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07女性活躍\【13】女性の活躍促進\平成31年度\01 事業\04 企業調査\04_調査結果\調査報告書\HP公表用\"/>
    </mc:Choice>
  </mc:AlternateContent>
  <bookViews>
    <workbookView xWindow="-120" yWindow="-120" windowWidth="29040" windowHeight="15840" tabRatio="825"/>
  </bookViews>
  <sheets>
    <sheet name="属性(業種)" sheetId="1" r:id="rId1"/>
    <sheet name="属性(資本金)" sheetId="4" r:id="rId2"/>
    <sheet name="属性(従業員規模)" sheetId="5" r:id="rId3"/>
    <sheet name="属性(女性役員有無)" sheetId="6" r:id="rId4"/>
    <sheet name="属性(女性管理職有無)" sheetId="7" r:id="rId5"/>
    <sheet name="属性(女性管理職候補有無)" sheetId="8" r:id="rId6"/>
    <sheet name="属性(女性割合)" sheetId="9" r:id="rId7"/>
    <sheet name="属性(女性役員割合)" sheetId="10" r:id="rId8"/>
    <sheet name="属性(女性管理職割合)" sheetId="11" r:id="rId9"/>
    <sheet name="属性(女性役員管理職割合)" sheetId="12" r:id="rId10"/>
    <sheet name="問2" sheetId="14" r:id="rId11"/>
    <sheet name="問3" sheetId="15" r:id="rId12"/>
    <sheet name="問4" sheetId="83" r:id="rId13"/>
    <sheet name="問5 ア" sheetId="17" r:id="rId14"/>
    <sheet name="問5 イ" sheetId="18" r:id="rId15"/>
    <sheet name="問5 ウ" sheetId="19" r:id="rId16"/>
    <sheet name="問5 エ" sheetId="20" r:id="rId17"/>
    <sheet name="問6" sheetId="21" r:id="rId18"/>
    <sheet name="問7" sheetId="22" r:id="rId19"/>
    <sheet name="問8" sheetId="23" r:id="rId20"/>
    <sheet name="問9" sheetId="24" r:id="rId21"/>
    <sheet name="問10" sheetId="25" r:id="rId22"/>
    <sheet name="問11" sheetId="26" r:id="rId23"/>
    <sheet name="問12 ア" sheetId="27" r:id="rId24"/>
    <sheet name="問12 イ" sheetId="37" r:id="rId25"/>
    <sheet name="問12 ウ" sheetId="38" r:id="rId26"/>
    <sheet name="問12 エ" sheetId="39" r:id="rId27"/>
    <sheet name="問12 オ" sheetId="40" r:id="rId28"/>
    <sheet name="問12 カ" sheetId="41" r:id="rId29"/>
    <sheet name="問12 キ" sheetId="42" r:id="rId30"/>
    <sheet name="問12 ク" sheetId="43" r:id="rId31"/>
    <sheet name="問12 ケ" sheetId="44" r:id="rId32"/>
    <sheet name="問12 コ" sheetId="45" r:id="rId33"/>
    <sheet name="問12 サ" sheetId="46" r:id="rId34"/>
    <sheet name="問12 シ" sheetId="47" r:id="rId35"/>
    <sheet name="問12 ス" sheetId="48" r:id="rId36"/>
    <sheet name="問12 セ" sheetId="49" r:id="rId37"/>
    <sheet name="問12 ソ" sheetId="50" r:id="rId38"/>
    <sheet name="問12 タ" sheetId="51" r:id="rId39"/>
    <sheet name="問12 チ" sheetId="52" r:id="rId40"/>
    <sheet name="問12 ツ" sheetId="53" r:id="rId41"/>
    <sheet name="問12 テ" sheetId="54" r:id="rId42"/>
    <sheet name="問12 ト" sheetId="55" r:id="rId43"/>
    <sheet name="問12 ナ" sheetId="56" r:id="rId44"/>
    <sheet name="問12 ニ" sheetId="57" r:id="rId45"/>
    <sheet name="問12 ヌ" sheetId="58" r:id="rId46"/>
    <sheet name="問12 ネ" sheetId="59" r:id="rId47"/>
    <sheet name="問13" sheetId="60" r:id="rId48"/>
    <sheet name="問14" sheetId="70" r:id="rId49"/>
    <sheet name="問15" sheetId="71" r:id="rId50"/>
    <sheet name="問16" sheetId="61" r:id="rId51"/>
    <sheet name="問17" sheetId="62" r:id="rId52"/>
    <sheet name="問18" sheetId="63" r:id="rId53"/>
    <sheet name="問19" sheetId="72" r:id="rId54"/>
    <sheet name="問20" sheetId="73" r:id="rId55"/>
    <sheet name="問21" sheetId="74" r:id="rId56"/>
    <sheet name="問22" sheetId="64" r:id="rId57"/>
    <sheet name="問23" sheetId="65" r:id="rId58"/>
    <sheet name="問24" sheetId="66" r:id="rId59"/>
    <sheet name="問25" sheetId="75" r:id="rId60"/>
    <sheet name="問26" sheetId="76" r:id="rId61"/>
    <sheet name="問27" sheetId="67" r:id="rId62"/>
    <sheet name="問28(1)" sheetId="77" r:id="rId63"/>
    <sheet name="問28(2)" sheetId="78" r:id="rId64"/>
    <sheet name="問29(1)" sheetId="79" r:id="rId65"/>
    <sheet name="問29(2)" sheetId="80" r:id="rId66"/>
    <sheet name="問29(3)" sheetId="81" r:id="rId67"/>
    <sheet name="問29(4)" sheetId="82" r:id="rId68"/>
  </sheets>
  <definedNames>
    <definedName name="_xlnm.Print_Area" localSheetId="0">'属性(業種)'!$A$1:$N$115</definedName>
    <definedName name="_xlnm.Print_Area" localSheetId="1">'属性(資本金)'!$A$1:$N$65</definedName>
    <definedName name="_xlnm.Print_Area" localSheetId="2">'属性(従業員規模)'!$A$1:$N$72</definedName>
    <definedName name="_xlnm.Print_Area" localSheetId="6">'属性(女性割合)'!$A$1:$N$65</definedName>
    <definedName name="_xlnm.Print_Area" localSheetId="8">'属性(女性管理職割合)'!$A$1:$N$73</definedName>
    <definedName name="_xlnm.Print_Area" localSheetId="5">'属性(女性管理職候補有無)'!$A$1:$N$49</definedName>
    <definedName name="_xlnm.Print_Area" localSheetId="4">'属性(女性管理職有無)'!$A$1:$N$51</definedName>
    <definedName name="_xlnm.Print_Area" localSheetId="7">'属性(女性役員割合)'!$A$1:$N$73</definedName>
    <definedName name="_xlnm.Print_Area" localSheetId="9">'属性(女性役員管理職割合)'!$A$1:$N$70</definedName>
    <definedName name="_xlnm.Print_Area" localSheetId="3">'属性(女性役員有無)'!$A$1:$N$50</definedName>
    <definedName name="_xlnm.Print_Area" localSheetId="21">問10!$A$1:$L$119</definedName>
    <definedName name="_xlnm.Print_Area" localSheetId="22">問11!$A$1:$P$112</definedName>
    <definedName name="_xlnm.Print_Area" localSheetId="23">'問12 ア'!$A$1:$L$95</definedName>
    <definedName name="_xlnm.Print_Area" localSheetId="24">'問12 イ'!$A$1:$L$104</definedName>
    <definedName name="_xlnm.Print_Area" localSheetId="25">'問12 ウ'!$A$1:$L$103</definedName>
    <definedName name="_xlnm.Print_Area" localSheetId="26">'問12 エ'!$A$1:$L$103</definedName>
    <definedName name="_xlnm.Print_Area" localSheetId="27">'問12 オ'!$A$1:$L$103</definedName>
    <definedName name="_xlnm.Print_Area" localSheetId="28">'問12 カ'!$A$1:$L$103</definedName>
    <definedName name="_xlnm.Print_Area" localSheetId="29">'問12 キ'!$A$1:$L$103</definedName>
    <definedName name="_xlnm.Print_Area" localSheetId="30">'問12 ク'!$A$1:$L$103</definedName>
    <definedName name="_xlnm.Print_Area" localSheetId="31">'問12 ケ'!$A$1:$L$103</definedName>
    <definedName name="_xlnm.Print_Area" localSheetId="32">'問12 コ'!$A$1:$L$103</definedName>
    <definedName name="_xlnm.Print_Area" localSheetId="33">'問12 サ'!$A$1:$L$102</definedName>
    <definedName name="_xlnm.Print_Area" localSheetId="34">'問12 シ'!$A$1:$L$103</definedName>
    <definedName name="_xlnm.Print_Area" localSheetId="35">'問12 ス'!$A$1:$L$103</definedName>
    <definedName name="_xlnm.Print_Area" localSheetId="36">'問12 セ'!$A$1:$L$103</definedName>
    <definedName name="_xlnm.Print_Area" localSheetId="37">'問12 ソ'!$A$1:$L$103</definedName>
    <definedName name="_xlnm.Print_Area" localSheetId="38">'問12 タ'!$A$1:$L$103</definedName>
    <definedName name="_xlnm.Print_Area" localSheetId="39">'問12 チ'!$A$1:$L$103</definedName>
    <definedName name="_xlnm.Print_Area" localSheetId="40">'問12 ツ'!$A$1:$L$103</definedName>
    <definedName name="_xlnm.Print_Area" localSheetId="41">'問12 テ'!$A$1:$L$103</definedName>
    <definedName name="_xlnm.Print_Area" localSheetId="42">'問12 ト'!$A$1:$L$103</definedName>
    <definedName name="_xlnm.Print_Area" localSheetId="43">'問12 ナ'!$A$1:$L$103</definedName>
    <definedName name="_xlnm.Print_Area" localSheetId="44">'問12 ニ'!$A$1:$L$103</definedName>
    <definedName name="_xlnm.Print_Area" localSheetId="45">'問12 ヌ'!$A$1:$L$95</definedName>
    <definedName name="_xlnm.Print_Area" localSheetId="46">'問12 ネ'!$A$1:$L$103</definedName>
    <definedName name="_xlnm.Print_Area" localSheetId="47">問13!$A$1:$S$116</definedName>
    <definedName name="_xlnm.Print_Area" localSheetId="48">問14!$A$1:$Q$143</definedName>
    <definedName name="_xlnm.Print_Area" localSheetId="49">問15!$A$1:$L$91</definedName>
    <definedName name="_xlnm.Print_Area" localSheetId="50">問16!$A$1:$K$116</definedName>
    <definedName name="_xlnm.Print_Area" localSheetId="51">問17!$A$1:$M$109</definedName>
    <definedName name="_xlnm.Print_Area" localSheetId="52">問18!$A$1:$Q$101</definedName>
    <definedName name="_xlnm.Print_Area" localSheetId="53">問19!$A$1:$N$151</definedName>
    <definedName name="_xlnm.Print_Area" localSheetId="10">問2!$A$1:$O$112</definedName>
    <definedName name="_xlnm.Print_Area" localSheetId="54">問20!$A$1:$K$100</definedName>
    <definedName name="_xlnm.Print_Area" localSheetId="55">問21!$A$1:$L$91</definedName>
    <definedName name="_xlnm.Print_Area" localSheetId="56">問22!$A$1:$K$116</definedName>
    <definedName name="_xlnm.Print_Area" localSheetId="57">問23!$A$1:$M$110</definedName>
    <definedName name="_xlnm.Print_Area" localSheetId="58">問24!$A$1:$Q$101</definedName>
    <definedName name="_xlnm.Print_Area" localSheetId="59">問25!$A$1:$N$151</definedName>
    <definedName name="_xlnm.Print_Area" localSheetId="60">問26!$A$1:$K$100</definedName>
    <definedName name="_xlnm.Print_Area" localSheetId="61">問27!$A$1:$Q$114</definedName>
    <definedName name="_xlnm.Print_Area" localSheetId="62">'問28(1)'!$A$1:$L$100</definedName>
    <definedName name="_xlnm.Print_Area" localSheetId="63">'問28(2)'!$A$1:$L$100</definedName>
    <definedName name="_xlnm.Print_Area" localSheetId="64">'問29(1)'!$A$1:$L$99</definedName>
    <definedName name="_xlnm.Print_Area" localSheetId="65">'問29(2)'!$A$1:$K$101</definedName>
    <definedName name="_xlnm.Print_Area" localSheetId="66">'問29(3)'!$A$1:$L$99</definedName>
    <definedName name="_xlnm.Print_Area" localSheetId="67">'問29(4)'!$A$1:$K$101</definedName>
    <definedName name="_xlnm.Print_Area" localSheetId="11">問3!$A$1:$O$113</definedName>
    <definedName name="_xlnm.Print_Area" localSheetId="12">問4!$A$1:$O$131</definedName>
    <definedName name="_xlnm.Print_Area" localSheetId="13">'問5 ア'!$A$1:$L$102</definedName>
    <definedName name="_xlnm.Print_Area" localSheetId="14">'問5 イ'!$A$1:$L$103</definedName>
    <definedName name="_xlnm.Print_Area" localSheetId="15">'問5 ウ'!$A$1:$L$104</definedName>
    <definedName name="_xlnm.Print_Area" localSheetId="16">'問5 エ'!$A$1:$L$103</definedName>
    <definedName name="_xlnm.Print_Area" localSheetId="17">問6!$A$1:$Q$114</definedName>
    <definedName name="_xlnm.Print_Area" localSheetId="18">問7!$A$1:$O$143</definedName>
    <definedName name="_xlnm.Print_Area" localSheetId="19">問8!$A$1:$M$103</definedName>
    <definedName name="_xlnm.Print_Area" localSheetId="20">問9!$A$1:$L$92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0" i="83" l="1"/>
  <c r="C129" i="83"/>
  <c r="N130" i="83" s="1"/>
  <c r="D128" i="83"/>
  <c r="C127" i="83"/>
  <c r="M128" i="83" s="1"/>
  <c r="F126" i="83"/>
  <c r="C125" i="83"/>
  <c r="J126" i="83" s="1"/>
  <c r="D124" i="83"/>
  <c r="C123" i="83"/>
  <c r="M124" i="83" s="1"/>
  <c r="F122" i="83"/>
  <c r="C121" i="83"/>
  <c r="J122" i="83" s="1"/>
  <c r="O119" i="83"/>
  <c r="N119" i="83"/>
  <c r="M119" i="83"/>
  <c r="L119" i="83"/>
  <c r="K119" i="83"/>
  <c r="J119" i="83"/>
  <c r="I119" i="83"/>
  <c r="H119" i="83"/>
  <c r="G119" i="83"/>
  <c r="F119" i="83"/>
  <c r="E119" i="83"/>
  <c r="D119" i="83"/>
  <c r="C114" i="83"/>
  <c r="N115" i="83" s="1"/>
  <c r="C112" i="83"/>
  <c r="M113" i="83" s="1"/>
  <c r="J111" i="83"/>
  <c r="C110" i="83"/>
  <c r="N111" i="83" s="1"/>
  <c r="L109" i="83"/>
  <c r="H109" i="83"/>
  <c r="C108" i="83"/>
  <c r="M109" i="83" s="1"/>
  <c r="J107" i="83"/>
  <c r="F107" i="83"/>
  <c r="C106" i="83"/>
  <c r="N107" i="83" s="1"/>
  <c r="O104" i="83"/>
  <c r="N104" i="83"/>
  <c r="M104" i="83"/>
  <c r="L104" i="83"/>
  <c r="K104" i="83"/>
  <c r="J104" i="83"/>
  <c r="I104" i="83"/>
  <c r="H104" i="83"/>
  <c r="G104" i="83"/>
  <c r="F104" i="83"/>
  <c r="E104" i="83"/>
  <c r="D104" i="83"/>
  <c r="C100" i="83"/>
  <c r="C99" i="83"/>
  <c r="H100" i="83" s="1"/>
  <c r="C97" i="83"/>
  <c r="F98" i="83" s="1"/>
  <c r="H96" i="83"/>
  <c r="C96" i="83"/>
  <c r="C95" i="83"/>
  <c r="F96" i="83" s="1"/>
  <c r="C93" i="83"/>
  <c r="E94" i="83" s="1"/>
  <c r="G92" i="83"/>
  <c r="C91" i="83"/>
  <c r="H92" i="83" s="1"/>
  <c r="C89" i="83"/>
  <c r="H88" i="83"/>
  <c r="E88" i="83"/>
  <c r="D88" i="83"/>
  <c r="C88" i="83"/>
  <c r="C87" i="83"/>
  <c r="F88" i="83" s="1"/>
  <c r="H85" i="83"/>
  <c r="G85" i="83"/>
  <c r="F85" i="83"/>
  <c r="E85" i="83"/>
  <c r="D85" i="83"/>
  <c r="H80" i="83"/>
  <c r="G80" i="83"/>
  <c r="F80" i="83"/>
  <c r="E80" i="83"/>
  <c r="D80" i="83"/>
  <c r="C80" i="83" s="1"/>
  <c r="G81" i="83" s="1"/>
  <c r="H79" i="83"/>
  <c r="C78" i="83"/>
  <c r="E79" i="83" s="1"/>
  <c r="G77" i="83"/>
  <c r="C76" i="83"/>
  <c r="H77" i="83" s="1"/>
  <c r="C74" i="83"/>
  <c r="F75" i="83" s="1"/>
  <c r="G73" i="83"/>
  <c r="E73" i="83"/>
  <c r="C72" i="83"/>
  <c r="F73" i="83" s="1"/>
  <c r="H71" i="83"/>
  <c r="G71" i="83"/>
  <c r="C70" i="83"/>
  <c r="E71" i="83" s="1"/>
  <c r="G69" i="83"/>
  <c r="C68" i="83"/>
  <c r="H69" i="83" s="1"/>
  <c r="H66" i="83"/>
  <c r="G66" i="83"/>
  <c r="F66" i="83"/>
  <c r="E66" i="83"/>
  <c r="D66" i="83"/>
  <c r="C61" i="83"/>
  <c r="F62" i="83" s="1"/>
  <c r="H60" i="83"/>
  <c r="C60" i="83"/>
  <c r="C59" i="83"/>
  <c r="F60" i="83" s="1"/>
  <c r="D58" i="83"/>
  <c r="C58" i="83"/>
  <c r="C57" i="83"/>
  <c r="E58" i="83" s="1"/>
  <c r="C56" i="83"/>
  <c r="C55" i="83"/>
  <c r="H56" i="83" s="1"/>
  <c r="C53" i="83"/>
  <c r="F54" i="83" s="1"/>
  <c r="H51" i="83"/>
  <c r="G51" i="83"/>
  <c r="F51" i="83"/>
  <c r="E51" i="83"/>
  <c r="D51" i="83"/>
  <c r="C51" i="83" s="1"/>
  <c r="E47" i="83"/>
  <c r="D47" i="83"/>
  <c r="C46" i="83"/>
  <c r="F47" i="83" s="1"/>
  <c r="C44" i="83"/>
  <c r="E45" i="83" s="1"/>
  <c r="F43" i="83"/>
  <c r="C42" i="83"/>
  <c r="G43" i="83" s="1"/>
  <c r="C40" i="83"/>
  <c r="H39" i="83"/>
  <c r="E39" i="83"/>
  <c r="D39" i="83"/>
  <c r="C39" i="83"/>
  <c r="C38" i="83"/>
  <c r="F39" i="83" s="1"/>
  <c r="C36" i="83"/>
  <c r="E37" i="83" s="1"/>
  <c r="E35" i="83"/>
  <c r="C34" i="83"/>
  <c r="H35" i="83" s="1"/>
  <c r="E33" i="83"/>
  <c r="D33" i="83"/>
  <c r="C32" i="83"/>
  <c r="F33" i="83" s="1"/>
  <c r="C30" i="83"/>
  <c r="F31" i="83" s="1"/>
  <c r="C28" i="83"/>
  <c r="E29" i="83" s="1"/>
  <c r="C26" i="83"/>
  <c r="H27" i="83" s="1"/>
  <c r="H24" i="83"/>
  <c r="G24" i="83"/>
  <c r="F24" i="83"/>
  <c r="E24" i="83"/>
  <c r="D24" i="83"/>
  <c r="C17" i="83"/>
  <c r="G20" i="83" s="1"/>
  <c r="C16" i="83"/>
  <c r="E19" i="83" s="1"/>
  <c r="E12" i="83"/>
  <c r="F11" i="83"/>
  <c r="F10" i="83"/>
  <c r="F9" i="83"/>
  <c r="F8" i="83"/>
  <c r="F7" i="83"/>
  <c r="E52" i="83" l="1"/>
  <c r="H31" i="83"/>
  <c r="H45" i="83"/>
  <c r="F19" i="83"/>
  <c r="E27" i="83"/>
  <c r="D31" i="83"/>
  <c r="C33" i="83"/>
  <c r="H33" i="83"/>
  <c r="G39" i="83"/>
  <c r="C43" i="83"/>
  <c r="D45" i="83"/>
  <c r="C47" i="83"/>
  <c r="H47" i="83"/>
  <c r="F52" i="83"/>
  <c r="H58" i="83"/>
  <c r="E60" i="83"/>
  <c r="D71" i="83"/>
  <c r="D73" i="83"/>
  <c r="D79" i="83"/>
  <c r="G88" i="83"/>
  <c r="C92" i="83"/>
  <c r="H94" i="83"/>
  <c r="E96" i="83"/>
  <c r="D109" i="83"/>
  <c r="F111" i="83"/>
  <c r="H113" i="83"/>
  <c r="J115" i="83"/>
  <c r="N122" i="83"/>
  <c r="L124" i="83"/>
  <c r="N126" i="83"/>
  <c r="L128" i="83"/>
  <c r="G19" i="83"/>
  <c r="G31" i="83"/>
  <c r="G45" i="83"/>
  <c r="G60" i="83"/>
  <c r="G96" i="83"/>
  <c r="L113" i="83"/>
  <c r="C19" i="83"/>
  <c r="C31" i="83"/>
  <c r="G33" i="83"/>
  <c r="C45" i="83"/>
  <c r="G47" i="83"/>
  <c r="G56" i="83"/>
  <c r="G58" i="83"/>
  <c r="D60" i="83"/>
  <c r="H73" i="83"/>
  <c r="C85" i="83"/>
  <c r="D94" i="83"/>
  <c r="D96" i="83"/>
  <c r="G100" i="83"/>
  <c r="D113" i="83"/>
  <c r="F115" i="83"/>
  <c r="H124" i="83"/>
  <c r="H128" i="83"/>
  <c r="D20" i="83"/>
  <c r="H20" i="83"/>
  <c r="F29" i="83"/>
  <c r="G41" i="83"/>
  <c r="C41" i="83"/>
  <c r="H41" i="83"/>
  <c r="D41" i="83"/>
  <c r="G86" i="83"/>
  <c r="C86" i="83"/>
  <c r="E20" i="83"/>
  <c r="C24" i="83"/>
  <c r="C29" i="83"/>
  <c r="F35" i="83"/>
  <c r="H37" i="83"/>
  <c r="E41" i="83"/>
  <c r="C73" i="83"/>
  <c r="G90" i="83"/>
  <c r="C90" i="83"/>
  <c r="E90" i="83"/>
  <c r="H90" i="83"/>
  <c r="D90" i="83"/>
  <c r="C104" i="83"/>
  <c r="D19" i="83"/>
  <c r="H19" i="83"/>
  <c r="F20" i="83"/>
  <c r="C27" i="83"/>
  <c r="G27" i="83"/>
  <c r="D29" i="83"/>
  <c r="H29" i="83"/>
  <c r="E31" i="83"/>
  <c r="C35" i="83"/>
  <c r="G35" i="83"/>
  <c r="D37" i="83"/>
  <c r="F41" i="83"/>
  <c r="H52" i="83"/>
  <c r="D52" i="83"/>
  <c r="C52" i="83"/>
  <c r="G52" i="83"/>
  <c r="E81" i="83"/>
  <c r="D81" i="83"/>
  <c r="F86" i="83"/>
  <c r="H86" i="83"/>
  <c r="F90" i="83"/>
  <c r="O122" i="83"/>
  <c r="K122" i="83"/>
  <c r="G122" i="83"/>
  <c r="C122" i="83"/>
  <c r="M122" i="83"/>
  <c r="I122" i="83"/>
  <c r="E122" i="83"/>
  <c r="L122" i="83"/>
  <c r="H122" i="83"/>
  <c r="D122" i="83"/>
  <c r="O126" i="83"/>
  <c r="K126" i="83"/>
  <c r="G126" i="83"/>
  <c r="C126" i="83"/>
  <c r="M126" i="83"/>
  <c r="I126" i="83"/>
  <c r="E126" i="83"/>
  <c r="L126" i="83"/>
  <c r="H126" i="83"/>
  <c r="D126" i="83"/>
  <c r="O130" i="83"/>
  <c r="K130" i="83"/>
  <c r="G130" i="83"/>
  <c r="C130" i="83"/>
  <c r="M130" i="83"/>
  <c r="I130" i="83"/>
  <c r="E130" i="83"/>
  <c r="L130" i="83"/>
  <c r="H130" i="83"/>
  <c r="D130" i="83"/>
  <c r="G37" i="83"/>
  <c r="C119" i="83"/>
  <c r="M120" i="83" s="1"/>
  <c r="F27" i="83"/>
  <c r="G29" i="83"/>
  <c r="C37" i="83"/>
  <c r="G54" i="83"/>
  <c r="C54" i="83"/>
  <c r="E54" i="83"/>
  <c r="H54" i="83"/>
  <c r="D54" i="83"/>
  <c r="G62" i="83"/>
  <c r="C62" i="83"/>
  <c r="E62" i="83"/>
  <c r="H62" i="83"/>
  <c r="D62" i="83"/>
  <c r="G75" i="83"/>
  <c r="E75" i="83"/>
  <c r="H75" i="83"/>
  <c r="D75" i="83"/>
  <c r="E86" i="83"/>
  <c r="D86" i="83"/>
  <c r="C20" i="83"/>
  <c r="D27" i="83"/>
  <c r="D35" i="83"/>
  <c r="F37" i="83"/>
  <c r="H43" i="83"/>
  <c r="D43" i="83"/>
  <c r="E43" i="83"/>
  <c r="C66" i="83"/>
  <c r="D67" i="83" s="1"/>
  <c r="F81" i="83"/>
  <c r="H81" i="83"/>
  <c r="G98" i="83"/>
  <c r="C98" i="83"/>
  <c r="E98" i="83"/>
  <c r="H98" i="83"/>
  <c r="D98" i="83"/>
  <c r="O105" i="83"/>
  <c r="O107" i="83"/>
  <c r="K107" i="83"/>
  <c r="G107" i="83"/>
  <c r="C107" i="83"/>
  <c r="M107" i="83"/>
  <c r="I107" i="83"/>
  <c r="E107" i="83"/>
  <c r="L107" i="83"/>
  <c r="H107" i="83"/>
  <c r="D107" i="83"/>
  <c r="O111" i="83"/>
  <c r="K111" i="83"/>
  <c r="G111" i="83"/>
  <c r="C111" i="83"/>
  <c r="M111" i="83"/>
  <c r="I111" i="83"/>
  <c r="E111" i="83"/>
  <c r="L111" i="83"/>
  <c r="H111" i="83"/>
  <c r="D111" i="83"/>
  <c r="O115" i="83"/>
  <c r="K115" i="83"/>
  <c r="G115" i="83"/>
  <c r="C115" i="83"/>
  <c r="M115" i="83"/>
  <c r="I115" i="83"/>
  <c r="E115" i="83"/>
  <c r="L115" i="83"/>
  <c r="H115" i="83"/>
  <c r="D115" i="83"/>
  <c r="F130" i="83"/>
  <c r="F45" i="83"/>
  <c r="E56" i="83"/>
  <c r="F58" i="83"/>
  <c r="E69" i="83"/>
  <c r="F71" i="83"/>
  <c r="C71" i="83" s="1"/>
  <c r="E77" i="83"/>
  <c r="F79" i="83"/>
  <c r="C79" i="83" s="1"/>
  <c r="E92" i="83"/>
  <c r="F94" i="83"/>
  <c r="E100" i="83"/>
  <c r="F109" i="83"/>
  <c r="J109" i="83"/>
  <c r="N109" i="83"/>
  <c r="F113" i="83"/>
  <c r="J113" i="83"/>
  <c r="N113" i="83"/>
  <c r="F124" i="83"/>
  <c r="J124" i="83"/>
  <c r="N124" i="83"/>
  <c r="F128" i="83"/>
  <c r="J128" i="83"/>
  <c r="N128" i="83"/>
  <c r="F56" i="83"/>
  <c r="F69" i="83"/>
  <c r="F77" i="83"/>
  <c r="G79" i="83"/>
  <c r="F92" i="83"/>
  <c r="C94" i="83"/>
  <c r="G94" i="83"/>
  <c r="F100" i="83"/>
  <c r="C109" i="83"/>
  <c r="G109" i="83"/>
  <c r="K109" i="83"/>
  <c r="O109" i="83"/>
  <c r="C113" i="83"/>
  <c r="G113" i="83"/>
  <c r="K113" i="83"/>
  <c r="O113" i="83"/>
  <c r="C124" i="83"/>
  <c r="G124" i="83"/>
  <c r="K124" i="83"/>
  <c r="O124" i="83"/>
  <c r="C128" i="83"/>
  <c r="G128" i="83"/>
  <c r="K128" i="83"/>
  <c r="O128" i="83"/>
  <c r="D56" i="83"/>
  <c r="D69" i="83"/>
  <c r="C69" i="83" s="1"/>
  <c r="D77" i="83"/>
  <c r="C77" i="83" s="1"/>
  <c r="D92" i="83"/>
  <c r="D100" i="83"/>
  <c r="E109" i="83"/>
  <c r="I109" i="83"/>
  <c r="E113" i="83"/>
  <c r="I113" i="83"/>
  <c r="E124" i="83"/>
  <c r="I124" i="83"/>
  <c r="E128" i="83"/>
  <c r="I128" i="83"/>
  <c r="O90" i="14"/>
  <c r="N90" i="14"/>
  <c r="M90" i="14"/>
  <c r="L90" i="14"/>
  <c r="K90" i="14"/>
  <c r="J90" i="14"/>
  <c r="I90" i="14"/>
  <c r="H90" i="14"/>
  <c r="G90" i="14"/>
  <c r="F90" i="14"/>
  <c r="E90" i="14"/>
  <c r="C90" i="14" s="1"/>
  <c r="D90" i="14"/>
  <c r="G120" i="83" l="1"/>
  <c r="N120" i="83"/>
  <c r="C105" i="83"/>
  <c r="H105" i="83"/>
  <c r="L105" i="83"/>
  <c r="D105" i="83"/>
  <c r="C25" i="83"/>
  <c r="E25" i="83"/>
  <c r="H25" i="83"/>
  <c r="D25" i="83"/>
  <c r="G25" i="83"/>
  <c r="K105" i="83"/>
  <c r="E67" i="83"/>
  <c r="F67" i="83"/>
  <c r="C67" i="83" s="1"/>
  <c r="C120" i="83"/>
  <c r="D120" i="83"/>
  <c r="L120" i="83"/>
  <c r="H120" i="83"/>
  <c r="N105" i="83"/>
  <c r="G67" i="83"/>
  <c r="E105" i="83"/>
  <c r="F25" i="83"/>
  <c r="G105" i="83"/>
  <c r="F120" i="83"/>
  <c r="C75" i="83"/>
  <c r="E120" i="83"/>
  <c r="O120" i="83"/>
  <c r="J105" i="83"/>
  <c r="J120" i="83"/>
  <c r="I120" i="83"/>
  <c r="H67" i="83"/>
  <c r="I105" i="83"/>
  <c r="K120" i="83"/>
  <c r="F105" i="83"/>
  <c r="C81" i="83"/>
  <c r="M105" i="83"/>
  <c r="D91" i="14"/>
  <c r="L91" i="14"/>
  <c r="H91" i="14"/>
  <c r="I91" i="14"/>
  <c r="M91" i="14"/>
  <c r="F91" i="14"/>
  <c r="J91" i="14"/>
  <c r="N91" i="14"/>
  <c r="G91" i="14"/>
  <c r="K91" i="14"/>
  <c r="O91" i="14"/>
  <c r="E91" i="14"/>
  <c r="C91" i="14" l="1"/>
  <c r="H80" i="82" l="1"/>
  <c r="G80" i="82"/>
  <c r="F80" i="82"/>
  <c r="E80" i="82"/>
  <c r="E81" i="82" s="1"/>
  <c r="D80" i="82"/>
  <c r="C80" i="82" s="1"/>
  <c r="G81" i="82" s="1"/>
  <c r="F78" i="81"/>
  <c r="E78" i="81"/>
  <c r="D78" i="81"/>
  <c r="C78" i="81"/>
  <c r="H80" i="80"/>
  <c r="G80" i="80"/>
  <c r="F80" i="80"/>
  <c r="E80" i="80"/>
  <c r="D80" i="80"/>
  <c r="F78" i="79"/>
  <c r="E78" i="79"/>
  <c r="D78" i="79"/>
  <c r="C78" i="79"/>
  <c r="G79" i="78"/>
  <c r="F79" i="78"/>
  <c r="E79" i="78"/>
  <c r="C79" i="78" s="1"/>
  <c r="D80" i="78" s="1"/>
  <c r="D79" i="78"/>
  <c r="G79" i="77"/>
  <c r="F79" i="77"/>
  <c r="E79" i="77"/>
  <c r="D79" i="77"/>
  <c r="Q93" i="67"/>
  <c r="P93" i="67"/>
  <c r="O93" i="67"/>
  <c r="N93" i="67"/>
  <c r="M93" i="67"/>
  <c r="L93" i="67"/>
  <c r="K93" i="67"/>
  <c r="J93" i="67"/>
  <c r="I93" i="67"/>
  <c r="H93" i="67"/>
  <c r="G93" i="67"/>
  <c r="F93" i="67"/>
  <c r="E93" i="67"/>
  <c r="D93" i="67"/>
  <c r="H79" i="76"/>
  <c r="G79" i="76"/>
  <c r="F79" i="76"/>
  <c r="E79" i="76"/>
  <c r="D79" i="76"/>
  <c r="C79" i="76" s="1"/>
  <c r="E80" i="76" s="1"/>
  <c r="I80" i="75"/>
  <c r="H80" i="75"/>
  <c r="G80" i="75"/>
  <c r="F80" i="75"/>
  <c r="E80" i="75"/>
  <c r="D80" i="75"/>
  <c r="Q81" i="66"/>
  <c r="P81" i="66"/>
  <c r="O81" i="66"/>
  <c r="N81" i="66"/>
  <c r="M81" i="66"/>
  <c r="L81" i="66"/>
  <c r="K81" i="66"/>
  <c r="J81" i="66"/>
  <c r="I81" i="66"/>
  <c r="H81" i="66"/>
  <c r="G81" i="66"/>
  <c r="F81" i="66"/>
  <c r="E81" i="66"/>
  <c r="D81" i="66"/>
  <c r="M89" i="65"/>
  <c r="L89" i="65"/>
  <c r="K89" i="65"/>
  <c r="J89" i="65"/>
  <c r="I89" i="65"/>
  <c r="H89" i="65"/>
  <c r="G89" i="65"/>
  <c r="F89" i="65"/>
  <c r="E89" i="65"/>
  <c r="D89" i="65"/>
  <c r="K75" i="64"/>
  <c r="J75" i="64"/>
  <c r="I75" i="64"/>
  <c r="H75" i="64"/>
  <c r="G75" i="64"/>
  <c r="F75" i="64"/>
  <c r="E75" i="64"/>
  <c r="D75" i="64"/>
  <c r="G70" i="74"/>
  <c r="F70" i="74"/>
  <c r="E70" i="74"/>
  <c r="D70" i="74"/>
  <c r="H79" i="73"/>
  <c r="G79" i="73"/>
  <c r="F79" i="73"/>
  <c r="E79" i="73"/>
  <c r="D79" i="73"/>
  <c r="C79" i="73" s="1"/>
  <c r="I80" i="72"/>
  <c r="H80" i="72"/>
  <c r="G80" i="72"/>
  <c r="F80" i="72"/>
  <c r="E80" i="72"/>
  <c r="D80" i="72"/>
  <c r="Q81" i="63"/>
  <c r="P81" i="63"/>
  <c r="O81" i="63"/>
  <c r="N81" i="63"/>
  <c r="M81" i="63"/>
  <c r="L81" i="63"/>
  <c r="K81" i="63"/>
  <c r="J81" i="63"/>
  <c r="I81" i="63"/>
  <c r="H81" i="63"/>
  <c r="G81" i="63"/>
  <c r="F81" i="63"/>
  <c r="E81" i="63"/>
  <c r="D81" i="63"/>
  <c r="M89" i="62"/>
  <c r="L89" i="62"/>
  <c r="K89" i="62"/>
  <c r="J89" i="62"/>
  <c r="I89" i="62"/>
  <c r="H89" i="62"/>
  <c r="G89" i="62"/>
  <c r="F89" i="62"/>
  <c r="E89" i="62"/>
  <c r="D89" i="62"/>
  <c r="K75" i="61"/>
  <c r="J75" i="61"/>
  <c r="I75" i="61"/>
  <c r="H75" i="61"/>
  <c r="G75" i="61"/>
  <c r="F75" i="61"/>
  <c r="E75" i="61"/>
  <c r="D75" i="61"/>
  <c r="G70" i="71"/>
  <c r="F70" i="71"/>
  <c r="E70" i="71"/>
  <c r="D70" i="71"/>
  <c r="I72" i="70"/>
  <c r="H72" i="70"/>
  <c r="G72" i="70"/>
  <c r="F72" i="70"/>
  <c r="E72" i="70"/>
  <c r="D72" i="70"/>
  <c r="S95" i="60"/>
  <c r="R95" i="60"/>
  <c r="Q95" i="60"/>
  <c r="P95" i="60"/>
  <c r="O95" i="60"/>
  <c r="N95" i="60"/>
  <c r="M95" i="60"/>
  <c r="L95" i="60"/>
  <c r="K95" i="60"/>
  <c r="J95" i="60"/>
  <c r="I95" i="60"/>
  <c r="H95" i="60"/>
  <c r="G95" i="60"/>
  <c r="F95" i="60"/>
  <c r="E95" i="60"/>
  <c r="D95" i="60"/>
  <c r="G82" i="59"/>
  <c r="F82" i="59"/>
  <c r="E82" i="59"/>
  <c r="D82" i="59"/>
  <c r="G74" i="58"/>
  <c r="F74" i="58"/>
  <c r="E74" i="58"/>
  <c r="C74" i="58" s="1"/>
  <c r="D75" i="58" s="1"/>
  <c r="D74" i="58"/>
  <c r="G82" i="57"/>
  <c r="F82" i="57"/>
  <c r="E82" i="57"/>
  <c r="D82" i="57"/>
  <c r="G82" i="56"/>
  <c r="F82" i="56"/>
  <c r="E82" i="56"/>
  <c r="D82" i="56"/>
  <c r="G82" i="55"/>
  <c r="F82" i="55"/>
  <c r="E82" i="55"/>
  <c r="D82" i="55"/>
  <c r="G82" i="54"/>
  <c r="F82" i="54"/>
  <c r="E82" i="54"/>
  <c r="D82" i="54"/>
  <c r="G82" i="53"/>
  <c r="F82" i="53"/>
  <c r="E82" i="53"/>
  <c r="D82" i="53"/>
  <c r="G82" i="52"/>
  <c r="F82" i="52"/>
  <c r="E82" i="52"/>
  <c r="D82" i="52"/>
  <c r="C82" i="52" s="1"/>
  <c r="G83" i="52" s="1"/>
  <c r="F81" i="82" l="1"/>
  <c r="H81" i="82"/>
  <c r="D81" i="82"/>
  <c r="C81" i="82"/>
  <c r="D79" i="81"/>
  <c r="C79" i="81" s="1"/>
  <c r="E79" i="81"/>
  <c r="F79" i="81"/>
  <c r="G81" i="80"/>
  <c r="D81" i="80"/>
  <c r="H81" i="80"/>
  <c r="C80" i="80"/>
  <c r="E81" i="80" s="1"/>
  <c r="D79" i="79"/>
  <c r="E79" i="79"/>
  <c r="F79" i="79"/>
  <c r="F80" i="78"/>
  <c r="G80" i="78"/>
  <c r="E80" i="78"/>
  <c r="C80" i="78" s="1"/>
  <c r="C79" i="77"/>
  <c r="D80" i="77" s="1"/>
  <c r="F80" i="77"/>
  <c r="G80" i="77"/>
  <c r="E80" i="77"/>
  <c r="C80" i="77" s="1"/>
  <c r="F80" i="76"/>
  <c r="G80" i="76"/>
  <c r="D80" i="76"/>
  <c r="C80" i="76" s="1"/>
  <c r="H80" i="76"/>
  <c r="C80" i="75"/>
  <c r="E81" i="75" s="1"/>
  <c r="H90" i="65"/>
  <c r="I90" i="65"/>
  <c r="M90" i="65"/>
  <c r="C89" i="65"/>
  <c r="K90" i="65" s="1"/>
  <c r="C75" i="64"/>
  <c r="H76" i="64"/>
  <c r="D76" i="64"/>
  <c r="I76" i="64"/>
  <c r="F76" i="64"/>
  <c r="J76" i="64"/>
  <c r="G76" i="64"/>
  <c r="K76" i="64"/>
  <c r="E76" i="64"/>
  <c r="C70" i="74"/>
  <c r="F71" i="74" s="1"/>
  <c r="F80" i="73"/>
  <c r="G80" i="73"/>
  <c r="E80" i="73"/>
  <c r="D80" i="73"/>
  <c r="C80" i="73" s="1"/>
  <c r="H80" i="73"/>
  <c r="C80" i="72"/>
  <c r="F81" i="72" s="1"/>
  <c r="C81" i="63"/>
  <c r="C89" i="62"/>
  <c r="D90" i="62" s="1"/>
  <c r="C75" i="61"/>
  <c r="I76" i="61"/>
  <c r="J76" i="61"/>
  <c r="H76" i="61"/>
  <c r="D76" i="61"/>
  <c r="F76" i="61"/>
  <c r="G76" i="61"/>
  <c r="K76" i="61"/>
  <c r="E76" i="61"/>
  <c r="C70" i="71"/>
  <c r="E71" i="71" s="1"/>
  <c r="E73" i="70"/>
  <c r="I73" i="70"/>
  <c r="C72" i="70"/>
  <c r="G73" i="70" s="1"/>
  <c r="C95" i="60"/>
  <c r="I96" i="60"/>
  <c r="F96" i="60"/>
  <c r="H96" i="60"/>
  <c r="L96" i="60"/>
  <c r="P96" i="60"/>
  <c r="D96" i="60"/>
  <c r="M96" i="60"/>
  <c r="J96" i="60"/>
  <c r="N96" i="60"/>
  <c r="R96" i="60"/>
  <c r="Q96" i="60"/>
  <c r="G96" i="60"/>
  <c r="K96" i="60"/>
  <c r="O96" i="60"/>
  <c r="S96" i="60"/>
  <c r="E96" i="60"/>
  <c r="C82" i="59"/>
  <c r="D83" i="59" s="1"/>
  <c r="F75" i="58"/>
  <c r="G75" i="58"/>
  <c r="E75" i="58"/>
  <c r="C75" i="58" s="1"/>
  <c r="C82" i="57"/>
  <c r="D83" i="57" s="1"/>
  <c r="F83" i="57"/>
  <c r="G83" i="57"/>
  <c r="E83" i="57"/>
  <c r="C83" i="57" s="1"/>
  <c r="C82" i="56"/>
  <c r="D83" i="56" s="1"/>
  <c r="C82" i="55"/>
  <c r="D83" i="55" s="1"/>
  <c r="F83" i="55"/>
  <c r="C82" i="54"/>
  <c r="D83" i="54" s="1"/>
  <c r="G83" i="54"/>
  <c r="E83" i="54"/>
  <c r="C82" i="53"/>
  <c r="D83" i="53" s="1"/>
  <c r="F83" i="53"/>
  <c r="G83" i="53"/>
  <c r="E83" i="53"/>
  <c r="C83" i="53" s="1"/>
  <c r="D83" i="52"/>
  <c r="E83" i="52"/>
  <c r="F83" i="52"/>
  <c r="F81" i="80" l="1"/>
  <c r="C81" i="80" s="1"/>
  <c r="C79" i="79"/>
  <c r="I81" i="75"/>
  <c r="H81" i="75"/>
  <c r="D81" i="75"/>
  <c r="F81" i="75"/>
  <c r="G81" i="75"/>
  <c r="D90" i="65"/>
  <c r="E90" i="65"/>
  <c r="J90" i="65"/>
  <c r="F90" i="65"/>
  <c r="C90" i="65" s="1"/>
  <c r="L90" i="65"/>
  <c r="G90" i="65"/>
  <c r="C76" i="64"/>
  <c r="G71" i="74"/>
  <c r="E71" i="74"/>
  <c r="D71" i="74"/>
  <c r="D81" i="72"/>
  <c r="I81" i="72"/>
  <c r="G81" i="72"/>
  <c r="E81" i="72"/>
  <c r="H81" i="72"/>
  <c r="J82" i="63"/>
  <c r="N82" i="63"/>
  <c r="F82" i="63"/>
  <c r="E82" i="63"/>
  <c r="H82" i="63"/>
  <c r="Q82" i="63"/>
  <c r="L82" i="63"/>
  <c r="O82" i="63"/>
  <c r="M82" i="63"/>
  <c r="D82" i="63"/>
  <c r="C82" i="63" s="1"/>
  <c r="K82" i="63"/>
  <c r="I82" i="63"/>
  <c r="P82" i="63"/>
  <c r="G82" i="63"/>
  <c r="M90" i="62"/>
  <c r="L90" i="62"/>
  <c r="I90" i="62"/>
  <c r="H90" i="62"/>
  <c r="E90" i="62"/>
  <c r="F90" i="62"/>
  <c r="J90" i="62"/>
  <c r="G90" i="62"/>
  <c r="K90" i="62"/>
  <c r="C76" i="61"/>
  <c r="G71" i="71"/>
  <c r="D71" i="71"/>
  <c r="C71" i="71" s="1"/>
  <c r="F71" i="71"/>
  <c r="H73" i="70"/>
  <c r="F73" i="70"/>
  <c r="D73" i="70"/>
  <c r="C73" i="70" s="1"/>
  <c r="C96" i="60"/>
  <c r="G83" i="59"/>
  <c r="F83" i="59"/>
  <c r="E83" i="59"/>
  <c r="C83" i="59" s="1"/>
  <c r="G83" i="56"/>
  <c r="F83" i="56"/>
  <c r="E83" i="56"/>
  <c r="C83" i="56" s="1"/>
  <c r="E83" i="55"/>
  <c r="G83" i="55"/>
  <c r="F83" i="54"/>
  <c r="C83" i="54"/>
  <c r="C83" i="52"/>
  <c r="C81" i="75" l="1"/>
  <c r="C71" i="74"/>
  <c r="C81" i="72"/>
  <c r="C90" i="62"/>
  <c r="C83" i="55"/>
  <c r="G82" i="51" l="1"/>
  <c r="F82" i="51"/>
  <c r="E82" i="51"/>
  <c r="D82" i="51"/>
  <c r="G82" i="50"/>
  <c r="F82" i="50"/>
  <c r="E82" i="50"/>
  <c r="D82" i="50"/>
  <c r="G82" i="49"/>
  <c r="F82" i="49"/>
  <c r="E82" i="49"/>
  <c r="D82" i="49"/>
  <c r="E82" i="48"/>
  <c r="D82" i="48"/>
  <c r="G82" i="48"/>
  <c r="F82" i="48"/>
  <c r="G82" i="47"/>
  <c r="F82" i="47"/>
  <c r="E82" i="47"/>
  <c r="D82" i="47"/>
  <c r="C82" i="47" s="1"/>
  <c r="D83" i="47" s="1"/>
  <c r="G81" i="46"/>
  <c r="F81" i="46"/>
  <c r="E81" i="46"/>
  <c r="D81" i="46"/>
  <c r="G82" i="45"/>
  <c r="F82" i="45"/>
  <c r="E82" i="45"/>
  <c r="D82" i="45"/>
  <c r="C82" i="45" s="1"/>
  <c r="G82" i="44"/>
  <c r="F82" i="44"/>
  <c r="E82" i="44"/>
  <c r="D82" i="44"/>
  <c r="G82" i="43"/>
  <c r="F82" i="43"/>
  <c r="E82" i="43"/>
  <c r="D82" i="43"/>
  <c r="G82" i="42"/>
  <c r="F82" i="42"/>
  <c r="E82" i="42"/>
  <c r="D82" i="42"/>
  <c r="G82" i="41"/>
  <c r="F82" i="41"/>
  <c r="E82" i="41"/>
  <c r="C82" i="41" s="1"/>
  <c r="D83" i="41" s="1"/>
  <c r="D82" i="41"/>
  <c r="G82" i="40"/>
  <c r="F82" i="40"/>
  <c r="E82" i="40"/>
  <c r="D82" i="40"/>
  <c r="C82" i="40" s="1"/>
  <c r="D83" i="40" s="1"/>
  <c r="G82" i="39"/>
  <c r="F82" i="39"/>
  <c r="E82" i="39"/>
  <c r="C82" i="39" s="1"/>
  <c r="D83" i="39" s="1"/>
  <c r="D82" i="39"/>
  <c r="G82" i="38"/>
  <c r="F82" i="38"/>
  <c r="E82" i="38"/>
  <c r="C82" i="38" s="1"/>
  <c r="D83" i="38" s="1"/>
  <c r="D82" i="38"/>
  <c r="G83" i="37"/>
  <c r="F83" i="37"/>
  <c r="E83" i="37"/>
  <c r="D83" i="37"/>
  <c r="C83" i="37" s="1"/>
  <c r="C84" i="37" s="1"/>
  <c r="G74" i="27"/>
  <c r="F74" i="27"/>
  <c r="E74" i="27"/>
  <c r="C74" i="27" s="1"/>
  <c r="C75" i="27" s="1"/>
  <c r="D74" i="27"/>
  <c r="E91" i="26"/>
  <c r="D91" i="26"/>
  <c r="P91" i="26"/>
  <c r="O91" i="26"/>
  <c r="N91" i="26"/>
  <c r="M91" i="26"/>
  <c r="L91" i="26"/>
  <c r="K91" i="26"/>
  <c r="J91" i="26"/>
  <c r="I91" i="26"/>
  <c r="H91" i="26"/>
  <c r="G91" i="26"/>
  <c r="F91" i="26"/>
  <c r="C82" i="51" l="1"/>
  <c r="D83" i="51" s="1"/>
  <c r="C82" i="50"/>
  <c r="F83" i="50" s="1"/>
  <c r="C82" i="49"/>
  <c r="D83" i="49" s="1"/>
  <c r="E83" i="49"/>
  <c r="F83" i="49"/>
  <c r="G83" i="49"/>
  <c r="C82" i="48"/>
  <c r="D83" i="48" s="1"/>
  <c r="E83" i="48"/>
  <c r="E83" i="47"/>
  <c r="F83" i="47"/>
  <c r="G83" i="47"/>
  <c r="C83" i="47"/>
  <c r="C81" i="46"/>
  <c r="D82" i="46" s="1"/>
  <c r="G82" i="46"/>
  <c r="F82" i="46"/>
  <c r="E82" i="46"/>
  <c r="C82" i="46" s="1"/>
  <c r="E83" i="45"/>
  <c r="F83" i="45"/>
  <c r="G83" i="45"/>
  <c r="D83" i="45"/>
  <c r="C83" i="45" s="1"/>
  <c r="C82" i="44"/>
  <c r="D83" i="44" s="1"/>
  <c r="F83" i="44"/>
  <c r="G83" i="44"/>
  <c r="E83" i="44"/>
  <c r="C83" i="44" s="1"/>
  <c r="E83" i="43"/>
  <c r="C82" i="43"/>
  <c r="D83" i="43" s="1"/>
  <c r="C82" i="42"/>
  <c r="D83" i="42" s="1"/>
  <c r="G83" i="42"/>
  <c r="E83" i="42"/>
  <c r="F83" i="41"/>
  <c r="G83" i="41"/>
  <c r="E83" i="41"/>
  <c r="C83" i="41" s="1"/>
  <c r="E83" i="40"/>
  <c r="F83" i="40"/>
  <c r="G83" i="40"/>
  <c r="C83" i="40" s="1"/>
  <c r="F83" i="39"/>
  <c r="G83" i="39"/>
  <c r="E83" i="39"/>
  <c r="C83" i="39" s="1"/>
  <c r="F83" i="38"/>
  <c r="G83" i="38"/>
  <c r="E83" i="38"/>
  <c r="C83" i="38" s="1"/>
  <c r="G84" i="37"/>
  <c r="E84" i="37"/>
  <c r="F84" i="37"/>
  <c r="D84" i="37"/>
  <c r="D75" i="27"/>
  <c r="E75" i="27"/>
  <c r="F75" i="27"/>
  <c r="G75" i="27"/>
  <c r="C91" i="26"/>
  <c r="C92" i="26" s="1"/>
  <c r="E83" i="51" l="1"/>
  <c r="C83" i="51" s="1"/>
  <c r="G83" i="51"/>
  <c r="F83" i="51"/>
  <c r="G83" i="50"/>
  <c r="E83" i="50"/>
  <c r="D83" i="50"/>
  <c r="C83" i="50" s="1"/>
  <c r="C83" i="49"/>
  <c r="G83" i="48"/>
  <c r="C83" i="48"/>
  <c r="F83" i="48"/>
  <c r="C83" i="43"/>
  <c r="G83" i="43"/>
  <c r="F83" i="43"/>
  <c r="F83" i="42"/>
  <c r="C83" i="42" s="1"/>
  <c r="L92" i="26"/>
  <c r="I92" i="26"/>
  <c r="J92" i="26"/>
  <c r="F92" i="26"/>
  <c r="O92" i="26"/>
  <c r="M92" i="26"/>
  <c r="D92" i="26"/>
  <c r="G92" i="26"/>
  <c r="H92" i="26"/>
  <c r="P92" i="26"/>
  <c r="K92" i="26"/>
  <c r="N92" i="26"/>
  <c r="E92" i="26"/>
  <c r="L76" i="25" l="1"/>
  <c r="K76" i="25"/>
  <c r="J76" i="25"/>
  <c r="I76" i="25"/>
  <c r="H76" i="25"/>
  <c r="G76" i="25"/>
  <c r="F76" i="25"/>
  <c r="E76" i="25"/>
  <c r="D76" i="25"/>
  <c r="C76" i="25" s="1"/>
  <c r="I77" i="25" s="1"/>
  <c r="G71" i="24"/>
  <c r="F71" i="24"/>
  <c r="E71" i="24"/>
  <c r="D71" i="24"/>
  <c r="K82" i="23"/>
  <c r="J82" i="23"/>
  <c r="I82" i="23"/>
  <c r="H82" i="23"/>
  <c r="G82" i="23"/>
  <c r="F82" i="23"/>
  <c r="E82" i="23"/>
  <c r="C82" i="23" s="1"/>
  <c r="D82" i="23"/>
  <c r="D83" i="23" s="1"/>
  <c r="F77" i="25" l="1"/>
  <c r="J77" i="25"/>
  <c r="G77" i="25"/>
  <c r="K77" i="25"/>
  <c r="D77" i="25"/>
  <c r="H77" i="25"/>
  <c r="L77" i="25"/>
  <c r="E77" i="25"/>
  <c r="C77" i="25" s="1"/>
  <c r="C71" i="24"/>
  <c r="F72" i="24" s="1"/>
  <c r="C72" i="24"/>
  <c r="D72" i="24"/>
  <c r="G72" i="24"/>
  <c r="E72" i="24"/>
  <c r="H83" i="23"/>
  <c r="F83" i="23"/>
  <c r="J83" i="23"/>
  <c r="I83" i="23"/>
  <c r="G83" i="23"/>
  <c r="K83" i="23"/>
  <c r="E83" i="23"/>
  <c r="C83" i="23" l="1"/>
  <c r="I72" i="22" l="1"/>
  <c r="H72" i="22"/>
  <c r="G72" i="22"/>
  <c r="F72" i="22"/>
  <c r="E72" i="22"/>
  <c r="D72" i="22"/>
  <c r="Q93" i="21"/>
  <c r="P93" i="21"/>
  <c r="O93" i="21"/>
  <c r="N93" i="21"/>
  <c r="M93" i="21"/>
  <c r="L93" i="21"/>
  <c r="K93" i="21"/>
  <c r="J93" i="21"/>
  <c r="I93" i="21"/>
  <c r="H93" i="21"/>
  <c r="G93" i="21"/>
  <c r="F93" i="21"/>
  <c r="E93" i="21"/>
  <c r="D93" i="21"/>
  <c r="C72" i="22" l="1"/>
  <c r="F73" i="22" s="1"/>
  <c r="G81" i="20"/>
  <c r="F81" i="20"/>
  <c r="E81" i="20"/>
  <c r="C81" i="20" s="1"/>
  <c r="D82" i="20" s="1"/>
  <c r="D81" i="20"/>
  <c r="G82" i="19"/>
  <c r="F82" i="19"/>
  <c r="E82" i="19"/>
  <c r="D82" i="19"/>
  <c r="G81" i="18"/>
  <c r="F81" i="18"/>
  <c r="E81" i="18"/>
  <c r="D81" i="18"/>
  <c r="G82" i="17"/>
  <c r="F82" i="17"/>
  <c r="E82" i="17"/>
  <c r="D82" i="17"/>
  <c r="C82" i="17"/>
  <c r="G81" i="17"/>
  <c r="F81" i="17"/>
  <c r="E81" i="17"/>
  <c r="C81" i="17" s="1"/>
  <c r="D81" i="17"/>
  <c r="C79" i="17"/>
  <c r="D73" i="22" l="1"/>
  <c r="H73" i="22"/>
  <c r="E73" i="22"/>
  <c r="I73" i="22"/>
  <c r="G73" i="22"/>
  <c r="F82" i="20"/>
  <c r="G82" i="20"/>
  <c r="E82" i="20"/>
  <c r="C82" i="20" s="1"/>
  <c r="C82" i="19"/>
  <c r="D83" i="19" s="1"/>
  <c r="E83" i="19"/>
  <c r="C81" i="18"/>
  <c r="D82" i="18" s="1"/>
  <c r="F82" i="18"/>
  <c r="C73" i="22" l="1"/>
  <c r="G83" i="19"/>
  <c r="F83" i="19"/>
  <c r="C83" i="19" s="1"/>
  <c r="E82" i="18"/>
  <c r="C82" i="18" s="1"/>
  <c r="G82" i="18"/>
  <c r="O92" i="15" l="1"/>
  <c r="M78" i="15"/>
  <c r="L92" i="15"/>
  <c r="K92" i="15"/>
  <c r="I78" i="15"/>
  <c r="H92" i="15"/>
  <c r="G78" i="15"/>
  <c r="E78" i="15"/>
  <c r="D92" i="15"/>
  <c r="O78" i="15"/>
  <c r="N78" i="15"/>
  <c r="L78" i="15"/>
  <c r="K78" i="15"/>
  <c r="J78" i="15"/>
  <c r="F78" i="15"/>
  <c r="C84" i="15" l="1"/>
  <c r="O85" i="15" s="1"/>
  <c r="C88" i="15"/>
  <c r="H89" i="15"/>
  <c r="L89" i="15"/>
  <c r="E89" i="15"/>
  <c r="I89" i="15"/>
  <c r="M89" i="15"/>
  <c r="F89" i="15"/>
  <c r="J89" i="15"/>
  <c r="N89" i="15"/>
  <c r="G89" i="15"/>
  <c r="K89" i="15"/>
  <c r="O89" i="15"/>
  <c r="C86" i="15"/>
  <c r="M87" i="15" s="1"/>
  <c r="D89" i="15"/>
  <c r="C90" i="15"/>
  <c r="H91" i="15" s="1"/>
  <c r="E92" i="15"/>
  <c r="I92" i="15"/>
  <c r="M92" i="15"/>
  <c r="C82" i="15"/>
  <c r="L83" i="15" s="1"/>
  <c r="D78" i="15"/>
  <c r="H78" i="15"/>
  <c r="F92" i="15"/>
  <c r="J92" i="15"/>
  <c r="N92" i="15"/>
  <c r="C80" i="15"/>
  <c r="E81" i="15" s="1"/>
  <c r="G92" i="15"/>
  <c r="C89" i="15" l="1"/>
  <c r="D85" i="15"/>
  <c r="K85" i="15"/>
  <c r="F85" i="15"/>
  <c r="M85" i="15"/>
  <c r="L85" i="15"/>
  <c r="I85" i="15"/>
  <c r="G85" i="15"/>
  <c r="N85" i="15"/>
  <c r="E85" i="15"/>
  <c r="H85" i="15"/>
  <c r="J85" i="15"/>
  <c r="J91" i="15"/>
  <c r="J87" i="15"/>
  <c r="N81" i="15"/>
  <c r="L91" i="15"/>
  <c r="H87" i="15"/>
  <c r="H83" i="15"/>
  <c r="O83" i="15"/>
  <c r="M91" i="15"/>
  <c r="D91" i="15"/>
  <c r="D83" i="15"/>
  <c r="K91" i="15"/>
  <c r="G83" i="15"/>
  <c r="I91" i="15"/>
  <c r="E87" i="15"/>
  <c r="I83" i="15"/>
  <c r="G91" i="15"/>
  <c r="N91" i="15"/>
  <c r="E83" i="15"/>
  <c r="O87" i="15"/>
  <c r="F87" i="15"/>
  <c r="D87" i="15"/>
  <c r="O81" i="15"/>
  <c r="K81" i="15"/>
  <c r="L81" i="15"/>
  <c r="H81" i="15"/>
  <c r="D81" i="15"/>
  <c r="M81" i="15"/>
  <c r="C78" i="15"/>
  <c r="K87" i="15"/>
  <c r="J81" i="15"/>
  <c r="C92" i="15"/>
  <c r="I81" i="15"/>
  <c r="M83" i="15"/>
  <c r="N83" i="15"/>
  <c r="J83" i="15"/>
  <c r="F83" i="15"/>
  <c r="O91" i="15"/>
  <c r="G87" i="15"/>
  <c r="K83" i="15"/>
  <c r="G81" i="15"/>
  <c r="F91" i="15"/>
  <c r="N87" i="15"/>
  <c r="F81" i="15"/>
  <c r="E91" i="15"/>
  <c r="I87" i="15"/>
  <c r="L87" i="15"/>
  <c r="C85" i="15" l="1"/>
  <c r="C91" i="15"/>
  <c r="C83" i="15"/>
  <c r="L93" i="15"/>
  <c r="K93" i="15"/>
  <c r="D93" i="15"/>
  <c r="O93" i="15"/>
  <c r="H93" i="15"/>
  <c r="G93" i="15"/>
  <c r="E93" i="15"/>
  <c r="C81" i="15"/>
  <c r="I93" i="15"/>
  <c r="N79" i="15"/>
  <c r="J79" i="15"/>
  <c r="F79" i="15"/>
  <c r="K79" i="15"/>
  <c r="I79" i="15"/>
  <c r="M79" i="15"/>
  <c r="L79" i="15"/>
  <c r="E79" i="15"/>
  <c r="G79" i="15"/>
  <c r="O79" i="15"/>
  <c r="C87" i="15"/>
  <c r="H79" i="15"/>
  <c r="M93" i="15"/>
  <c r="N93" i="15"/>
  <c r="D79" i="15"/>
  <c r="F93" i="15"/>
  <c r="J93" i="15"/>
  <c r="C79" i="15" l="1"/>
  <c r="C93" i="15"/>
  <c r="C68" i="12" l="1"/>
  <c r="I69" i="12" s="1"/>
  <c r="C66" i="12"/>
  <c r="I67" i="12" s="1"/>
  <c r="C64" i="12"/>
  <c r="I65" i="12" s="1"/>
  <c r="C62" i="12"/>
  <c r="I63" i="12" s="1"/>
  <c r="C60" i="12"/>
  <c r="I61" i="12" s="1"/>
  <c r="C58" i="12"/>
  <c r="I59" i="12" s="1"/>
  <c r="C56" i="12"/>
  <c r="I57" i="12" s="1"/>
  <c r="I54" i="12"/>
  <c r="H54" i="12"/>
  <c r="G54" i="12"/>
  <c r="F54" i="12"/>
  <c r="E54" i="12"/>
  <c r="D54" i="12"/>
  <c r="F61" i="12" l="1"/>
  <c r="F57" i="12"/>
  <c r="F59" i="12"/>
  <c r="F63" i="12"/>
  <c r="F65" i="12"/>
  <c r="F67" i="12"/>
  <c r="F69" i="12"/>
  <c r="C57" i="12"/>
  <c r="G57" i="12"/>
  <c r="C59" i="12"/>
  <c r="G59" i="12"/>
  <c r="C61" i="12"/>
  <c r="G61" i="12"/>
  <c r="C63" i="12"/>
  <c r="G63" i="12"/>
  <c r="C65" i="12"/>
  <c r="G65" i="12"/>
  <c r="C67" i="12"/>
  <c r="G67" i="12"/>
  <c r="C69" i="12"/>
  <c r="G69" i="12"/>
  <c r="C54" i="12"/>
  <c r="C55" i="12" s="1"/>
  <c r="D57" i="12"/>
  <c r="H57" i="12"/>
  <c r="D59" i="12"/>
  <c r="H59" i="12"/>
  <c r="D61" i="12"/>
  <c r="H61" i="12"/>
  <c r="D63" i="12"/>
  <c r="H63" i="12"/>
  <c r="D65" i="12"/>
  <c r="H65" i="12"/>
  <c r="D67" i="12"/>
  <c r="H67" i="12"/>
  <c r="D69" i="12"/>
  <c r="H69" i="12"/>
  <c r="E57" i="12"/>
  <c r="E59" i="12"/>
  <c r="E61" i="12"/>
  <c r="E63" i="12"/>
  <c r="E65" i="12"/>
  <c r="E67" i="12"/>
  <c r="E69" i="12"/>
  <c r="C50" i="7"/>
  <c r="F51" i="7" s="1"/>
  <c r="I49" i="7"/>
  <c r="C48" i="7"/>
  <c r="F49" i="7" s="1"/>
  <c r="I47" i="7"/>
  <c r="D47" i="7"/>
  <c r="C47" i="7"/>
  <c r="C46" i="7"/>
  <c r="F47" i="7" s="1"/>
  <c r="I44" i="7"/>
  <c r="H44" i="7"/>
  <c r="G44" i="7"/>
  <c r="F44" i="7"/>
  <c r="E44" i="7"/>
  <c r="D44" i="7"/>
  <c r="D43" i="6"/>
  <c r="C49" i="6"/>
  <c r="I50" i="6" s="1"/>
  <c r="C47" i="6"/>
  <c r="I48" i="6" s="1"/>
  <c r="C45" i="6"/>
  <c r="I46" i="6" s="1"/>
  <c r="I43" i="6"/>
  <c r="H43" i="6"/>
  <c r="G43" i="6"/>
  <c r="F43" i="6"/>
  <c r="E43" i="6"/>
  <c r="E47" i="7" l="1"/>
  <c r="D49" i="7"/>
  <c r="C51" i="7"/>
  <c r="H51" i="7"/>
  <c r="H47" i="7"/>
  <c r="E49" i="7"/>
  <c r="D51" i="7"/>
  <c r="I51" i="7"/>
  <c r="E51" i="7"/>
  <c r="G51" i="7"/>
  <c r="F55" i="12"/>
  <c r="I55" i="12"/>
  <c r="G55" i="12"/>
  <c r="E55" i="12"/>
  <c r="H55" i="12"/>
  <c r="D55" i="12"/>
  <c r="G49" i="7"/>
  <c r="C49" i="7"/>
  <c r="H49" i="7"/>
  <c r="G47" i="7"/>
  <c r="C44" i="7"/>
  <c r="G48" i="6"/>
  <c r="G50" i="6"/>
  <c r="C46" i="6"/>
  <c r="C48" i="6"/>
  <c r="C43" i="6"/>
  <c r="I44" i="6" s="1"/>
  <c r="D46" i="6"/>
  <c r="H46" i="6"/>
  <c r="D48" i="6"/>
  <c r="H48" i="6"/>
  <c r="D50" i="6"/>
  <c r="H50" i="6"/>
  <c r="F46" i="6"/>
  <c r="F48" i="6"/>
  <c r="F50" i="6"/>
  <c r="G46" i="6"/>
  <c r="C50" i="6"/>
  <c r="E46" i="6"/>
  <c r="E48" i="6"/>
  <c r="E50" i="6"/>
  <c r="C45" i="7" l="1"/>
  <c r="I45" i="7"/>
  <c r="E45" i="7"/>
  <c r="D45" i="7"/>
  <c r="F45" i="7"/>
  <c r="H45" i="7"/>
  <c r="G45" i="7"/>
  <c r="H44" i="6"/>
  <c r="D44" i="6"/>
  <c r="G44" i="6"/>
  <c r="F44" i="6"/>
  <c r="C44" i="6"/>
  <c r="E44" i="6"/>
  <c r="C48" i="8" l="1"/>
  <c r="I49" i="8" s="1"/>
  <c r="C46" i="8"/>
  <c r="I47" i="8" s="1"/>
  <c r="C44" i="8"/>
  <c r="I45" i="8" s="1"/>
  <c r="I42" i="8"/>
  <c r="H42" i="8"/>
  <c r="G42" i="8"/>
  <c r="F42" i="8"/>
  <c r="E42" i="8"/>
  <c r="D42" i="8"/>
  <c r="D45" i="8" l="1"/>
  <c r="F45" i="8"/>
  <c r="F47" i="8"/>
  <c r="F49" i="8"/>
  <c r="C45" i="8"/>
  <c r="G45" i="8"/>
  <c r="C47" i="8"/>
  <c r="G47" i="8"/>
  <c r="C49" i="8"/>
  <c r="G49" i="8"/>
  <c r="C42" i="8"/>
  <c r="I43" i="8" s="1"/>
  <c r="H45" i="8"/>
  <c r="D47" i="8"/>
  <c r="H47" i="8"/>
  <c r="D49" i="8"/>
  <c r="H49" i="8"/>
  <c r="E45" i="8"/>
  <c r="E47" i="8"/>
  <c r="E49" i="8"/>
  <c r="C34" i="65"/>
  <c r="D43" i="8" l="1"/>
  <c r="G43" i="8"/>
  <c r="C43" i="8"/>
  <c r="F43" i="8"/>
  <c r="H43" i="8"/>
  <c r="E43" i="8"/>
  <c r="K5" i="1"/>
  <c r="K6" i="1"/>
  <c r="K7" i="1"/>
  <c r="K8" i="1"/>
  <c r="K9" i="1"/>
  <c r="K10" i="1"/>
  <c r="K11" i="1"/>
  <c r="K12" i="1"/>
  <c r="K13" i="1"/>
  <c r="K14" i="1"/>
  <c r="K4" i="1"/>
  <c r="H8" i="60" l="1"/>
  <c r="H9" i="60"/>
  <c r="H10" i="60"/>
  <c r="H11" i="60"/>
  <c r="H12" i="60"/>
  <c r="H13" i="60"/>
  <c r="H14" i="60"/>
  <c r="H15" i="60"/>
  <c r="H16" i="60"/>
  <c r="H17" i="60"/>
  <c r="H18" i="60"/>
  <c r="H19" i="60"/>
  <c r="H20" i="60"/>
  <c r="H21" i="60"/>
  <c r="H7" i="60"/>
  <c r="G23" i="60"/>
  <c r="H22" i="60"/>
  <c r="I6" i="26"/>
  <c r="I7" i="26"/>
  <c r="I8" i="26"/>
  <c r="I9" i="26"/>
  <c r="I10" i="26"/>
  <c r="I11" i="26"/>
  <c r="I12" i="26"/>
  <c r="I13" i="26"/>
  <c r="I14" i="26"/>
  <c r="I15" i="26"/>
  <c r="I16" i="26"/>
  <c r="I17" i="26"/>
  <c r="I18" i="26"/>
  <c r="H19" i="26"/>
  <c r="G7" i="23"/>
  <c r="G9" i="23"/>
  <c r="G11" i="23"/>
  <c r="G13" i="23"/>
  <c r="F14" i="23"/>
  <c r="G8" i="23" s="1"/>
  <c r="H8" i="21"/>
  <c r="H9" i="21"/>
  <c r="H10" i="21"/>
  <c r="H11" i="21"/>
  <c r="H12" i="21"/>
  <c r="H13" i="21"/>
  <c r="H14" i="21"/>
  <c r="H15" i="21"/>
  <c r="H16" i="21"/>
  <c r="H17" i="21"/>
  <c r="H18" i="21"/>
  <c r="H19" i="21"/>
  <c r="H20" i="21"/>
  <c r="G21" i="21"/>
  <c r="H7" i="21"/>
  <c r="E13" i="20"/>
  <c r="F12" i="20"/>
  <c r="F11" i="20"/>
  <c r="F10" i="20"/>
  <c r="F9" i="20"/>
  <c r="E13" i="19"/>
  <c r="F12" i="19"/>
  <c r="F11" i="19"/>
  <c r="F10" i="19"/>
  <c r="F9" i="19"/>
  <c r="E13" i="18"/>
  <c r="F12" i="18"/>
  <c r="F11" i="18"/>
  <c r="F10" i="18"/>
  <c r="F9" i="18"/>
  <c r="F9" i="17"/>
  <c r="F10" i="17"/>
  <c r="F11" i="17"/>
  <c r="F12" i="17"/>
  <c r="E13" i="17"/>
  <c r="K8" i="15"/>
  <c r="K9" i="15"/>
  <c r="K10" i="15"/>
  <c r="K11" i="15"/>
  <c r="K12" i="15"/>
  <c r="K13" i="15"/>
  <c r="K14" i="15"/>
  <c r="K15" i="15"/>
  <c r="K16" i="15"/>
  <c r="K17" i="15"/>
  <c r="K18" i="15"/>
  <c r="K7" i="15"/>
  <c r="E8" i="8"/>
  <c r="F7" i="8" s="1"/>
  <c r="E8" i="7"/>
  <c r="F7" i="7" s="1"/>
  <c r="E8" i="6"/>
  <c r="F7" i="6" s="1"/>
  <c r="E11" i="5"/>
  <c r="F7" i="5" s="1"/>
  <c r="F6" i="4"/>
  <c r="F8" i="4"/>
  <c r="F5" i="4"/>
  <c r="E10" i="4"/>
  <c r="F7" i="4" s="1"/>
  <c r="F8" i="5" l="1"/>
  <c r="F6" i="5"/>
  <c r="F10" i="5"/>
  <c r="F9" i="4"/>
  <c r="F5" i="5"/>
  <c r="F11" i="5" s="1"/>
  <c r="F9" i="5"/>
  <c r="G12" i="23"/>
  <c r="G10" i="23"/>
  <c r="G6" i="23"/>
  <c r="J19" i="15"/>
  <c r="F5" i="8"/>
  <c r="F6" i="8"/>
  <c r="F6" i="7"/>
  <c r="F5" i="7"/>
  <c r="F8" i="7" s="1"/>
  <c r="F5" i="6"/>
  <c r="F6" i="6"/>
  <c r="F10" i="4"/>
  <c r="E26" i="1"/>
  <c r="F6" i="1" s="1"/>
  <c r="F8" i="8" l="1"/>
  <c r="F10" i="1"/>
  <c r="F11" i="1"/>
  <c r="F20" i="1"/>
  <c r="F25" i="1"/>
  <c r="F12" i="1"/>
  <c r="F9" i="1"/>
  <c r="F7" i="1"/>
  <c r="F17" i="1"/>
  <c r="F16" i="1"/>
  <c r="F4" i="1"/>
  <c r="F24" i="1"/>
  <c r="F14" i="1"/>
  <c r="F8" i="1"/>
  <c r="F18" i="1"/>
  <c r="F23" i="1"/>
  <c r="F13" i="1"/>
  <c r="F15" i="1"/>
  <c r="F5" i="1"/>
  <c r="F21" i="1"/>
  <c r="F19" i="1"/>
  <c r="F22" i="1"/>
  <c r="G14" i="23"/>
  <c r="F8" i="6"/>
  <c r="F26" i="1" l="1"/>
  <c r="J8" i="67"/>
  <c r="J9" i="67"/>
  <c r="J10" i="67"/>
  <c r="J11" i="67"/>
  <c r="J12" i="67"/>
  <c r="J13" i="67"/>
  <c r="J14" i="67"/>
  <c r="J15" i="67"/>
  <c r="J16" i="67"/>
  <c r="J17" i="67"/>
  <c r="J18" i="67"/>
  <c r="J19" i="67"/>
  <c r="J20" i="67"/>
  <c r="J7" i="67"/>
  <c r="I21" i="67"/>
  <c r="G8" i="66"/>
  <c r="G9" i="66"/>
  <c r="G10" i="66"/>
  <c r="G11" i="66"/>
  <c r="G12" i="66"/>
  <c r="G13" i="66"/>
  <c r="G14" i="66"/>
  <c r="G15" i="66"/>
  <c r="G16" i="66"/>
  <c r="G17" i="66"/>
  <c r="G18" i="66"/>
  <c r="G19" i="66"/>
  <c r="G20" i="66"/>
  <c r="G7" i="66"/>
  <c r="H8" i="65"/>
  <c r="H9" i="65"/>
  <c r="H10" i="65"/>
  <c r="H11" i="65"/>
  <c r="H12" i="65"/>
  <c r="H13" i="65"/>
  <c r="H14" i="65"/>
  <c r="H15" i="65"/>
  <c r="H16" i="65"/>
  <c r="H7" i="65"/>
  <c r="H8" i="64"/>
  <c r="H9" i="64"/>
  <c r="H10" i="64"/>
  <c r="H11" i="64"/>
  <c r="H12" i="64"/>
  <c r="H13" i="64"/>
  <c r="H14" i="64"/>
  <c r="H7" i="64"/>
  <c r="G8" i="63"/>
  <c r="G9" i="63"/>
  <c r="G10" i="63"/>
  <c r="G11" i="63"/>
  <c r="G12" i="63"/>
  <c r="G13" i="63"/>
  <c r="G14" i="63"/>
  <c r="G15" i="63"/>
  <c r="G16" i="63"/>
  <c r="G17" i="63"/>
  <c r="G18" i="63"/>
  <c r="G19" i="63"/>
  <c r="G20" i="63"/>
  <c r="G7" i="63"/>
  <c r="H8" i="62"/>
  <c r="H9" i="62"/>
  <c r="H10" i="62"/>
  <c r="H11" i="62"/>
  <c r="H12" i="62"/>
  <c r="H13" i="62"/>
  <c r="H14" i="62"/>
  <c r="H15" i="62"/>
  <c r="H16" i="62"/>
  <c r="G17" i="62"/>
  <c r="H7" i="62"/>
  <c r="H8" i="61"/>
  <c r="H9" i="61"/>
  <c r="H10" i="61"/>
  <c r="H11" i="61"/>
  <c r="H12" i="61"/>
  <c r="H13" i="61"/>
  <c r="H14" i="61"/>
  <c r="H7" i="61"/>
  <c r="H8" i="25"/>
  <c r="H9" i="25"/>
  <c r="H10" i="25"/>
  <c r="H11" i="25"/>
  <c r="H12" i="25"/>
  <c r="H13" i="25"/>
  <c r="H14" i="25"/>
  <c r="H15" i="25"/>
  <c r="H7" i="25"/>
  <c r="H17" i="14"/>
  <c r="H16" i="14"/>
  <c r="H15" i="14"/>
  <c r="H14" i="14"/>
  <c r="H13" i="14"/>
  <c r="H12" i="14"/>
  <c r="H11" i="14"/>
  <c r="H10" i="14"/>
  <c r="H9" i="14"/>
  <c r="H8" i="14"/>
  <c r="H7" i="14"/>
  <c r="G18" i="14" l="1"/>
  <c r="H6" i="14"/>
  <c r="D65" i="77" l="1"/>
  <c r="E65" i="77"/>
  <c r="C67" i="77"/>
  <c r="C68" i="77" s="1"/>
  <c r="C69" i="77"/>
  <c r="D10" i="79"/>
  <c r="E9" i="79" s="1"/>
  <c r="E12" i="82"/>
  <c r="F8" i="82" s="1"/>
  <c r="D10" i="81"/>
  <c r="E8" i="81" s="1"/>
  <c r="E12" i="80"/>
  <c r="D11" i="78"/>
  <c r="E7" i="78" s="1"/>
  <c r="E11" i="77"/>
  <c r="F11" i="76"/>
  <c r="G10" i="76" s="1"/>
  <c r="F12" i="75"/>
  <c r="G11" i="75" s="1"/>
  <c r="G8" i="75"/>
  <c r="G6" i="75"/>
  <c r="G17" i="65"/>
  <c r="F11" i="73"/>
  <c r="G7" i="73" s="1"/>
  <c r="F12" i="72"/>
  <c r="G11" i="72" s="1"/>
  <c r="G8" i="72"/>
  <c r="G6" i="72"/>
  <c r="D68" i="77" l="1"/>
  <c r="G10" i="75"/>
  <c r="G6" i="76"/>
  <c r="F9" i="77"/>
  <c r="F7" i="77"/>
  <c r="F8" i="77"/>
  <c r="F10" i="77"/>
  <c r="E9" i="81"/>
  <c r="E8" i="79"/>
  <c r="E10" i="78"/>
  <c r="E8" i="78"/>
  <c r="E11" i="78" s="1"/>
  <c r="G10" i="73"/>
  <c r="G8" i="73"/>
  <c r="F11" i="82"/>
  <c r="F9" i="82"/>
  <c r="F9" i="80"/>
  <c r="F11" i="80"/>
  <c r="F8" i="80"/>
  <c r="F10" i="80"/>
  <c r="F7" i="80"/>
  <c r="E7" i="81"/>
  <c r="E9" i="78"/>
  <c r="G6" i="73"/>
  <c r="G9" i="73"/>
  <c r="E68" i="77"/>
  <c r="F7" i="82"/>
  <c r="F10" i="82"/>
  <c r="G8" i="76"/>
  <c r="F11" i="77"/>
  <c r="E7" i="79"/>
  <c r="E10" i="79" s="1"/>
  <c r="G7" i="76"/>
  <c r="G9" i="76"/>
  <c r="G11" i="76" s="1"/>
  <c r="G7" i="75"/>
  <c r="G9" i="75"/>
  <c r="G10" i="72"/>
  <c r="G7" i="72"/>
  <c r="G9" i="72"/>
  <c r="G11" i="73" l="1"/>
  <c r="F12" i="82"/>
  <c r="F12" i="80"/>
  <c r="E10" i="81"/>
  <c r="G12" i="75"/>
  <c r="G12" i="72"/>
  <c r="E14" i="59" l="1"/>
  <c r="F13" i="59" s="1"/>
  <c r="E14" i="57"/>
  <c r="F13" i="57" s="1"/>
  <c r="E14" i="56"/>
  <c r="F13" i="56" s="1"/>
  <c r="E14" i="55"/>
  <c r="F13" i="55" s="1"/>
  <c r="E14" i="54"/>
  <c r="F12" i="54" s="1"/>
  <c r="F10" i="54"/>
  <c r="E14" i="53"/>
  <c r="F13" i="53" s="1"/>
  <c r="F10" i="53"/>
  <c r="E14" i="52"/>
  <c r="F13" i="52" s="1"/>
  <c r="E14" i="51"/>
  <c r="F13" i="51" s="1"/>
  <c r="F10" i="51"/>
  <c r="E14" i="50"/>
  <c r="F13" i="50" s="1"/>
  <c r="E14" i="49"/>
  <c r="F13" i="49" s="1"/>
  <c r="E14" i="48"/>
  <c r="F13" i="48" s="1"/>
  <c r="E14" i="47"/>
  <c r="F13" i="47" s="1"/>
  <c r="E13" i="46"/>
  <c r="F10" i="46" s="1"/>
  <c r="E14" i="45"/>
  <c r="F13" i="45" s="1"/>
  <c r="E14" i="44"/>
  <c r="F13" i="44" s="1"/>
  <c r="E14" i="43"/>
  <c r="F13" i="43" s="1"/>
  <c r="E14" i="42"/>
  <c r="F13" i="42" s="1"/>
  <c r="E14" i="41"/>
  <c r="F11" i="41" s="1"/>
  <c r="E14" i="40"/>
  <c r="F13" i="40" s="1"/>
  <c r="F14" i="39"/>
  <c r="G13" i="39" s="1"/>
  <c r="C18" i="39"/>
  <c r="D21" i="39" s="1"/>
  <c r="C19" i="39"/>
  <c r="C21" i="39"/>
  <c r="E21" i="39"/>
  <c r="G21" i="39"/>
  <c r="C22" i="39"/>
  <c r="D22" i="39"/>
  <c r="E22" i="39"/>
  <c r="F22" i="39"/>
  <c r="G22" i="39"/>
  <c r="F14" i="38"/>
  <c r="G13" i="38" s="1"/>
  <c r="F14" i="37"/>
  <c r="G10" i="37" s="1"/>
  <c r="F11" i="53" l="1"/>
  <c r="F11" i="51"/>
  <c r="F9" i="46"/>
  <c r="F11" i="46"/>
  <c r="F21" i="39"/>
  <c r="F11" i="54"/>
  <c r="F14" i="54" s="1"/>
  <c r="F10" i="57"/>
  <c r="F12" i="46"/>
  <c r="F12" i="57"/>
  <c r="F13" i="54"/>
  <c r="F12" i="53"/>
  <c r="F14" i="53" s="1"/>
  <c r="F10" i="52"/>
  <c r="F11" i="52"/>
  <c r="F12" i="52"/>
  <c r="F10" i="40"/>
  <c r="F12" i="59"/>
  <c r="F10" i="59"/>
  <c r="F11" i="59"/>
  <c r="F11" i="57"/>
  <c r="F10" i="56"/>
  <c r="F11" i="56"/>
  <c r="F12" i="56"/>
  <c r="F10" i="55"/>
  <c r="F11" i="55"/>
  <c r="F12" i="55"/>
  <c r="F12" i="51"/>
  <c r="F14" i="51" s="1"/>
  <c r="F10" i="50"/>
  <c r="F12" i="50"/>
  <c r="F11" i="50"/>
  <c r="F11" i="49"/>
  <c r="F12" i="49"/>
  <c r="F10" i="49"/>
  <c r="F10" i="48"/>
  <c r="F12" i="48"/>
  <c r="F11" i="48"/>
  <c r="F11" i="47"/>
  <c r="F12" i="47"/>
  <c r="F10" i="47"/>
  <c r="F11" i="45"/>
  <c r="F12" i="45"/>
  <c r="F10" i="45"/>
  <c r="F10" i="44"/>
  <c r="F12" i="44"/>
  <c r="F11" i="44"/>
  <c r="F11" i="43"/>
  <c r="F10" i="43"/>
  <c r="F12" i="43"/>
  <c r="F12" i="42"/>
  <c r="F10" i="42"/>
  <c r="F11" i="42"/>
  <c r="F12" i="41"/>
  <c r="F13" i="41"/>
  <c r="F10" i="41"/>
  <c r="F14" i="41" s="1"/>
  <c r="F11" i="40"/>
  <c r="F12" i="40"/>
  <c r="G11" i="39"/>
  <c r="G10" i="39"/>
  <c r="G12" i="39"/>
  <c r="G12" i="38"/>
  <c r="G10" i="38"/>
  <c r="G11" i="38"/>
  <c r="G11" i="37"/>
  <c r="G12" i="37"/>
  <c r="G13" i="37"/>
  <c r="F14" i="59" l="1"/>
  <c r="F14" i="42"/>
  <c r="F13" i="46"/>
  <c r="G14" i="37"/>
  <c r="F14" i="48"/>
  <c r="F14" i="40"/>
  <c r="F14" i="57"/>
  <c r="F14" i="52"/>
  <c r="F14" i="43"/>
  <c r="F14" i="56"/>
  <c r="F14" i="55"/>
  <c r="F14" i="50"/>
  <c r="F14" i="49"/>
  <c r="F14" i="47"/>
  <c r="F14" i="45"/>
  <c r="F14" i="44"/>
  <c r="G14" i="39"/>
  <c r="G14" i="38"/>
  <c r="H130" i="22" l="1"/>
  <c r="G130" i="22"/>
  <c r="F130" i="22"/>
  <c r="E130" i="22"/>
  <c r="D130" i="22"/>
  <c r="O113" i="22"/>
  <c r="N113" i="22"/>
  <c r="M113" i="22"/>
  <c r="L113" i="22"/>
  <c r="K113" i="22"/>
  <c r="J113" i="22"/>
  <c r="I113" i="22"/>
  <c r="H113" i="22"/>
  <c r="G113" i="22"/>
  <c r="F113" i="22"/>
  <c r="E113" i="22"/>
  <c r="D113" i="22"/>
  <c r="E96" i="22"/>
  <c r="F96" i="22"/>
  <c r="G96" i="22"/>
  <c r="H96" i="22"/>
  <c r="I96" i="22"/>
  <c r="J96" i="22"/>
  <c r="K96" i="22"/>
  <c r="L96" i="22"/>
  <c r="M96" i="22"/>
  <c r="N96" i="22"/>
  <c r="O96" i="22"/>
  <c r="D96" i="22"/>
  <c r="C106" i="22"/>
  <c r="J107" i="22" s="1"/>
  <c r="C108" i="22"/>
  <c r="M109" i="22" s="1"/>
  <c r="C115" i="22"/>
  <c r="H116" i="22" s="1"/>
  <c r="C117" i="22"/>
  <c r="K118" i="22" s="1"/>
  <c r="N118" i="22" l="1"/>
  <c r="D109" i="22"/>
  <c r="J109" i="22"/>
  <c r="H109" i="22"/>
  <c r="L109" i="22"/>
  <c r="F118" i="22"/>
  <c r="H118" i="22"/>
  <c r="J118" i="22"/>
  <c r="I107" i="22"/>
  <c r="C107" i="22"/>
  <c r="K107" i="22"/>
  <c r="F109" i="22"/>
  <c r="N109" i="22"/>
  <c r="I116" i="22"/>
  <c r="D118" i="22"/>
  <c r="L118" i="22"/>
  <c r="G107" i="22"/>
  <c r="O116" i="22"/>
  <c r="D107" i="22"/>
  <c r="L107" i="22"/>
  <c r="G109" i="22"/>
  <c r="O109" i="22"/>
  <c r="J116" i="22"/>
  <c r="E118" i="22"/>
  <c r="M118" i="22"/>
  <c r="E107" i="22"/>
  <c r="M107" i="22"/>
  <c r="C116" i="22"/>
  <c r="K116" i="22"/>
  <c r="F107" i="22"/>
  <c r="N107" i="22"/>
  <c r="I109" i="22"/>
  <c r="D116" i="22"/>
  <c r="L116" i="22"/>
  <c r="G118" i="22"/>
  <c r="O118" i="22"/>
  <c r="O107" i="22"/>
  <c r="E116" i="22"/>
  <c r="M116" i="22"/>
  <c r="H107" i="22"/>
  <c r="C109" i="22"/>
  <c r="K109" i="22"/>
  <c r="F116" i="22"/>
  <c r="N116" i="22"/>
  <c r="I118" i="22"/>
  <c r="G116" i="22"/>
  <c r="E109" i="22"/>
  <c r="C118" i="22"/>
  <c r="D150" i="75"/>
  <c r="D148" i="75"/>
  <c r="D146" i="75"/>
  <c r="D144" i="75"/>
  <c r="D142" i="75"/>
  <c r="D140" i="75"/>
  <c r="I141" i="75" s="1"/>
  <c r="G138" i="75"/>
  <c r="I138" i="75"/>
  <c r="J138" i="75"/>
  <c r="K138" i="75"/>
  <c r="L138" i="75"/>
  <c r="M138" i="75"/>
  <c r="N138" i="75"/>
  <c r="D133" i="75"/>
  <c r="D131" i="75"/>
  <c r="D129" i="75"/>
  <c r="D127" i="75"/>
  <c r="D125" i="75"/>
  <c r="D123" i="75"/>
  <c r="L124" i="75" s="1"/>
  <c r="I121" i="75"/>
  <c r="J121" i="75"/>
  <c r="K121" i="75"/>
  <c r="L121" i="75"/>
  <c r="G141" i="75"/>
  <c r="H138" i="75"/>
  <c r="F138" i="75"/>
  <c r="E138" i="75"/>
  <c r="H121" i="75"/>
  <c r="G121" i="75"/>
  <c r="F121" i="75"/>
  <c r="E121" i="75"/>
  <c r="D110" i="75"/>
  <c r="F104" i="75"/>
  <c r="G104" i="75"/>
  <c r="H104" i="75"/>
  <c r="E104" i="75"/>
  <c r="D116" i="75"/>
  <c r="D114" i="75"/>
  <c r="D112" i="75"/>
  <c r="D108" i="75"/>
  <c r="D106" i="75"/>
  <c r="H107" i="75" s="1"/>
  <c r="G99" i="64"/>
  <c r="F99" i="64"/>
  <c r="H99" i="64"/>
  <c r="E99" i="64"/>
  <c r="D109" i="64"/>
  <c r="D111" i="64"/>
  <c r="D115" i="64"/>
  <c r="D113" i="64"/>
  <c r="D107" i="64"/>
  <c r="D105" i="64"/>
  <c r="D103" i="64"/>
  <c r="D101" i="64"/>
  <c r="D150" i="72"/>
  <c r="D148" i="72"/>
  <c r="D146" i="72"/>
  <c r="D144" i="72"/>
  <c r="D142" i="72"/>
  <c r="D140" i="72"/>
  <c r="I141" i="72" s="1"/>
  <c r="E121" i="72"/>
  <c r="D133" i="72"/>
  <c r="D131" i="72"/>
  <c r="D129" i="72"/>
  <c r="D127" i="72"/>
  <c r="D125" i="72"/>
  <c r="D123" i="72"/>
  <c r="L124" i="72" s="1"/>
  <c r="I138" i="72"/>
  <c r="J138" i="72"/>
  <c r="K138" i="72"/>
  <c r="L138" i="72"/>
  <c r="M138" i="72"/>
  <c r="N138" i="72"/>
  <c r="I121" i="72"/>
  <c r="J121" i="72"/>
  <c r="K121" i="72"/>
  <c r="L121" i="72"/>
  <c r="H138" i="72"/>
  <c r="G138" i="72"/>
  <c r="F138" i="72"/>
  <c r="E138" i="72"/>
  <c r="H121" i="72"/>
  <c r="G121" i="72"/>
  <c r="F121" i="72"/>
  <c r="F104" i="72"/>
  <c r="G104" i="72"/>
  <c r="H104" i="72"/>
  <c r="E104" i="72"/>
  <c r="D116" i="72"/>
  <c r="D114" i="72"/>
  <c r="D112" i="72"/>
  <c r="D110" i="72"/>
  <c r="D108" i="72"/>
  <c r="D106" i="72"/>
  <c r="H107" i="72" s="1"/>
  <c r="F99" i="61"/>
  <c r="G99" i="61"/>
  <c r="H99" i="61"/>
  <c r="E99" i="61"/>
  <c r="D105" i="61"/>
  <c r="D107" i="61"/>
  <c r="D115" i="61"/>
  <c r="D113" i="61"/>
  <c r="D111" i="61"/>
  <c r="D109" i="61"/>
  <c r="D103" i="61"/>
  <c r="D101" i="61"/>
  <c r="D102" i="61" s="1"/>
  <c r="D142" i="70"/>
  <c r="D140" i="70"/>
  <c r="D138" i="70"/>
  <c r="D136" i="70"/>
  <c r="D134" i="70"/>
  <c r="D132" i="70"/>
  <c r="M133" i="70" s="1"/>
  <c r="J113" i="70"/>
  <c r="D125" i="70"/>
  <c r="D123" i="70"/>
  <c r="D121" i="70"/>
  <c r="D119" i="70"/>
  <c r="D117" i="70"/>
  <c r="D115" i="70"/>
  <c r="L116" i="70" s="1"/>
  <c r="I113" i="70"/>
  <c r="K113" i="70"/>
  <c r="L113" i="70"/>
  <c r="M113" i="70"/>
  <c r="I130" i="70"/>
  <c r="J130" i="70"/>
  <c r="K130" i="70"/>
  <c r="L130" i="70"/>
  <c r="M130" i="70"/>
  <c r="N130" i="70"/>
  <c r="O130" i="70"/>
  <c r="P130" i="70"/>
  <c r="Q130" i="70"/>
  <c r="H130" i="70"/>
  <c r="G130" i="70"/>
  <c r="F130" i="70"/>
  <c r="E130" i="70"/>
  <c r="H113" i="70"/>
  <c r="G113" i="70"/>
  <c r="F113" i="70"/>
  <c r="E113" i="70"/>
  <c r="D100" i="70"/>
  <c r="E96" i="70"/>
  <c r="F96" i="70"/>
  <c r="G96" i="70"/>
  <c r="H96" i="70"/>
  <c r="G100" i="25"/>
  <c r="F100" i="25"/>
  <c r="H100" i="25"/>
  <c r="E100" i="25"/>
  <c r="D108" i="70"/>
  <c r="D106" i="70"/>
  <c r="D104" i="70"/>
  <c r="D102" i="70"/>
  <c r="D98" i="70"/>
  <c r="F99" i="70" s="1"/>
  <c r="D102" i="25"/>
  <c r="H111" i="72" l="1"/>
  <c r="F111" i="72"/>
  <c r="D111" i="72"/>
  <c r="G111" i="72"/>
  <c r="E111" i="72"/>
  <c r="H115" i="72"/>
  <c r="F115" i="72"/>
  <c r="D115" i="72"/>
  <c r="E115" i="72"/>
  <c r="G115" i="72"/>
  <c r="L126" i="72"/>
  <c r="J126" i="72"/>
  <c r="H126" i="72"/>
  <c r="F126" i="72"/>
  <c r="D126" i="72"/>
  <c r="K126" i="72"/>
  <c r="G126" i="72"/>
  <c r="I126" i="72"/>
  <c r="E126" i="72"/>
  <c r="L130" i="72"/>
  <c r="J130" i="72"/>
  <c r="H130" i="72"/>
  <c r="F130" i="72"/>
  <c r="D130" i="72"/>
  <c r="I130" i="72"/>
  <c r="E130" i="72"/>
  <c r="K130" i="72"/>
  <c r="G130" i="72"/>
  <c r="L134" i="72"/>
  <c r="J134" i="72"/>
  <c r="H134" i="72"/>
  <c r="F134" i="72"/>
  <c r="D134" i="72"/>
  <c r="K134" i="72"/>
  <c r="G134" i="72"/>
  <c r="I134" i="72"/>
  <c r="E134" i="72"/>
  <c r="N145" i="72"/>
  <c r="L145" i="72"/>
  <c r="J145" i="72"/>
  <c r="H145" i="72"/>
  <c r="F145" i="72"/>
  <c r="D145" i="72"/>
  <c r="M145" i="72"/>
  <c r="I145" i="72"/>
  <c r="E145" i="72"/>
  <c r="K145" i="72"/>
  <c r="G145" i="72"/>
  <c r="N149" i="72"/>
  <c r="L149" i="72"/>
  <c r="J149" i="72"/>
  <c r="H149" i="72"/>
  <c r="F149" i="72"/>
  <c r="D149" i="72"/>
  <c r="K149" i="72"/>
  <c r="G149" i="72"/>
  <c r="M149" i="72"/>
  <c r="E149" i="72"/>
  <c r="I149" i="72"/>
  <c r="H113" i="75"/>
  <c r="F113" i="75"/>
  <c r="D113" i="75"/>
  <c r="G113" i="75"/>
  <c r="E113" i="75"/>
  <c r="H117" i="75"/>
  <c r="F117" i="75"/>
  <c r="D117" i="75"/>
  <c r="E117" i="75"/>
  <c r="G117" i="75"/>
  <c r="L128" i="75"/>
  <c r="J128" i="75"/>
  <c r="H128" i="75"/>
  <c r="F128" i="75"/>
  <c r="D128" i="75"/>
  <c r="K128" i="75"/>
  <c r="G128" i="75"/>
  <c r="E128" i="75"/>
  <c r="I128" i="75"/>
  <c r="L132" i="75"/>
  <c r="J132" i="75"/>
  <c r="H132" i="75"/>
  <c r="F132" i="75"/>
  <c r="D132" i="75"/>
  <c r="I132" i="75"/>
  <c r="E132" i="75"/>
  <c r="K132" i="75"/>
  <c r="G132" i="75"/>
  <c r="N143" i="75"/>
  <c r="L143" i="75"/>
  <c r="J143" i="75"/>
  <c r="H143" i="75"/>
  <c r="F143" i="75"/>
  <c r="D143" i="75"/>
  <c r="K143" i="75"/>
  <c r="G143" i="75"/>
  <c r="I143" i="75"/>
  <c r="M143" i="75"/>
  <c r="E143" i="75"/>
  <c r="N147" i="75"/>
  <c r="L147" i="75"/>
  <c r="J147" i="75"/>
  <c r="H147" i="75"/>
  <c r="F147" i="75"/>
  <c r="D147" i="75"/>
  <c r="M147" i="75"/>
  <c r="I147" i="75"/>
  <c r="E147" i="75"/>
  <c r="K147" i="75"/>
  <c r="G147" i="75"/>
  <c r="N151" i="75"/>
  <c r="L151" i="75"/>
  <c r="J151" i="75"/>
  <c r="H151" i="75"/>
  <c r="F151" i="75"/>
  <c r="D151" i="75"/>
  <c r="K151" i="75"/>
  <c r="G151" i="75"/>
  <c r="M151" i="75"/>
  <c r="E151" i="75"/>
  <c r="I151" i="75"/>
  <c r="G109" i="72"/>
  <c r="E109" i="72"/>
  <c r="H109" i="72"/>
  <c r="D109" i="72"/>
  <c r="F109" i="72"/>
  <c r="G113" i="72"/>
  <c r="E113" i="72"/>
  <c r="F113" i="72"/>
  <c r="H113" i="72"/>
  <c r="D113" i="72"/>
  <c r="G117" i="72"/>
  <c r="E117" i="72"/>
  <c r="H117" i="72"/>
  <c r="D117" i="72"/>
  <c r="F117" i="72"/>
  <c r="K128" i="72"/>
  <c r="I128" i="72"/>
  <c r="G128" i="72"/>
  <c r="E128" i="72"/>
  <c r="J128" i="72"/>
  <c r="F128" i="72"/>
  <c r="L128" i="72"/>
  <c r="H128" i="72"/>
  <c r="D128" i="72"/>
  <c r="K132" i="72"/>
  <c r="I132" i="72"/>
  <c r="G132" i="72"/>
  <c r="E132" i="72"/>
  <c r="L132" i="72"/>
  <c r="H132" i="72"/>
  <c r="D132" i="72"/>
  <c r="J132" i="72"/>
  <c r="F132" i="72"/>
  <c r="M143" i="72"/>
  <c r="K143" i="72"/>
  <c r="I143" i="72"/>
  <c r="G143" i="72"/>
  <c r="E143" i="72"/>
  <c r="N143" i="72"/>
  <c r="J143" i="72"/>
  <c r="F143" i="72"/>
  <c r="L143" i="72"/>
  <c r="H143" i="72"/>
  <c r="D143" i="72"/>
  <c r="M147" i="72"/>
  <c r="K147" i="72"/>
  <c r="I147" i="72"/>
  <c r="G147" i="72"/>
  <c r="E147" i="72"/>
  <c r="N147" i="72"/>
  <c r="J147" i="72"/>
  <c r="F147" i="72"/>
  <c r="H147" i="72"/>
  <c r="L147" i="72"/>
  <c r="D147" i="72"/>
  <c r="M151" i="72"/>
  <c r="K151" i="72"/>
  <c r="I151" i="72"/>
  <c r="G151" i="72"/>
  <c r="E151" i="72"/>
  <c r="L151" i="72"/>
  <c r="H151" i="72"/>
  <c r="D151" i="72"/>
  <c r="J151" i="72"/>
  <c r="N151" i="72"/>
  <c r="F151" i="72"/>
  <c r="H109" i="75"/>
  <c r="F109" i="75"/>
  <c r="D109" i="75"/>
  <c r="E109" i="75"/>
  <c r="G109" i="75"/>
  <c r="G115" i="75"/>
  <c r="E115" i="75"/>
  <c r="F115" i="75"/>
  <c r="H115" i="75"/>
  <c r="D115" i="75"/>
  <c r="G111" i="75"/>
  <c r="E111" i="75"/>
  <c r="H111" i="75"/>
  <c r="D111" i="75"/>
  <c r="F111" i="75"/>
  <c r="K126" i="75"/>
  <c r="I126" i="75"/>
  <c r="G126" i="75"/>
  <c r="E126" i="75"/>
  <c r="L126" i="75"/>
  <c r="H126" i="75"/>
  <c r="D126" i="75"/>
  <c r="F126" i="75"/>
  <c r="J126" i="75"/>
  <c r="K130" i="75"/>
  <c r="I130" i="75"/>
  <c r="G130" i="75"/>
  <c r="E130" i="75"/>
  <c r="J130" i="75"/>
  <c r="F130" i="75"/>
  <c r="L130" i="75"/>
  <c r="D130" i="75"/>
  <c r="H130" i="75"/>
  <c r="K134" i="75"/>
  <c r="I134" i="75"/>
  <c r="G134" i="75"/>
  <c r="E134" i="75"/>
  <c r="L134" i="75"/>
  <c r="H134" i="75"/>
  <c r="D134" i="75"/>
  <c r="J134" i="75"/>
  <c r="F134" i="75"/>
  <c r="M145" i="75"/>
  <c r="K145" i="75"/>
  <c r="I145" i="75"/>
  <c r="G145" i="75"/>
  <c r="E145" i="75"/>
  <c r="L145" i="75"/>
  <c r="H145" i="75"/>
  <c r="D145" i="75"/>
  <c r="N145" i="75"/>
  <c r="F145" i="75"/>
  <c r="J145" i="75"/>
  <c r="M149" i="75"/>
  <c r="K149" i="75"/>
  <c r="I149" i="75"/>
  <c r="G149" i="75"/>
  <c r="E149" i="75"/>
  <c r="N149" i="75"/>
  <c r="J149" i="75"/>
  <c r="F149" i="75"/>
  <c r="H149" i="75"/>
  <c r="L149" i="75"/>
  <c r="D149" i="75"/>
  <c r="D138" i="75"/>
  <c r="L139" i="75" s="1"/>
  <c r="E141" i="75"/>
  <c r="N141" i="75"/>
  <c r="F141" i="75"/>
  <c r="D121" i="75"/>
  <c r="F122" i="75" s="1"/>
  <c r="K141" i="75"/>
  <c r="G107" i="75"/>
  <c r="H106" i="64"/>
  <c r="G106" i="64"/>
  <c r="E106" i="64"/>
  <c r="D106" i="64"/>
  <c r="F106" i="64"/>
  <c r="D108" i="64"/>
  <c r="H108" i="64"/>
  <c r="F108" i="64"/>
  <c r="E108" i="64"/>
  <c r="G108" i="64"/>
  <c r="E114" i="64"/>
  <c r="D114" i="64"/>
  <c r="H114" i="64"/>
  <c r="G114" i="64"/>
  <c r="F114" i="64"/>
  <c r="E112" i="64"/>
  <c r="H112" i="64"/>
  <c r="G112" i="64"/>
  <c r="F112" i="64"/>
  <c r="D112" i="64"/>
  <c r="F104" i="64"/>
  <c r="E104" i="64"/>
  <c r="D104" i="64"/>
  <c r="H104" i="64"/>
  <c r="G104" i="64"/>
  <c r="G110" i="64"/>
  <c r="F110" i="64"/>
  <c r="E110" i="64"/>
  <c r="D110" i="64"/>
  <c r="H110" i="64"/>
  <c r="H116" i="64"/>
  <c r="G116" i="64"/>
  <c r="F116" i="64"/>
  <c r="D116" i="64"/>
  <c r="E116" i="64"/>
  <c r="D99" i="64"/>
  <c r="K124" i="72"/>
  <c r="D138" i="72"/>
  <c r="N139" i="72" s="1"/>
  <c r="D121" i="72"/>
  <c r="K122" i="72" s="1"/>
  <c r="H109" i="70"/>
  <c r="F109" i="70"/>
  <c r="E109" i="70"/>
  <c r="D109" i="70"/>
  <c r="G109" i="70"/>
  <c r="Q135" i="70"/>
  <c r="I135" i="70"/>
  <c r="O135" i="70"/>
  <c r="G135" i="70"/>
  <c r="E135" i="70"/>
  <c r="N135" i="70"/>
  <c r="F135" i="70"/>
  <c r="M135" i="70"/>
  <c r="P135" i="70"/>
  <c r="L135" i="70"/>
  <c r="D135" i="70"/>
  <c r="H135" i="70"/>
  <c r="K135" i="70"/>
  <c r="J135" i="70"/>
  <c r="I118" i="70"/>
  <c r="G118" i="70"/>
  <c r="H118" i="70"/>
  <c r="F118" i="70"/>
  <c r="K118" i="70"/>
  <c r="J118" i="70"/>
  <c r="M118" i="70"/>
  <c r="E118" i="70"/>
  <c r="L118" i="70"/>
  <c r="D118" i="70"/>
  <c r="H101" i="70"/>
  <c r="D101" i="70"/>
  <c r="G101" i="70"/>
  <c r="F101" i="70"/>
  <c r="E101" i="70"/>
  <c r="I120" i="70"/>
  <c r="G120" i="70"/>
  <c r="M120" i="70"/>
  <c r="F120" i="70"/>
  <c r="E120" i="70"/>
  <c r="H120" i="70"/>
  <c r="L120" i="70"/>
  <c r="D120" i="70"/>
  <c r="K120" i="70"/>
  <c r="J120" i="70"/>
  <c r="M139" i="70"/>
  <c r="E139" i="70"/>
  <c r="D139" i="70"/>
  <c r="K139" i="70"/>
  <c r="I139" i="70"/>
  <c r="J139" i="70"/>
  <c r="Q139" i="70"/>
  <c r="P139" i="70"/>
  <c r="H139" i="70"/>
  <c r="L139" i="70"/>
  <c r="O139" i="70"/>
  <c r="G139" i="70"/>
  <c r="N139" i="70"/>
  <c r="F139" i="70"/>
  <c r="K137" i="70"/>
  <c r="Q137" i="70"/>
  <c r="I137" i="70"/>
  <c r="O137" i="70"/>
  <c r="P137" i="70"/>
  <c r="H137" i="70"/>
  <c r="G137" i="70"/>
  <c r="N137" i="70"/>
  <c r="F137" i="70"/>
  <c r="M137" i="70"/>
  <c r="E137" i="70"/>
  <c r="L137" i="70"/>
  <c r="D137" i="70"/>
  <c r="J137" i="70"/>
  <c r="G122" i="70"/>
  <c r="M122" i="70"/>
  <c r="E122" i="70"/>
  <c r="J122" i="70"/>
  <c r="L122" i="70"/>
  <c r="D122" i="70"/>
  <c r="K122" i="70"/>
  <c r="I122" i="70"/>
  <c r="H122" i="70"/>
  <c r="F122" i="70"/>
  <c r="O141" i="70"/>
  <c r="G141" i="70"/>
  <c r="M141" i="70"/>
  <c r="E141" i="70"/>
  <c r="L141" i="70"/>
  <c r="D141" i="70"/>
  <c r="K141" i="70"/>
  <c r="N141" i="70"/>
  <c r="F141" i="70"/>
  <c r="J141" i="70"/>
  <c r="Q141" i="70"/>
  <c r="I141" i="70"/>
  <c r="P141" i="70"/>
  <c r="H141" i="70"/>
  <c r="E103" i="70"/>
  <c r="G103" i="70"/>
  <c r="F103" i="70"/>
  <c r="D103" i="70"/>
  <c r="H103" i="70"/>
  <c r="M124" i="70"/>
  <c r="E124" i="70"/>
  <c r="D124" i="70"/>
  <c r="K124" i="70"/>
  <c r="L124" i="70"/>
  <c r="J124" i="70"/>
  <c r="I124" i="70"/>
  <c r="H124" i="70"/>
  <c r="G124" i="70"/>
  <c r="F124" i="70"/>
  <c r="Q143" i="70"/>
  <c r="I143" i="70"/>
  <c r="O143" i="70"/>
  <c r="G143" i="70"/>
  <c r="E143" i="70"/>
  <c r="H143" i="70"/>
  <c r="N143" i="70"/>
  <c r="F143" i="70"/>
  <c r="M143" i="70"/>
  <c r="L143" i="70"/>
  <c r="D143" i="70"/>
  <c r="K143" i="70"/>
  <c r="J143" i="70"/>
  <c r="P143" i="70"/>
  <c r="H105" i="70"/>
  <c r="G105" i="70"/>
  <c r="F105" i="70"/>
  <c r="E105" i="70"/>
  <c r="D105" i="70"/>
  <c r="L126" i="70"/>
  <c r="J126" i="70"/>
  <c r="H126" i="70"/>
  <c r="I126" i="70"/>
  <c r="K126" i="70"/>
  <c r="G126" i="70"/>
  <c r="F126" i="70"/>
  <c r="E126" i="70"/>
  <c r="M126" i="70"/>
  <c r="D126" i="70"/>
  <c r="D107" i="70"/>
  <c r="H107" i="70"/>
  <c r="F107" i="70"/>
  <c r="E107" i="70"/>
  <c r="G107" i="70"/>
  <c r="H112" i="61"/>
  <c r="F112" i="61"/>
  <c r="E112" i="61"/>
  <c r="G112" i="61"/>
  <c r="D112" i="61"/>
  <c r="G110" i="61"/>
  <c r="F110" i="61"/>
  <c r="H110" i="61"/>
  <c r="E110" i="61"/>
  <c r="D110" i="61"/>
  <c r="E114" i="61"/>
  <c r="H114" i="61"/>
  <c r="D114" i="61"/>
  <c r="G114" i="61"/>
  <c r="F114" i="61"/>
  <c r="H116" i="61"/>
  <c r="D116" i="61"/>
  <c r="G116" i="61"/>
  <c r="F116" i="61"/>
  <c r="E116" i="61"/>
  <c r="D108" i="61"/>
  <c r="H108" i="61"/>
  <c r="E108" i="61"/>
  <c r="G108" i="61"/>
  <c r="F108" i="61"/>
  <c r="E102" i="61"/>
  <c r="D106" i="61"/>
  <c r="H106" i="61"/>
  <c r="G106" i="61"/>
  <c r="F106" i="61"/>
  <c r="E106" i="61"/>
  <c r="F102" i="61"/>
  <c r="F104" i="61"/>
  <c r="E104" i="61"/>
  <c r="D104" i="61"/>
  <c r="G104" i="61"/>
  <c r="H104" i="61"/>
  <c r="D99" i="61"/>
  <c r="D130" i="70"/>
  <c r="L131" i="70" s="1"/>
  <c r="D113" i="70"/>
  <c r="K114" i="70" s="1"/>
  <c r="D96" i="70"/>
  <c r="H99" i="70"/>
  <c r="D100" i="25"/>
  <c r="M141" i="75"/>
  <c r="L141" i="75"/>
  <c r="J141" i="75"/>
  <c r="K124" i="75"/>
  <c r="J124" i="75"/>
  <c r="I124" i="75"/>
  <c r="G124" i="75"/>
  <c r="F124" i="75"/>
  <c r="H124" i="75"/>
  <c r="E124" i="75"/>
  <c r="E122" i="75"/>
  <c r="L122" i="75"/>
  <c r="D122" i="75"/>
  <c r="J122" i="75"/>
  <c r="H141" i="75"/>
  <c r="D141" i="75"/>
  <c r="G122" i="75"/>
  <c r="D124" i="75"/>
  <c r="H122" i="75"/>
  <c r="F107" i="75"/>
  <c r="D104" i="75"/>
  <c r="D105" i="75" s="1"/>
  <c r="D107" i="75"/>
  <c r="E107" i="75"/>
  <c r="D102" i="64"/>
  <c r="E100" i="64"/>
  <c r="E102" i="64"/>
  <c r="F102" i="64"/>
  <c r="G102" i="64"/>
  <c r="H102" i="64"/>
  <c r="N141" i="72"/>
  <c r="M141" i="72"/>
  <c r="D141" i="72"/>
  <c r="L141" i="72"/>
  <c r="E141" i="72"/>
  <c r="K141" i="72"/>
  <c r="F141" i="72"/>
  <c r="J141" i="72"/>
  <c r="G141" i="72"/>
  <c r="I124" i="72"/>
  <c r="D124" i="72"/>
  <c r="J124" i="72"/>
  <c r="E124" i="72"/>
  <c r="F124" i="72"/>
  <c r="L122" i="72"/>
  <c r="E139" i="72"/>
  <c r="H141" i="72"/>
  <c r="G124" i="72"/>
  <c r="H124" i="72"/>
  <c r="D104" i="72"/>
  <c r="D105" i="72" s="1"/>
  <c r="D107" i="72"/>
  <c r="E107" i="72"/>
  <c r="F107" i="72"/>
  <c r="G107" i="72"/>
  <c r="F100" i="61"/>
  <c r="G102" i="61"/>
  <c r="H102" i="61"/>
  <c r="I133" i="70"/>
  <c r="P133" i="70"/>
  <c r="F133" i="70"/>
  <c r="L133" i="70"/>
  <c r="K133" i="70"/>
  <c r="Q133" i="70"/>
  <c r="O133" i="70"/>
  <c r="G133" i="70"/>
  <c r="J133" i="70"/>
  <c r="D133" i="70"/>
  <c r="N133" i="70"/>
  <c r="E133" i="70"/>
  <c r="K131" i="70"/>
  <c r="I131" i="70"/>
  <c r="F114" i="70"/>
  <c r="I116" i="70"/>
  <c r="E116" i="70"/>
  <c r="F116" i="70"/>
  <c r="M116" i="70"/>
  <c r="K116" i="70"/>
  <c r="J116" i="70"/>
  <c r="D116" i="70"/>
  <c r="G116" i="70"/>
  <c r="J114" i="70"/>
  <c r="I114" i="70"/>
  <c r="H133" i="70"/>
  <c r="D114" i="70"/>
  <c r="H116" i="70"/>
  <c r="G99" i="70"/>
  <c r="D97" i="70"/>
  <c r="D99" i="70"/>
  <c r="E99" i="70"/>
  <c r="D116" i="25"/>
  <c r="D118" i="25"/>
  <c r="D114" i="25"/>
  <c r="D112" i="25"/>
  <c r="D110" i="25"/>
  <c r="D108" i="25"/>
  <c r="D106" i="25"/>
  <c r="D104" i="25"/>
  <c r="H103" i="25"/>
  <c r="C142" i="22"/>
  <c r="C140" i="22"/>
  <c r="C138" i="22"/>
  <c r="C136" i="22"/>
  <c r="C134" i="22"/>
  <c r="C132" i="22"/>
  <c r="C130" i="22"/>
  <c r="C125" i="22"/>
  <c r="C123" i="22"/>
  <c r="C121" i="22"/>
  <c r="C119" i="22"/>
  <c r="C104" i="22"/>
  <c r="C102" i="22"/>
  <c r="C100" i="22"/>
  <c r="C98" i="22"/>
  <c r="D23" i="78"/>
  <c r="E23" i="78"/>
  <c r="F23" i="78"/>
  <c r="G23" i="78"/>
  <c r="C26" i="67"/>
  <c r="O29" i="67" s="1"/>
  <c r="C25" i="67"/>
  <c r="Q28" i="67" s="1"/>
  <c r="G105" i="25" l="1"/>
  <c r="E105" i="25"/>
  <c r="H105" i="25"/>
  <c r="F105" i="25"/>
  <c r="D105" i="25"/>
  <c r="G109" i="25"/>
  <c r="E109" i="25"/>
  <c r="H109" i="25"/>
  <c r="F109" i="25"/>
  <c r="D109" i="25"/>
  <c r="G113" i="25"/>
  <c r="E113" i="25"/>
  <c r="H113" i="25"/>
  <c r="F113" i="25"/>
  <c r="D113" i="25"/>
  <c r="H119" i="25"/>
  <c r="F119" i="25"/>
  <c r="D119" i="25"/>
  <c r="E119" i="25"/>
  <c r="G119" i="25"/>
  <c r="H107" i="25"/>
  <c r="F107" i="25"/>
  <c r="D107" i="25"/>
  <c r="G107" i="25"/>
  <c r="E107" i="25"/>
  <c r="H111" i="25"/>
  <c r="F111" i="25"/>
  <c r="D111" i="25"/>
  <c r="G111" i="25"/>
  <c r="E111" i="25"/>
  <c r="H115" i="25"/>
  <c r="F115" i="25"/>
  <c r="D115" i="25"/>
  <c r="G115" i="25"/>
  <c r="E115" i="25"/>
  <c r="G117" i="25"/>
  <c r="E117" i="25"/>
  <c r="H117" i="25"/>
  <c r="F117" i="25"/>
  <c r="D117" i="25"/>
  <c r="N131" i="70"/>
  <c r="E122" i="72"/>
  <c r="I122" i="75"/>
  <c r="K122" i="75"/>
  <c r="F105" i="75"/>
  <c r="G139" i="72"/>
  <c r="J139" i="72"/>
  <c r="I139" i="72"/>
  <c r="H139" i="72"/>
  <c r="F139" i="72"/>
  <c r="M139" i="72"/>
  <c r="D139" i="72"/>
  <c r="L139" i="72"/>
  <c r="K139" i="72"/>
  <c r="H122" i="72"/>
  <c r="D122" i="72"/>
  <c r="F122" i="72"/>
  <c r="G122" i="72"/>
  <c r="I122" i="72"/>
  <c r="J122" i="72"/>
  <c r="E114" i="70"/>
  <c r="L114" i="70"/>
  <c r="O131" i="70"/>
  <c r="Q131" i="70"/>
  <c r="J131" i="70"/>
  <c r="M114" i="70"/>
  <c r="M131" i="70"/>
  <c r="G114" i="70"/>
  <c r="H114" i="70"/>
  <c r="P131" i="70"/>
  <c r="I122" i="22"/>
  <c r="O122" i="22"/>
  <c r="G122" i="22"/>
  <c r="N122" i="22"/>
  <c r="F122" i="22"/>
  <c r="M122" i="22"/>
  <c r="E122" i="22"/>
  <c r="L122" i="22"/>
  <c r="D122" i="22"/>
  <c r="K122" i="22"/>
  <c r="C122" i="22"/>
  <c r="J122" i="22"/>
  <c r="H122" i="22"/>
  <c r="O124" i="22"/>
  <c r="G124" i="22"/>
  <c r="N124" i="22"/>
  <c r="M124" i="22"/>
  <c r="E124" i="22"/>
  <c r="L124" i="22"/>
  <c r="D124" i="22"/>
  <c r="K124" i="22"/>
  <c r="C124" i="22"/>
  <c r="J124" i="22"/>
  <c r="I124" i="22"/>
  <c r="H124" i="22"/>
  <c r="F124" i="22"/>
  <c r="F101" i="22"/>
  <c r="H101" i="22"/>
  <c r="G101" i="22"/>
  <c r="D101" i="22"/>
  <c r="N101" i="22"/>
  <c r="E101" i="22"/>
  <c r="M101" i="22"/>
  <c r="L101" i="22"/>
  <c r="C101" i="22"/>
  <c r="J101" i="22"/>
  <c r="O101" i="22"/>
  <c r="I101" i="22"/>
  <c r="K101" i="22"/>
  <c r="F141" i="22"/>
  <c r="E141" i="22"/>
  <c r="D141" i="22"/>
  <c r="C141" i="22"/>
  <c r="H141" i="22"/>
  <c r="G141" i="22"/>
  <c r="D133" i="22"/>
  <c r="E133" i="22"/>
  <c r="F133" i="22"/>
  <c r="G133" i="22"/>
  <c r="H133" i="22"/>
  <c r="C133" i="22"/>
  <c r="C113" i="22"/>
  <c r="C114" i="22" s="1"/>
  <c r="H143" i="22"/>
  <c r="F143" i="22"/>
  <c r="E143" i="22"/>
  <c r="D143" i="22"/>
  <c r="C143" i="22"/>
  <c r="G143" i="22"/>
  <c r="H137" i="22"/>
  <c r="F137" i="22"/>
  <c r="E137" i="22"/>
  <c r="D137" i="22"/>
  <c r="C137" i="22"/>
  <c r="G137" i="22"/>
  <c r="J99" i="22"/>
  <c r="H99" i="22"/>
  <c r="G99" i="22"/>
  <c r="E99" i="22"/>
  <c r="N99" i="22"/>
  <c r="F99" i="22"/>
  <c r="L99" i="22"/>
  <c r="D99" i="22"/>
  <c r="I99" i="22"/>
  <c r="O99" i="22"/>
  <c r="M99" i="22"/>
  <c r="K99" i="22"/>
  <c r="C99" i="22"/>
  <c r="N120" i="22"/>
  <c r="F120" i="22"/>
  <c r="E120" i="22"/>
  <c r="L120" i="22"/>
  <c r="D120" i="22"/>
  <c r="K120" i="22"/>
  <c r="C120" i="22"/>
  <c r="J120" i="22"/>
  <c r="I120" i="22"/>
  <c r="H120" i="22"/>
  <c r="M120" i="22"/>
  <c r="O120" i="22"/>
  <c r="G120" i="22"/>
  <c r="F135" i="22"/>
  <c r="E135" i="22"/>
  <c r="D135" i="22"/>
  <c r="C135" i="22"/>
  <c r="H135" i="22"/>
  <c r="G135" i="22"/>
  <c r="K126" i="22"/>
  <c r="C126" i="22"/>
  <c r="I126" i="22"/>
  <c r="H126" i="22"/>
  <c r="O126" i="22"/>
  <c r="G126" i="22"/>
  <c r="N126" i="22"/>
  <c r="F126" i="22"/>
  <c r="M126" i="22"/>
  <c r="E126" i="22"/>
  <c r="J126" i="22"/>
  <c r="L126" i="22"/>
  <c r="D126" i="22"/>
  <c r="H139" i="22"/>
  <c r="G139" i="22"/>
  <c r="F139" i="22"/>
  <c r="E139" i="22"/>
  <c r="D139" i="22"/>
  <c r="C139" i="22"/>
  <c r="J105" i="22"/>
  <c r="I105" i="22"/>
  <c r="O105" i="22"/>
  <c r="G105" i="22"/>
  <c r="E105" i="22"/>
  <c r="K105" i="22"/>
  <c r="H105" i="22"/>
  <c r="D105" i="22"/>
  <c r="C105" i="22"/>
  <c r="N105" i="22"/>
  <c r="F105" i="22"/>
  <c r="M105" i="22"/>
  <c r="L105" i="22"/>
  <c r="H103" i="22"/>
  <c r="G103" i="22"/>
  <c r="N103" i="22"/>
  <c r="M103" i="22"/>
  <c r="E103" i="22"/>
  <c r="L103" i="22"/>
  <c r="D103" i="22"/>
  <c r="C103" i="22"/>
  <c r="I103" i="22"/>
  <c r="F103" i="22"/>
  <c r="K103" i="22"/>
  <c r="J103" i="22"/>
  <c r="O103" i="22"/>
  <c r="G139" i="75"/>
  <c r="M139" i="75"/>
  <c r="H139" i="75"/>
  <c r="E139" i="75"/>
  <c r="D139" i="75"/>
  <c r="I139" i="75"/>
  <c r="F139" i="75"/>
  <c r="N139" i="75"/>
  <c r="K139" i="75"/>
  <c r="J139" i="75"/>
  <c r="G105" i="75"/>
  <c r="H105" i="75"/>
  <c r="E105" i="75"/>
  <c r="F100" i="64"/>
  <c r="H100" i="64"/>
  <c r="D100" i="64"/>
  <c r="G100" i="64"/>
  <c r="G105" i="72"/>
  <c r="H105" i="72"/>
  <c r="E105" i="72"/>
  <c r="F105" i="72"/>
  <c r="E100" i="61"/>
  <c r="G100" i="61"/>
  <c r="H100" i="61"/>
  <c r="D100" i="61"/>
  <c r="G131" i="70"/>
  <c r="E131" i="70"/>
  <c r="D131" i="70"/>
  <c r="H131" i="70"/>
  <c r="F131" i="70"/>
  <c r="E97" i="70"/>
  <c r="F97" i="70"/>
  <c r="H97" i="70"/>
  <c r="G97" i="70"/>
  <c r="H101" i="25"/>
  <c r="D103" i="25"/>
  <c r="E103" i="25"/>
  <c r="G103" i="25"/>
  <c r="F103" i="25"/>
  <c r="C96" i="22"/>
  <c r="H97" i="22" s="1"/>
  <c r="H131" i="22"/>
  <c r="D131" i="22"/>
  <c r="C131" i="22"/>
  <c r="F131" i="22"/>
  <c r="G131" i="22"/>
  <c r="E131" i="22"/>
  <c r="Q29" i="67"/>
  <c r="P29" i="67"/>
  <c r="P28" i="67"/>
  <c r="O28" i="67"/>
  <c r="C15" i="73"/>
  <c r="C21" i="62"/>
  <c r="D33" i="62"/>
  <c r="E33" i="62"/>
  <c r="F33" i="62"/>
  <c r="G33" i="62"/>
  <c r="H33" i="62"/>
  <c r="I33" i="62"/>
  <c r="J33" i="62"/>
  <c r="K33" i="62"/>
  <c r="L33" i="62"/>
  <c r="M33" i="62"/>
  <c r="C28" i="60"/>
  <c r="C27" i="60"/>
  <c r="C23" i="26"/>
  <c r="C24" i="26"/>
  <c r="C26" i="21"/>
  <c r="C25" i="21"/>
  <c r="O28" i="21" s="1"/>
  <c r="C23" i="15"/>
  <c r="C22" i="14"/>
  <c r="C24" i="15"/>
  <c r="C23" i="14"/>
  <c r="O29" i="21" l="1"/>
  <c r="H29" i="21"/>
  <c r="D114" i="22"/>
  <c r="E114" i="22"/>
  <c r="G97" i="22"/>
  <c r="E97" i="22"/>
  <c r="C97" i="22"/>
  <c r="L97" i="22"/>
  <c r="F97" i="22"/>
  <c r="K97" i="22"/>
  <c r="M97" i="22"/>
  <c r="N97" i="22"/>
  <c r="D97" i="22"/>
  <c r="J97" i="22"/>
  <c r="I97" i="22"/>
  <c r="O97" i="22"/>
  <c r="F101" i="25"/>
  <c r="E101" i="25"/>
  <c r="D101" i="25"/>
  <c r="G101" i="25"/>
  <c r="M114" i="22"/>
  <c r="H114" i="22"/>
  <c r="J114" i="22"/>
  <c r="F114" i="22"/>
  <c r="N114" i="22"/>
  <c r="L114" i="22"/>
  <c r="G114" i="22"/>
  <c r="K114" i="22"/>
  <c r="I114" i="22"/>
  <c r="O114" i="22"/>
  <c r="Q29" i="21"/>
  <c r="P29" i="21"/>
  <c r="Q28" i="21"/>
  <c r="P28" i="21"/>
  <c r="C17" i="82"/>
  <c r="H20" i="82" s="1"/>
  <c r="C16" i="82"/>
  <c r="C19" i="82" s="1"/>
  <c r="C15" i="81"/>
  <c r="C14" i="81"/>
  <c r="F17" i="81" s="1"/>
  <c r="C17" i="80"/>
  <c r="G20" i="80" s="1"/>
  <c r="C16" i="80"/>
  <c r="E19" i="80" s="1"/>
  <c r="C15" i="79"/>
  <c r="E18" i="79" s="1"/>
  <c r="C14" i="79"/>
  <c r="D17" i="79" s="1"/>
  <c r="C16" i="78"/>
  <c r="D19" i="78" s="1"/>
  <c r="C15" i="78"/>
  <c r="D18" i="78" s="1"/>
  <c r="C16" i="77"/>
  <c r="G19" i="77" s="1"/>
  <c r="C15" i="77"/>
  <c r="E18" i="77" s="1"/>
  <c r="N29" i="67"/>
  <c r="J28" i="67"/>
  <c r="C16" i="76"/>
  <c r="H19" i="76" s="1"/>
  <c r="C15" i="76"/>
  <c r="D18" i="76" s="1"/>
  <c r="C17" i="75"/>
  <c r="C16" i="75"/>
  <c r="I19" i="75" s="1"/>
  <c r="C22" i="65"/>
  <c r="M25" i="65" s="1"/>
  <c r="C21" i="65"/>
  <c r="I24" i="65" s="1"/>
  <c r="C16" i="73"/>
  <c r="H18" i="73"/>
  <c r="C17" i="72"/>
  <c r="C16" i="72"/>
  <c r="H19" i="72" s="1"/>
  <c r="C22" i="62"/>
  <c r="M25" i="62" s="1"/>
  <c r="I24" i="62"/>
  <c r="N30" i="60"/>
  <c r="M30" i="60"/>
  <c r="L30" i="60"/>
  <c r="J30" i="60"/>
  <c r="G30" i="60"/>
  <c r="F30" i="60"/>
  <c r="E30" i="60"/>
  <c r="D30" i="60"/>
  <c r="C30" i="60"/>
  <c r="C19" i="59"/>
  <c r="C18" i="59"/>
  <c r="C19" i="57"/>
  <c r="C18" i="57"/>
  <c r="C19" i="56"/>
  <c r="G22" i="56" s="1"/>
  <c r="C18" i="56"/>
  <c r="D21" i="56" s="1"/>
  <c r="C19" i="55"/>
  <c r="C18" i="55"/>
  <c r="C19" i="54"/>
  <c r="C18" i="54"/>
  <c r="C19" i="53"/>
  <c r="C18" i="53"/>
  <c r="C21" i="53" s="1"/>
  <c r="C19" i="52"/>
  <c r="C18" i="52"/>
  <c r="C19" i="51"/>
  <c r="C18" i="51"/>
  <c r="C21" i="51" s="1"/>
  <c r="C19" i="50"/>
  <c r="C18" i="50"/>
  <c r="C19" i="49"/>
  <c r="G22" i="49" s="1"/>
  <c r="C18" i="49"/>
  <c r="D21" i="49" s="1"/>
  <c r="C19" i="48"/>
  <c r="C18" i="48"/>
  <c r="C19" i="47"/>
  <c r="G22" i="47" s="1"/>
  <c r="C18" i="47"/>
  <c r="D21" i="47" s="1"/>
  <c r="C18" i="46"/>
  <c r="C17" i="46"/>
  <c r="D20" i="46" s="1"/>
  <c r="C19" i="45"/>
  <c r="C18" i="45"/>
  <c r="C19" i="44"/>
  <c r="C18" i="44"/>
  <c r="C19" i="43"/>
  <c r="C18" i="43"/>
  <c r="C19" i="42"/>
  <c r="C18" i="42"/>
  <c r="F21" i="42" s="1"/>
  <c r="C19" i="41"/>
  <c r="C18" i="41"/>
  <c r="C19" i="40"/>
  <c r="C18" i="40"/>
  <c r="E21" i="40" s="1"/>
  <c r="D26" i="40"/>
  <c r="E26" i="40"/>
  <c r="F26" i="40"/>
  <c r="G26" i="40"/>
  <c r="C28" i="40"/>
  <c r="C29" i="40" s="1"/>
  <c r="C30" i="40"/>
  <c r="C19" i="38"/>
  <c r="C18" i="38"/>
  <c r="C20" i="37"/>
  <c r="C19" i="37"/>
  <c r="C19" i="23"/>
  <c r="C18" i="23"/>
  <c r="H21" i="23" s="1"/>
  <c r="M28" i="21"/>
  <c r="L28" i="21"/>
  <c r="K28" i="21"/>
  <c r="J28" i="21"/>
  <c r="G28" i="21"/>
  <c r="E28" i="21"/>
  <c r="D28" i="21"/>
  <c r="C28" i="21"/>
  <c r="N29" i="21"/>
  <c r="I28" i="21"/>
  <c r="C18" i="20"/>
  <c r="C17" i="20"/>
  <c r="C19" i="19"/>
  <c r="C18" i="19"/>
  <c r="G21" i="19" s="1"/>
  <c r="C18" i="18"/>
  <c r="G21" i="18" s="1"/>
  <c r="C17" i="18"/>
  <c r="G20" i="18" s="1"/>
  <c r="C18" i="17"/>
  <c r="C17" i="17"/>
  <c r="C7" i="12"/>
  <c r="F10" i="12" s="1"/>
  <c r="C6" i="12"/>
  <c r="C13" i="8"/>
  <c r="C12" i="8"/>
  <c r="E15" i="8" s="1"/>
  <c r="C14" i="7"/>
  <c r="C13" i="7"/>
  <c r="C13" i="6"/>
  <c r="C12" i="6"/>
  <c r="D15" i="6" s="1"/>
  <c r="C16" i="5"/>
  <c r="D19" i="5" s="1"/>
  <c r="C15" i="5"/>
  <c r="C15" i="4"/>
  <c r="C14" i="4"/>
  <c r="H17" i="4" s="1"/>
  <c r="C31" i="1"/>
  <c r="C34" i="1" s="1"/>
  <c r="C30" i="1"/>
  <c r="E33" i="1" s="1"/>
  <c r="C60" i="1"/>
  <c r="H61" i="1" s="1"/>
  <c r="C58" i="1"/>
  <c r="G59" i="1" s="1"/>
  <c r="C56" i="1"/>
  <c r="F57" i="1" s="1"/>
  <c r="C54" i="1"/>
  <c r="E55" i="1" s="1"/>
  <c r="C52" i="1"/>
  <c r="D53" i="1" s="1"/>
  <c r="C50" i="1"/>
  <c r="C51" i="1" s="1"/>
  <c r="C48" i="1"/>
  <c r="D49" i="1" s="1"/>
  <c r="C46" i="1"/>
  <c r="H47" i="1" s="1"/>
  <c r="C44" i="1"/>
  <c r="E45" i="1" s="1"/>
  <c r="C42" i="1"/>
  <c r="G43" i="1" s="1"/>
  <c r="C40" i="1"/>
  <c r="F41" i="1" s="1"/>
  <c r="H38" i="1"/>
  <c r="G38" i="1"/>
  <c r="F38" i="1"/>
  <c r="E38" i="1"/>
  <c r="D38" i="1"/>
  <c r="I33" i="1" l="1"/>
  <c r="H49" i="1"/>
  <c r="F33" i="1"/>
  <c r="F18" i="76"/>
  <c r="E19" i="82"/>
  <c r="F19" i="82"/>
  <c r="G19" i="82"/>
  <c r="D19" i="82"/>
  <c r="E18" i="76"/>
  <c r="D21" i="40"/>
  <c r="C21" i="19"/>
  <c r="H19" i="82"/>
  <c r="G20" i="82"/>
  <c r="C17" i="81"/>
  <c r="D17" i="81"/>
  <c r="E17" i="81"/>
  <c r="F19" i="80"/>
  <c r="H19" i="80"/>
  <c r="C19" i="80"/>
  <c r="D19" i="80"/>
  <c r="D18" i="77"/>
  <c r="C18" i="77"/>
  <c r="G19" i="76"/>
  <c r="C18" i="76"/>
  <c r="I30" i="60"/>
  <c r="P30" i="60"/>
  <c r="Q30" i="60"/>
  <c r="R30" i="60"/>
  <c r="S30" i="60"/>
  <c r="O30" i="60"/>
  <c r="K30" i="60"/>
  <c r="M31" i="60"/>
  <c r="S31" i="60"/>
  <c r="O31" i="60"/>
  <c r="P31" i="60"/>
  <c r="R31" i="60"/>
  <c r="Q31" i="60"/>
  <c r="E21" i="56"/>
  <c r="F21" i="56"/>
  <c r="C21" i="56"/>
  <c r="D21" i="53"/>
  <c r="E21" i="53"/>
  <c r="F21" i="53"/>
  <c r="E21" i="51"/>
  <c r="D21" i="51"/>
  <c r="G21" i="51"/>
  <c r="D21" i="50"/>
  <c r="F21" i="50"/>
  <c r="C21" i="50"/>
  <c r="E21" i="49"/>
  <c r="C21" i="49"/>
  <c r="E21" i="47"/>
  <c r="F21" i="47"/>
  <c r="C21" i="47"/>
  <c r="C20" i="46"/>
  <c r="F20" i="46"/>
  <c r="C21" i="42"/>
  <c r="E21" i="42"/>
  <c r="D21" i="42"/>
  <c r="F21" i="40"/>
  <c r="C26" i="40"/>
  <c r="F27" i="40" s="1"/>
  <c r="G29" i="40"/>
  <c r="F29" i="40"/>
  <c r="E29" i="40"/>
  <c r="C21" i="40"/>
  <c r="G22" i="37"/>
  <c r="G23" i="37"/>
  <c r="C22" i="37"/>
  <c r="F22" i="37"/>
  <c r="D22" i="37"/>
  <c r="E22" i="37"/>
  <c r="C23" i="37"/>
  <c r="H26" i="26"/>
  <c r="O26" i="26"/>
  <c r="P26" i="26"/>
  <c r="L27" i="26"/>
  <c r="O27" i="26"/>
  <c r="P27" i="26"/>
  <c r="D21" i="19"/>
  <c r="E21" i="19"/>
  <c r="F21" i="19"/>
  <c r="C21" i="18"/>
  <c r="C20" i="18"/>
  <c r="D20" i="18"/>
  <c r="F20" i="18"/>
  <c r="E20" i="18"/>
  <c r="H26" i="15"/>
  <c r="O26" i="15"/>
  <c r="L27" i="15"/>
  <c r="O27" i="15"/>
  <c r="H25" i="14"/>
  <c r="O25" i="14"/>
  <c r="L26" i="14"/>
  <c r="O26" i="14"/>
  <c r="I9" i="12"/>
  <c r="F9" i="12"/>
  <c r="C9" i="12"/>
  <c r="D9" i="12"/>
  <c r="E9" i="12"/>
  <c r="H9" i="12"/>
  <c r="J9" i="12"/>
  <c r="C15" i="8"/>
  <c r="D15" i="8"/>
  <c r="H18" i="5"/>
  <c r="D18" i="5"/>
  <c r="C33" i="1"/>
  <c r="N33" i="1"/>
  <c r="L33" i="1"/>
  <c r="K33" i="1"/>
  <c r="C20" i="82"/>
  <c r="D20" i="82"/>
  <c r="E20" i="82"/>
  <c r="F20" i="82"/>
  <c r="F18" i="81"/>
  <c r="C18" i="81"/>
  <c r="D18" i="81"/>
  <c r="E18" i="81"/>
  <c r="H20" i="80"/>
  <c r="G19" i="80"/>
  <c r="C20" i="80"/>
  <c r="D20" i="80"/>
  <c r="E20" i="80"/>
  <c r="F20" i="80"/>
  <c r="F18" i="79"/>
  <c r="C17" i="79"/>
  <c r="E17" i="79"/>
  <c r="C18" i="79"/>
  <c r="F17" i="79"/>
  <c r="D18" i="79"/>
  <c r="C18" i="78"/>
  <c r="G19" i="78"/>
  <c r="E18" i="78"/>
  <c r="G18" i="78"/>
  <c r="C19" i="78"/>
  <c r="F18" i="78"/>
  <c r="E19" i="78"/>
  <c r="F19" i="78"/>
  <c r="F18" i="77"/>
  <c r="G18" i="77"/>
  <c r="C19" i="77"/>
  <c r="D19" i="77"/>
  <c r="E19" i="77"/>
  <c r="F19" i="77"/>
  <c r="C28" i="67"/>
  <c r="K28" i="67"/>
  <c r="G29" i="67"/>
  <c r="D28" i="67"/>
  <c r="L28" i="67"/>
  <c r="H29" i="67"/>
  <c r="E28" i="67"/>
  <c r="M28" i="67"/>
  <c r="I29" i="67"/>
  <c r="C29" i="67"/>
  <c r="F28" i="67"/>
  <c r="N28" i="67"/>
  <c r="J29" i="67"/>
  <c r="G28" i="67"/>
  <c r="K29" i="67"/>
  <c r="H28" i="67"/>
  <c r="D29" i="67"/>
  <c r="L29" i="67"/>
  <c r="I28" i="67"/>
  <c r="E29" i="67"/>
  <c r="M29" i="67"/>
  <c r="F29" i="67"/>
  <c r="G18" i="76"/>
  <c r="C19" i="76"/>
  <c r="H18" i="76"/>
  <c r="D19" i="76"/>
  <c r="E19" i="76"/>
  <c r="F19" i="76"/>
  <c r="F20" i="75"/>
  <c r="C19" i="75"/>
  <c r="G20" i="75"/>
  <c r="D19" i="75"/>
  <c r="H20" i="75"/>
  <c r="I20" i="75"/>
  <c r="E19" i="75"/>
  <c r="G19" i="75"/>
  <c r="C20" i="75"/>
  <c r="F19" i="75"/>
  <c r="H19" i="75"/>
  <c r="D20" i="75"/>
  <c r="E20" i="75"/>
  <c r="C24" i="65"/>
  <c r="K24" i="65"/>
  <c r="G25" i="65"/>
  <c r="D24" i="65"/>
  <c r="L24" i="65"/>
  <c r="H25" i="65"/>
  <c r="M24" i="65"/>
  <c r="F25" i="65"/>
  <c r="E24" i="65"/>
  <c r="I25" i="65"/>
  <c r="F24" i="65"/>
  <c r="J25" i="65"/>
  <c r="J24" i="65"/>
  <c r="G24" i="65"/>
  <c r="C25" i="65"/>
  <c r="K25" i="65"/>
  <c r="H24" i="65"/>
  <c r="D25" i="65"/>
  <c r="L25" i="65"/>
  <c r="E25" i="65"/>
  <c r="E19" i="73"/>
  <c r="C18" i="73"/>
  <c r="G19" i="73"/>
  <c r="D18" i="73"/>
  <c r="H19" i="73"/>
  <c r="F19" i="73"/>
  <c r="E18" i="73"/>
  <c r="F18" i="73"/>
  <c r="G18" i="73"/>
  <c r="C19" i="73"/>
  <c r="D19" i="73"/>
  <c r="E20" i="72"/>
  <c r="F20" i="72"/>
  <c r="C19" i="72"/>
  <c r="G20" i="72"/>
  <c r="D19" i="72"/>
  <c r="H20" i="72"/>
  <c r="E19" i="72"/>
  <c r="I20" i="72"/>
  <c r="I19" i="72"/>
  <c r="F19" i="72"/>
  <c r="G19" i="72"/>
  <c r="C20" i="72"/>
  <c r="D20" i="72"/>
  <c r="J24" i="62"/>
  <c r="F25" i="62"/>
  <c r="C24" i="62"/>
  <c r="K24" i="62"/>
  <c r="G25" i="62"/>
  <c r="D24" i="62"/>
  <c r="L24" i="62"/>
  <c r="H25" i="62"/>
  <c r="M24" i="62"/>
  <c r="J25" i="62"/>
  <c r="G24" i="62"/>
  <c r="C25" i="62"/>
  <c r="K25" i="62"/>
  <c r="E24" i="62"/>
  <c r="I25" i="62"/>
  <c r="F24" i="62"/>
  <c r="H24" i="62"/>
  <c r="D25" i="62"/>
  <c r="L25" i="62"/>
  <c r="E25" i="62"/>
  <c r="F31" i="60"/>
  <c r="N31" i="60"/>
  <c r="G31" i="60"/>
  <c r="H31" i="60"/>
  <c r="I31" i="60"/>
  <c r="J31" i="60"/>
  <c r="K31" i="60"/>
  <c r="H30" i="60"/>
  <c r="D31" i="60"/>
  <c r="L31" i="60"/>
  <c r="C31" i="60"/>
  <c r="E31" i="60"/>
  <c r="F22" i="59"/>
  <c r="C21" i="59"/>
  <c r="G22" i="59"/>
  <c r="D21" i="59"/>
  <c r="E21" i="59"/>
  <c r="E22" i="59"/>
  <c r="F21" i="59"/>
  <c r="G21" i="59"/>
  <c r="C22" i="59"/>
  <c r="D22" i="59"/>
  <c r="F22" i="57"/>
  <c r="C21" i="57"/>
  <c r="G22" i="57"/>
  <c r="D21" i="57"/>
  <c r="E22" i="57"/>
  <c r="G21" i="57"/>
  <c r="C22" i="57"/>
  <c r="E21" i="57"/>
  <c r="F21" i="57"/>
  <c r="D22" i="57"/>
  <c r="G21" i="56"/>
  <c r="C22" i="56"/>
  <c r="D22" i="56"/>
  <c r="E22" i="56"/>
  <c r="F22" i="56"/>
  <c r="C21" i="55"/>
  <c r="G22" i="55"/>
  <c r="D21" i="55"/>
  <c r="E22" i="55"/>
  <c r="E21" i="55"/>
  <c r="F21" i="55"/>
  <c r="F22" i="55"/>
  <c r="G21" i="55"/>
  <c r="C22" i="55"/>
  <c r="D22" i="55"/>
  <c r="C21" i="54"/>
  <c r="G22" i="54"/>
  <c r="D21" i="54"/>
  <c r="E22" i="54"/>
  <c r="F22" i="54"/>
  <c r="E21" i="54"/>
  <c r="F21" i="54"/>
  <c r="G21" i="54"/>
  <c r="C22" i="54"/>
  <c r="D22" i="54"/>
  <c r="G22" i="53"/>
  <c r="G21" i="53"/>
  <c r="C22" i="53"/>
  <c r="D22" i="53"/>
  <c r="E22" i="53"/>
  <c r="F22" i="53"/>
  <c r="E22" i="52"/>
  <c r="C21" i="52"/>
  <c r="G22" i="52"/>
  <c r="D21" i="52"/>
  <c r="E21" i="52"/>
  <c r="F21" i="52"/>
  <c r="F22" i="52"/>
  <c r="G21" i="52"/>
  <c r="C22" i="52"/>
  <c r="D22" i="52"/>
  <c r="F22" i="51"/>
  <c r="G22" i="51"/>
  <c r="F21" i="51"/>
  <c r="D22" i="51"/>
  <c r="C22" i="51"/>
  <c r="E22" i="51"/>
  <c r="G22" i="50"/>
  <c r="E21" i="50"/>
  <c r="F22" i="50"/>
  <c r="G21" i="50"/>
  <c r="C22" i="50"/>
  <c r="D22" i="50"/>
  <c r="E22" i="50"/>
  <c r="F21" i="49"/>
  <c r="G21" i="49"/>
  <c r="C22" i="49"/>
  <c r="D22" i="49"/>
  <c r="E22" i="49"/>
  <c r="F22" i="49"/>
  <c r="F22" i="48"/>
  <c r="C21" i="48"/>
  <c r="G22" i="48"/>
  <c r="D21" i="48"/>
  <c r="E22" i="48"/>
  <c r="G21" i="48"/>
  <c r="C22" i="48"/>
  <c r="E21" i="48"/>
  <c r="F21" i="48"/>
  <c r="D22" i="48"/>
  <c r="G21" i="47"/>
  <c r="C22" i="47"/>
  <c r="D22" i="47"/>
  <c r="E22" i="47"/>
  <c r="F22" i="47"/>
  <c r="G21" i="46"/>
  <c r="E20" i="46"/>
  <c r="F21" i="46"/>
  <c r="G20" i="46"/>
  <c r="C21" i="46"/>
  <c r="D21" i="46"/>
  <c r="E21" i="46"/>
  <c r="C21" i="45"/>
  <c r="G22" i="45"/>
  <c r="D21" i="45"/>
  <c r="E22" i="45"/>
  <c r="E21" i="45"/>
  <c r="F21" i="45"/>
  <c r="F22" i="45"/>
  <c r="G21" i="45"/>
  <c r="C22" i="45"/>
  <c r="D22" i="45"/>
  <c r="C21" i="44"/>
  <c r="G22" i="44"/>
  <c r="D21" i="44"/>
  <c r="F22" i="44"/>
  <c r="E21" i="44"/>
  <c r="F21" i="44"/>
  <c r="E22" i="44"/>
  <c r="G21" i="44"/>
  <c r="C22" i="44"/>
  <c r="D22" i="44"/>
  <c r="F22" i="43"/>
  <c r="C21" i="43"/>
  <c r="G22" i="43"/>
  <c r="D21" i="43"/>
  <c r="E22" i="43"/>
  <c r="G21" i="43"/>
  <c r="C22" i="43"/>
  <c r="E21" i="43"/>
  <c r="F21" i="43"/>
  <c r="D22" i="43"/>
  <c r="G22" i="42"/>
  <c r="G21" i="42"/>
  <c r="C22" i="42"/>
  <c r="D22" i="42"/>
  <c r="E22" i="42"/>
  <c r="F22" i="42"/>
  <c r="F22" i="41"/>
  <c r="C21" i="41"/>
  <c r="G22" i="41"/>
  <c r="D21" i="41"/>
  <c r="G21" i="41"/>
  <c r="C22" i="41"/>
  <c r="E22" i="41"/>
  <c r="E21" i="41"/>
  <c r="F21" i="41"/>
  <c r="D22" i="41"/>
  <c r="F22" i="40"/>
  <c r="G22" i="40"/>
  <c r="G21" i="40"/>
  <c r="C22" i="40"/>
  <c r="D22" i="40"/>
  <c r="E22" i="40"/>
  <c r="D29" i="40"/>
  <c r="C21" i="38"/>
  <c r="G22" i="38"/>
  <c r="D21" i="38"/>
  <c r="E22" i="38"/>
  <c r="E21" i="38"/>
  <c r="F21" i="38"/>
  <c r="F22" i="38"/>
  <c r="G21" i="38"/>
  <c r="C22" i="38"/>
  <c r="D22" i="38"/>
  <c r="D23" i="37"/>
  <c r="E23" i="37"/>
  <c r="F23" i="37"/>
  <c r="E27" i="26"/>
  <c r="M27" i="26"/>
  <c r="J26" i="26"/>
  <c r="N27" i="26"/>
  <c r="C26" i="26"/>
  <c r="K26" i="26"/>
  <c r="G27" i="26"/>
  <c r="D26" i="26"/>
  <c r="L26" i="26"/>
  <c r="H27" i="26"/>
  <c r="F27" i="26"/>
  <c r="E26" i="26"/>
  <c r="M26" i="26"/>
  <c r="I27" i="26"/>
  <c r="I26" i="26"/>
  <c r="F26" i="26"/>
  <c r="N26" i="26"/>
  <c r="J27" i="26"/>
  <c r="G26" i="26"/>
  <c r="C27" i="26"/>
  <c r="K27" i="26"/>
  <c r="D27" i="26"/>
  <c r="C21" i="23"/>
  <c r="K21" i="23"/>
  <c r="G22" i="23"/>
  <c r="D21" i="23"/>
  <c r="H22" i="23"/>
  <c r="I21" i="23"/>
  <c r="E22" i="23"/>
  <c r="J21" i="23"/>
  <c r="F21" i="23"/>
  <c r="J22" i="23"/>
  <c r="G21" i="23"/>
  <c r="C22" i="23"/>
  <c r="K22" i="23"/>
  <c r="F22" i="23"/>
  <c r="E21" i="23"/>
  <c r="I22" i="23"/>
  <c r="D22" i="23"/>
  <c r="G29" i="21"/>
  <c r="F29" i="21"/>
  <c r="I29" i="21"/>
  <c r="F28" i="21"/>
  <c r="N28" i="21"/>
  <c r="J29" i="21"/>
  <c r="K29" i="21"/>
  <c r="H28" i="21"/>
  <c r="D29" i="21"/>
  <c r="L29" i="21"/>
  <c r="C29" i="21"/>
  <c r="E29" i="21"/>
  <c r="M29" i="21"/>
  <c r="E21" i="20"/>
  <c r="F21" i="20"/>
  <c r="C20" i="20"/>
  <c r="G21" i="20"/>
  <c r="D20" i="20"/>
  <c r="G20" i="20"/>
  <c r="C21" i="20"/>
  <c r="E20" i="20"/>
  <c r="F20" i="20"/>
  <c r="D21" i="20"/>
  <c r="G22" i="19"/>
  <c r="C22" i="19"/>
  <c r="D22" i="19"/>
  <c r="E22" i="19"/>
  <c r="F22" i="19"/>
  <c r="D21" i="18"/>
  <c r="E21" i="18"/>
  <c r="F21" i="18"/>
  <c r="G21" i="17"/>
  <c r="D20" i="17"/>
  <c r="E21" i="17"/>
  <c r="C20" i="17"/>
  <c r="G20" i="17"/>
  <c r="C21" i="17"/>
  <c r="F21" i="17"/>
  <c r="E20" i="17"/>
  <c r="F20" i="17"/>
  <c r="D21" i="17"/>
  <c r="I26" i="15"/>
  <c r="M27" i="15"/>
  <c r="N27" i="15"/>
  <c r="C26" i="15"/>
  <c r="K26" i="15"/>
  <c r="G27" i="15"/>
  <c r="D26" i="15"/>
  <c r="L26" i="15"/>
  <c r="H27" i="15"/>
  <c r="E27" i="15"/>
  <c r="J26" i="15"/>
  <c r="E26" i="15"/>
  <c r="I27" i="15"/>
  <c r="J27" i="15"/>
  <c r="G26" i="15"/>
  <c r="C27" i="15"/>
  <c r="K27" i="15"/>
  <c r="F27" i="15"/>
  <c r="M26" i="15"/>
  <c r="F26" i="15"/>
  <c r="N26" i="15"/>
  <c r="D27" i="15"/>
  <c r="F26" i="14"/>
  <c r="C25" i="14"/>
  <c r="K25" i="14"/>
  <c r="G26" i="14"/>
  <c r="D25" i="14"/>
  <c r="L25" i="14"/>
  <c r="H26" i="14"/>
  <c r="E26" i="14"/>
  <c r="J25" i="14"/>
  <c r="I26" i="14"/>
  <c r="N25" i="14"/>
  <c r="G25" i="14"/>
  <c r="C26" i="14"/>
  <c r="K26" i="14"/>
  <c r="I25" i="14"/>
  <c r="M26" i="14"/>
  <c r="N26" i="14"/>
  <c r="E25" i="14"/>
  <c r="M25" i="14"/>
  <c r="F25" i="14"/>
  <c r="J26" i="14"/>
  <c r="D26" i="14"/>
  <c r="H10" i="12"/>
  <c r="I10" i="12"/>
  <c r="J10" i="12"/>
  <c r="G10" i="12"/>
  <c r="G9" i="12"/>
  <c r="C10" i="12"/>
  <c r="D10" i="12"/>
  <c r="E10" i="12"/>
  <c r="C16" i="8"/>
  <c r="F15" i="8"/>
  <c r="D16" i="8"/>
  <c r="E16" i="8"/>
  <c r="F16" i="8"/>
  <c r="E17" i="7"/>
  <c r="D16" i="7"/>
  <c r="C16" i="7"/>
  <c r="E16" i="7"/>
  <c r="F16" i="7"/>
  <c r="F17" i="7"/>
  <c r="C17" i="7"/>
  <c r="D17" i="7"/>
  <c r="E16" i="6"/>
  <c r="F16" i="6"/>
  <c r="C15" i="6"/>
  <c r="F15" i="6"/>
  <c r="E15" i="6"/>
  <c r="C16" i="6"/>
  <c r="D16" i="6"/>
  <c r="G19" i="5"/>
  <c r="H19" i="5"/>
  <c r="E19" i="5"/>
  <c r="C18" i="5"/>
  <c r="G18" i="5"/>
  <c r="C19" i="5"/>
  <c r="I18" i="5"/>
  <c r="F19" i="5"/>
  <c r="E18" i="5"/>
  <c r="I19" i="5"/>
  <c r="F18" i="5"/>
  <c r="C17" i="4"/>
  <c r="D17" i="4"/>
  <c r="H18" i="4"/>
  <c r="E18" i="4"/>
  <c r="G18" i="4"/>
  <c r="E17" i="4"/>
  <c r="F17" i="4"/>
  <c r="F18" i="4"/>
  <c r="G17" i="4"/>
  <c r="C18" i="4"/>
  <c r="D18" i="4"/>
  <c r="J33" i="1"/>
  <c r="D33" i="1"/>
  <c r="H33" i="1"/>
  <c r="J34" i="1"/>
  <c r="G33" i="1"/>
  <c r="M33" i="1"/>
  <c r="E34" i="1"/>
  <c r="D34" i="1"/>
  <c r="L34" i="1"/>
  <c r="H34" i="1"/>
  <c r="G34" i="1"/>
  <c r="N34" i="1"/>
  <c r="F34" i="1"/>
  <c r="M34" i="1"/>
  <c r="K34" i="1"/>
  <c r="I34" i="1"/>
  <c r="G49" i="1"/>
  <c r="F45" i="1"/>
  <c r="G45" i="1"/>
  <c r="H59" i="1"/>
  <c r="C43" i="1"/>
  <c r="H45" i="1"/>
  <c r="C38" i="1"/>
  <c r="F39" i="1" s="1"/>
  <c r="H43" i="1"/>
  <c r="C45" i="1"/>
  <c r="C49" i="1"/>
  <c r="F55" i="1"/>
  <c r="D45" i="1"/>
  <c r="E49" i="1"/>
  <c r="F49" i="1"/>
  <c r="E53" i="1"/>
  <c r="G41" i="1"/>
  <c r="H53" i="1"/>
  <c r="G51" i="1"/>
  <c r="G57" i="1"/>
  <c r="D51" i="1"/>
  <c r="H51" i="1"/>
  <c r="H41" i="1"/>
  <c r="C47" i="1"/>
  <c r="E51" i="1"/>
  <c r="F53" i="1"/>
  <c r="G55" i="1"/>
  <c r="H57" i="1"/>
  <c r="D47" i="1"/>
  <c r="F51" i="1"/>
  <c r="G53" i="1"/>
  <c r="H55" i="1"/>
  <c r="C61" i="1"/>
  <c r="E47" i="1"/>
  <c r="C59" i="1"/>
  <c r="D61" i="1"/>
  <c r="D43" i="1"/>
  <c r="F47" i="1"/>
  <c r="C57" i="1"/>
  <c r="D59" i="1"/>
  <c r="E61" i="1"/>
  <c r="D41" i="1"/>
  <c r="E43" i="1"/>
  <c r="G47" i="1"/>
  <c r="C55" i="1"/>
  <c r="D57" i="1"/>
  <c r="E59" i="1"/>
  <c r="F61" i="1"/>
  <c r="C41" i="1"/>
  <c r="E41" i="1"/>
  <c r="F43" i="1"/>
  <c r="C53" i="1"/>
  <c r="D55" i="1"/>
  <c r="E57" i="1"/>
  <c r="F59" i="1"/>
  <c r="G61" i="1"/>
  <c r="E39" i="1" l="1"/>
  <c r="E27" i="40"/>
  <c r="G27" i="40"/>
  <c r="D27" i="40"/>
  <c r="C27" i="40"/>
  <c r="H39" i="1"/>
  <c r="D39" i="1"/>
  <c r="C39" i="1"/>
  <c r="G39" i="1"/>
  <c r="D22" i="79"/>
  <c r="C25" i="78"/>
  <c r="C99" i="82"/>
  <c r="C97" i="82"/>
  <c r="G98" i="82" s="1"/>
  <c r="C95" i="82"/>
  <c r="E96" i="82" s="1"/>
  <c r="C93" i="82"/>
  <c r="D94" i="82" s="1"/>
  <c r="C91" i="82"/>
  <c r="C92" i="82" s="1"/>
  <c r="C89" i="82"/>
  <c r="F90" i="82" s="1"/>
  <c r="C87" i="82"/>
  <c r="H88" i="82" s="1"/>
  <c r="H85" i="82"/>
  <c r="G85" i="82"/>
  <c r="F85" i="82"/>
  <c r="E85" i="82"/>
  <c r="D85" i="82"/>
  <c r="C78" i="82"/>
  <c r="D79" i="82" s="1"/>
  <c r="C76" i="82"/>
  <c r="C77" i="82" s="1"/>
  <c r="C74" i="82"/>
  <c r="F75" i="82" s="1"/>
  <c r="C72" i="82"/>
  <c r="H73" i="82" s="1"/>
  <c r="C70" i="82"/>
  <c r="H71" i="82" s="1"/>
  <c r="C68" i="82"/>
  <c r="G69" i="82" s="1"/>
  <c r="H66" i="82"/>
  <c r="G66" i="82"/>
  <c r="F66" i="82"/>
  <c r="E66" i="82"/>
  <c r="D66" i="82"/>
  <c r="C61" i="82"/>
  <c r="H62" i="82" s="1"/>
  <c r="C59" i="82"/>
  <c r="H60" i="82" s="1"/>
  <c r="C57" i="82"/>
  <c r="H58" i="82" s="1"/>
  <c r="C55" i="82"/>
  <c r="G56" i="82" s="1"/>
  <c r="C53" i="82"/>
  <c r="F54" i="82" s="1"/>
  <c r="H51" i="82"/>
  <c r="G51" i="82"/>
  <c r="F51" i="82"/>
  <c r="E51" i="82"/>
  <c r="D51" i="82"/>
  <c r="C46" i="82"/>
  <c r="H47" i="82" s="1"/>
  <c r="C44" i="82"/>
  <c r="H45" i="82" s="1"/>
  <c r="C42" i="82"/>
  <c r="G43" i="82" s="1"/>
  <c r="C40" i="82"/>
  <c r="C38" i="82"/>
  <c r="E39" i="82" s="1"/>
  <c r="C36" i="82"/>
  <c r="C37" i="82" s="1"/>
  <c r="C34" i="82"/>
  <c r="H35" i="82" s="1"/>
  <c r="C32" i="82"/>
  <c r="H33" i="82" s="1"/>
  <c r="C30" i="82"/>
  <c r="H31" i="82" s="1"/>
  <c r="C28" i="82"/>
  <c r="H29" i="82" s="1"/>
  <c r="C26" i="82"/>
  <c r="G27" i="82" s="1"/>
  <c r="H24" i="82"/>
  <c r="G24" i="82"/>
  <c r="F24" i="82"/>
  <c r="E24" i="82"/>
  <c r="D24" i="82"/>
  <c r="C97" i="81"/>
  <c r="F98" i="81" s="1"/>
  <c r="C95" i="81"/>
  <c r="C93" i="81"/>
  <c r="C91" i="81"/>
  <c r="C92" i="81" s="1"/>
  <c r="C89" i="81"/>
  <c r="F90" i="81" s="1"/>
  <c r="C87" i="81"/>
  <c r="C88" i="81" s="1"/>
  <c r="C85" i="81"/>
  <c r="F86" i="81" s="1"/>
  <c r="F83" i="81"/>
  <c r="E83" i="81"/>
  <c r="D83" i="81"/>
  <c r="C76" i="81"/>
  <c r="C77" i="81" s="1"/>
  <c r="C74" i="81"/>
  <c r="C75" i="81" s="1"/>
  <c r="C72" i="81"/>
  <c r="C73" i="81" s="1"/>
  <c r="C70" i="81"/>
  <c r="F71" i="81" s="1"/>
  <c r="C68" i="81"/>
  <c r="F69" i="81" s="1"/>
  <c r="C66" i="81"/>
  <c r="C67" i="81" s="1"/>
  <c r="F64" i="81"/>
  <c r="E64" i="81"/>
  <c r="D64" i="81"/>
  <c r="C59" i="81"/>
  <c r="C60" i="81" s="1"/>
  <c r="C57" i="81"/>
  <c r="F58" i="81" s="1"/>
  <c r="C55" i="81"/>
  <c r="F56" i="81" s="1"/>
  <c r="C53" i="81"/>
  <c r="C51" i="81"/>
  <c r="F49" i="81"/>
  <c r="E49" i="81"/>
  <c r="D49" i="81"/>
  <c r="C44" i="81"/>
  <c r="F45" i="81" s="1"/>
  <c r="C42" i="81"/>
  <c r="F43" i="81" s="1"/>
  <c r="C40" i="81"/>
  <c r="C38" i="81"/>
  <c r="C36" i="81"/>
  <c r="D37" i="81" s="1"/>
  <c r="C34" i="81"/>
  <c r="C35" i="81" s="1"/>
  <c r="C32" i="81"/>
  <c r="F33" i="81" s="1"/>
  <c r="C30" i="81"/>
  <c r="C31" i="81" s="1"/>
  <c r="C28" i="81"/>
  <c r="F29" i="81" s="1"/>
  <c r="C26" i="81"/>
  <c r="F27" i="81" s="1"/>
  <c r="C24" i="81"/>
  <c r="F22" i="81"/>
  <c r="E22" i="81"/>
  <c r="D22" i="81"/>
  <c r="C99" i="80"/>
  <c r="H100" i="80" s="1"/>
  <c r="C97" i="80"/>
  <c r="G98" i="80" s="1"/>
  <c r="C95" i="80"/>
  <c r="F96" i="80" s="1"/>
  <c r="C93" i="80"/>
  <c r="E94" i="80" s="1"/>
  <c r="C91" i="80"/>
  <c r="D92" i="80" s="1"/>
  <c r="C89" i="80"/>
  <c r="C90" i="80" s="1"/>
  <c r="C87" i="80"/>
  <c r="C88" i="80" s="1"/>
  <c r="H85" i="80"/>
  <c r="G85" i="80"/>
  <c r="F85" i="80"/>
  <c r="E85" i="80"/>
  <c r="D85" i="80"/>
  <c r="C78" i="80"/>
  <c r="E79" i="80" s="1"/>
  <c r="C76" i="80"/>
  <c r="D77" i="80" s="1"/>
  <c r="C74" i="80"/>
  <c r="C75" i="80" s="1"/>
  <c r="C72" i="80"/>
  <c r="H73" i="80" s="1"/>
  <c r="C70" i="80"/>
  <c r="H71" i="80" s="1"/>
  <c r="C68" i="80"/>
  <c r="H69" i="80" s="1"/>
  <c r="H66" i="80"/>
  <c r="G66" i="80"/>
  <c r="F66" i="80"/>
  <c r="E66" i="80"/>
  <c r="D66" i="80"/>
  <c r="C61" i="80"/>
  <c r="C62" i="80" s="1"/>
  <c r="C59" i="80"/>
  <c r="G60" i="80" s="1"/>
  <c r="C57" i="80"/>
  <c r="H58" i="80" s="1"/>
  <c r="C55" i="80"/>
  <c r="H56" i="80" s="1"/>
  <c r="C53" i="80"/>
  <c r="G54" i="80" s="1"/>
  <c r="H51" i="80"/>
  <c r="G51" i="80"/>
  <c r="F51" i="80"/>
  <c r="E51" i="80"/>
  <c r="D51" i="80"/>
  <c r="C46" i="80"/>
  <c r="H47" i="80" s="1"/>
  <c r="C44" i="80"/>
  <c r="H45" i="80" s="1"/>
  <c r="C42" i="80"/>
  <c r="H43" i="80" s="1"/>
  <c r="C40" i="80"/>
  <c r="G41" i="80" s="1"/>
  <c r="C38" i="80"/>
  <c r="F39" i="80" s="1"/>
  <c r="C36" i="80"/>
  <c r="C37" i="80" s="1"/>
  <c r="C34" i="80"/>
  <c r="G35" i="80" s="1"/>
  <c r="C32" i="80"/>
  <c r="C33" i="80" s="1"/>
  <c r="C30" i="80"/>
  <c r="H31" i="80" s="1"/>
  <c r="C28" i="80"/>
  <c r="H29" i="80" s="1"/>
  <c r="C26" i="80"/>
  <c r="F27" i="80" s="1"/>
  <c r="H24" i="80"/>
  <c r="G24" i="80"/>
  <c r="F24" i="80"/>
  <c r="E24" i="80"/>
  <c r="D24" i="80"/>
  <c r="C97" i="79"/>
  <c r="F98" i="79" s="1"/>
  <c r="C95" i="79"/>
  <c r="C93" i="79"/>
  <c r="C91" i="79"/>
  <c r="D92" i="79" s="1"/>
  <c r="C89" i="79"/>
  <c r="C90" i="79" s="1"/>
  <c r="C87" i="79"/>
  <c r="C88" i="79" s="1"/>
  <c r="C85" i="79"/>
  <c r="F86" i="79" s="1"/>
  <c r="F83" i="79"/>
  <c r="E83" i="79"/>
  <c r="D83" i="79"/>
  <c r="C76" i="79"/>
  <c r="E77" i="79" s="1"/>
  <c r="C74" i="79"/>
  <c r="C75" i="79" s="1"/>
  <c r="C72" i="79"/>
  <c r="E73" i="79" s="1"/>
  <c r="C70" i="79"/>
  <c r="F71" i="79" s="1"/>
  <c r="C68" i="79"/>
  <c r="F69" i="79" s="1"/>
  <c r="C66" i="79"/>
  <c r="F67" i="79" s="1"/>
  <c r="F64" i="79"/>
  <c r="E64" i="79"/>
  <c r="D64" i="79"/>
  <c r="C59" i="79"/>
  <c r="C60" i="79" s="1"/>
  <c r="C57" i="79"/>
  <c r="F58" i="79" s="1"/>
  <c r="C55" i="79"/>
  <c r="F56" i="79" s="1"/>
  <c r="C53" i="79"/>
  <c r="F54" i="79" s="1"/>
  <c r="C51" i="79"/>
  <c r="F52" i="79" s="1"/>
  <c r="F49" i="79"/>
  <c r="E49" i="79"/>
  <c r="D49" i="79"/>
  <c r="C44" i="79"/>
  <c r="F45" i="79" s="1"/>
  <c r="C42" i="79"/>
  <c r="D43" i="79" s="1"/>
  <c r="C40" i="79"/>
  <c r="F41" i="79" s="1"/>
  <c r="C38" i="79"/>
  <c r="C36" i="79"/>
  <c r="C34" i="79"/>
  <c r="E35" i="79" s="1"/>
  <c r="C32" i="79"/>
  <c r="D33" i="79" s="1"/>
  <c r="C30" i="79"/>
  <c r="C31" i="79" s="1"/>
  <c r="C28" i="79"/>
  <c r="F29" i="79" s="1"/>
  <c r="C26" i="79"/>
  <c r="F27" i="79" s="1"/>
  <c r="C24" i="79"/>
  <c r="F25" i="79" s="1"/>
  <c r="F22" i="79"/>
  <c r="E22" i="79"/>
  <c r="C98" i="78"/>
  <c r="G99" i="78" s="1"/>
  <c r="C96" i="78"/>
  <c r="C94" i="78"/>
  <c r="E95" i="78" s="1"/>
  <c r="C92" i="78"/>
  <c r="D93" i="78" s="1"/>
  <c r="C90" i="78"/>
  <c r="C91" i="78" s="1"/>
  <c r="C88" i="78"/>
  <c r="G89" i="78" s="1"/>
  <c r="C86" i="78"/>
  <c r="G87" i="78" s="1"/>
  <c r="G84" i="78"/>
  <c r="F84" i="78"/>
  <c r="E84" i="78"/>
  <c r="D84" i="78"/>
  <c r="C77" i="78"/>
  <c r="D78" i="78" s="1"/>
  <c r="C75" i="78"/>
  <c r="C76" i="78" s="1"/>
  <c r="C73" i="78"/>
  <c r="G74" i="78" s="1"/>
  <c r="C71" i="78"/>
  <c r="C69" i="78"/>
  <c r="G70" i="78" s="1"/>
  <c r="C67" i="78"/>
  <c r="G68" i="78" s="1"/>
  <c r="G65" i="78"/>
  <c r="F65" i="78"/>
  <c r="E65" i="78"/>
  <c r="D65" i="78"/>
  <c r="C60" i="78"/>
  <c r="G61" i="78" s="1"/>
  <c r="C58" i="78"/>
  <c r="G59" i="78" s="1"/>
  <c r="C56" i="78"/>
  <c r="G57" i="78" s="1"/>
  <c r="C54" i="78"/>
  <c r="G55" i="78" s="1"/>
  <c r="C52" i="78"/>
  <c r="G50" i="78"/>
  <c r="F50" i="78"/>
  <c r="E50" i="78"/>
  <c r="D50" i="78"/>
  <c r="C45" i="78"/>
  <c r="G46" i="78" s="1"/>
  <c r="C43" i="78"/>
  <c r="G44" i="78" s="1"/>
  <c r="C41" i="78"/>
  <c r="G42" i="78" s="1"/>
  <c r="C39" i="78"/>
  <c r="G40" i="78" s="1"/>
  <c r="C37" i="78"/>
  <c r="E38" i="78" s="1"/>
  <c r="F36" i="78"/>
  <c r="C35" i="78"/>
  <c r="D36" i="78" s="1"/>
  <c r="C33" i="78"/>
  <c r="C34" i="78" s="1"/>
  <c r="C31" i="78"/>
  <c r="G32" i="78" s="1"/>
  <c r="C29" i="78"/>
  <c r="C27" i="78"/>
  <c r="G28" i="78" s="1"/>
  <c r="G26" i="78"/>
  <c r="C98" i="77"/>
  <c r="E99" i="77" s="1"/>
  <c r="C96" i="77"/>
  <c r="C97" i="77" s="1"/>
  <c r="C94" i="77"/>
  <c r="G95" i="77" s="1"/>
  <c r="C92" i="77"/>
  <c r="G93" i="77" s="1"/>
  <c r="C90" i="77"/>
  <c r="G91" i="77" s="1"/>
  <c r="C88" i="77"/>
  <c r="G89" i="77" s="1"/>
  <c r="C86" i="77"/>
  <c r="G87" i="77" s="1"/>
  <c r="G84" i="77"/>
  <c r="F84" i="77"/>
  <c r="E84" i="77"/>
  <c r="D84" i="77"/>
  <c r="C77" i="77"/>
  <c r="G78" i="77" s="1"/>
  <c r="C75" i="77"/>
  <c r="G76" i="77" s="1"/>
  <c r="C73" i="77"/>
  <c r="G74" i="77" s="1"/>
  <c r="C71" i="77"/>
  <c r="G72" i="77" s="1"/>
  <c r="F70" i="77"/>
  <c r="G65" i="77"/>
  <c r="F65" i="77"/>
  <c r="C65" i="77" s="1"/>
  <c r="C60" i="77"/>
  <c r="G61" i="77" s="1"/>
  <c r="C58" i="77"/>
  <c r="G59" i="77" s="1"/>
  <c r="C56" i="77"/>
  <c r="F57" i="77" s="1"/>
  <c r="C54" i="77"/>
  <c r="D55" i="77" s="1"/>
  <c r="C52" i="77"/>
  <c r="C53" i="77" s="1"/>
  <c r="G50" i="77"/>
  <c r="F50" i="77"/>
  <c r="E50" i="77"/>
  <c r="D50" i="77"/>
  <c r="C45" i="77"/>
  <c r="G46" i="77" s="1"/>
  <c r="C43" i="77"/>
  <c r="C41" i="77"/>
  <c r="D42" i="77" s="1"/>
  <c r="C39" i="77"/>
  <c r="C40" i="77" s="1"/>
  <c r="C37" i="77"/>
  <c r="G38" i="77" s="1"/>
  <c r="C35" i="77"/>
  <c r="G36" i="77" s="1"/>
  <c r="C33" i="77"/>
  <c r="G34" i="77" s="1"/>
  <c r="C31" i="77"/>
  <c r="G32" i="77" s="1"/>
  <c r="C29" i="77"/>
  <c r="G30" i="77" s="1"/>
  <c r="C27" i="77"/>
  <c r="C25" i="77"/>
  <c r="E26" i="77" s="1"/>
  <c r="G23" i="77"/>
  <c r="F23" i="77"/>
  <c r="E23" i="77"/>
  <c r="D23" i="77"/>
  <c r="C98" i="76"/>
  <c r="H99" i="76" s="1"/>
  <c r="C96" i="76"/>
  <c r="H97" i="76" s="1"/>
  <c r="C94" i="76"/>
  <c r="H95" i="76" s="1"/>
  <c r="C92" i="76"/>
  <c r="H93" i="76" s="1"/>
  <c r="C90" i="76"/>
  <c r="H91" i="76" s="1"/>
  <c r="C88" i="76"/>
  <c r="H89" i="76" s="1"/>
  <c r="C86" i="76"/>
  <c r="H87" i="76" s="1"/>
  <c r="H84" i="76"/>
  <c r="G84" i="76"/>
  <c r="F84" i="76"/>
  <c r="E84" i="76"/>
  <c r="D84" i="76"/>
  <c r="C77" i="76"/>
  <c r="G78" i="76" s="1"/>
  <c r="C75" i="76"/>
  <c r="G76" i="76" s="1"/>
  <c r="C73" i="76"/>
  <c r="G74" i="76" s="1"/>
  <c r="C71" i="76"/>
  <c r="G72" i="76" s="1"/>
  <c r="C69" i="76"/>
  <c r="G70" i="76" s="1"/>
  <c r="C67" i="76"/>
  <c r="G68" i="76" s="1"/>
  <c r="H65" i="76"/>
  <c r="G65" i="76"/>
  <c r="F65" i="76"/>
  <c r="E65" i="76"/>
  <c r="D65" i="76"/>
  <c r="C60" i="76"/>
  <c r="E61" i="76" s="1"/>
  <c r="C58" i="76"/>
  <c r="E59" i="76" s="1"/>
  <c r="C56" i="76"/>
  <c r="E57" i="76" s="1"/>
  <c r="C54" i="76"/>
  <c r="E55" i="76" s="1"/>
  <c r="C52" i="76"/>
  <c r="E53" i="76" s="1"/>
  <c r="H50" i="76"/>
  <c r="G50" i="76"/>
  <c r="F50" i="76"/>
  <c r="E50" i="76"/>
  <c r="D50" i="76"/>
  <c r="C45" i="76"/>
  <c r="C46" i="76" s="1"/>
  <c r="C43" i="76"/>
  <c r="C44" i="76" s="1"/>
  <c r="C41" i="76"/>
  <c r="C42" i="76" s="1"/>
  <c r="C39" i="76"/>
  <c r="C40" i="76" s="1"/>
  <c r="C37" i="76"/>
  <c r="C38" i="76" s="1"/>
  <c r="C35" i="76"/>
  <c r="C36" i="76" s="1"/>
  <c r="C33" i="76"/>
  <c r="C34" i="76" s="1"/>
  <c r="C31" i="76"/>
  <c r="C32" i="76" s="1"/>
  <c r="C29" i="76"/>
  <c r="C30" i="76" s="1"/>
  <c r="C27" i="76"/>
  <c r="C28" i="76" s="1"/>
  <c r="C25" i="76"/>
  <c r="C26" i="76" s="1"/>
  <c r="H23" i="76"/>
  <c r="G23" i="76"/>
  <c r="F23" i="76"/>
  <c r="E23" i="76"/>
  <c r="D23" i="76"/>
  <c r="C99" i="75"/>
  <c r="I100" i="75" s="1"/>
  <c r="C97" i="75"/>
  <c r="I98" i="75" s="1"/>
  <c r="C95" i="75"/>
  <c r="I96" i="75" s="1"/>
  <c r="C93" i="75"/>
  <c r="I94" i="75" s="1"/>
  <c r="C91" i="75"/>
  <c r="I92" i="75" s="1"/>
  <c r="C89" i="75"/>
  <c r="I90" i="75" s="1"/>
  <c r="C87" i="75"/>
  <c r="I88" i="75" s="1"/>
  <c r="I85" i="75"/>
  <c r="H85" i="75"/>
  <c r="G85" i="75"/>
  <c r="F85" i="75"/>
  <c r="E85" i="75"/>
  <c r="D85" i="75"/>
  <c r="C78" i="75"/>
  <c r="F79" i="75" s="1"/>
  <c r="C76" i="75"/>
  <c r="F77" i="75" s="1"/>
  <c r="C74" i="75"/>
  <c r="F75" i="75" s="1"/>
  <c r="C72" i="75"/>
  <c r="F73" i="75" s="1"/>
  <c r="C70" i="75"/>
  <c r="F71" i="75" s="1"/>
  <c r="C68" i="75"/>
  <c r="F69" i="75" s="1"/>
  <c r="I66" i="75"/>
  <c r="H66" i="75"/>
  <c r="G66" i="75"/>
  <c r="F66" i="75"/>
  <c r="E66" i="75"/>
  <c r="D66" i="75"/>
  <c r="C61" i="75"/>
  <c r="D62" i="75" s="1"/>
  <c r="C59" i="75"/>
  <c r="D60" i="75" s="1"/>
  <c r="C57" i="75"/>
  <c r="D58" i="75" s="1"/>
  <c r="C55" i="75"/>
  <c r="D56" i="75" s="1"/>
  <c r="C53" i="75"/>
  <c r="D54" i="75" s="1"/>
  <c r="I51" i="75"/>
  <c r="H51" i="75"/>
  <c r="G51" i="75"/>
  <c r="F51" i="75"/>
  <c r="E51" i="75"/>
  <c r="D51" i="75"/>
  <c r="C46" i="75"/>
  <c r="I47" i="75" s="1"/>
  <c r="C44" i="75"/>
  <c r="I45" i="75" s="1"/>
  <c r="C42" i="75"/>
  <c r="I43" i="75" s="1"/>
  <c r="C40" i="75"/>
  <c r="I41" i="75" s="1"/>
  <c r="C38" i="75"/>
  <c r="I39" i="75" s="1"/>
  <c r="C36" i="75"/>
  <c r="I37" i="75" s="1"/>
  <c r="C34" i="75"/>
  <c r="I35" i="75" s="1"/>
  <c r="C32" i="75"/>
  <c r="I33" i="75" s="1"/>
  <c r="C30" i="75"/>
  <c r="I31" i="75" s="1"/>
  <c r="C28" i="75"/>
  <c r="I29" i="75" s="1"/>
  <c r="C26" i="75"/>
  <c r="I27" i="75" s="1"/>
  <c r="I24" i="75"/>
  <c r="H24" i="75"/>
  <c r="G24" i="75"/>
  <c r="F24" i="75"/>
  <c r="E24" i="75"/>
  <c r="D24" i="75"/>
  <c r="C89" i="74"/>
  <c r="G90" i="74" s="1"/>
  <c r="C87" i="74"/>
  <c r="G88" i="74" s="1"/>
  <c r="C85" i="74"/>
  <c r="G86" i="74" s="1"/>
  <c r="C83" i="74"/>
  <c r="G84" i="74" s="1"/>
  <c r="C81" i="74"/>
  <c r="G82" i="74" s="1"/>
  <c r="C79" i="74"/>
  <c r="G80" i="74" s="1"/>
  <c r="C77" i="74"/>
  <c r="G78" i="74" s="1"/>
  <c r="G75" i="74"/>
  <c r="F75" i="74"/>
  <c r="E75" i="74"/>
  <c r="D75" i="74"/>
  <c r="C68" i="74"/>
  <c r="G69" i="74" s="1"/>
  <c r="C66" i="74"/>
  <c r="G67" i="74" s="1"/>
  <c r="C64" i="74"/>
  <c r="G65" i="74" s="1"/>
  <c r="C62" i="74"/>
  <c r="G63" i="74" s="1"/>
  <c r="C60" i="74"/>
  <c r="G61" i="74" s="1"/>
  <c r="C58" i="74"/>
  <c r="G59" i="74" s="1"/>
  <c r="G56" i="74"/>
  <c r="F56" i="74"/>
  <c r="E56" i="74"/>
  <c r="D56" i="74"/>
  <c r="C51" i="74"/>
  <c r="C52" i="74" s="1"/>
  <c r="C49" i="74"/>
  <c r="F50" i="74" s="1"/>
  <c r="C47" i="74"/>
  <c r="C45" i="74"/>
  <c r="C43" i="74"/>
  <c r="F44" i="74" s="1"/>
  <c r="G41" i="74"/>
  <c r="F41" i="74"/>
  <c r="E41" i="74"/>
  <c r="D41" i="74"/>
  <c r="C36" i="74"/>
  <c r="G37" i="74" s="1"/>
  <c r="C34" i="74"/>
  <c r="G35" i="74" s="1"/>
  <c r="C32" i="74"/>
  <c r="G33" i="74" s="1"/>
  <c r="C30" i="74"/>
  <c r="G31" i="74" s="1"/>
  <c r="C28" i="74"/>
  <c r="G29" i="74" s="1"/>
  <c r="C26" i="74"/>
  <c r="G27" i="74" s="1"/>
  <c r="C24" i="74"/>
  <c r="G25" i="74" s="1"/>
  <c r="C22" i="74"/>
  <c r="G23" i="74" s="1"/>
  <c r="C20" i="74"/>
  <c r="G21" i="74" s="1"/>
  <c r="C18" i="74"/>
  <c r="G19" i="74" s="1"/>
  <c r="C16" i="74"/>
  <c r="G17" i="74" s="1"/>
  <c r="G14" i="74"/>
  <c r="F14" i="74"/>
  <c r="E14" i="74"/>
  <c r="D14" i="74"/>
  <c r="F10" i="74"/>
  <c r="G9" i="74" s="1"/>
  <c r="C98" i="73"/>
  <c r="H99" i="73" s="1"/>
  <c r="C96" i="73"/>
  <c r="H97" i="73" s="1"/>
  <c r="C94" i="73"/>
  <c r="H95" i="73" s="1"/>
  <c r="C92" i="73"/>
  <c r="H93" i="73" s="1"/>
  <c r="C90" i="73"/>
  <c r="H91" i="73" s="1"/>
  <c r="C88" i="73"/>
  <c r="H89" i="73" s="1"/>
  <c r="C86" i="73"/>
  <c r="H87" i="73" s="1"/>
  <c r="H84" i="73"/>
  <c r="G84" i="73"/>
  <c r="F84" i="73"/>
  <c r="E84" i="73"/>
  <c r="D84" i="73"/>
  <c r="C77" i="73"/>
  <c r="F78" i="73" s="1"/>
  <c r="C75" i="73"/>
  <c r="F76" i="73" s="1"/>
  <c r="C73" i="73"/>
  <c r="F74" i="73" s="1"/>
  <c r="C71" i="73"/>
  <c r="F72" i="73" s="1"/>
  <c r="C69" i="73"/>
  <c r="F70" i="73" s="1"/>
  <c r="C67" i="73"/>
  <c r="F68" i="73" s="1"/>
  <c r="H65" i="73"/>
  <c r="G65" i="73"/>
  <c r="F65" i="73"/>
  <c r="E65" i="73"/>
  <c r="D65" i="73"/>
  <c r="C60" i="73"/>
  <c r="D61" i="73" s="1"/>
  <c r="C58" i="73"/>
  <c r="D59" i="73" s="1"/>
  <c r="C56" i="73"/>
  <c r="D57" i="73" s="1"/>
  <c r="C54" i="73"/>
  <c r="D55" i="73" s="1"/>
  <c r="C52" i="73"/>
  <c r="D53" i="73" s="1"/>
  <c r="H50" i="73"/>
  <c r="G50" i="73"/>
  <c r="F50" i="73"/>
  <c r="E50" i="73"/>
  <c r="D50" i="73"/>
  <c r="C45" i="73"/>
  <c r="H46" i="73" s="1"/>
  <c r="C43" i="73"/>
  <c r="H44" i="73" s="1"/>
  <c r="C41" i="73"/>
  <c r="H42" i="73" s="1"/>
  <c r="C39" i="73"/>
  <c r="H40" i="73" s="1"/>
  <c r="C37" i="73"/>
  <c r="H38" i="73" s="1"/>
  <c r="C35" i="73"/>
  <c r="H36" i="73" s="1"/>
  <c r="C33" i="73"/>
  <c r="H34" i="73" s="1"/>
  <c r="C31" i="73"/>
  <c r="H32" i="73" s="1"/>
  <c r="C29" i="73"/>
  <c r="H30" i="73" s="1"/>
  <c r="C27" i="73"/>
  <c r="H28" i="73" s="1"/>
  <c r="C25" i="73"/>
  <c r="H26" i="73" s="1"/>
  <c r="H23" i="73"/>
  <c r="G23" i="73"/>
  <c r="F23" i="73"/>
  <c r="E23" i="73"/>
  <c r="D23" i="73"/>
  <c r="C99" i="72"/>
  <c r="I100" i="72" s="1"/>
  <c r="C97" i="72"/>
  <c r="I98" i="72" s="1"/>
  <c r="C95" i="72"/>
  <c r="I96" i="72" s="1"/>
  <c r="C93" i="72"/>
  <c r="I94" i="72" s="1"/>
  <c r="C91" i="72"/>
  <c r="I92" i="72" s="1"/>
  <c r="C89" i="72"/>
  <c r="I90" i="72" s="1"/>
  <c r="C87" i="72"/>
  <c r="I88" i="72" s="1"/>
  <c r="I85" i="72"/>
  <c r="H85" i="72"/>
  <c r="G85" i="72"/>
  <c r="F85" i="72"/>
  <c r="E85" i="72"/>
  <c r="D85" i="72"/>
  <c r="C78" i="72"/>
  <c r="G79" i="72" s="1"/>
  <c r="C76" i="72"/>
  <c r="G77" i="72" s="1"/>
  <c r="C74" i="72"/>
  <c r="G75" i="72" s="1"/>
  <c r="C72" i="72"/>
  <c r="G73" i="72" s="1"/>
  <c r="C70" i="72"/>
  <c r="G71" i="72" s="1"/>
  <c r="C68" i="72"/>
  <c r="G69" i="72" s="1"/>
  <c r="I66" i="72"/>
  <c r="H66" i="72"/>
  <c r="G66" i="72"/>
  <c r="F66" i="72"/>
  <c r="E66" i="72"/>
  <c r="D66" i="72"/>
  <c r="C61" i="72"/>
  <c r="E62" i="72" s="1"/>
  <c r="C59" i="72"/>
  <c r="E60" i="72" s="1"/>
  <c r="C57" i="72"/>
  <c r="E58" i="72" s="1"/>
  <c r="C55" i="72"/>
  <c r="E56" i="72" s="1"/>
  <c r="C53" i="72"/>
  <c r="E54" i="72" s="1"/>
  <c r="I51" i="72"/>
  <c r="H51" i="72"/>
  <c r="G51" i="72"/>
  <c r="F51" i="72"/>
  <c r="E51" i="72"/>
  <c r="D51" i="72"/>
  <c r="C46" i="72"/>
  <c r="I47" i="72" s="1"/>
  <c r="C44" i="72"/>
  <c r="I45" i="72" s="1"/>
  <c r="C42" i="72"/>
  <c r="I43" i="72" s="1"/>
  <c r="C40" i="72"/>
  <c r="I41" i="72" s="1"/>
  <c r="C38" i="72"/>
  <c r="I39" i="72" s="1"/>
  <c r="C36" i="72"/>
  <c r="I37" i="72" s="1"/>
  <c r="C34" i="72"/>
  <c r="I35" i="72" s="1"/>
  <c r="C32" i="72"/>
  <c r="I33" i="72" s="1"/>
  <c r="C30" i="72"/>
  <c r="I31" i="72" s="1"/>
  <c r="C28" i="72"/>
  <c r="I29" i="72" s="1"/>
  <c r="C26" i="72"/>
  <c r="I27" i="72" s="1"/>
  <c r="I24" i="72"/>
  <c r="H24" i="72"/>
  <c r="G24" i="72"/>
  <c r="F24" i="72"/>
  <c r="E24" i="72"/>
  <c r="D24" i="72"/>
  <c r="C89" i="71"/>
  <c r="G90" i="71" s="1"/>
  <c r="C87" i="71"/>
  <c r="G88" i="71" s="1"/>
  <c r="C85" i="71"/>
  <c r="G86" i="71" s="1"/>
  <c r="C83" i="71"/>
  <c r="G84" i="71" s="1"/>
  <c r="C81" i="71"/>
  <c r="G82" i="71" s="1"/>
  <c r="C79" i="71"/>
  <c r="G80" i="71" s="1"/>
  <c r="C77" i="71"/>
  <c r="G78" i="71" s="1"/>
  <c r="G75" i="71"/>
  <c r="F75" i="71"/>
  <c r="E75" i="71"/>
  <c r="D75" i="71"/>
  <c r="C68" i="71"/>
  <c r="C66" i="71"/>
  <c r="C64" i="71"/>
  <c r="C62" i="71"/>
  <c r="C60" i="71"/>
  <c r="C58" i="71"/>
  <c r="G56" i="71"/>
  <c r="F56" i="71"/>
  <c r="E56" i="71"/>
  <c r="D56" i="71"/>
  <c r="C51" i="71"/>
  <c r="E52" i="71" s="1"/>
  <c r="C49" i="71"/>
  <c r="E50" i="71" s="1"/>
  <c r="C47" i="71"/>
  <c r="E48" i="71" s="1"/>
  <c r="C45" i="71"/>
  <c r="E46" i="71" s="1"/>
  <c r="C43" i="71"/>
  <c r="E44" i="71" s="1"/>
  <c r="G41" i="71"/>
  <c r="F41" i="71"/>
  <c r="E41" i="71"/>
  <c r="D41" i="71"/>
  <c r="C36" i="71"/>
  <c r="C37" i="71" s="1"/>
  <c r="C34" i="71"/>
  <c r="C35" i="71" s="1"/>
  <c r="C32" i="71"/>
  <c r="C33" i="71" s="1"/>
  <c r="C30" i="71"/>
  <c r="C31" i="71" s="1"/>
  <c r="C28" i="71"/>
  <c r="C29" i="71" s="1"/>
  <c r="C26" i="71"/>
  <c r="C27" i="71" s="1"/>
  <c r="C24" i="71"/>
  <c r="C25" i="71" s="1"/>
  <c r="C22" i="71"/>
  <c r="C23" i="71" s="1"/>
  <c r="C20" i="71"/>
  <c r="C21" i="71" s="1"/>
  <c r="C18" i="71"/>
  <c r="C19" i="71" s="1"/>
  <c r="C16" i="71"/>
  <c r="C17" i="71" s="1"/>
  <c r="G14" i="71"/>
  <c r="F14" i="71"/>
  <c r="E14" i="71"/>
  <c r="D14" i="71"/>
  <c r="F10" i="71"/>
  <c r="G9" i="71" s="1"/>
  <c r="C66" i="77" l="1"/>
  <c r="D66" i="77"/>
  <c r="E66" i="77"/>
  <c r="F50" i="71"/>
  <c r="F52" i="74"/>
  <c r="H54" i="82"/>
  <c r="E94" i="82"/>
  <c r="H96" i="82"/>
  <c r="E37" i="82"/>
  <c r="G94" i="82"/>
  <c r="D37" i="82"/>
  <c r="H27" i="82"/>
  <c r="D100" i="80"/>
  <c r="C43" i="80"/>
  <c r="D43" i="80"/>
  <c r="D41" i="75"/>
  <c r="E54" i="75"/>
  <c r="F35" i="75"/>
  <c r="D35" i="74"/>
  <c r="E61" i="74"/>
  <c r="D31" i="74"/>
  <c r="G76" i="73"/>
  <c r="H45" i="72"/>
  <c r="H35" i="75"/>
  <c r="G60" i="75"/>
  <c r="E31" i="75"/>
  <c r="F33" i="72"/>
  <c r="F62" i="72"/>
  <c r="D39" i="72"/>
  <c r="H62" i="72"/>
  <c r="H39" i="72"/>
  <c r="F35" i="72"/>
  <c r="F45" i="72"/>
  <c r="E92" i="80"/>
  <c r="G100" i="80"/>
  <c r="G92" i="80"/>
  <c r="E60" i="80"/>
  <c r="H92" i="80"/>
  <c r="H60" i="80"/>
  <c r="H27" i="80"/>
  <c r="G75" i="82"/>
  <c r="H94" i="82"/>
  <c r="G54" i="82"/>
  <c r="C88" i="82"/>
  <c r="G90" i="82"/>
  <c r="C27" i="82"/>
  <c r="D88" i="81"/>
  <c r="D33" i="81"/>
  <c r="C77" i="80"/>
  <c r="C73" i="80"/>
  <c r="D88" i="80"/>
  <c r="G43" i="80"/>
  <c r="D73" i="80"/>
  <c r="D79" i="80"/>
  <c r="E88" i="80"/>
  <c r="G94" i="80"/>
  <c r="D35" i="80"/>
  <c r="E73" i="80"/>
  <c r="G88" i="80"/>
  <c r="H94" i="80"/>
  <c r="F73" i="80"/>
  <c r="H77" i="80"/>
  <c r="D27" i="80"/>
  <c r="G96" i="80"/>
  <c r="E88" i="79"/>
  <c r="F35" i="79"/>
  <c r="C87" i="78"/>
  <c r="D40" i="76"/>
  <c r="H73" i="75"/>
  <c r="H41" i="75"/>
  <c r="H62" i="75"/>
  <c r="G79" i="75"/>
  <c r="C73" i="75"/>
  <c r="G73" i="75"/>
  <c r="F53" i="73"/>
  <c r="G32" i="73"/>
  <c r="H35" i="72"/>
  <c r="D41" i="72"/>
  <c r="F27" i="72"/>
  <c r="C37" i="72"/>
  <c r="F60" i="72"/>
  <c r="C33" i="72"/>
  <c r="D37" i="72"/>
  <c r="D45" i="72"/>
  <c r="H60" i="72"/>
  <c r="D27" i="72"/>
  <c r="D35" i="72"/>
  <c r="H54" i="72"/>
  <c r="H98" i="82"/>
  <c r="F96" i="82"/>
  <c r="G96" i="82"/>
  <c r="F94" i="82"/>
  <c r="D92" i="82"/>
  <c r="E92" i="82"/>
  <c r="F92" i="82"/>
  <c r="G92" i="82"/>
  <c r="H92" i="82"/>
  <c r="H90" i="82"/>
  <c r="C90" i="82"/>
  <c r="D90" i="82"/>
  <c r="E90" i="82"/>
  <c r="C85" i="82"/>
  <c r="H86" i="82" s="1"/>
  <c r="E79" i="82"/>
  <c r="F79" i="82"/>
  <c r="H79" i="82"/>
  <c r="D77" i="82"/>
  <c r="E77" i="82"/>
  <c r="F77" i="82"/>
  <c r="G77" i="82"/>
  <c r="H77" i="82"/>
  <c r="H75" i="82"/>
  <c r="C75" i="82"/>
  <c r="D75" i="82"/>
  <c r="E75" i="82"/>
  <c r="C73" i="82"/>
  <c r="C69" i="82"/>
  <c r="D69" i="82"/>
  <c r="C66" i="82"/>
  <c r="G67" i="82" s="1"/>
  <c r="E69" i="82"/>
  <c r="H69" i="82"/>
  <c r="C62" i="82"/>
  <c r="E62" i="82"/>
  <c r="F62" i="82"/>
  <c r="G62" i="82"/>
  <c r="D62" i="82"/>
  <c r="C60" i="82"/>
  <c r="C51" i="82"/>
  <c r="C52" i="82" s="1"/>
  <c r="C56" i="82"/>
  <c r="H56" i="82"/>
  <c r="C47" i="82"/>
  <c r="C43" i="82"/>
  <c r="D43" i="82"/>
  <c r="H43" i="82"/>
  <c r="F39" i="82"/>
  <c r="G39" i="82"/>
  <c r="F37" i="82"/>
  <c r="G37" i="82"/>
  <c r="H37" i="82"/>
  <c r="E35" i="82"/>
  <c r="C35" i="82"/>
  <c r="D35" i="82"/>
  <c r="F35" i="82"/>
  <c r="G35" i="82"/>
  <c r="C33" i="82"/>
  <c r="D33" i="82"/>
  <c r="F33" i="82"/>
  <c r="G33" i="82"/>
  <c r="C31" i="82"/>
  <c r="D27" i="82"/>
  <c r="C24" i="82"/>
  <c r="E25" i="82" s="1"/>
  <c r="D75" i="81"/>
  <c r="F67" i="81"/>
  <c r="D35" i="81"/>
  <c r="C29" i="81"/>
  <c r="F77" i="81"/>
  <c r="E33" i="81"/>
  <c r="C98" i="80"/>
  <c r="F98" i="80"/>
  <c r="H98" i="80"/>
  <c r="D94" i="80"/>
  <c r="F94" i="80"/>
  <c r="F92" i="80"/>
  <c r="C92" i="80"/>
  <c r="D90" i="80"/>
  <c r="F88" i="80"/>
  <c r="H88" i="80"/>
  <c r="C79" i="80"/>
  <c r="F79" i="80"/>
  <c r="E77" i="80"/>
  <c r="D75" i="80"/>
  <c r="G73" i="80"/>
  <c r="D69" i="80"/>
  <c r="F69" i="80"/>
  <c r="C66" i="80"/>
  <c r="G67" i="80" s="1"/>
  <c r="G69" i="80"/>
  <c r="D62" i="80"/>
  <c r="F60" i="80"/>
  <c r="C60" i="80"/>
  <c r="D60" i="80"/>
  <c r="C56" i="80"/>
  <c r="D56" i="80"/>
  <c r="G56" i="80"/>
  <c r="C54" i="80"/>
  <c r="F54" i="80"/>
  <c r="H54" i="80"/>
  <c r="C47" i="80"/>
  <c r="E47" i="80"/>
  <c r="F47" i="80"/>
  <c r="C41" i="80"/>
  <c r="F41" i="80"/>
  <c r="H41" i="80"/>
  <c r="E39" i="80"/>
  <c r="G39" i="80"/>
  <c r="E37" i="80"/>
  <c r="F37" i="80"/>
  <c r="G37" i="80"/>
  <c r="H37" i="80"/>
  <c r="D37" i="80"/>
  <c r="H35" i="80"/>
  <c r="C35" i="80"/>
  <c r="E35" i="80"/>
  <c r="F35" i="80"/>
  <c r="D33" i="80"/>
  <c r="C31" i="80"/>
  <c r="E31" i="80"/>
  <c r="F31" i="80"/>
  <c r="C24" i="80"/>
  <c r="G25" i="80" s="1"/>
  <c r="G27" i="80"/>
  <c r="C27" i="80"/>
  <c r="D88" i="79"/>
  <c r="C86" i="79"/>
  <c r="F77" i="79"/>
  <c r="E75" i="79"/>
  <c r="D73" i="79"/>
  <c r="C71" i="79"/>
  <c r="E60" i="79"/>
  <c r="D60" i="79"/>
  <c r="C58" i="79"/>
  <c r="C22" i="79"/>
  <c r="E23" i="79" s="1"/>
  <c r="C25" i="79"/>
  <c r="F93" i="78"/>
  <c r="C84" i="78"/>
  <c r="C59" i="78"/>
  <c r="G38" i="78"/>
  <c r="G36" i="78"/>
  <c r="E36" i="78"/>
  <c r="D34" i="78"/>
  <c r="D32" i="78"/>
  <c r="F32" i="78"/>
  <c r="E95" i="77"/>
  <c r="D34" i="77"/>
  <c r="F78" i="76"/>
  <c r="G31" i="75"/>
  <c r="G35" i="75"/>
  <c r="E58" i="75"/>
  <c r="I62" i="75"/>
  <c r="C69" i="75"/>
  <c r="C33" i="75"/>
  <c r="I54" i="75"/>
  <c r="G58" i="75"/>
  <c r="H69" i="75"/>
  <c r="C77" i="75"/>
  <c r="E33" i="75"/>
  <c r="H58" i="75"/>
  <c r="H77" i="75"/>
  <c r="F58" i="75"/>
  <c r="C29" i="75"/>
  <c r="G33" i="75"/>
  <c r="E56" i="75"/>
  <c r="G69" i="75"/>
  <c r="F56" i="75"/>
  <c r="D31" i="75"/>
  <c r="E35" i="75"/>
  <c r="I56" i="75"/>
  <c r="C79" i="75"/>
  <c r="H79" i="75"/>
  <c r="G77" i="75"/>
  <c r="C75" i="75"/>
  <c r="G75" i="75"/>
  <c r="H75" i="75"/>
  <c r="C71" i="75"/>
  <c r="G71" i="75"/>
  <c r="H71" i="75"/>
  <c r="E62" i="75"/>
  <c r="F62" i="75"/>
  <c r="G62" i="75"/>
  <c r="H60" i="75"/>
  <c r="I60" i="75"/>
  <c r="E60" i="75"/>
  <c r="F60" i="75"/>
  <c r="I58" i="75"/>
  <c r="G56" i="75"/>
  <c r="H56" i="75"/>
  <c r="F54" i="75"/>
  <c r="G54" i="75"/>
  <c r="H54" i="75"/>
  <c r="D47" i="75"/>
  <c r="E47" i="75"/>
  <c r="F47" i="75"/>
  <c r="G47" i="75"/>
  <c r="H47" i="75"/>
  <c r="C47" i="75"/>
  <c r="D45" i="75"/>
  <c r="E45" i="75"/>
  <c r="F45" i="75"/>
  <c r="C45" i="75"/>
  <c r="G45" i="75"/>
  <c r="H45" i="75"/>
  <c r="C43" i="75"/>
  <c r="F43" i="75"/>
  <c r="D43" i="75"/>
  <c r="E43" i="75"/>
  <c r="G43" i="75"/>
  <c r="H43" i="75"/>
  <c r="C41" i="75"/>
  <c r="E41" i="75"/>
  <c r="F41" i="75"/>
  <c r="G41" i="75"/>
  <c r="C39" i="75"/>
  <c r="F39" i="75"/>
  <c r="G39" i="75"/>
  <c r="H39" i="75"/>
  <c r="D39" i="75"/>
  <c r="E39" i="75"/>
  <c r="E37" i="75"/>
  <c r="G37" i="75"/>
  <c r="H37" i="75"/>
  <c r="C37" i="75"/>
  <c r="D37" i="75"/>
  <c r="F37" i="75"/>
  <c r="C35" i="75"/>
  <c r="D35" i="75"/>
  <c r="F33" i="75"/>
  <c r="H33" i="75"/>
  <c r="D33" i="75"/>
  <c r="F31" i="75"/>
  <c r="H31" i="75"/>
  <c r="C24" i="75"/>
  <c r="C25" i="75" s="1"/>
  <c r="C31" i="75"/>
  <c r="D29" i="75"/>
  <c r="E29" i="75"/>
  <c r="F29" i="75"/>
  <c r="G29" i="75"/>
  <c r="H29" i="75"/>
  <c r="C27" i="75"/>
  <c r="D27" i="75"/>
  <c r="E27" i="75"/>
  <c r="F27" i="75"/>
  <c r="G27" i="75"/>
  <c r="H27" i="75"/>
  <c r="C61" i="74"/>
  <c r="C44" i="74"/>
  <c r="D27" i="74"/>
  <c r="D23" i="74"/>
  <c r="C14" i="74"/>
  <c r="C15" i="74" s="1"/>
  <c r="C68" i="73"/>
  <c r="F61" i="73"/>
  <c r="C46" i="73"/>
  <c r="G34" i="73"/>
  <c r="D28" i="73"/>
  <c r="C23" i="73"/>
  <c r="C24" i="73" s="1"/>
  <c r="D88" i="72"/>
  <c r="H79" i="72"/>
  <c r="H77" i="72"/>
  <c r="H75" i="72"/>
  <c r="H73" i="72"/>
  <c r="H71" i="72"/>
  <c r="H69" i="72"/>
  <c r="F58" i="72"/>
  <c r="H58" i="72"/>
  <c r="F56" i="72"/>
  <c r="H56" i="72"/>
  <c r="F54" i="72"/>
  <c r="C47" i="72"/>
  <c r="D47" i="72"/>
  <c r="F47" i="72"/>
  <c r="H47" i="72"/>
  <c r="C45" i="72"/>
  <c r="F43" i="72"/>
  <c r="C43" i="72"/>
  <c r="D43" i="72"/>
  <c r="H43" i="72"/>
  <c r="C41" i="72"/>
  <c r="F41" i="72"/>
  <c r="H41" i="72"/>
  <c r="F39" i="72"/>
  <c r="C39" i="72"/>
  <c r="F37" i="72"/>
  <c r="H37" i="72"/>
  <c r="C35" i="72"/>
  <c r="D33" i="72"/>
  <c r="H33" i="72"/>
  <c r="D31" i="72"/>
  <c r="C31" i="72"/>
  <c r="F31" i="72"/>
  <c r="H31" i="72"/>
  <c r="F29" i="72"/>
  <c r="H29" i="72"/>
  <c r="C24" i="72"/>
  <c r="C25" i="72" s="1"/>
  <c r="C29" i="72"/>
  <c r="D29" i="72"/>
  <c r="C27" i="72"/>
  <c r="H27" i="72"/>
  <c r="D31" i="71"/>
  <c r="F25" i="71"/>
  <c r="D23" i="71"/>
  <c r="F23" i="71"/>
  <c r="F19" i="71"/>
  <c r="C14" i="71"/>
  <c r="G15" i="71" s="1"/>
  <c r="C90" i="81"/>
  <c r="D98" i="81"/>
  <c r="D90" i="81"/>
  <c r="E90" i="81"/>
  <c r="F35" i="81"/>
  <c r="D73" i="81"/>
  <c r="D31" i="81"/>
  <c r="E86" i="81"/>
  <c r="E92" i="81"/>
  <c r="E37" i="81"/>
  <c r="C25" i="81"/>
  <c r="F41" i="81"/>
  <c r="F54" i="81"/>
  <c r="E75" i="81"/>
  <c r="C86" i="81"/>
  <c r="F92" i="81"/>
  <c r="C22" i="81"/>
  <c r="E25" i="81"/>
  <c r="E35" i="81"/>
  <c r="C71" i="81"/>
  <c r="C33" i="81"/>
  <c r="F39" i="81"/>
  <c r="C45" i="81"/>
  <c r="F52" i="81"/>
  <c r="C58" i="81"/>
  <c r="F75" i="81"/>
  <c r="D25" i="81"/>
  <c r="F25" i="81"/>
  <c r="D92" i="81"/>
  <c r="F96" i="81"/>
  <c r="C41" i="81"/>
  <c r="C54" i="81"/>
  <c r="D60" i="81"/>
  <c r="D67" i="81"/>
  <c r="D77" i="81"/>
  <c r="D41" i="81"/>
  <c r="D54" i="81"/>
  <c r="C64" i="81"/>
  <c r="E65" i="81" s="1"/>
  <c r="E77" i="81"/>
  <c r="C98" i="81"/>
  <c r="F88" i="79"/>
  <c r="C98" i="79"/>
  <c r="F90" i="79"/>
  <c r="D58" i="79"/>
  <c r="E67" i="79"/>
  <c r="F75" i="79"/>
  <c r="E86" i="79"/>
  <c r="E92" i="79"/>
  <c r="C29" i="79"/>
  <c r="C41" i="79"/>
  <c r="C64" i="79"/>
  <c r="C65" i="79" s="1"/>
  <c r="E29" i="79"/>
  <c r="F73" i="79"/>
  <c r="D31" i="79"/>
  <c r="C45" i="79"/>
  <c r="E58" i="79"/>
  <c r="E71" i="79"/>
  <c r="C83" i="79"/>
  <c r="E84" i="79" s="1"/>
  <c r="D90" i="79"/>
  <c r="E45" i="79"/>
  <c r="D75" i="79"/>
  <c r="E90" i="79"/>
  <c r="F92" i="79"/>
  <c r="E33" i="79"/>
  <c r="F39" i="79"/>
  <c r="C49" i="79"/>
  <c r="F50" i="79" s="1"/>
  <c r="C54" i="79"/>
  <c r="C67" i="79"/>
  <c r="C73" i="79"/>
  <c r="D61" i="78"/>
  <c r="E76" i="78"/>
  <c r="E87" i="78"/>
  <c r="C74" i="78"/>
  <c r="C89" i="78"/>
  <c r="D74" i="78"/>
  <c r="D89" i="78"/>
  <c r="C46" i="78"/>
  <c r="E74" i="78"/>
  <c r="F38" i="78"/>
  <c r="E46" i="78"/>
  <c r="F74" i="78"/>
  <c r="C23" i="78"/>
  <c r="C30" i="78"/>
  <c r="C50" i="78"/>
  <c r="F51" i="78" s="1"/>
  <c r="E61" i="78"/>
  <c r="F76" i="78"/>
  <c r="D91" i="78"/>
  <c r="G97" i="78"/>
  <c r="D30" i="78"/>
  <c r="E51" i="78"/>
  <c r="F61" i="78"/>
  <c r="E91" i="78"/>
  <c r="G93" i="78"/>
  <c r="E30" i="78"/>
  <c r="F91" i="78"/>
  <c r="E34" i="78"/>
  <c r="D59" i="78"/>
  <c r="C72" i="78"/>
  <c r="E78" i="78"/>
  <c r="G85" i="78"/>
  <c r="E89" i="78"/>
  <c r="C95" i="78"/>
  <c r="C32" i="78"/>
  <c r="F34" i="78"/>
  <c r="C38" i="78"/>
  <c r="E59" i="78"/>
  <c r="D72" i="78"/>
  <c r="F78" i="78"/>
  <c r="F89" i="78"/>
  <c r="G91" i="78"/>
  <c r="F95" i="78"/>
  <c r="E72" i="78"/>
  <c r="E32" i="78"/>
  <c r="D46" i="78"/>
  <c r="G53" i="78"/>
  <c r="C61" i="78"/>
  <c r="D76" i="78"/>
  <c r="G78" i="78"/>
  <c r="D87" i="78"/>
  <c r="E93" i="78"/>
  <c r="G95" i="78"/>
  <c r="D40" i="77"/>
  <c r="C61" i="77"/>
  <c r="G40" i="77"/>
  <c r="C89" i="77"/>
  <c r="D53" i="77"/>
  <c r="F53" i="77"/>
  <c r="D91" i="77"/>
  <c r="C95" i="77"/>
  <c r="C76" i="77"/>
  <c r="D95" i="77"/>
  <c r="G97" i="77"/>
  <c r="G53" i="77"/>
  <c r="G68" i="77"/>
  <c r="D38" i="77"/>
  <c r="F95" i="77"/>
  <c r="E38" i="77"/>
  <c r="E42" i="77"/>
  <c r="C91" i="77"/>
  <c r="F38" i="77"/>
  <c r="G55" i="77"/>
  <c r="C32" i="77"/>
  <c r="G44" i="77"/>
  <c r="E97" i="77"/>
  <c r="E53" i="77"/>
  <c r="C74" i="77"/>
  <c r="F97" i="77"/>
  <c r="C29" i="82"/>
  <c r="D31" i="82"/>
  <c r="E33" i="82"/>
  <c r="H39" i="82"/>
  <c r="C45" i="82"/>
  <c r="D47" i="82"/>
  <c r="C58" i="82"/>
  <c r="D60" i="82"/>
  <c r="C71" i="82"/>
  <c r="D73" i="82"/>
  <c r="G79" i="82"/>
  <c r="D88" i="82"/>
  <c r="D29" i="82"/>
  <c r="E31" i="82"/>
  <c r="D45" i="82"/>
  <c r="E47" i="82"/>
  <c r="D58" i="82"/>
  <c r="E60" i="82"/>
  <c r="D71" i="82"/>
  <c r="E73" i="82"/>
  <c r="E88" i="82"/>
  <c r="E29" i="82"/>
  <c r="F31" i="82"/>
  <c r="E45" i="82"/>
  <c r="F47" i="82"/>
  <c r="C54" i="82"/>
  <c r="D56" i="82"/>
  <c r="E58" i="82"/>
  <c r="F60" i="82"/>
  <c r="E71" i="82"/>
  <c r="F73" i="82"/>
  <c r="F88" i="82"/>
  <c r="C98" i="82"/>
  <c r="E27" i="82"/>
  <c r="F29" i="82"/>
  <c r="G31" i="82"/>
  <c r="C39" i="82"/>
  <c r="E43" i="82"/>
  <c r="F45" i="82"/>
  <c r="G47" i="82"/>
  <c r="D54" i="82"/>
  <c r="E56" i="82"/>
  <c r="F58" i="82"/>
  <c r="G60" i="82"/>
  <c r="F71" i="82"/>
  <c r="G73" i="82"/>
  <c r="G88" i="82"/>
  <c r="C96" i="82"/>
  <c r="D98" i="82"/>
  <c r="F27" i="82"/>
  <c r="G29" i="82"/>
  <c r="D39" i="82"/>
  <c r="F43" i="82"/>
  <c r="G45" i="82"/>
  <c r="E54" i="82"/>
  <c r="F56" i="82"/>
  <c r="G58" i="82"/>
  <c r="F69" i="82"/>
  <c r="G71" i="82"/>
  <c r="C79" i="82"/>
  <c r="C94" i="82"/>
  <c r="D96" i="82"/>
  <c r="E98" i="82"/>
  <c r="F98" i="82"/>
  <c r="C27" i="81"/>
  <c r="D29" i="81"/>
  <c r="E31" i="81"/>
  <c r="F37" i="81"/>
  <c r="C43" i="81"/>
  <c r="D45" i="81"/>
  <c r="C56" i="81"/>
  <c r="D58" i="81"/>
  <c r="E60" i="81"/>
  <c r="C69" i="81"/>
  <c r="D71" i="81"/>
  <c r="E73" i="81"/>
  <c r="D86" i="81"/>
  <c r="E88" i="81"/>
  <c r="F94" i="81"/>
  <c r="D27" i="81"/>
  <c r="E29" i="81"/>
  <c r="D43" i="81"/>
  <c r="E45" i="81"/>
  <c r="D56" i="81"/>
  <c r="E58" i="81"/>
  <c r="D69" i="81"/>
  <c r="E71" i="81"/>
  <c r="E27" i="81"/>
  <c r="C39" i="81"/>
  <c r="E43" i="81"/>
  <c r="C52" i="81"/>
  <c r="E56" i="81"/>
  <c r="E69" i="81"/>
  <c r="C83" i="81"/>
  <c r="C96" i="81"/>
  <c r="F31" i="81"/>
  <c r="C37" i="81"/>
  <c r="D39" i="81"/>
  <c r="E41" i="81"/>
  <c r="D52" i="81"/>
  <c r="E54" i="81"/>
  <c r="F60" i="81"/>
  <c r="E67" i="81"/>
  <c r="F73" i="81"/>
  <c r="F88" i="81"/>
  <c r="C94" i="81"/>
  <c r="D96" i="81"/>
  <c r="E98" i="81"/>
  <c r="E39" i="81"/>
  <c r="E52" i="81"/>
  <c r="D94" i="81"/>
  <c r="E96" i="81"/>
  <c r="C49" i="81"/>
  <c r="F50" i="81" s="1"/>
  <c r="E94" i="81"/>
  <c r="C29" i="80"/>
  <c r="D31" i="80"/>
  <c r="E33" i="80"/>
  <c r="H39" i="80"/>
  <c r="C45" i="80"/>
  <c r="D47" i="80"/>
  <c r="C58" i="80"/>
  <c r="E62" i="80"/>
  <c r="C71" i="80"/>
  <c r="E75" i="80"/>
  <c r="F77" i="80"/>
  <c r="G79" i="80"/>
  <c r="E90" i="80"/>
  <c r="H96" i="80"/>
  <c r="D29" i="80"/>
  <c r="F33" i="80"/>
  <c r="D45" i="80"/>
  <c r="D58" i="80"/>
  <c r="F62" i="80"/>
  <c r="C69" i="80"/>
  <c r="D71" i="80"/>
  <c r="F75" i="80"/>
  <c r="G77" i="80"/>
  <c r="H79" i="80"/>
  <c r="F90" i="80"/>
  <c r="C100" i="80"/>
  <c r="E29" i="80"/>
  <c r="G33" i="80"/>
  <c r="E45" i="80"/>
  <c r="E58" i="80"/>
  <c r="G62" i="80"/>
  <c r="E71" i="80"/>
  <c r="G75" i="80"/>
  <c r="C85" i="80"/>
  <c r="D86" i="80" s="1"/>
  <c r="G90" i="80"/>
  <c r="E27" i="80"/>
  <c r="F29" i="80"/>
  <c r="G31" i="80"/>
  <c r="H33" i="80"/>
  <c r="C39" i="80"/>
  <c r="D41" i="80"/>
  <c r="E43" i="80"/>
  <c r="F45" i="80"/>
  <c r="G47" i="80"/>
  <c r="D54" i="80"/>
  <c r="E56" i="80"/>
  <c r="F58" i="80"/>
  <c r="H62" i="80"/>
  <c r="E69" i="80"/>
  <c r="F71" i="80"/>
  <c r="H75" i="80"/>
  <c r="H90" i="80"/>
  <c r="C96" i="80"/>
  <c r="D98" i="80"/>
  <c r="E100" i="80"/>
  <c r="G29" i="80"/>
  <c r="D39" i="80"/>
  <c r="E41" i="80"/>
  <c r="F43" i="80"/>
  <c r="G45" i="80"/>
  <c r="E54" i="80"/>
  <c r="F56" i="80"/>
  <c r="G58" i="80"/>
  <c r="G71" i="80"/>
  <c r="C94" i="80"/>
  <c r="D96" i="80"/>
  <c r="E98" i="80"/>
  <c r="F100" i="80"/>
  <c r="C51" i="80"/>
  <c r="F52" i="80" s="1"/>
  <c r="E96" i="80"/>
  <c r="C50" i="79"/>
  <c r="F23" i="79"/>
  <c r="F96" i="79"/>
  <c r="C27" i="79"/>
  <c r="D29" i="79"/>
  <c r="E31" i="79"/>
  <c r="F37" i="79"/>
  <c r="C43" i="79"/>
  <c r="D45" i="79"/>
  <c r="C56" i="79"/>
  <c r="C69" i="79"/>
  <c r="D71" i="79"/>
  <c r="D86" i="79"/>
  <c r="F94" i="79"/>
  <c r="D25" i="79"/>
  <c r="E27" i="79"/>
  <c r="F33" i="79"/>
  <c r="C39" i="79"/>
  <c r="D41" i="79"/>
  <c r="E43" i="79"/>
  <c r="C52" i="79"/>
  <c r="D54" i="79"/>
  <c r="E56" i="79"/>
  <c r="D67" i="79"/>
  <c r="E69" i="79"/>
  <c r="C96" i="79"/>
  <c r="D98" i="79"/>
  <c r="D23" i="79"/>
  <c r="E25" i="79"/>
  <c r="F31" i="79"/>
  <c r="C37" i="79"/>
  <c r="D39" i="79"/>
  <c r="E41" i="79"/>
  <c r="D52" i="79"/>
  <c r="E54" i="79"/>
  <c r="F60" i="79"/>
  <c r="C94" i="79"/>
  <c r="D96" i="79"/>
  <c r="E98" i="79"/>
  <c r="D56" i="79"/>
  <c r="D69" i="79"/>
  <c r="C35" i="79"/>
  <c r="D37" i="79"/>
  <c r="E39" i="79"/>
  <c r="E52" i="79"/>
  <c r="C77" i="79"/>
  <c r="C92" i="79"/>
  <c r="D94" i="79"/>
  <c r="E96" i="79"/>
  <c r="D27" i="79"/>
  <c r="C33" i="79"/>
  <c r="D35" i="79"/>
  <c r="E37" i="79"/>
  <c r="F43" i="79"/>
  <c r="D77" i="79"/>
  <c r="E94" i="79"/>
  <c r="F85" i="78"/>
  <c r="D85" i="78"/>
  <c r="C85" i="78"/>
  <c r="C51" i="78"/>
  <c r="E85" i="78"/>
  <c r="C57" i="78"/>
  <c r="C70" i="78"/>
  <c r="D57" i="78"/>
  <c r="C68" i="78"/>
  <c r="D70" i="78"/>
  <c r="C99" i="78"/>
  <c r="D26" i="78"/>
  <c r="E28" i="78"/>
  <c r="F30" i="78"/>
  <c r="G34" i="78"/>
  <c r="C40" i="78"/>
  <c r="D42" i="78"/>
  <c r="E44" i="78"/>
  <c r="F46" i="78"/>
  <c r="C53" i="78"/>
  <c r="D55" i="78"/>
  <c r="E57" i="78"/>
  <c r="F59" i="78"/>
  <c r="D68" i="78"/>
  <c r="E70" i="78"/>
  <c r="F72" i="78"/>
  <c r="G76" i="78"/>
  <c r="F87" i="78"/>
  <c r="C97" i="78"/>
  <c r="D99" i="78"/>
  <c r="C26" i="78"/>
  <c r="C42" i="78"/>
  <c r="C55" i="78"/>
  <c r="F28" i="78"/>
  <c r="D40" i="78"/>
  <c r="F44" i="78"/>
  <c r="D53" i="78"/>
  <c r="E55" i="78"/>
  <c r="F57" i="78"/>
  <c r="E68" i="78"/>
  <c r="D97" i="78"/>
  <c r="E99" i="78"/>
  <c r="E26" i="78"/>
  <c r="F70" i="78"/>
  <c r="F26" i="78"/>
  <c r="G30" i="78"/>
  <c r="C36" i="78"/>
  <c r="D38" i="78"/>
  <c r="E40" i="78"/>
  <c r="F42" i="78"/>
  <c r="D51" i="78"/>
  <c r="E53" i="78"/>
  <c r="F55" i="78"/>
  <c r="C65" i="78"/>
  <c r="F68" i="78"/>
  <c r="G72" i="78"/>
  <c r="C78" i="78"/>
  <c r="C93" i="78"/>
  <c r="D95" i="78"/>
  <c r="E97" i="78"/>
  <c r="F99" i="78"/>
  <c r="C28" i="78"/>
  <c r="C44" i="78"/>
  <c r="D28" i="78"/>
  <c r="D44" i="78"/>
  <c r="E42" i="78"/>
  <c r="F40" i="78"/>
  <c r="F53" i="78"/>
  <c r="F97" i="78"/>
  <c r="G28" i="77"/>
  <c r="C36" i="77"/>
  <c r="C50" i="77"/>
  <c r="D51" i="77" s="1"/>
  <c r="D76" i="77"/>
  <c r="D36" i="77"/>
  <c r="E36" i="77"/>
  <c r="F42" i="77"/>
  <c r="G57" i="77"/>
  <c r="G70" i="77"/>
  <c r="C78" i="77"/>
  <c r="C93" i="77"/>
  <c r="F36" i="77"/>
  <c r="D78" i="77"/>
  <c r="D93" i="77"/>
  <c r="F26" i="77"/>
  <c r="E40" i="77"/>
  <c r="G42" i="77"/>
  <c r="E55" i="77"/>
  <c r="E78" i="77"/>
  <c r="E93" i="77"/>
  <c r="F99" i="77"/>
  <c r="C34" i="77"/>
  <c r="C38" i="77"/>
  <c r="F40" i="77"/>
  <c r="F55" i="77"/>
  <c r="F68" i="77"/>
  <c r="F78" i="77"/>
  <c r="F93" i="77"/>
  <c r="C23" i="77"/>
  <c r="E24" i="77" s="1"/>
  <c r="G26" i="77"/>
  <c r="C84" i="77"/>
  <c r="G85" i="77" s="1"/>
  <c r="D97" i="77"/>
  <c r="G99" i="77"/>
  <c r="C30" i="77"/>
  <c r="D32" i="77"/>
  <c r="E34" i="77"/>
  <c r="C46" i="77"/>
  <c r="C59" i="77"/>
  <c r="D61" i="77"/>
  <c r="C72" i="77"/>
  <c r="D74" i="77"/>
  <c r="E76" i="77"/>
  <c r="C87" i="77"/>
  <c r="D89" i="77"/>
  <c r="E91" i="77"/>
  <c r="C28" i="77"/>
  <c r="D30" i="77"/>
  <c r="E32" i="77"/>
  <c r="F34" i="77"/>
  <c r="C44" i="77"/>
  <c r="D46" i="77"/>
  <c r="C57" i="77"/>
  <c r="D59" i="77"/>
  <c r="E61" i="77"/>
  <c r="C70" i="77"/>
  <c r="D72" i="77"/>
  <c r="E74" i="77"/>
  <c r="F76" i="77"/>
  <c r="D87" i="77"/>
  <c r="E89" i="77"/>
  <c r="F91" i="77"/>
  <c r="C26" i="77"/>
  <c r="D28" i="77"/>
  <c r="E30" i="77"/>
  <c r="F32" i="77"/>
  <c r="C42" i="77"/>
  <c r="D44" i="77"/>
  <c r="E46" i="77"/>
  <c r="C55" i="77"/>
  <c r="D57" i="77"/>
  <c r="E59" i="77"/>
  <c r="F61" i="77"/>
  <c r="D70" i="77"/>
  <c r="E72" i="77"/>
  <c r="F74" i="77"/>
  <c r="E87" i="77"/>
  <c r="F89" i="77"/>
  <c r="C99" i="77"/>
  <c r="D26" i="77"/>
  <c r="E28" i="77"/>
  <c r="F30" i="77"/>
  <c r="E44" i="77"/>
  <c r="F46" i="77"/>
  <c r="E57" i="77"/>
  <c r="F59" i="77"/>
  <c r="E70" i="77"/>
  <c r="F72" i="77"/>
  <c r="F87" i="77"/>
  <c r="D99" i="77"/>
  <c r="F28" i="77"/>
  <c r="F44" i="77"/>
  <c r="C23" i="76"/>
  <c r="C24" i="76" s="1"/>
  <c r="F74" i="76"/>
  <c r="D26" i="76"/>
  <c r="D34" i="76"/>
  <c r="D42" i="76"/>
  <c r="D55" i="76"/>
  <c r="D59" i="76"/>
  <c r="F55" i="76"/>
  <c r="F59" i="76"/>
  <c r="F70" i="76"/>
  <c r="D28" i="76"/>
  <c r="D36" i="76"/>
  <c r="D44" i="76"/>
  <c r="F76" i="76"/>
  <c r="D30" i="76"/>
  <c r="D38" i="76"/>
  <c r="D46" i="76"/>
  <c r="D53" i="76"/>
  <c r="D57" i="76"/>
  <c r="D61" i="76"/>
  <c r="F72" i="76"/>
  <c r="F53" i="76"/>
  <c r="F57" i="76"/>
  <c r="F61" i="76"/>
  <c r="D32" i="76"/>
  <c r="F68" i="76"/>
  <c r="F61" i="74"/>
  <c r="F67" i="74"/>
  <c r="D63" i="74"/>
  <c r="C69" i="74"/>
  <c r="D19" i="74"/>
  <c r="D50" i="74"/>
  <c r="F63" i="74"/>
  <c r="C65" i="74"/>
  <c r="E65" i="74"/>
  <c r="G6" i="74"/>
  <c r="G44" i="74"/>
  <c r="C48" i="74"/>
  <c r="E50" i="74"/>
  <c r="G52" i="74"/>
  <c r="C59" i="74"/>
  <c r="D61" i="74"/>
  <c r="E63" i="74"/>
  <c r="F65" i="74"/>
  <c r="D59" i="74"/>
  <c r="C17" i="74"/>
  <c r="C21" i="74"/>
  <c r="C25" i="74"/>
  <c r="C29" i="74"/>
  <c r="C33" i="74"/>
  <c r="C37" i="74"/>
  <c r="C46" i="74"/>
  <c r="E48" i="74"/>
  <c r="G50" i="74"/>
  <c r="E59" i="74"/>
  <c r="D17" i="74"/>
  <c r="D21" i="74"/>
  <c r="D25" i="74"/>
  <c r="D29" i="74"/>
  <c r="D33" i="74"/>
  <c r="D37" i="74"/>
  <c r="D46" i="74"/>
  <c r="F48" i="74"/>
  <c r="F59" i="74"/>
  <c r="E46" i="74"/>
  <c r="G48" i="74"/>
  <c r="C67" i="74"/>
  <c r="D69" i="74"/>
  <c r="D48" i="74"/>
  <c r="D44" i="74"/>
  <c r="F46" i="74"/>
  <c r="D52" i="74"/>
  <c r="D67" i="74"/>
  <c r="E69" i="74"/>
  <c r="C19" i="74"/>
  <c r="C23" i="74"/>
  <c r="C27" i="74"/>
  <c r="C31" i="74"/>
  <c r="C35" i="74"/>
  <c r="E44" i="74"/>
  <c r="G46" i="74"/>
  <c r="C50" i="74"/>
  <c r="E52" i="74"/>
  <c r="C63" i="74"/>
  <c r="D65" i="74"/>
  <c r="E67" i="74"/>
  <c r="F69" i="74"/>
  <c r="G28" i="73"/>
  <c r="C40" i="73"/>
  <c r="D46" i="73"/>
  <c r="H53" i="73"/>
  <c r="H61" i="73"/>
  <c r="D68" i="73"/>
  <c r="C76" i="73"/>
  <c r="D30" i="73"/>
  <c r="F57" i="73"/>
  <c r="C78" i="73"/>
  <c r="G70" i="73"/>
  <c r="C38" i="73"/>
  <c r="D44" i="73"/>
  <c r="H57" i="73"/>
  <c r="C30" i="73"/>
  <c r="C42" i="73"/>
  <c r="C26" i="73"/>
  <c r="C32" i="73"/>
  <c r="D38" i="73"/>
  <c r="G44" i="73"/>
  <c r="C74" i="73"/>
  <c r="D32" i="73"/>
  <c r="G38" i="73"/>
  <c r="D74" i="73"/>
  <c r="D26" i="73"/>
  <c r="C36" i="73"/>
  <c r="D42" i="73"/>
  <c r="E55" i="73"/>
  <c r="E59" i="73"/>
  <c r="C72" i="73"/>
  <c r="G74" i="73"/>
  <c r="D78" i="73"/>
  <c r="D36" i="73"/>
  <c r="F55" i="73"/>
  <c r="F59" i="73"/>
  <c r="G68" i="73"/>
  <c r="D72" i="73"/>
  <c r="G26" i="73"/>
  <c r="G78" i="73"/>
  <c r="G42" i="73"/>
  <c r="H55" i="73"/>
  <c r="C34" i="73"/>
  <c r="G36" i="73"/>
  <c r="D40" i="73"/>
  <c r="C70" i="73"/>
  <c r="G72" i="73"/>
  <c r="D76" i="73"/>
  <c r="H59" i="73"/>
  <c r="C28" i="73"/>
  <c r="G30" i="73"/>
  <c r="D34" i="73"/>
  <c r="C44" i="73"/>
  <c r="G46" i="73"/>
  <c r="E53" i="73"/>
  <c r="E57" i="73"/>
  <c r="E61" i="73"/>
  <c r="D70" i="73"/>
  <c r="H24" i="73"/>
  <c r="G40" i="73"/>
  <c r="F31" i="71"/>
  <c r="D25" i="71"/>
  <c r="F35" i="71"/>
  <c r="F46" i="71"/>
  <c r="D29" i="71"/>
  <c r="G6" i="71"/>
  <c r="G8" i="71"/>
  <c r="D21" i="71"/>
  <c r="D19" i="71"/>
  <c r="F29" i="71"/>
  <c r="D35" i="71"/>
  <c r="D46" i="71"/>
  <c r="D50" i="71"/>
  <c r="D27" i="71"/>
  <c r="F37" i="71"/>
  <c r="D17" i="71"/>
  <c r="F27" i="71"/>
  <c r="D33" i="71"/>
  <c r="F44" i="71"/>
  <c r="F48" i="71"/>
  <c r="F52" i="71"/>
  <c r="D44" i="71"/>
  <c r="D52" i="71"/>
  <c r="F17" i="71"/>
  <c r="F33" i="71"/>
  <c r="D37" i="71"/>
  <c r="F21" i="71"/>
  <c r="D48" i="71"/>
  <c r="E26" i="76"/>
  <c r="E28" i="76"/>
  <c r="E30" i="76"/>
  <c r="E32" i="76"/>
  <c r="E34" i="76"/>
  <c r="E36" i="76"/>
  <c r="E38" i="76"/>
  <c r="E40" i="76"/>
  <c r="E42" i="76"/>
  <c r="E44" i="76"/>
  <c r="E46" i="76"/>
  <c r="G53" i="76"/>
  <c r="G55" i="76"/>
  <c r="G57" i="76"/>
  <c r="G59" i="76"/>
  <c r="G61" i="76"/>
  <c r="H68" i="76"/>
  <c r="H70" i="76"/>
  <c r="H72" i="76"/>
  <c r="H74" i="76"/>
  <c r="H76" i="76"/>
  <c r="H78" i="76"/>
  <c r="C87" i="76"/>
  <c r="C89" i="76"/>
  <c r="C91" i="76"/>
  <c r="C93" i="76"/>
  <c r="C95" i="76"/>
  <c r="C97" i="76"/>
  <c r="C99" i="76"/>
  <c r="F26" i="76"/>
  <c r="F28" i="76"/>
  <c r="F30" i="76"/>
  <c r="F32" i="76"/>
  <c r="F34" i="76"/>
  <c r="F36" i="76"/>
  <c r="F38" i="76"/>
  <c r="F40" i="76"/>
  <c r="F42" i="76"/>
  <c r="F44" i="76"/>
  <c r="F46" i="76"/>
  <c r="C84" i="76"/>
  <c r="H85" i="76" s="1"/>
  <c r="D87" i="76"/>
  <c r="D89" i="76"/>
  <c r="D91" i="76"/>
  <c r="D93" i="76"/>
  <c r="D95" i="76"/>
  <c r="D97" i="76"/>
  <c r="D99" i="76"/>
  <c r="G26" i="76"/>
  <c r="G28" i="76"/>
  <c r="G30" i="76"/>
  <c r="G32" i="76"/>
  <c r="G34" i="76"/>
  <c r="G36" i="76"/>
  <c r="G38" i="76"/>
  <c r="G40" i="76"/>
  <c r="G42" i="76"/>
  <c r="G44" i="76"/>
  <c r="G46" i="76"/>
  <c r="H53" i="76"/>
  <c r="H55" i="76"/>
  <c r="H57" i="76"/>
  <c r="H59" i="76"/>
  <c r="H61" i="76"/>
  <c r="C68" i="76"/>
  <c r="C70" i="76"/>
  <c r="C72" i="76"/>
  <c r="C74" i="76"/>
  <c r="C76" i="76"/>
  <c r="C78" i="76"/>
  <c r="E87" i="76"/>
  <c r="E89" i="76"/>
  <c r="E91" i="76"/>
  <c r="E93" i="76"/>
  <c r="E95" i="76"/>
  <c r="E97" i="76"/>
  <c r="E99" i="76"/>
  <c r="C65" i="76"/>
  <c r="E66" i="76" s="1"/>
  <c r="D68" i="76"/>
  <c r="D70" i="76"/>
  <c r="D72" i="76"/>
  <c r="D74" i="76"/>
  <c r="D76" i="76"/>
  <c r="D78" i="76"/>
  <c r="F87" i="76"/>
  <c r="F89" i="76"/>
  <c r="F91" i="76"/>
  <c r="F93" i="76"/>
  <c r="F95" i="76"/>
  <c r="F97" i="76"/>
  <c r="F99" i="76"/>
  <c r="H26" i="76"/>
  <c r="H28" i="76"/>
  <c r="H30" i="76"/>
  <c r="H32" i="76"/>
  <c r="H34" i="76"/>
  <c r="H36" i="76"/>
  <c r="H38" i="76"/>
  <c r="H40" i="76"/>
  <c r="H42" i="76"/>
  <c r="H44" i="76"/>
  <c r="H46" i="76"/>
  <c r="C53" i="76"/>
  <c r="C55" i="76"/>
  <c r="C57" i="76"/>
  <c r="C59" i="76"/>
  <c r="C61" i="76"/>
  <c r="E68" i="76"/>
  <c r="E70" i="76"/>
  <c r="E72" i="76"/>
  <c r="E74" i="76"/>
  <c r="E76" i="76"/>
  <c r="E78" i="76"/>
  <c r="G87" i="76"/>
  <c r="G89" i="76"/>
  <c r="G91" i="76"/>
  <c r="G93" i="76"/>
  <c r="G95" i="76"/>
  <c r="G97" i="76"/>
  <c r="G99" i="76"/>
  <c r="C50" i="76"/>
  <c r="I69" i="75"/>
  <c r="I71" i="75"/>
  <c r="I73" i="75"/>
  <c r="I75" i="75"/>
  <c r="I77" i="75"/>
  <c r="I79" i="75"/>
  <c r="C88" i="75"/>
  <c r="C90" i="75"/>
  <c r="C92" i="75"/>
  <c r="C94" i="75"/>
  <c r="C96" i="75"/>
  <c r="C98" i="75"/>
  <c r="C100" i="75"/>
  <c r="C85" i="75"/>
  <c r="C86" i="75" s="1"/>
  <c r="D88" i="75"/>
  <c r="D90" i="75"/>
  <c r="D92" i="75"/>
  <c r="D94" i="75"/>
  <c r="D96" i="75"/>
  <c r="D98" i="75"/>
  <c r="D100" i="75"/>
  <c r="E88" i="75"/>
  <c r="E90" i="75"/>
  <c r="E92" i="75"/>
  <c r="E94" i="75"/>
  <c r="E96" i="75"/>
  <c r="E98" i="75"/>
  <c r="E100" i="75"/>
  <c r="C66" i="75"/>
  <c r="E67" i="75" s="1"/>
  <c r="D69" i="75"/>
  <c r="D71" i="75"/>
  <c r="D73" i="75"/>
  <c r="D75" i="75"/>
  <c r="D77" i="75"/>
  <c r="D79" i="75"/>
  <c r="F88" i="75"/>
  <c r="F90" i="75"/>
  <c r="F92" i="75"/>
  <c r="F94" i="75"/>
  <c r="F96" i="75"/>
  <c r="F98" i="75"/>
  <c r="F100" i="75"/>
  <c r="C54" i="75"/>
  <c r="C56" i="75"/>
  <c r="C58" i="75"/>
  <c r="C60" i="75"/>
  <c r="C62" i="75"/>
  <c r="E69" i="75"/>
  <c r="E71" i="75"/>
  <c r="E73" i="75"/>
  <c r="E75" i="75"/>
  <c r="E77" i="75"/>
  <c r="E79" i="75"/>
  <c r="G88" i="75"/>
  <c r="G90" i="75"/>
  <c r="G92" i="75"/>
  <c r="G94" i="75"/>
  <c r="G96" i="75"/>
  <c r="G98" i="75"/>
  <c r="G100" i="75"/>
  <c r="C51" i="75"/>
  <c r="G52" i="75" s="1"/>
  <c r="H88" i="75"/>
  <c r="H90" i="75"/>
  <c r="H92" i="75"/>
  <c r="H94" i="75"/>
  <c r="H96" i="75"/>
  <c r="H98" i="75"/>
  <c r="H100" i="75"/>
  <c r="G7" i="74"/>
  <c r="E17" i="74"/>
  <c r="E19" i="74"/>
  <c r="E21" i="74"/>
  <c r="E23" i="74"/>
  <c r="E25" i="74"/>
  <c r="E27" i="74"/>
  <c r="E29" i="74"/>
  <c r="E31" i="74"/>
  <c r="E33" i="74"/>
  <c r="E35" i="74"/>
  <c r="E37" i="74"/>
  <c r="C78" i="74"/>
  <c r="C80" i="74"/>
  <c r="C82" i="74"/>
  <c r="C84" i="74"/>
  <c r="C86" i="74"/>
  <c r="C88" i="74"/>
  <c r="C90" i="74"/>
  <c r="G8" i="74"/>
  <c r="F17" i="74"/>
  <c r="F19" i="74"/>
  <c r="F21" i="74"/>
  <c r="F23" i="74"/>
  <c r="F25" i="74"/>
  <c r="F27" i="74"/>
  <c r="F29" i="74"/>
  <c r="F31" i="74"/>
  <c r="F33" i="74"/>
  <c r="F35" i="74"/>
  <c r="F37" i="74"/>
  <c r="C75" i="74"/>
  <c r="G76" i="74" s="1"/>
  <c r="D78" i="74"/>
  <c r="D80" i="74"/>
  <c r="D82" i="74"/>
  <c r="D84" i="74"/>
  <c r="D86" i="74"/>
  <c r="D88" i="74"/>
  <c r="D90" i="74"/>
  <c r="D15" i="74"/>
  <c r="E78" i="74"/>
  <c r="E80" i="74"/>
  <c r="E82" i="74"/>
  <c r="E84" i="74"/>
  <c r="E86" i="74"/>
  <c r="E88" i="74"/>
  <c r="E90" i="74"/>
  <c r="C56" i="74"/>
  <c r="G57" i="74" s="1"/>
  <c r="F78" i="74"/>
  <c r="F80" i="74"/>
  <c r="F82" i="74"/>
  <c r="F84" i="74"/>
  <c r="F86" i="74"/>
  <c r="F88" i="74"/>
  <c r="F90" i="74"/>
  <c r="C41" i="74"/>
  <c r="E26" i="73"/>
  <c r="E28" i="73"/>
  <c r="E30" i="73"/>
  <c r="E32" i="73"/>
  <c r="E34" i="73"/>
  <c r="E36" i="73"/>
  <c r="E38" i="73"/>
  <c r="E40" i="73"/>
  <c r="E42" i="73"/>
  <c r="E44" i="73"/>
  <c r="E46" i="73"/>
  <c r="H68" i="73"/>
  <c r="H70" i="73"/>
  <c r="H72" i="73"/>
  <c r="H74" i="73"/>
  <c r="H76" i="73"/>
  <c r="H78" i="73"/>
  <c r="C87" i="73"/>
  <c r="C89" i="73"/>
  <c r="C91" i="73"/>
  <c r="C93" i="73"/>
  <c r="C95" i="73"/>
  <c r="C97" i="73"/>
  <c r="C99" i="73"/>
  <c r="F26" i="73"/>
  <c r="F28" i="73"/>
  <c r="F30" i="73"/>
  <c r="F32" i="73"/>
  <c r="F34" i="73"/>
  <c r="F36" i="73"/>
  <c r="F38" i="73"/>
  <c r="F40" i="73"/>
  <c r="F42" i="73"/>
  <c r="F44" i="73"/>
  <c r="F46" i="73"/>
  <c r="G53" i="73"/>
  <c r="G55" i="73"/>
  <c r="G57" i="73"/>
  <c r="G59" i="73"/>
  <c r="G61" i="73"/>
  <c r="C84" i="73"/>
  <c r="G85" i="73" s="1"/>
  <c r="D87" i="73"/>
  <c r="D89" i="73"/>
  <c r="D91" i="73"/>
  <c r="D93" i="73"/>
  <c r="D95" i="73"/>
  <c r="D97" i="73"/>
  <c r="D99" i="73"/>
  <c r="E87" i="73"/>
  <c r="E89" i="73"/>
  <c r="E91" i="73"/>
  <c r="E93" i="73"/>
  <c r="E95" i="73"/>
  <c r="E97" i="73"/>
  <c r="E99" i="73"/>
  <c r="C65" i="73"/>
  <c r="F87" i="73"/>
  <c r="F89" i="73"/>
  <c r="F91" i="73"/>
  <c r="F93" i="73"/>
  <c r="F95" i="73"/>
  <c r="F97" i="73"/>
  <c r="F99" i="73"/>
  <c r="C53" i="73"/>
  <c r="C55" i="73"/>
  <c r="C57" i="73"/>
  <c r="C59" i="73"/>
  <c r="C61" i="73"/>
  <c r="E68" i="73"/>
  <c r="E70" i="73"/>
  <c r="E72" i="73"/>
  <c r="E74" i="73"/>
  <c r="E76" i="73"/>
  <c r="E78" i="73"/>
  <c r="C50" i="73"/>
  <c r="G87" i="73"/>
  <c r="G89" i="73"/>
  <c r="G91" i="73"/>
  <c r="G93" i="73"/>
  <c r="G95" i="73"/>
  <c r="G97" i="73"/>
  <c r="G99" i="73"/>
  <c r="E27" i="72"/>
  <c r="E29" i="72"/>
  <c r="E31" i="72"/>
  <c r="E33" i="72"/>
  <c r="E35" i="72"/>
  <c r="E37" i="72"/>
  <c r="E39" i="72"/>
  <c r="E41" i="72"/>
  <c r="E43" i="72"/>
  <c r="E45" i="72"/>
  <c r="E47" i="72"/>
  <c r="G54" i="72"/>
  <c r="G56" i="72"/>
  <c r="G58" i="72"/>
  <c r="G60" i="72"/>
  <c r="G62" i="72"/>
  <c r="I69" i="72"/>
  <c r="I71" i="72"/>
  <c r="I73" i="72"/>
  <c r="I75" i="72"/>
  <c r="I77" i="72"/>
  <c r="I79" i="72"/>
  <c r="C88" i="72"/>
  <c r="C90" i="72"/>
  <c r="C92" i="72"/>
  <c r="C94" i="72"/>
  <c r="C96" i="72"/>
  <c r="C98" i="72"/>
  <c r="C100" i="72"/>
  <c r="D90" i="72"/>
  <c r="D92" i="72"/>
  <c r="D94" i="72"/>
  <c r="D96" i="72"/>
  <c r="D98" i="72"/>
  <c r="D100" i="72"/>
  <c r="G27" i="72"/>
  <c r="G29" i="72"/>
  <c r="G31" i="72"/>
  <c r="G33" i="72"/>
  <c r="G35" i="72"/>
  <c r="G37" i="72"/>
  <c r="G39" i="72"/>
  <c r="G41" i="72"/>
  <c r="G43" i="72"/>
  <c r="G45" i="72"/>
  <c r="G47" i="72"/>
  <c r="I54" i="72"/>
  <c r="I56" i="72"/>
  <c r="I58" i="72"/>
  <c r="I60" i="72"/>
  <c r="I62" i="72"/>
  <c r="C69" i="72"/>
  <c r="C71" i="72"/>
  <c r="C73" i="72"/>
  <c r="C75" i="72"/>
  <c r="C77" i="72"/>
  <c r="C79" i="72"/>
  <c r="E88" i="72"/>
  <c r="E90" i="72"/>
  <c r="E92" i="72"/>
  <c r="E94" i="72"/>
  <c r="E96" i="72"/>
  <c r="E98" i="72"/>
  <c r="E100" i="72"/>
  <c r="C66" i="72"/>
  <c r="E67" i="72" s="1"/>
  <c r="D69" i="72"/>
  <c r="D71" i="72"/>
  <c r="D73" i="72"/>
  <c r="D75" i="72"/>
  <c r="D77" i="72"/>
  <c r="D79" i="72"/>
  <c r="F88" i="72"/>
  <c r="F90" i="72"/>
  <c r="F92" i="72"/>
  <c r="F94" i="72"/>
  <c r="F96" i="72"/>
  <c r="F98" i="72"/>
  <c r="F100" i="72"/>
  <c r="C54" i="72"/>
  <c r="C56" i="72"/>
  <c r="C58" i="72"/>
  <c r="C60" i="72"/>
  <c r="C62" i="72"/>
  <c r="E69" i="72"/>
  <c r="E71" i="72"/>
  <c r="E73" i="72"/>
  <c r="E75" i="72"/>
  <c r="E77" i="72"/>
  <c r="E79" i="72"/>
  <c r="G88" i="72"/>
  <c r="G90" i="72"/>
  <c r="G92" i="72"/>
  <c r="G94" i="72"/>
  <c r="G96" i="72"/>
  <c r="G98" i="72"/>
  <c r="G100" i="72"/>
  <c r="C85" i="72"/>
  <c r="G86" i="72" s="1"/>
  <c r="C51" i="72"/>
  <c r="D52" i="72" s="1"/>
  <c r="D54" i="72"/>
  <c r="D56" i="72"/>
  <c r="D58" i="72"/>
  <c r="D60" i="72"/>
  <c r="D62" i="72"/>
  <c r="F69" i="72"/>
  <c r="F71" i="72"/>
  <c r="F73" i="72"/>
  <c r="F75" i="72"/>
  <c r="F77" i="72"/>
  <c r="F79" i="72"/>
  <c r="H88" i="72"/>
  <c r="H90" i="72"/>
  <c r="H92" i="72"/>
  <c r="H94" i="72"/>
  <c r="H96" i="72"/>
  <c r="H98" i="72"/>
  <c r="H100" i="72"/>
  <c r="G7" i="71"/>
  <c r="E17" i="71"/>
  <c r="E19" i="71"/>
  <c r="E21" i="71"/>
  <c r="E23" i="71"/>
  <c r="E25" i="71"/>
  <c r="E27" i="71"/>
  <c r="E29" i="71"/>
  <c r="E31" i="71"/>
  <c r="E33" i="71"/>
  <c r="E35" i="71"/>
  <c r="E37" i="71"/>
  <c r="G59" i="71"/>
  <c r="G61" i="71"/>
  <c r="G63" i="71"/>
  <c r="G65" i="71"/>
  <c r="G67" i="71"/>
  <c r="G69" i="71"/>
  <c r="C78" i="71"/>
  <c r="C80" i="71"/>
  <c r="C82" i="71"/>
  <c r="C84" i="71"/>
  <c r="C86" i="71"/>
  <c r="C88" i="71"/>
  <c r="C90" i="71"/>
  <c r="C75" i="71"/>
  <c r="G76" i="71" s="1"/>
  <c r="D78" i="71"/>
  <c r="D80" i="71"/>
  <c r="D82" i="71"/>
  <c r="D84" i="71"/>
  <c r="D86" i="71"/>
  <c r="D88" i="71"/>
  <c r="D90" i="71"/>
  <c r="G44" i="71"/>
  <c r="G46" i="71"/>
  <c r="G48" i="71"/>
  <c r="G50" i="71"/>
  <c r="G52" i="71"/>
  <c r="C59" i="71"/>
  <c r="C61" i="71"/>
  <c r="C63" i="71"/>
  <c r="C65" i="71"/>
  <c r="C67" i="71"/>
  <c r="C69" i="71"/>
  <c r="E78" i="71"/>
  <c r="E80" i="71"/>
  <c r="E82" i="71"/>
  <c r="E84" i="71"/>
  <c r="E86" i="71"/>
  <c r="E88" i="71"/>
  <c r="E90" i="71"/>
  <c r="C56" i="71"/>
  <c r="E57" i="71" s="1"/>
  <c r="D59" i="71"/>
  <c r="D61" i="71"/>
  <c r="D63" i="71"/>
  <c r="D65" i="71"/>
  <c r="D67" i="71"/>
  <c r="D69" i="71"/>
  <c r="F78" i="71"/>
  <c r="F80" i="71"/>
  <c r="F82" i="71"/>
  <c r="F84" i="71"/>
  <c r="F86" i="71"/>
  <c r="F88" i="71"/>
  <c r="F90" i="71"/>
  <c r="G17" i="71"/>
  <c r="G19" i="71"/>
  <c r="G21" i="71"/>
  <c r="G23" i="71"/>
  <c r="G25" i="71"/>
  <c r="G27" i="71"/>
  <c r="G29" i="71"/>
  <c r="G31" i="71"/>
  <c r="G33" i="71"/>
  <c r="G35" i="71"/>
  <c r="G37" i="71"/>
  <c r="C44" i="71"/>
  <c r="C46" i="71"/>
  <c r="C48" i="71"/>
  <c r="C50" i="71"/>
  <c r="C52" i="71"/>
  <c r="E59" i="71"/>
  <c r="E61" i="71"/>
  <c r="E63" i="71"/>
  <c r="E65" i="71"/>
  <c r="E67" i="71"/>
  <c r="E69" i="71"/>
  <c r="F59" i="71"/>
  <c r="F61" i="71"/>
  <c r="F63" i="71"/>
  <c r="F65" i="71"/>
  <c r="F67" i="71"/>
  <c r="F69" i="71"/>
  <c r="C41" i="71"/>
  <c r="E42" i="71" s="1"/>
  <c r="G24" i="73" l="1"/>
  <c r="D24" i="73"/>
  <c r="F24" i="73"/>
  <c r="C23" i="79"/>
  <c r="G52" i="82"/>
  <c r="F52" i="82"/>
  <c r="H52" i="82"/>
  <c r="D50" i="79"/>
  <c r="D52" i="82"/>
  <c r="E52" i="82"/>
  <c r="C24" i="78"/>
  <c r="E24" i="78"/>
  <c r="F24" i="78"/>
  <c r="G24" i="78"/>
  <c r="D24" i="78"/>
  <c r="C86" i="82"/>
  <c r="D86" i="82"/>
  <c r="F86" i="82"/>
  <c r="E86" i="82"/>
  <c r="G86" i="82"/>
  <c r="E67" i="82"/>
  <c r="C67" i="82"/>
  <c r="H67" i="82"/>
  <c r="F67" i="82"/>
  <c r="D67" i="82"/>
  <c r="G25" i="82"/>
  <c r="D25" i="82"/>
  <c r="H25" i="82"/>
  <c r="F25" i="82"/>
  <c r="C25" i="82"/>
  <c r="E65" i="79"/>
  <c r="D67" i="80"/>
  <c r="E67" i="80"/>
  <c r="C67" i="80"/>
  <c r="F67" i="80"/>
  <c r="H67" i="80"/>
  <c r="E52" i="80"/>
  <c r="D25" i="80"/>
  <c r="F25" i="80"/>
  <c r="H25" i="80"/>
  <c r="E25" i="80"/>
  <c r="C25" i="80"/>
  <c r="D65" i="79"/>
  <c r="F65" i="79"/>
  <c r="G51" i="78"/>
  <c r="F85" i="76"/>
  <c r="D24" i="76"/>
  <c r="F24" i="76"/>
  <c r="E24" i="76"/>
  <c r="G24" i="76"/>
  <c r="E86" i="75"/>
  <c r="I86" i="75"/>
  <c r="H52" i="75"/>
  <c r="H25" i="75"/>
  <c r="I25" i="75"/>
  <c r="E25" i="75"/>
  <c r="G25" i="75"/>
  <c r="D25" i="75"/>
  <c r="F25" i="75"/>
  <c r="E24" i="73"/>
  <c r="E86" i="72"/>
  <c r="G67" i="72"/>
  <c r="D25" i="72"/>
  <c r="G25" i="72"/>
  <c r="I25" i="72"/>
  <c r="E25" i="72"/>
  <c r="H25" i="72"/>
  <c r="F25" i="72"/>
  <c r="G57" i="71"/>
  <c r="F15" i="71"/>
  <c r="C15" i="71"/>
  <c r="D15" i="71"/>
  <c r="E15" i="71"/>
  <c r="E50" i="81"/>
  <c r="D50" i="81"/>
  <c r="D65" i="81"/>
  <c r="E23" i="81"/>
  <c r="C65" i="81"/>
  <c r="F23" i="81"/>
  <c r="F65" i="81"/>
  <c r="C23" i="81"/>
  <c r="D23" i="81"/>
  <c r="C84" i="79"/>
  <c r="D84" i="79"/>
  <c r="F84" i="79"/>
  <c r="E50" i="79"/>
  <c r="D24" i="77"/>
  <c r="F24" i="77"/>
  <c r="G51" i="77"/>
  <c r="C51" i="77"/>
  <c r="E51" i="77"/>
  <c r="D85" i="77"/>
  <c r="F51" i="77"/>
  <c r="G24" i="77"/>
  <c r="C24" i="77"/>
  <c r="E85" i="77"/>
  <c r="F66" i="77"/>
  <c r="F84" i="81"/>
  <c r="C50" i="81"/>
  <c r="E84" i="81"/>
  <c r="D84" i="81"/>
  <c r="C84" i="81"/>
  <c r="E86" i="80"/>
  <c r="C86" i="80"/>
  <c r="H86" i="80"/>
  <c r="G86" i="80"/>
  <c r="C52" i="80"/>
  <c r="G52" i="80"/>
  <c r="D52" i="80"/>
  <c r="H52" i="80"/>
  <c r="F86" i="80"/>
  <c r="D66" i="78"/>
  <c r="G66" i="78"/>
  <c r="C66" i="78"/>
  <c r="F66" i="78"/>
  <c r="E66" i="78"/>
  <c r="F85" i="77"/>
  <c r="C85" i="77"/>
  <c r="G66" i="77"/>
  <c r="H24" i="76"/>
  <c r="F15" i="74"/>
  <c r="G15" i="74"/>
  <c r="E15" i="74"/>
  <c r="G10" i="74"/>
  <c r="D76" i="74"/>
  <c r="G42" i="71"/>
  <c r="G10" i="71"/>
  <c r="E76" i="71"/>
  <c r="F76" i="71"/>
  <c r="D85" i="76"/>
  <c r="C85" i="76"/>
  <c r="E85" i="76"/>
  <c r="D51" i="76"/>
  <c r="C51" i="76"/>
  <c r="F51" i="76"/>
  <c r="G51" i="76"/>
  <c r="E51" i="76"/>
  <c r="G85" i="76"/>
  <c r="F66" i="76"/>
  <c r="D66" i="76"/>
  <c r="C66" i="76"/>
  <c r="G66" i="76"/>
  <c r="H51" i="76"/>
  <c r="H66" i="76"/>
  <c r="H86" i="75"/>
  <c r="G86" i="75"/>
  <c r="D86" i="75"/>
  <c r="C52" i="75"/>
  <c r="F52" i="75"/>
  <c r="I52" i="75"/>
  <c r="F86" i="75"/>
  <c r="E52" i="75"/>
  <c r="H67" i="75"/>
  <c r="C67" i="75"/>
  <c r="I67" i="75"/>
  <c r="D67" i="75"/>
  <c r="D52" i="75"/>
  <c r="F67" i="75"/>
  <c r="G67" i="75"/>
  <c r="F42" i="74"/>
  <c r="C42" i="74"/>
  <c r="G42" i="74"/>
  <c r="D57" i="74"/>
  <c r="E76" i="74"/>
  <c r="C76" i="74"/>
  <c r="F76" i="74"/>
  <c r="D42" i="74"/>
  <c r="F57" i="74"/>
  <c r="E57" i="74"/>
  <c r="C57" i="74"/>
  <c r="E42" i="74"/>
  <c r="D66" i="73"/>
  <c r="C66" i="73"/>
  <c r="G66" i="73"/>
  <c r="H85" i="73"/>
  <c r="C51" i="73"/>
  <c r="F51" i="73"/>
  <c r="H51" i="73"/>
  <c r="E51" i="73"/>
  <c r="F85" i="73"/>
  <c r="E85" i="73"/>
  <c r="C85" i="73"/>
  <c r="D51" i="73"/>
  <c r="F66" i="73"/>
  <c r="H66" i="73"/>
  <c r="G51" i="73"/>
  <c r="D85" i="73"/>
  <c r="E66" i="73"/>
  <c r="H86" i="72"/>
  <c r="H52" i="72"/>
  <c r="F52" i="72"/>
  <c r="C52" i="72"/>
  <c r="I52" i="72"/>
  <c r="F86" i="72"/>
  <c r="D86" i="72"/>
  <c r="C86" i="72"/>
  <c r="H67" i="72"/>
  <c r="D67" i="72"/>
  <c r="C67" i="72"/>
  <c r="I67" i="72"/>
  <c r="F67" i="72"/>
  <c r="E52" i="72"/>
  <c r="I86" i="72"/>
  <c r="G52" i="72"/>
  <c r="D42" i="71"/>
  <c r="C42" i="71"/>
  <c r="F42" i="71"/>
  <c r="F57" i="71"/>
  <c r="C57" i="71"/>
  <c r="D76" i="71"/>
  <c r="C76" i="71"/>
  <c r="D57" i="71"/>
  <c r="C91" i="70" l="1"/>
  <c r="C89" i="70"/>
  <c r="I90" i="70" s="1"/>
  <c r="C87" i="70"/>
  <c r="I88" i="70" s="1"/>
  <c r="C85" i="70"/>
  <c r="I86" i="70" s="1"/>
  <c r="C83" i="70"/>
  <c r="I84" i="70" s="1"/>
  <c r="C81" i="70"/>
  <c r="I82" i="70" s="1"/>
  <c r="C79" i="70"/>
  <c r="I80" i="70" s="1"/>
  <c r="I77" i="70"/>
  <c r="H77" i="70"/>
  <c r="G77" i="70"/>
  <c r="F77" i="70"/>
  <c r="E77" i="70"/>
  <c r="D77" i="70"/>
  <c r="C70" i="70"/>
  <c r="E71" i="70" s="1"/>
  <c r="C68" i="70"/>
  <c r="E69" i="70" s="1"/>
  <c r="C66" i="70"/>
  <c r="E67" i="70" s="1"/>
  <c r="C64" i="70"/>
  <c r="E65" i="70" s="1"/>
  <c r="C62" i="70"/>
  <c r="E63" i="70" s="1"/>
  <c r="C60" i="70"/>
  <c r="E61" i="70" s="1"/>
  <c r="I58" i="70"/>
  <c r="H58" i="70"/>
  <c r="G58" i="70"/>
  <c r="F58" i="70"/>
  <c r="E58" i="70"/>
  <c r="D58" i="70"/>
  <c r="C53" i="70"/>
  <c r="E54" i="70" s="1"/>
  <c r="C51" i="70"/>
  <c r="E52" i="70" s="1"/>
  <c r="C49" i="70"/>
  <c r="E50" i="70" s="1"/>
  <c r="C47" i="70"/>
  <c r="E48" i="70" s="1"/>
  <c r="C45" i="70"/>
  <c r="E46" i="70" s="1"/>
  <c r="I43" i="70"/>
  <c r="H43" i="70"/>
  <c r="G43" i="70"/>
  <c r="F43" i="70"/>
  <c r="E43" i="70"/>
  <c r="D43" i="70"/>
  <c r="C38" i="70"/>
  <c r="C39" i="70" s="1"/>
  <c r="C36" i="70"/>
  <c r="C37" i="70" s="1"/>
  <c r="C34" i="70"/>
  <c r="C35" i="70" s="1"/>
  <c r="C32" i="70"/>
  <c r="C33" i="70" s="1"/>
  <c r="C30" i="70"/>
  <c r="C31" i="70" s="1"/>
  <c r="C28" i="70"/>
  <c r="C29" i="70" s="1"/>
  <c r="C26" i="70"/>
  <c r="C27" i="70" s="1"/>
  <c r="C24" i="70"/>
  <c r="C25" i="70" s="1"/>
  <c r="C22" i="70"/>
  <c r="C23" i="70" s="1"/>
  <c r="C20" i="70"/>
  <c r="C21" i="70" s="1"/>
  <c r="C18" i="70"/>
  <c r="C19" i="70" s="1"/>
  <c r="I16" i="70"/>
  <c r="H16" i="70"/>
  <c r="G16" i="70"/>
  <c r="F16" i="70"/>
  <c r="E16" i="70"/>
  <c r="D16" i="70"/>
  <c r="F12" i="70"/>
  <c r="G11" i="70" s="1"/>
  <c r="H37" i="70" l="1"/>
  <c r="E37" i="70"/>
  <c r="H67" i="70"/>
  <c r="D65" i="70"/>
  <c r="C65" i="70"/>
  <c r="I71" i="70"/>
  <c r="C80" i="70"/>
  <c r="F65" i="70"/>
  <c r="G65" i="70"/>
  <c r="E29" i="70"/>
  <c r="C86" i="70"/>
  <c r="G71" i="70"/>
  <c r="H71" i="70"/>
  <c r="F69" i="70"/>
  <c r="G69" i="70"/>
  <c r="H69" i="70"/>
  <c r="D67" i="70"/>
  <c r="F67" i="70"/>
  <c r="G67" i="70"/>
  <c r="G52" i="70"/>
  <c r="F46" i="70"/>
  <c r="E39" i="70"/>
  <c r="D33" i="70"/>
  <c r="E33" i="70"/>
  <c r="H33" i="70"/>
  <c r="H29" i="70"/>
  <c r="E25" i="70"/>
  <c r="H25" i="70"/>
  <c r="C92" i="70"/>
  <c r="D92" i="70"/>
  <c r="E92" i="70"/>
  <c r="F92" i="70"/>
  <c r="I92" i="70"/>
  <c r="G92" i="70"/>
  <c r="H92" i="70"/>
  <c r="C90" i="70"/>
  <c r="C88" i="70"/>
  <c r="C84" i="70"/>
  <c r="C82" i="70"/>
  <c r="C71" i="70"/>
  <c r="D71" i="70"/>
  <c r="F71" i="70"/>
  <c r="I69" i="70"/>
  <c r="C69" i="70"/>
  <c r="D69" i="70"/>
  <c r="I67" i="70"/>
  <c r="C67" i="70"/>
  <c r="H65" i="70"/>
  <c r="I65" i="70"/>
  <c r="C63" i="70"/>
  <c r="F63" i="70"/>
  <c r="G63" i="70"/>
  <c r="H63" i="70"/>
  <c r="D63" i="70"/>
  <c r="I63" i="70"/>
  <c r="C61" i="70"/>
  <c r="D61" i="70"/>
  <c r="F61" i="70"/>
  <c r="G61" i="70"/>
  <c r="H61" i="70"/>
  <c r="I61" i="70"/>
  <c r="F54" i="70"/>
  <c r="G54" i="70"/>
  <c r="F52" i="70"/>
  <c r="G50" i="70"/>
  <c r="F50" i="70"/>
  <c r="F48" i="70"/>
  <c r="G48" i="70"/>
  <c r="G46" i="70"/>
  <c r="D39" i="70"/>
  <c r="H39" i="70"/>
  <c r="D37" i="70"/>
  <c r="D35" i="70"/>
  <c r="E35" i="70"/>
  <c r="H35" i="70"/>
  <c r="D31" i="70"/>
  <c r="E31" i="70"/>
  <c r="H31" i="70"/>
  <c r="D29" i="70"/>
  <c r="D27" i="70"/>
  <c r="E27" i="70"/>
  <c r="H27" i="70"/>
  <c r="D25" i="70"/>
  <c r="E23" i="70"/>
  <c r="H23" i="70"/>
  <c r="D23" i="70"/>
  <c r="H21" i="70"/>
  <c r="E21" i="70"/>
  <c r="D21" i="70"/>
  <c r="E19" i="70"/>
  <c r="H19" i="70"/>
  <c r="D19" i="70"/>
  <c r="G6" i="70"/>
  <c r="G10" i="70"/>
  <c r="G7" i="70"/>
  <c r="F19" i="70"/>
  <c r="F21" i="70"/>
  <c r="F23" i="70"/>
  <c r="F25" i="70"/>
  <c r="F27" i="70"/>
  <c r="F29" i="70"/>
  <c r="F31" i="70"/>
  <c r="F33" i="70"/>
  <c r="F35" i="70"/>
  <c r="F37" i="70"/>
  <c r="F39" i="70"/>
  <c r="H46" i="70"/>
  <c r="H48" i="70"/>
  <c r="H50" i="70"/>
  <c r="H52" i="70"/>
  <c r="H54" i="70"/>
  <c r="C77" i="70"/>
  <c r="C78" i="70" s="1"/>
  <c r="D80" i="70"/>
  <c r="D82" i="70"/>
  <c r="D84" i="70"/>
  <c r="D86" i="70"/>
  <c r="D88" i="70"/>
  <c r="D90" i="70"/>
  <c r="C16" i="70"/>
  <c r="F17" i="70" s="1"/>
  <c r="G8" i="70"/>
  <c r="G9" i="70"/>
  <c r="G19" i="70"/>
  <c r="G21" i="70"/>
  <c r="G23" i="70"/>
  <c r="G25" i="70"/>
  <c r="G27" i="70"/>
  <c r="G29" i="70"/>
  <c r="G31" i="70"/>
  <c r="G33" i="70"/>
  <c r="G35" i="70"/>
  <c r="G37" i="70"/>
  <c r="G39" i="70"/>
  <c r="I46" i="70"/>
  <c r="I48" i="70"/>
  <c r="I50" i="70"/>
  <c r="I52" i="70"/>
  <c r="I54" i="70"/>
  <c r="E80" i="70"/>
  <c r="E82" i="70"/>
  <c r="E84" i="70"/>
  <c r="E86" i="70"/>
  <c r="E88" i="70"/>
  <c r="E90" i="70"/>
  <c r="C58" i="70"/>
  <c r="F59" i="70" s="1"/>
  <c r="F80" i="70"/>
  <c r="F82" i="70"/>
  <c r="F84" i="70"/>
  <c r="F86" i="70"/>
  <c r="F88" i="70"/>
  <c r="F90" i="70"/>
  <c r="I19" i="70"/>
  <c r="I21" i="70"/>
  <c r="I23" i="70"/>
  <c r="I25" i="70"/>
  <c r="I27" i="70"/>
  <c r="I29" i="70"/>
  <c r="I31" i="70"/>
  <c r="I33" i="70"/>
  <c r="I35" i="70"/>
  <c r="I37" i="70"/>
  <c r="I39" i="70"/>
  <c r="C46" i="70"/>
  <c r="C48" i="70"/>
  <c r="C50" i="70"/>
  <c r="C52" i="70"/>
  <c r="C54" i="70"/>
  <c r="G80" i="70"/>
  <c r="G82" i="70"/>
  <c r="G84" i="70"/>
  <c r="G86" i="70"/>
  <c r="G88" i="70"/>
  <c r="G90" i="70"/>
  <c r="C43" i="70"/>
  <c r="I44" i="70" s="1"/>
  <c r="D46" i="70"/>
  <c r="D48" i="70"/>
  <c r="D50" i="70"/>
  <c r="D52" i="70"/>
  <c r="D54" i="70"/>
  <c r="H80" i="70"/>
  <c r="H82" i="70"/>
  <c r="H84" i="70"/>
  <c r="H86" i="70"/>
  <c r="H88" i="70"/>
  <c r="H90" i="70"/>
  <c r="G15" i="64"/>
  <c r="C21" i="61"/>
  <c r="H22" i="61" s="1"/>
  <c r="G15" i="61"/>
  <c r="P100" i="60"/>
  <c r="O100" i="60"/>
  <c r="P81" i="60"/>
  <c r="O81" i="60"/>
  <c r="P66" i="60"/>
  <c r="O66" i="60"/>
  <c r="P39" i="60"/>
  <c r="O39" i="60"/>
  <c r="C112" i="67"/>
  <c r="Q113" i="67" s="1"/>
  <c r="C110" i="67"/>
  <c r="Q111" i="67" s="1"/>
  <c r="C108" i="67"/>
  <c r="Q109" i="67" s="1"/>
  <c r="C106" i="67"/>
  <c r="Q107" i="67" s="1"/>
  <c r="C104" i="67"/>
  <c r="Q105" i="67" s="1"/>
  <c r="C102" i="67"/>
  <c r="Q103" i="67" s="1"/>
  <c r="C100" i="67"/>
  <c r="Q101" i="67" s="1"/>
  <c r="Q98" i="67"/>
  <c r="P98" i="67"/>
  <c r="O98" i="67"/>
  <c r="N98" i="67"/>
  <c r="M98" i="67"/>
  <c r="L98" i="67"/>
  <c r="K98" i="67"/>
  <c r="J98" i="67"/>
  <c r="I98" i="67"/>
  <c r="H98" i="67"/>
  <c r="G98" i="67"/>
  <c r="F98" i="67"/>
  <c r="E98" i="67"/>
  <c r="D98" i="67"/>
  <c r="C91" i="67"/>
  <c r="O92" i="67" s="1"/>
  <c r="C89" i="67"/>
  <c r="O90" i="67" s="1"/>
  <c r="C87" i="67"/>
  <c r="O88" i="67" s="1"/>
  <c r="C85" i="67"/>
  <c r="O86" i="67" s="1"/>
  <c r="C83" i="67"/>
  <c r="O84" i="67" s="1"/>
  <c r="C81" i="67"/>
  <c r="Q79" i="67"/>
  <c r="P79" i="67"/>
  <c r="O79" i="67"/>
  <c r="N79" i="67"/>
  <c r="M79" i="67"/>
  <c r="L79" i="67"/>
  <c r="K79" i="67"/>
  <c r="J79" i="67"/>
  <c r="I79" i="67"/>
  <c r="H79" i="67"/>
  <c r="G79" i="67"/>
  <c r="F79" i="67"/>
  <c r="E79" i="67"/>
  <c r="D79" i="67"/>
  <c r="C74" i="67"/>
  <c r="M75" i="67" s="1"/>
  <c r="C72" i="67"/>
  <c r="M73" i="67" s="1"/>
  <c r="C70" i="67"/>
  <c r="M71" i="67" s="1"/>
  <c r="C68" i="67"/>
  <c r="M69" i="67" s="1"/>
  <c r="C66" i="67"/>
  <c r="M67" i="67" s="1"/>
  <c r="Q64" i="67"/>
  <c r="P64" i="67"/>
  <c r="O64" i="67"/>
  <c r="N64" i="67"/>
  <c r="M64" i="67"/>
  <c r="L64" i="67"/>
  <c r="K64" i="67"/>
  <c r="J64" i="67"/>
  <c r="I64" i="67"/>
  <c r="H64" i="67"/>
  <c r="G64" i="67"/>
  <c r="F64" i="67"/>
  <c r="E64" i="67"/>
  <c r="D64" i="67"/>
  <c r="C59" i="67"/>
  <c r="K60" i="67" s="1"/>
  <c r="C57" i="67"/>
  <c r="K58" i="67" s="1"/>
  <c r="C55" i="67"/>
  <c r="P56" i="67" s="1"/>
  <c r="C53" i="67"/>
  <c r="K54" i="67" s="1"/>
  <c r="C51" i="67"/>
  <c r="K52" i="67" s="1"/>
  <c r="C49" i="67"/>
  <c r="K50" i="67" s="1"/>
  <c r="C47" i="67"/>
  <c r="K48" i="67" s="1"/>
  <c r="C45" i="67"/>
  <c r="K46" i="67" s="1"/>
  <c r="C43" i="67"/>
  <c r="K44" i="67" s="1"/>
  <c r="C41" i="67"/>
  <c r="K42" i="67" s="1"/>
  <c r="C39" i="67"/>
  <c r="K40" i="67" s="1"/>
  <c r="Q37" i="67"/>
  <c r="P37" i="67"/>
  <c r="O37" i="67"/>
  <c r="N37" i="67"/>
  <c r="M37" i="67"/>
  <c r="L37" i="67"/>
  <c r="K37" i="67"/>
  <c r="J37" i="67"/>
  <c r="I37" i="67"/>
  <c r="H37" i="67"/>
  <c r="G37" i="67"/>
  <c r="F37" i="67"/>
  <c r="E37" i="67"/>
  <c r="D37" i="67"/>
  <c r="C100" i="66"/>
  <c r="Q101" i="66" s="1"/>
  <c r="C98" i="66"/>
  <c r="Q99" i="66" s="1"/>
  <c r="C96" i="66"/>
  <c r="Q97" i="66" s="1"/>
  <c r="C94" i="66"/>
  <c r="Q95" i="66" s="1"/>
  <c r="C92" i="66"/>
  <c r="Q93" i="66" s="1"/>
  <c r="C90" i="66"/>
  <c r="Q91" i="66" s="1"/>
  <c r="C88" i="66"/>
  <c r="Q89" i="66" s="1"/>
  <c r="Q86" i="66"/>
  <c r="P86" i="66"/>
  <c r="O86" i="66"/>
  <c r="N86" i="66"/>
  <c r="M86" i="66"/>
  <c r="L86" i="66"/>
  <c r="K86" i="66"/>
  <c r="J86" i="66"/>
  <c r="I86" i="66"/>
  <c r="H86" i="66"/>
  <c r="G86" i="66"/>
  <c r="F86" i="66"/>
  <c r="E86" i="66"/>
  <c r="D86" i="66"/>
  <c r="C79" i="66"/>
  <c r="O80" i="66" s="1"/>
  <c r="C77" i="66"/>
  <c r="O78" i="66" s="1"/>
  <c r="C75" i="66"/>
  <c r="O76" i="66" s="1"/>
  <c r="C73" i="66"/>
  <c r="O74" i="66" s="1"/>
  <c r="C71" i="66"/>
  <c r="O72" i="66" s="1"/>
  <c r="C69" i="66"/>
  <c r="Q67" i="66"/>
  <c r="P67" i="66"/>
  <c r="O67" i="66"/>
  <c r="N67" i="66"/>
  <c r="M67" i="66"/>
  <c r="L67" i="66"/>
  <c r="K67" i="66"/>
  <c r="J67" i="66"/>
  <c r="I67" i="66"/>
  <c r="H67" i="66"/>
  <c r="G67" i="66"/>
  <c r="F67" i="66"/>
  <c r="E67" i="66"/>
  <c r="D67" i="66"/>
  <c r="C62" i="66"/>
  <c r="L63" i="66" s="1"/>
  <c r="C60" i="66"/>
  <c r="L61" i="66" s="1"/>
  <c r="C58" i="66"/>
  <c r="L59" i="66" s="1"/>
  <c r="C56" i="66"/>
  <c r="L57" i="66" s="1"/>
  <c r="C54" i="66"/>
  <c r="L55" i="66" s="1"/>
  <c r="Q52" i="66"/>
  <c r="P52" i="66"/>
  <c r="O52" i="66"/>
  <c r="N52" i="66"/>
  <c r="M52" i="66"/>
  <c r="L52" i="66"/>
  <c r="K52" i="66"/>
  <c r="J52" i="66"/>
  <c r="I52" i="66"/>
  <c r="H52" i="66"/>
  <c r="G52" i="66"/>
  <c r="F52" i="66"/>
  <c r="E52" i="66"/>
  <c r="D52" i="66"/>
  <c r="C47" i="66"/>
  <c r="J48" i="66" s="1"/>
  <c r="C45" i="66"/>
  <c r="J46" i="66" s="1"/>
  <c r="C44" i="66"/>
  <c r="C43" i="66"/>
  <c r="J44" i="66" s="1"/>
  <c r="C41" i="66"/>
  <c r="J42" i="66" s="1"/>
  <c r="C39" i="66"/>
  <c r="J40" i="66" s="1"/>
  <c r="C37" i="66"/>
  <c r="J38" i="66" s="1"/>
  <c r="C35" i="66"/>
  <c r="J36" i="66" s="1"/>
  <c r="C33" i="66"/>
  <c r="J34" i="66" s="1"/>
  <c r="C31" i="66"/>
  <c r="J32" i="66" s="1"/>
  <c r="C29" i="66"/>
  <c r="J30" i="66" s="1"/>
  <c r="C27" i="66"/>
  <c r="J28" i="66" s="1"/>
  <c r="Q25" i="66"/>
  <c r="P25" i="66"/>
  <c r="O25" i="66"/>
  <c r="N25" i="66"/>
  <c r="M25" i="66"/>
  <c r="L25" i="66"/>
  <c r="K25" i="66"/>
  <c r="J25" i="66"/>
  <c r="I25" i="66"/>
  <c r="H25" i="66"/>
  <c r="G25" i="66"/>
  <c r="F25" i="66"/>
  <c r="E25" i="66"/>
  <c r="D25" i="66"/>
  <c r="F21" i="66"/>
  <c r="C108" i="65"/>
  <c r="M109" i="65" s="1"/>
  <c r="C106" i="65"/>
  <c r="M107" i="65" s="1"/>
  <c r="C104" i="65"/>
  <c r="M105" i="65" s="1"/>
  <c r="C102" i="65"/>
  <c r="M103" i="65" s="1"/>
  <c r="C100" i="65"/>
  <c r="M101" i="65" s="1"/>
  <c r="C98" i="65"/>
  <c r="M99" i="65" s="1"/>
  <c r="C96" i="65"/>
  <c r="M97" i="65" s="1"/>
  <c r="M94" i="65"/>
  <c r="L94" i="65"/>
  <c r="K94" i="65"/>
  <c r="J94" i="65"/>
  <c r="I94" i="65"/>
  <c r="H94" i="65"/>
  <c r="G94" i="65"/>
  <c r="F94" i="65"/>
  <c r="E94" i="65"/>
  <c r="D94" i="65"/>
  <c r="C87" i="65"/>
  <c r="C85" i="65"/>
  <c r="L86" i="65" s="1"/>
  <c r="C83" i="65"/>
  <c r="K84" i="65" s="1"/>
  <c r="C81" i="65"/>
  <c r="G82" i="65" s="1"/>
  <c r="C79" i="65"/>
  <c r="G80" i="65" s="1"/>
  <c r="C77" i="65"/>
  <c r="M75" i="65"/>
  <c r="L75" i="65"/>
  <c r="K75" i="65"/>
  <c r="J75" i="65"/>
  <c r="I75" i="65"/>
  <c r="H75" i="65"/>
  <c r="G75" i="65"/>
  <c r="F75" i="65"/>
  <c r="E75" i="65"/>
  <c r="D75" i="65"/>
  <c r="C70" i="65"/>
  <c r="I71" i="65" s="1"/>
  <c r="C68" i="65"/>
  <c r="C66" i="65"/>
  <c r="M67" i="65" s="1"/>
  <c r="C64" i="65"/>
  <c r="F65" i="65" s="1"/>
  <c r="C62" i="65"/>
  <c r="M60" i="65"/>
  <c r="L60" i="65"/>
  <c r="K60" i="65"/>
  <c r="J60" i="65"/>
  <c r="I60" i="65"/>
  <c r="H60" i="65"/>
  <c r="G60" i="65"/>
  <c r="F60" i="65"/>
  <c r="E60" i="65"/>
  <c r="D60" i="65"/>
  <c r="C55" i="65"/>
  <c r="J56" i="65" s="1"/>
  <c r="C53" i="65"/>
  <c r="J54" i="65" s="1"/>
  <c r="C51" i="65"/>
  <c r="J52" i="65" s="1"/>
  <c r="C49" i="65"/>
  <c r="J50" i="65" s="1"/>
  <c r="C47" i="65"/>
  <c r="J48" i="65" s="1"/>
  <c r="C45" i="65"/>
  <c r="J46" i="65" s="1"/>
  <c r="C43" i="65"/>
  <c r="J44" i="65" s="1"/>
  <c r="C41" i="65"/>
  <c r="J42" i="65" s="1"/>
  <c r="C39" i="65"/>
  <c r="J40" i="65" s="1"/>
  <c r="C37" i="65"/>
  <c r="J38" i="65" s="1"/>
  <c r="C35" i="65"/>
  <c r="J36" i="65" s="1"/>
  <c r="M33" i="65"/>
  <c r="L33" i="65"/>
  <c r="K33" i="65"/>
  <c r="J33" i="65"/>
  <c r="I33" i="65"/>
  <c r="H33" i="65"/>
  <c r="G33" i="65"/>
  <c r="F33" i="65"/>
  <c r="E33" i="65"/>
  <c r="D33" i="65"/>
  <c r="C94" i="64"/>
  <c r="K95" i="64" s="1"/>
  <c r="C92" i="64"/>
  <c r="K93" i="64" s="1"/>
  <c r="C90" i="64"/>
  <c r="K91" i="64" s="1"/>
  <c r="C88" i="64"/>
  <c r="K89" i="64" s="1"/>
  <c r="C86" i="64"/>
  <c r="K87" i="64" s="1"/>
  <c r="C84" i="64"/>
  <c r="K85" i="64" s="1"/>
  <c r="C82" i="64"/>
  <c r="K83" i="64" s="1"/>
  <c r="K80" i="64"/>
  <c r="J80" i="64"/>
  <c r="I80" i="64"/>
  <c r="H80" i="64"/>
  <c r="G80" i="64"/>
  <c r="F80" i="64"/>
  <c r="E80" i="64"/>
  <c r="D80" i="64"/>
  <c r="C73" i="64"/>
  <c r="C71" i="64"/>
  <c r="C69" i="64"/>
  <c r="C67" i="64"/>
  <c r="C65" i="64"/>
  <c r="C63" i="64"/>
  <c r="K61" i="64"/>
  <c r="J61" i="64"/>
  <c r="I61" i="64"/>
  <c r="H61" i="64"/>
  <c r="G61" i="64"/>
  <c r="F61" i="64"/>
  <c r="E61" i="64"/>
  <c r="D61" i="64"/>
  <c r="C56" i="64"/>
  <c r="C54" i="64"/>
  <c r="C52" i="64"/>
  <c r="C50" i="64"/>
  <c r="C48" i="64"/>
  <c r="K46" i="64"/>
  <c r="J46" i="64"/>
  <c r="I46" i="64"/>
  <c r="H46" i="64"/>
  <c r="G46" i="64"/>
  <c r="F46" i="64"/>
  <c r="E46" i="64"/>
  <c r="D46" i="64"/>
  <c r="C41" i="64"/>
  <c r="C39" i="64"/>
  <c r="C37" i="64"/>
  <c r="F38" i="64" s="1"/>
  <c r="C35" i="64"/>
  <c r="C33" i="64"/>
  <c r="C31" i="64"/>
  <c r="C29" i="64"/>
  <c r="C27" i="64"/>
  <c r="F28" i="64" s="1"/>
  <c r="C25" i="64"/>
  <c r="C23" i="64"/>
  <c r="C21" i="64"/>
  <c r="K19" i="64"/>
  <c r="J19" i="64"/>
  <c r="I19" i="64"/>
  <c r="H19" i="64"/>
  <c r="G19" i="64"/>
  <c r="F19" i="64"/>
  <c r="E19" i="64"/>
  <c r="D19" i="64"/>
  <c r="C100" i="63"/>
  <c r="Q101" i="63" s="1"/>
  <c r="C98" i="63"/>
  <c r="Q99" i="63" s="1"/>
  <c r="C96" i="63"/>
  <c r="Q97" i="63" s="1"/>
  <c r="C94" i="63"/>
  <c r="Q95" i="63" s="1"/>
  <c r="C92" i="63"/>
  <c r="Q93" i="63" s="1"/>
  <c r="C90" i="63"/>
  <c r="Q91" i="63" s="1"/>
  <c r="C88" i="63"/>
  <c r="Q89" i="63" s="1"/>
  <c r="Q86" i="63"/>
  <c r="P86" i="63"/>
  <c r="O86" i="63"/>
  <c r="N86" i="63"/>
  <c r="M86" i="63"/>
  <c r="L86" i="63"/>
  <c r="K86" i="63"/>
  <c r="J86" i="63"/>
  <c r="I86" i="63"/>
  <c r="H86" i="63"/>
  <c r="G86" i="63"/>
  <c r="F86" i="63"/>
  <c r="E86" i="63"/>
  <c r="D86" i="63"/>
  <c r="C79" i="63"/>
  <c r="O80" i="63" s="1"/>
  <c r="C77" i="63"/>
  <c r="O78" i="63" s="1"/>
  <c r="C75" i="63"/>
  <c r="O76" i="63" s="1"/>
  <c r="C73" i="63"/>
  <c r="O74" i="63" s="1"/>
  <c r="C71" i="63"/>
  <c r="O72" i="63" s="1"/>
  <c r="C69" i="63"/>
  <c r="O70" i="63" s="1"/>
  <c r="Q67" i="63"/>
  <c r="P67" i="63"/>
  <c r="O67" i="63"/>
  <c r="N67" i="63"/>
  <c r="M67" i="63"/>
  <c r="L67" i="63"/>
  <c r="K67" i="63"/>
  <c r="J67" i="63"/>
  <c r="I67" i="63"/>
  <c r="H67" i="63"/>
  <c r="G67" i="63"/>
  <c r="F67" i="63"/>
  <c r="E67" i="63"/>
  <c r="D67" i="63"/>
  <c r="C62" i="63"/>
  <c r="K63" i="63" s="1"/>
  <c r="C60" i="63"/>
  <c r="K61" i="63" s="1"/>
  <c r="C58" i="63"/>
  <c r="K59" i="63" s="1"/>
  <c r="C56" i="63"/>
  <c r="K57" i="63" s="1"/>
  <c r="C54" i="63"/>
  <c r="K55" i="63" s="1"/>
  <c r="Q52" i="63"/>
  <c r="P52" i="63"/>
  <c r="O52" i="63"/>
  <c r="N52" i="63"/>
  <c r="M52" i="63"/>
  <c r="L52" i="63"/>
  <c r="K52" i="63"/>
  <c r="J52" i="63"/>
  <c r="I52" i="63"/>
  <c r="H52" i="63"/>
  <c r="G52" i="63"/>
  <c r="F52" i="63"/>
  <c r="E52" i="63"/>
  <c r="D52" i="63"/>
  <c r="C47" i="63"/>
  <c r="K48" i="63" s="1"/>
  <c r="C45" i="63"/>
  <c r="J46" i="63" s="1"/>
  <c r="C43" i="63"/>
  <c r="J44" i="63" s="1"/>
  <c r="C41" i="63"/>
  <c r="J42" i="63" s="1"/>
  <c r="C39" i="63"/>
  <c r="J40" i="63" s="1"/>
  <c r="C37" i="63"/>
  <c r="J38" i="63" s="1"/>
  <c r="C35" i="63"/>
  <c r="J36" i="63" s="1"/>
  <c r="C33" i="63"/>
  <c r="J34" i="63" s="1"/>
  <c r="C31" i="63"/>
  <c r="J32" i="63" s="1"/>
  <c r="C29" i="63"/>
  <c r="J30" i="63" s="1"/>
  <c r="C27" i="63"/>
  <c r="J28" i="63" s="1"/>
  <c r="Q25" i="63"/>
  <c r="P25" i="63"/>
  <c r="O25" i="63"/>
  <c r="N25" i="63"/>
  <c r="M25" i="63"/>
  <c r="L25" i="63"/>
  <c r="K25" i="63"/>
  <c r="J25" i="63"/>
  <c r="I25" i="63"/>
  <c r="H25" i="63"/>
  <c r="G25" i="63"/>
  <c r="F25" i="63"/>
  <c r="E25" i="63"/>
  <c r="D25" i="63"/>
  <c r="F21" i="63"/>
  <c r="C108" i="62"/>
  <c r="M109" i="62" s="1"/>
  <c r="C106" i="62"/>
  <c r="M107" i="62" s="1"/>
  <c r="C104" i="62"/>
  <c r="M105" i="62" s="1"/>
  <c r="C102" i="62"/>
  <c r="M103" i="62" s="1"/>
  <c r="C100" i="62"/>
  <c r="M101" i="62" s="1"/>
  <c r="C98" i="62"/>
  <c r="M99" i="62" s="1"/>
  <c r="C96" i="62"/>
  <c r="M97" i="62" s="1"/>
  <c r="M94" i="62"/>
  <c r="L94" i="62"/>
  <c r="K94" i="62"/>
  <c r="J94" i="62"/>
  <c r="I94" i="62"/>
  <c r="H94" i="62"/>
  <c r="G94" i="62"/>
  <c r="F94" i="62"/>
  <c r="E94" i="62"/>
  <c r="D94" i="62"/>
  <c r="C87" i="62"/>
  <c r="C85" i="62"/>
  <c r="C83" i="62"/>
  <c r="C81" i="62"/>
  <c r="C79" i="62"/>
  <c r="C77" i="62"/>
  <c r="M75" i="62"/>
  <c r="L75" i="62"/>
  <c r="K75" i="62"/>
  <c r="J75" i="62"/>
  <c r="I75" i="62"/>
  <c r="H75" i="62"/>
  <c r="G75" i="62"/>
  <c r="F75" i="62"/>
  <c r="E75" i="62"/>
  <c r="D75" i="62"/>
  <c r="C70" i="62"/>
  <c r="C68" i="62"/>
  <c r="H69" i="62" s="1"/>
  <c r="C66" i="62"/>
  <c r="C64" i="62"/>
  <c r="C62" i="62"/>
  <c r="L63" i="62" s="1"/>
  <c r="M60" i="62"/>
  <c r="L60" i="62"/>
  <c r="K60" i="62"/>
  <c r="J60" i="62"/>
  <c r="I60" i="62"/>
  <c r="H60" i="62"/>
  <c r="G60" i="62"/>
  <c r="F60" i="62"/>
  <c r="E60" i="62"/>
  <c r="D60" i="62"/>
  <c r="C55" i="62"/>
  <c r="K56" i="62" s="1"/>
  <c r="C53" i="62"/>
  <c r="K54" i="62" s="1"/>
  <c r="C51" i="62"/>
  <c r="K52" i="62" s="1"/>
  <c r="C49" i="62"/>
  <c r="K50" i="62" s="1"/>
  <c r="C47" i="62"/>
  <c r="K48" i="62" s="1"/>
  <c r="C45" i="62"/>
  <c r="C43" i="62"/>
  <c r="C41" i="62"/>
  <c r="C39" i="62"/>
  <c r="C37" i="62"/>
  <c r="C35" i="62"/>
  <c r="C94" i="61"/>
  <c r="K95" i="61" s="1"/>
  <c r="C92" i="61"/>
  <c r="K93" i="61" s="1"/>
  <c r="C90" i="61"/>
  <c r="K91" i="61" s="1"/>
  <c r="C88" i="61"/>
  <c r="K89" i="61" s="1"/>
  <c r="C86" i="61"/>
  <c r="K87" i="61" s="1"/>
  <c r="C84" i="61"/>
  <c r="K85" i="61" s="1"/>
  <c r="C82" i="61"/>
  <c r="K83" i="61" s="1"/>
  <c r="K80" i="61"/>
  <c r="J80" i="61"/>
  <c r="I80" i="61"/>
  <c r="H80" i="61"/>
  <c r="G80" i="61"/>
  <c r="F80" i="61"/>
  <c r="E80" i="61"/>
  <c r="D80" i="61"/>
  <c r="C73" i="61"/>
  <c r="D74" i="61" s="1"/>
  <c r="C71" i="61"/>
  <c r="H72" i="61" s="1"/>
  <c r="C69" i="61"/>
  <c r="C67" i="61"/>
  <c r="C68" i="61" s="1"/>
  <c r="C65" i="61"/>
  <c r="C63" i="61"/>
  <c r="C64" i="61" s="1"/>
  <c r="K61" i="61"/>
  <c r="J61" i="61"/>
  <c r="I61" i="61"/>
  <c r="H61" i="61"/>
  <c r="G61" i="61"/>
  <c r="F61" i="61"/>
  <c r="E61" i="61"/>
  <c r="D61" i="61"/>
  <c r="C56" i="61"/>
  <c r="C54" i="61"/>
  <c r="C52" i="61"/>
  <c r="C50" i="61"/>
  <c r="C48" i="61"/>
  <c r="K46" i="61"/>
  <c r="J46" i="61"/>
  <c r="I46" i="61"/>
  <c r="H46" i="61"/>
  <c r="G46" i="61"/>
  <c r="F46" i="61"/>
  <c r="E46" i="61"/>
  <c r="D46" i="61"/>
  <c r="C41" i="61"/>
  <c r="C39" i="61"/>
  <c r="H40" i="61" s="1"/>
  <c r="C37" i="61"/>
  <c r="J38" i="61" s="1"/>
  <c r="C35" i="61"/>
  <c r="C36" i="61" s="1"/>
  <c r="C33" i="61"/>
  <c r="C31" i="61"/>
  <c r="H32" i="61" s="1"/>
  <c r="C29" i="61"/>
  <c r="J30" i="61" s="1"/>
  <c r="C27" i="61"/>
  <c r="D28" i="61" s="1"/>
  <c r="C25" i="61"/>
  <c r="J26" i="61" s="1"/>
  <c r="C23" i="61"/>
  <c r="D24" i="61" s="1"/>
  <c r="K19" i="61"/>
  <c r="J19" i="61"/>
  <c r="I19" i="61"/>
  <c r="H19" i="61"/>
  <c r="G19" i="61"/>
  <c r="F19" i="61"/>
  <c r="E19" i="61"/>
  <c r="D19" i="61"/>
  <c r="C114" i="60"/>
  <c r="S115" i="60" s="1"/>
  <c r="C112" i="60"/>
  <c r="S113" i="60" s="1"/>
  <c r="C110" i="60"/>
  <c r="S111" i="60" s="1"/>
  <c r="C108" i="60"/>
  <c r="S109" i="60" s="1"/>
  <c r="C106" i="60"/>
  <c r="S107" i="60" s="1"/>
  <c r="C104" i="60"/>
  <c r="S105" i="60" s="1"/>
  <c r="C102" i="60"/>
  <c r="S103" i="60" s="1"/>
  <c r="S100" i="60"/>
  <c r="R100" i="60"/>
  <c r="Q100" i="60"/>
  <c r="N100" i="60"/>
  <c r="M100" i="60"/>
  <c r="L100" i="60"/>
  <c r="K100" i="60"/>
  <c r="J100" i="60"/>
  <c r="I100" i="60"/>
  <c r="H100" i="60"/>
  <c r="G100" i="60"/>
  <c r="F100" i="60"/>
  <c r="E100" i="60"/>
  <c r="D100" i="60"/>
  <c r="C93" i="60"/>
  <c r="Q94" i="60" s="1"/>
  <c r="C91" i="60"/>
  <c r="Q92" i="60" s="1"/>
  <c r="C89" i="60"/>
  <c r="Q90" i="60" s="1"/>
  <c r="C87" i="60"/>
  <c r="Q88" i="60" s="1"/>
  <c r="C85" i="60"/>
  <c r="D86" i="60" s="1"/>
  <c r="C83" i="60"/>
  <c r="Q84" i="60" s="1"/>
  <c r="S81" i="60"/>
  <c r="R81" i="60"/>
  <c r="Q81" i="60"/>
  <c r="N81" i="60"/>
  <c r="M81" i="60"/>
  <c r="L81" i="60"/>
  <c r="K81" i="60"/>
  <c r="J81" i="60"/>
  <c r="I81" i="60"/>
  <c r="H81" i="60"/>
  <c r="G81" i="60"/>
  <c r="F81" i="60"/>
  <c r="E81" i="60"/>
  <c r="D81" i="60"/>
  <c r="C76" i="60"/>
  <c r="L77" i="60" s="1"/>
  <c r="C74" i="60"/>
  <c r="D75" i="60" s="1"/>
  <c r="C72" i="60"/>
  <c r="L73" i="60" s="1"/>
  <c r="C70" i="60"/>
  <c r="L71" i="60" s="1"/>
  <c r="C68" i="60"/>
  <c r="L69" i="60" s="1"/>
  <c r="S66" i="60"/>
  <c r="R66" i="60"/>
  <c r="Q66" i="60"/>
  <c r="N66" i="60"/>
  <c r="M66" i="60"/>
  <c r="L66" i="60"/>
  <c r="K66" i="60"/>
  <c r="J66" i="60"/>
  <c r="I66" i="60"/>
  <c r="H66" i="60"/>
  <c r="G66" i="60"/>
  <c r="F66" i="60"/>
  <c r="E66" i="60"/>
  <c r="D66" i="60"/>
  <c r="C61" i="60"/>
  <c r="J62" i="60" s="1"/>
  <c r="C59" i="60"/>
  <c r="J60" i="60" s="1"/>
  <c r="C57" i="60"/>
  <c r="J58" i="60" s="1"/>
  <c r="C55" i="60"/>
  <c r="J56" i="60" s="1"/>
  <c r="C53" i="60"/>
  <c r="J54" i="60" s="1"/>
  <c r="C51" i="60"/>
  <c r="J52" i="60" s="1"/>
  <c r="C49" i="60"/>
  <c r="J50" i="60" s="1"/>
  <c r="C47" i="60"/>
  <c r="J48" i="60" s="1"/>
  <c r="C45" i="60"/>
  <c r="J46" i="60" s="1"/>
  <c r="C43" i="60"/>
  <c r="J44" i="60" s="1"/>
  <c r="C41" i="60"/>
  <c r="J42" i="60" s="1"/>
  <c r="S39" i="60"/>
  <c r="R39" i="60"/>
  <c r="Q39" i="60"/>
  <c r="N39" i="60"/>
  <c r="M39" i="60"/>
  <c r="L39" i="60"/>
  <c r="K39" i="60"/>
  <c r="J39" i="60"/>
  <c r="I39" i="60"/>
  <c r="H39" i="60"/>
  <c r="G39" i="60"/>
  <c r="F39" i="60"/>
  <c r="E39" i="60"/>
  <c r="D39" i="60"/>
  <c r="O82" i="67" l="1"/>
  <c r="C93" i="67"/>
  <c r="O70" i="66"/>
  <c r="C81" i="66"/>
  <c r="D30" i="66"/>
  <c r="C40" i="66"/>
  <c r="D42" i="66"/>
  <c r="L46" i="66"/>
  <c r="F64" i="61"/>
  <c r="H42" i="65"/>
  <c r="K86" i="65"/>
  <c r="F59" i="66"/>
  <c r="P63" i="66"/>
  <c r="N38" i="63"/>
  <c r="F30" i="66"/>
  <c r="L36" i="66"/>
  <c r="E59" i="66"/>
  <c r="N63" i="66"/>
  <c r="H80" i="66"/>
  <c r="H92" i="67"/>
  <c r="P86" i="67"/>
  <c r="H88" i="67"/>
  <c r="P92" i="67"/>
  <c r="K30" i="66"/>
  <c r="N36" i="66"/>
  <c r="D44" i="66"/>
  <c r="N46" i="66"/>
  <c r="F44" i="66"/>
  <c r="H55" i="66"/>
  <c r="F32" i="66"/>
  <c r="K44" i="66"/>
  <c r="M55" i="66"/>
  <c r="P70" i="66"/>
  <c r="L32" i="66"/>
  <c r="L44" i="66"/>
  <c r="N44" i="66"/>
  <c r="N34" i="66"/>
  <c r="H74" i="66"/>
  <c r="F46" i="66"/>
  <c r="G48" i="65"/>
  <c r="D42" i="65"/>
  <c r="I52" i="65"/>
  <c r="M57" i="63"/>
  <c r="K40" i="63"/>
  <c r="C34" i="63"/>
  <c r="D42" i="63"/>
  <c r="F61" i="63"/>
  <c r="C28" i="63"/>
  <c r="N36" i="63"/>
  <c r="G42" i="63"/>
  <c r="L61" i="63"/>
  <c r="K28" i="63"/>
  <c r="N28" i="63"/>
  <c r="G38" i="63"/>
  <c r="I63" i="63"/>
  <c r="C40" i="61"/>
  <c r="F68" i="61"/>
  <c r="O75" i="60"/>
  <c r="N54" i="60"/>
  <c r="O58" i="60"/>
  <c r="N52" i="67"/>
  <c r="H67" i="67"/>
  <c r="P82" i="67"/>
  <c r="P46" i="67"/>
  <c r="F69" i="67"/>
  <c r="H69" i="67"/>
  <c r="F48" i="67"/>
  <c r="H58" i="67"/>
  <c r="P69" i="67"/>
  <c r="L60" i="67"/>
  <c r="P42" i="67"/>
  <c r="H52" i="67"/>
  <c r="P60" i="67"/>
  <c r="F67" i="67"/>
  <c r="N73" i="67"/>
  <c r="P90" i="67"/>
  <c r="G12" i="70"/>
  <c r="E97" i="65"/>
  <c r="D40" i="62"/>
  <c r="L40" i="62"/>
  <c r="E40" i="62"/>
  <c r="M40" i="62"/>
  <c r="K40" i="62"/>
  <c r="F40" i="62"/>
  <c r="G40" i="62"/>
  <c r="H40" i="62"/>
  <c r="I40" i="62"/>
  <c r="J40" i="62"/>
  <c r="J42" i="62"/>
  <c r="I42" i="62"/>
  <c r="K42" i="62"/>
  <c r="D42" i="62"/>
  <c r="L42" i="62"/>
  <c r="E42" i="62"/>
  <c r="M42" i="62"/>
  <c r="F42" i="62"/>
  <c r="G42" i="62"/>
  <c r="H42" i="62"/>
  <c r="F38" i="62"/>
  <c r="G38" i="62"/>
  <c r="H38" i="62"/>
  <c r="E38" i="62"/>
  <c r="I38" i="62"/>
  <c r="J38" i="62"/>
  <c r="M38" i="62"/>
  <c r="K38" i="62"/>
  <c r="D38" i="62"/>
  <c r="L38" i="62"/>
  <c r="H44" i="62"/>
  <c r="I44" i="62"/>
  <c r="J44" i="62"/>
  <c r="K44" i="62"/>
  <c r="G44" i="62"/>
  <c r="D44" i="62"/>
  <c r="L44" i="62"/>
  <c r="E44" i="62"/>
  <c r="M44" i="62"/>
  <c r="F44" i="62"/>
  <c r="F46" i="62"/>
  <c r="G46" i="62"/>
  <c r="H46" i="62"/>
  <c r="E46" i="62"/>
  <c r="I46" i="62"/>
  <c r="J46" i="62"/>
  <c r="M46" i="62"/>
  <c r="K46" i="62"/>
  <c r="D46" i="62"/>
  <c r="L46" i="62"/>
  <c r="D99" i="62"/>
  <c r="H36" i="62"/>
  <c r="I36" i="62"/>
  <c r="J36" i="62"/>
  <c r="K36" i="62"/>
  <c r="G36" i="62"/>
  <c r="D36" i="62"/>
  <c r="L36" i="62"/>
  <c r="E36" i="62"/>
  <c r="M36" i="62"/>
  <c r="F36" i="62"/>
  <c r="J111" i="67"/>
  <c r="H90" i="67"/>
  <c r="P88" i="67"/>
  <c r="H86" i="67"/>
  <c r="H84" i="67"/>
  <c r="P84" i="67"/>
  <c r="H82" i="67"/>
  <c r="N75" i="67"/>
  <c r="P75" i="67"/>
  <c r="F75" i="67"/>
  <c r="H75" i="67"/>
  <c r="F73" i="67"/>
  <c r="H73" i="67"/>
  <c r="P73" i="67"/>
  <c r="F71" i="67"/>
  <c r="H71" i="67"/>
  <c r="N71" i="67"/>
  <c r="P71" i="67"/>
  <c r="N69" i="67"/>
  <c r="N67" i="67"/>
  <c r="P67" i="67"/>
  <c r="N60" i="67"/>
  <c r="D60" i="67"/>
  <c r="F60" i="67"/>
  <c r="H60" i="67"/>
  <c r="F58" i="67"/>
  <c r="L58" i="67"/>
  <c r="D56" i="67"/>
  <c r="F56" i="67"/>
  <c r="H56" i="67"/>
  <c r="L56" i="67"/>
  <c r="F52" i="67"/>
  <c r="L48" i="67"/>
  <c r="P48" i="67"/>
  <c r="D46" i="67"/>
  <c r="N46" i="67"/>
  <c r="N44" i="67"/>
  <c r="P44" i="67"/>
  <c r="L44" i="67"/>
  <c r="H42" i="67"/>
  <c r="L42" i="67"/>
  <c r="N42" i="67"/>
  <c r="F40" i="67"/>
  <c r="N40" i="67"/>
  <c r="L40" i="67"/>
  <c r="N58" i="67"/>
  <c r="P58" i="67"/>
  <c r="D58" i="67"/>
  <c r="K56" i="67"/>
  <c r="N56" i="67"/>
  <c r="F54" i="67"/>
  <c r="H54" i="67"/>
  <c r="L54" i="67"/>
  <c r="D54" i="67"/>
  <c r="N54" i="67"/>
  <c r="P54" i="67"/>
  <c r="D52" i="67"/>
  <c r="L52" i="67"/>
  <c r="P52" i="67"/>
  <c r="D50" i="67"/>
  <c r="F50" i="67"/>
  <c r="H50" i="67"/>
  <c r="L50" i="67"/>
  <c r="N50" i="67"/>
  <c r="P50" i="67"/>
  <c r="D48" i="67"/>
  <c r="H48" i="67"/>
  <c r="N48" i="67"/>
  <c r="F46" i="67"/>
  <c r="H46" i="67"/>
  <c r="L46" i="67"/>
  <c r="D44" i="67"/>
  <c r="F44" i="67"/>
  <c r="H44" i="67"/>
  <c r="D42" i="67"/>
  <c r="F42" i="67"/>
  <c r="H40" i="67"/>
  <c r="P40" i="67"/>
  <c r="D40" i="67"/>
  <c r="J97" i="66"/>
  <c r="J95" i="66"/>
  <c r="H78" i="66"/>
  <c r="P78" i="66"/>
  <c r="H76" i="66"/>
  <c r="P76" i="66"/>
  <c r="P74" i="66"/>
  <c r="H72" i="66"/>
  <c r="P72" i="66"/>
  <c r="P80" i="66"/>
  <c r="H70" i="66"/>
  <c r="E61" i="66"/>
  <c r="F61" i="66"/>
  <c r="H61" i="66"/>
  <c r="M61" i="66"/>
  <c r="N61" i="66"/>
  <c r="P61" i="66"/>
  <c r="H59" i="66"/>
  <c r="M59" i="66"/>
  <c r="N59" i="66"/>
  <c r="P59" i="66"/>
  <c r="P57" i="66"/>
  <c r="E57" i="66"/>
  <c r="F57" i="66"/>
  <c r="H57" i="66"/>
  <c r="M57" i="66"/>
  <c r="N57" i="66"/>
  <c r="E63" i="66"/>
  <c r="F63" i="66"/>
  <c r="H63" i="66"/>
  <c r="M63" i="66"/>
  <c r="E55" i="66"/>
  <c r="F55" i="66"/>
  <c r="N55" i="66"/>
  <c r="P55" i="66"/>
  <c r="N48" i="66"/>
  <c r="C48" i="66"/>
  <c r="D48" i="66"/>
  <c r="F48" i="66"/>
  <c r="K48" i="66"/>
  <c r="L48" i="66"/>
  <c r="C42" i="66"/>
  <c r="F42" i="66"/>
  <c r="K42" i="66"/>
  <c r="L42" i="66"/>
  <c r="N42" i="66"/>
  <c r="D40" i="66"/>
  <c r="F40" i="66"/>
  <c r="K40" i="66"/>
  <c r="L40" i="66"/>
  <c r="N40" i="66"/>
  <c r="N38" i="66"/>
  <c r="D38" i="66"/>
  <c r="F38" i="66"/>
  <c r="C38" i="66"/>
  <c r="K38" i="66"/>
  <c r="L38" i="66"/>
  <c r="C36" i="66"/>
  <c r="D36" i="66"/>
  <c r="F36" i="66"/>
  <c r="K36" i="66"/>
  <c r="K34" i="66"/>
  <c r="L34" i="66"/>
  <c r="C34" i="66"/>
  <c r="D34" i="66"/>
  <c r="F34" i="66"/>
  <c r="K32" i="66"/>
  <c r="N32" i="66"/>
  <c r="C32" i="66"/>
  <c r="D32" i="66"/>
  <c r="L30" i="66"/>
  <c r="N30" i="66"/>
  <c r="C30" i="66"/>
  <c r="C46" i="66"/>
  <c r="D46" i="66"/>
  <c r="K46" i="66"/>
  <c r="K28" i="66"/>
  <c r="L28" i="66"/>
  <c r="N28" i="66"/>
  <c r="D28" i="66"/>
  <c r="C28" i="66"/>
  <c r="F28" i="66"/>
  <c r="E99" i="65"/>
  <c r="D86" i="65"/>
  <c r="E86" i="65"/>
  <c r="C82" i="65"/>
  <c r="E82" i="65"/>
  <c r="D54" i="65"/>
  <c r="M54" i="65"/>
  <c r="K46" i="65"/>
  <c r="C44" i="65"/>
  <c r="D38" i="65"/>
  <c r="H36" i="65"/>
  <c r="D36" i="65"/>
  <c r="I36" i="65"/>
  <c r="F42" i="63"/>
  <c r="M55" i="63"/>
  <c r="D59" i="63"/>
  <c r="P61" i="63"/>
  <c r="M59" i="63"/>
  <c r="L32" i="63"/>
  <c r="K42" i="63"/>
  <c r="E57" i="63"/>
  <c r="P59" i="63"/>
  <c r="D63" i="63"/>
  <c r="P76" i="63"/>
  <c r="N32" i="63"/>
  <c r="H57" i="63"/>
  <c r="F63" i="63"/>
  <c r="N46" i="63"/>
  <c r="F40" i="63"/>
  <c r="C44" i="63"/>
  <c r="I57" i="63"/>
  <c r="D61" i="63"/>
  <c r="H63" i="63"/>
  <c r="P78" i="63"/>
  <c r="L46" i="63"/>
  <c r="Q57" i="63"/>
  <c r="H61" i="63"/>
  <c r="P63" i="63"/>
  <c r="P70" i="63"/>
  <c r="H80" i="63"/>
  <c r="H78" i="63"/>
  <c r="H76" i="63"/>
  <c r="H74" i="63"/>
  <c r="P74" i="63"/>
  <c r="H72" i="63"/>
  <c r="P72" i="63"/>
  <c r="P80" i="63"/>
  <c r="H70" i="63"/>
  <c r="N59" i="63"/>
  <c r="E59" i="63"/>
  <c r="Q59" i="63"/>
  <c r="F59" i="63"/>
  <c r="H59" i="63"/>
  <c r="I59" i="63"/>
  <c r="L59" i="63"/>
  <c r="F57" i="63"/>
  <c r="L57" i="63"/>
  <c r="N57" i="63"/>
  <c r="D57" i="63"/>
  <c r="P57" i="63"/>
  <c r="E61" i="63"/>
  <c r="Q61" i="63"/>
  <c r="I61" i="63"/>
  <c r="M61" i="63"/>
  <c r="N61" i="63"/>
  <c r="L63" i="63"/>
  <c r="M63" i="63"/>
  <c r="N63" i="63"/>
  <c r="E63" i="63"/>
  <c r="Q63" i="63"/>
  <c r="N55" i="63"/>
  <c r="D55" i="63"/>
  <c r="P55" i="63"/>
  <c r="E55" i="63"/>
  <c r="Q55" i="63"/>
  <c r="F55" i="63"/>
  <c r="H55" i="63"/>
  <c r="I55" i="63"/>
  <c r="L55" i="63"/>
  <c r="C48" i="63"/>
  <c r="L48" i="63"/>
  <c r="N48" i="63"/>
  <c r="O48" i="63"/>
  <c r="D48" i="63"/>
  <c r="F48" i="63"/>
  <c r="G48" i="63"/>
  <c r="D44" i="63"/>
  <c r="F44" i="63"/>
  <c r="G44" i="63"/>
  <c r="K44" i="63"/>
  <c r="L44" i="63"/>
  <c r="N44" i="63"/>
  <c r="O44" i="63"/>
  <c r="L42" i="63"/>
  <c r="N42" i="63"/>
  <c r="O42" i="63"/>
  <c r="C42" i="63"/>
  <c r="G40" i="63"/>
  <c r="L40" i="63"/>
  <c r="N40" i="63"/>
  <c r="O40" i="63"/>
  <c r="C40" i="63"/>
  <c r="D40" i="63"/>
  <c r="K38" i="63"/>
  <c r="L38" i="63"/>
  <c r="C38" i="63"/>
  <c r="D38" i="63"/>
  <c r="O38" i="63"/>
  <c r="F38" i="63"/>
  <c r="K36" i="63"/>
  <c r="L36" i="63"/>
  <c r="O36" i="63"/>
  <c r="C36" i="63"/>
  <c r="D36" i="63"/>
  <c r="F36" i="63"/>
  <c r="G36" i="63"/>
  <c r="K34" i="63"/>
  <c r="L34" i="63"/>
  <c r="N34" i="63"/>
  <c r="D34" i="63"/>
  <c r="F34" i="63"/>
  <c r="O34" i="63"/>
  <c r="G34" i="63"/>
  <c r="O32" i="63"/>
  <c r="C32" i="63"/>
  <c r="D32" i="63"/>
  <c r="F32" i="63"/>
  <c r="G32" i="63"/>
  <c r="K32" i="63"/>
  <c r="F30" i="63"/>
  <c r="G30" i="63"/>
  <c r="D30" i="63"/>
  <c r="K30" i="63"/>
  <c r="O30" i="63"/>
  <c r="C30" i="63"/>
  <c r="L30" i="63"/>
  <c r="N30" i="63"/>
  <c r="O46" i="63"/>
  <c r="C46" i="63"/>
  <c r="D46" i="63"/>
  <c r="F46" i="63"/>
  <c r="G46" i="63"/>
  <c r="K46" i="63"/>
  <c r="O28" i="63"/>
  <c r="D28" i="63"/>
  <c r="F28" i="63"/>
  <c r="G28" i="63"/>
  <c r="L28" i="63"/>
  <c r="F52" i="62"/>
  <c r="J74" i="61"/>
  <c r="F72" i="61"/>
  <c r="C61" i="61"/>
  <c r="K62" i="61" s="1"/>
  <c r="D30" i="61"/>
  <c r="O111" i="60"/>
  <c r="O84" i="60"/>
  <c r="M73" i="60"/>
  <c r="R73" i="60"/>
  <c r="C56" i="60"/>
  <c r="F56" i="60"/>
  <c r="D50" i="60"/>
  <c r="R50" i="60"/>
  <c r="O50" i="60"/>
  <c r="G48" i="60"/>
  <c r="C39" i="60"/>
  <c r="O42" i="60"/>
  <c r="E78" i="70"/>
  <c r="D78" i="70"/>
  <c r="F78" i="70"/>
  <c r="H78" i="70"/>
  <c r="G78" i="70"/>
  <c r="D17" i="70"/>
  <c r="G17" i="70"/>
  <c r="I59" i="70"/>
  <c r="D59" i="70"/>
  <c r="C59" i="70"/>
  <c r="I17" i="70"/>
  <c r="G44" i="70"/>
  <c r="C44" i="70"/>
  <c r="F44" i="70"/>
  <c r="C17" i="70"/>
  <c r="H17" i="70"/>
  <c r="E17" i="70"/>
  <c r="H59" i="70"/>
  <c r="I78" i="70"/>
  <c r="E59" i="70"/>
  <c r="G59" i="70"/>
  <c r="E44" i="70"/>
  <c r="H44" i="70"/>
  <c r="D44" i="70"/>
  <c r="E101" i="65"/>
  <c r="M38" i="65"/>
  <c r="L44" i="65"/>
  <c r="E103" i="65"/>
  <c r="G36" i="65"/>
  <c r="C42" i="65"/>
  <c r="K36" i="65"/>
  <c r="G38" i="65"/>
  <c r="I42" i="65"/>
  <c r="D44" i="65"/>
  <c r="M44" i="65"/>
  <c r="H48" i="65"/>
  <c r="C50" i="65"/>
  <c r="L50" i="65"/>
  <c r="K52" i="65"/>
  <c r="G54" i="65"/>
  <c r="I65" i="65"/>
  <c r="H80" i="65"/>
  <c r="D82" i="65"/>
  <c r="L82" i="65"/>
  <c r="G86" i="65"/>
  <c r="C88" i="65"/>
  <c r="H38" i="65"/>
  <c r="C40" i="65"/>
  <c r="L40" i="65"/>
  <c r="K42" i="65"/>
  <c r="G44" i="65"/>
  <c r="I48" i="65"/>
  <c r="D50" i="65"/>
  <c r="M50" i="65"/>
  <c r="H54" i="65"/>
  <c r="C56" i="65"/>
  <c r="L56" i="65"/>
  <c r="F69" i="65"/>
  <c r="M71" i="65"/>
  <c r="C78" i="65"/>
  <c r="K80" i="65"/>
  <c r="H86" i="65"/>
  <c r="D88" i="65"/>
  <c r="L88" i="65"/>
  <c r="I38" i="65"/>
  <c r="D40" i="65"/>
  <c r="M40" i="65"/>
  <c r="H44" i="65"/>
  <c r="C46" i="65"/>
  <c r="L46" i="65"/>
  <c r="K48" i="65"/>
  <c r="G50" i="65"/>
  <c r="I54" i="65"/>
  <c r="D56" i="65"/>
  <c r="M56" i="65"/>
  <c r="F63" i="65"/>
  <c r="M65" i="65"/>
  <c r="I69" i="65"/>
  <c r="D78" i="65"/>
  <c r="L78" i="65"/>
  <c r="C84" i="65"/>
  <c r="E88" i="65"/>
  <c r="C36" i="65"/>
  <c r="L36" i="65"/>
  <c r="K38" i="65"/>
  <c r="G40" i="65"/>
  <c r="I44" i="65"/>
  <c r="D46" i="65"/>
  <c r="M46" i="65"/>
  <c r="H50" i="65"/>
  <c r="C52" i="65"/>
  <c r="L52" i="65"/>
  <c r="K54" i="65"/>
  <c r="G56" i="65"/>
  <c r="I63" i="65"/>
  <c r="E78" i="65"/>
  <c r="H82" i="65"/>
  <c r="D84" i="65"/>
  <c r="L84" i="65"/>
  <c r="G88" i="65"/>
  <c r="M36" i="65"/>
  <c r="H40" i="65"/>
  <c r="L42" i="65"/>
  <c r="K44" i="65"/>
  <c r="G46" i="65"/>
  <c r="I50" i="65"/>
  <c r="D52" i="65"/>
  <c r="M52" i="65"/>
  <c r="H56" i="65"/>
  <c r="F67" i="65"/>
  <c r="M69" i="65"/>
  <c r="G78" i="65"/>
  <c r="C80" i="65"/>
  <c r="K82" i="65"/>
  <c r="E84" i="65"/>
  <c r="H88" i="65"/>
  <c r="I40" i="65"/>
  <c r="M42" i="65"/>
  <c r="H46" i="65"/>
  <c r="C48" i="65"/>
  <c r="L48" i="65"/>
  <c r="K50" i="65"/>
  <c r="G52" i="65"/>
  <c r="I56" i="65"/>
  <c r="M63" i="65"/>
  <c r="I67" i="65"/>
  <c r="H78" i="65"/>
  <c r="D80" i="65"/>
  <c r="L80" i="65"/>
  <c r="G84" i="65"/>
  <c r="C86" i="65"/>
  <c r="K88" i="65"/>
  <c r="E105" i="65"/>
  <c r="C38" i="65"/>
  <c r="L38" i="65"/>
  <c r="K40" i="65"/>
  <c r="G42" i="65"/>
  <c r="I46" i="65"/>
  <c r="D48" i="65"/>
  <c r="M48" i="65"/>
  <c r="H52" i="65"/>
  <c r="C54" i="65"/>
  <c r="L54" i="65"/>
  <c r="K56" i="65"/>
  <c r="F71" i="65"/>
  <c r="K78" i="65"/>
  <c r="E80" i="65"/>
  <c r="H84" i="65"/>
  <c r="D30" i="64"/>
  <c r="C55" i="64"/>
  <c r="D89" i="64"/>
  <c r="C19" i="64"/>
  <c r="F20" i="64" s="1"/>
  <c r="E51" i="64"/>
  <c r="F57" i="64"/>
  <c r="F36" i="64"/>
  <c r="J51" i="64"/>
  <c r="K57" i="64"/>
  <c r="H64" i="64"/>
  <c r="D85" i="64"/>
  <c r="J64" i="64"/>
  <c r="D38" i="64"/>
  <c r="I53" i="64"/>
  <c r="D87" i="64"/>
  <c r="D24" i="64"/>
  <c r="F30" i="64"/>
  <c r="D40" i="64"/>
  <c r="C49" i="64"/>
  <c r="F51" i="64"/>
  <c r="K51" i="64"/>
  <c r="D55" i="64"/>
  <c r="H57" i="64"/>
  <c r="H70" i="64"/>
  <c r="D91" i="64"/>
  <c r="F24" i="64"/>
  <c r="D34" i="64"/>
  <c r="F40" i="64"/>
  <c r="D49" i="64"/>
  <c r="H51" i="64"/>
  <c r="E55" i="64"/>
  <c r="J55" i="64"/>
  <c r="I57" i="64"/>
  <c r="J70" i="64"/>
  <c r="D28" i="64"/>
  <c r="F34" i="64"/>
  <c r="E49" i="64"/>
  <c r="J49" i="64"/>
  <c r="I51" i="64"/>
  <c r="C53" i="64"/>
  <c r="F55" i="64"/>
  <c r="K55" i="64"/>
  <c r="H66" i="64"/>
  <c r="D22" i="64"/>
  <c r="F49" i="64"/>
  <c r="K49" i="64"/>
  <c r="D53" i="64"/>
  <c r="H55" i="64"/>
  <c r="J66" i="64"/>
  <c r="H72" i="64"/>
  <c r="D93" i="64"/>
  <c r="F22" i="64"/>
  <c r="D32" i="64"/>
  <c r="H49" i="64"/>
  <c r="E53" i="64"/>
  <c r="J53" i="64"/>
  <c r="I55" i="64"/>
  <c r="C57" i="64"/>
  <c r="C80" i="64"/>
  <c r="G81" i="64" s="1"/>
  <c r="D83" i="64"/>
  <c r="D26" i="64"/>
  <c r="F32" i="64"/>
  <c r="D42" i="64"/>
  <c r="I49" i="64"/>
  <c r="C51" i="64"/>
  <c r="F53" i="64"/>
  <c r="K53" i="64"/>
  <c r="D57" i="64"/>
  <c r="H68" i="64"/>
  <c r="F26" i="64"/>
  <c r="D36" i="64"/>
  <c r="F42" i="64"/>
  <c r="D51" i="64"/>
  <c r="H53" i="64"/>
  <c r="E57" i="64"/>
  <c r="J57" i="64"/>
  <c r="J68" i="64"/>
  <c r="D95" i="64"/>
  <c r="D48" i="62"/>
  <c r="D103" i="62"/>
  <c r="D52" i="62"/>
  <c r="H63" i="62"/>
  <c r="D97" i="62"/>
  <c r="F54" i="62"/>
  <c r="F48" i="62"/>
  <c r="F67" i="62"/>
  <c r="L69" i="62"/>
  <c r="D101" i="62"/>
  <c r="H67" i="62"/>
  <c r="D107" i="62"/>
  <c r="F71" i="62"/>
  <c r="C94" i="62"/>
  <c r="D95" i="62" s="1"/>
  <c r="D56" i="62"/>
  <c r="F65" i="62"/>
  <c r="L67" i="62"/>
  <c r="H71" i="62"/>
  <c r="D50" i="62"/>
  <c r="F56" i="62"/>
  <c r="H65" i="62"/>
  <c r="D109" i="62"/>
  <c r="F50" i="62"/>
  <c r="F69" i="62"/>
  <c r="L71" i="62"/>
  <c r="D54" i="62"/>
  <c r="F63" i="62"/>
  <c r="L65" i="62"/>
  <c r="D105" i="62"/>
  <c r="D40" i="61"/>
  <c r="D38" i="61"/>
  <c r="H24" i="61"/>
  <c r="H30" i="61"/>
  <c r="J36" i="61"/>
  <c r="C42" i="61"/>
  <c r="D64" i="61"/>
  <c r="J64" i="61"/>
  <c r="G68" i="61"/>
  <c r="C70" i="61"/>
  <c r="F74" i="61"/>
  <c r="J34" i="61"/>
  <c r="D42" i="61"/>
  <c r="H68" i="61"/>
  <c r="D70" i="61"/>
  <c r="J70" i="61"/>
  <c r="G74" i="61"/>
  <c r="D22" i="61"/>
  <c r="J24" i="61"/>
  <c r="H28" i="61"/>
  <c r="J32" i="61"/>
  <c r="C38" i="61"/>
  <c r="H42" i="61"/>
  <c r="G64" i="61"/>
  <c r="C66" i="61"/>
  <c r="F70" i="61"/>
  <c r="H74" i="61"/>
  <c r="H64" i="61"/>
  <c r="D66" i="61"/>
  <c r="J66" i="61"/>
  <c r="G70" i="61"/>
  <c r="C72" i="61"/>
  <c r="F91" i="61"/>
  <c r="D26" i="61"/>
  <c r="J28" i="61"/>
  <c r="C34" i="61"/>
  <c r="D36" i="61"/>
  <c r="H38" i="61"/>
  <c r="J42" i="61"/>
  <c r="F66" i="61"/>
  <c r="H70" i="61"/>
  <c r="D72" i="61"/>
  <c r="J72" i="61"/>
  <c r="J22" i="61"/>
  <c r="H26" i="61"/>
  <c r="C32" i="61"/>
  <c r="D34" i="61"/>
  <c r="H36" i="61"/>
  <c r="G66" i="61"/>
  <c r="C30" i="61"/>
  <c r="D32" i="61"/>
  <c r="H34" i="61"/>
  <c r="J40" i="61"/>
  <c r="H66" i="61"/>
  <c r="D68" i="61"/>
  <c r="J68" i="61"/>
  <c r="G72" i="61"/>
  <c r="C74" i="61"/>
  <c r="H90" i="60"/>
  <c r="D113" i="60"/>
  <c r="O48" i="60"/>
  <c r="O56" i="60"/>
  <c r="O73" i="60"/>
  <c r="O90" i="60"/>
  <c r="O109" i="60"/>
  <c r="O92" i="60"/>
  <c r="G54" i="60"/>
  <c r="K58" i="60"/>
  <c r="R90" i="60"/>
  <c r="P48" i="60"/>
  <c r="P56" i="60"/>
  <c r="P73" i="60"/>
  <c r="P90" i="60"/>
  <c r="P109" i="60"/>
  <c r="F60" i="60"/>
  <c r="P42" i="60"/>
  <c r="P50" i="60"/>
  <c r="P58" i="60"/>
  <c r="P75" i="60"/>
  <c r="P84" i="60"/>
  <c r="P92" i="60"/>
  <c r="P103" i="60"/>
  <c r="P111" i="60"/>
  <c r="L60" i="60"/>
  <c r="O44" i="60"/>
  <c r="O52" i="60"/>
  <c r="O60" i="60"/>
  <c r="O69" i="60"/>
  <c r="O77" i="60"/>
  <c r="O86" i="60"/>
  <c r="O94" i="60"/>
  <c r="O105" i="60"/>
  <c r="O113" i="60"/>
  <c r="R69" i="60"/>
  <c r="H77" i="60"/>
  <c r="P44" i="60"/>
  <c r="P52" i="60"/>
  <c r="P60" i="60"/>
  <c r="P69" i="60"/>
  <c r="P77" i="60"/>
  <c r="P86" i="60"/>
  <c r="P94" i="60"/>
  <c r="P105" i="60"/>
  <c r="P113" i="60"/>
  <c r="O103" i="60"/>
  <c r="C42" i="60"/>
  <c r="L56" i="60"/>
  <c r="O46" i="60"/>
  <c r="O54" i="60"/>
  <c r="O62" i="60"/>
  <c r="O71" i="60"/>
  <c r="O88" i="60"/>
  <c r="O107" i="60"/>
  <c r="O115" i="60"/>
  <c r="L52" i="60"/>
  <c r="Q56" i="60"/>
  <c r="N71" i="60"/>
  <c r="P46" i="60"/>
  <c r="P54" i="60"/>
  <c r="P62" i="60"/>
  <c r="P71" i="60"/>
  <c r="P88" i="60"/>
  <c r="P107" i="60"/>
  <c r="P115" i="60"/>
  <c r="J113" i="67"/>
  <c r="E40" i="67"/>
  <c r="M40" i="67"/>
  <c r="E42" i="67"/>
  <c r="M42" i="67"/>
  <c r="E44" i="67"/>
  <c r="M44" i="67"/>
  <c r="E46" i="67"/>
  <c r="M46" i="67"/>
  <c r="E48" i="67"/>
  <c r="M48" i="67"/>
  <c r="E50" i="67"/>
  <c r="M50" i="67"/>
  <c r="E52" i="67"/>
  <c r="M52" i="67"/>
  <c r="E54" i="67"/>
  <c r="M54" i="67"/>
  <c r="E56" i="67"/>
  <c r="M56" i="67"/>
  <c r="E58" i="67"/>
  <c r="M58" i="67"/>
  <c r="E60" i="67"/>
  <c r="M60" i="67"/>
  <c r="G67" i="67"/>
  <c r="O67" i="67"/>
  <c r="G69" i="67"/>
  <c r="O69" i="67"/>
  <c r="G71" i="67"/>
  <c r="O71" i="67"/>
  <c r="G73" i="67"/>
  <c r="O73" i="67"/>
  <c r="G75" i="67"/>
  <c r="O75" i="67"/>
  <c r="I82" i="67"/>
  <c r="Q82" i="67"/>
  <c r="I84" i="67"/>
  <c r="Q84" i="67"/>
  <c r="I86" i="67"/>
  <c r="Q86" i="67"/>
  <c r="I88" i="67"/>
  <c r="Q88" i="67"/>
  <c r="I90" i="67"/>
  <c r="Q90" i="67"/>
  <c r="I92" i="67"/>
  <c r="Q92" i="67"/>
  <c r="C101" i="67"/>
  <c r="K101" i="67"/>
  <c r="C103" i="67"/>
  <c r="K103" i="67"/>
  <c r="C105" i="67"/>
  <c r="K105" i="67"/>
  <c r="C107" i="67"/>
  <c r="K107" i="67"/>
  <c r="C109" i="67"/>
  <c r="K109" i="67"/>
  <c r="C111" i="67"/>
  <c r="K111" i="67"/>
  <c r="C113" i="67"/>
  <c r="K113" i="67"/>
  <c r="J103" i="67"/>
  <c r="J105" i="67"/>
  <c r="J109" i="67"/>
  <c r="J82" i="67"/>
  <c r="J84" i="67"/>
  <c r="J86" i="67"/>
  <c r="J88" i="67"/>
  <c r="J90" i="67"/>
  <c r="J92" i="67"/>
  <c r="C98" i="67"/>
  <c r="D101" i="67"/>
  <c r="L101" i="67"/>
  <c r="D103" i="67"/>
  <c r="L103" i="67"/>
  <c r="D105" i="67"/>
  <c r="L105" i="67"/>
  <c r="D107" i="67"/>
  <c r="L107" i="67"/>
  <c r="D109" i="67"/>
  <c r="L109" i="67"/>
  <c r="D111" i="67"/>
  <c r="L111" i="67"/>
  <c r="D113" i="67"/>
  <c r="L113" i="67"/>
  <c r="J101" i="67"/>
  <c r="G40" i="67"/>
  <c r="O40" i="67"/>
  <c r="G42" i="67"/>
  <c r="O42" i="67"/>
  <c r="G44" i="67"/>
  <c r="O44" i="67"/>
  <c r="G46" i="67"/>
  <c r="O46" i="67"/>
  <c r="G48" i="67"/>
  <c r="O48" i="67"/>
  <c r="G50" i="67"/>
  <c r="O50" i="67"/>
  <c r="G52" i="67"/>
  <c r="O52" i="67"/>
  <c r="G54" i="67"/>
  <c r="O54" i="67"/>
  <c r="G56" i="67"/>
  <c r="O56" i="67"/>
  <c r="G58" i="67"/>
  <c r="O58" i="67"/>
  <c r="G60" i="67"/>
  <c r="O60" i="67"/>
  <c r="I67" i="67"/>
  <c r="Q67" i="67"/>
  <c r="I69" i="67"/>
  <c r="Q69" i="67"/>
  <c r="I71" i="67"/>
  <c r="Q71" i="67"/>
  <c r="I73" i="67"/>
  <c r="Q73" i="67"/>
  <c r="I75" i="67"/>
  <c r="Q75" i="67"/>
  <c r="C82" i="67"/>
  <c r="K82" i="67"/>
  <c r="C84" i="67"/>
  <c r="K84" i="67"/>
  <c r="C86" i="67"/>
  <c r="K86" i="67"/>
  <c r="C88" i="67"/>
  <c r="K88" i="67"/>
  <c r="C90" i="67"/>
  <c r="K90" i="67"/>
  <c r="C92" i="67"/>
  <c r="K92" i="67"/>
  <c r="E101" i="67"/>
  <c r="M101" i="67"/>
  <c r="E103" i="67"/>
  <c r="M103" i="67"/>
  <c r="E105" i="67"/>
  <c r="M105" i="67"/>
  <c r="E107" i="67"/>
  <c r="M107" i="67"/>
  <c r="E109" i="67"/>
  <c r="M109" i="67"/>
  <c r="E111" i="67"/>
  <c r="M111" i="67"/>
  <c r="E113" i="67"/>
  <c r="M113" i="67"/>
  <c r="C37" i="67"/>
  <c r="G38" i="67" s="1"/>
  <c r="J67" i="67"/>
  <c r="J69" i="67"/>
  <c r="J71" i="67"/>
  <c r="J73" i="67"/>
  <c r="J75" i="67"/>
  <c r="C79" i="67"/>
  <c r="M80" i="67" s="1"/>
  <c r="D82" i="67"/>
  <c r="L82" i="67"/>
  <c r="D84" i="67"/>
  <c r="L84" i="67"/>
  <c r="D86" i="67"/>
  <c r="L86" i="67"/>
  <c r="D88" i="67"/>
  <c r="L88" i="67"/>
  <c r="D90" i="67"/>
  <c r="L90" i="67"/>
  <c r="D92" i="67"/>
  <c r="L92" i="67"/>
  <c r="F101" i="67"/>
  <c r="N101" i="67"/>
  <c r="F103" i="67"/>
  <c r="N103" i="67"/>
  <c r="F105" i="67"/>
  <c r="N105" i="67"/>
  <c r="F107" i="67"/>
  <c r="N107" i="67"/>
  <c r="F109" i="67"/>
  <c r="N109" i="67"/>
  <c r="F111" i="67"/>
  <c r="N111" i="67"/>
  <c r="F113" i="67"/>
  <c r="N113" i="67"/>
  <c r="I40" i="67"/>
  <c r="Q40" i="67"/>
  <c r="I42" i="67"/>
  <c r="Q42" i="67"/>
  <c r="I44" i="67"/>
  <c r="Q44" i="67"/>
  <c r="I46" i="67"/>
  <c r="Q46" i="67"/>
  <c r="I48" i="67"/>
  <c r="Q48" i="67"/>
  <c r="I50" i="67"/>
  <c r="Q50" i="67"/>
  <c r="I52" i="67"/>
  <c r="Q52" i="67"/>
  <c r="I54" i="67"/>
  <c r="Q54" i="67"/>
  <c r="I56" i="67"/>
  <c r="Q56" i="67"/>
  <c r="I58" i="67"/>
  <c r="Q58" i="67"/>
  <c r="I60" i="67"/>
  <c r="Q60" i="67"/>
  <c r="C67" i="67"/>
  <c r="K67" i="67"/>
  <c r="C69" i="67"/>
  <c r="K69" i="67"/>
  <c r="C71" i="67"/>
  <c r="K71" i="67"/>
  <c r="C73" i="67"/>
  <c r="K73" i="67"/>
  <c r="C75" i="67"/>
  <c r="K75" i="67"/>
  <c r="E82" i="67"/>
  <c r="M82" i="67"/>
  <c r="E84" i="67"/>
  <c r="M84" i="67"/>
  <c r="E86" i="67"/>
  <c r="M86" i="67"/>
  <c r="E88" i="67"/>
  <c r="M88" i="67"/>
  <c r="E90" i="67"/>
  <c r="M90" i="67"/>
  <c r="E92" i="67"/>
  <c r="M92" i="67"/>
  <c r="G101" i="67"/>
  <c r="O101" i="67"/>
  <c r="G103" i="67"/>
  <c r="O103" i="67"/>
  <c r="G105" i="67"/>
  <c r="O105" i="67"/>
  <c r="G107" i="67"/>
  <c r="O107" i="67"/>
  <c r="G109" i="67"/>
  <c r="O109" i="67"/>
  <c r="G111" i="67"/>
  <c r="O111" i="67"/>
  <c r="G113" i="67"/>
  <c r="O113" i="67"/>
  <c r="J40" i="67"/>
  <c r="J42" i="67"/>
  <c r="J44" i="67"/>
  <c r="J46" i="67"/>
  <c r="J48" i="67"/>
  <c r="J50" i="67"/>
  <c r="J52" i="67"/>
  <c r="J54" i="67"/>
  <c r="J56" i="67"/>
  <c r="J58" i="67"/>
  <c r="J60" i="67"/>
  <c r="C64" i="67"/>
  <c r="K65" i="67" s="1"/>
  <c r="D67" i="67"/>
  <c r="L67" i="67"/>
  <c r="D69" i="67"/>
  <c r="L69" i="67"/>
  <c r="D71" i="67"/>
  <c r="L71" i="67"/>
  <c r="D73" i="67"/>
  <c r="L73" i="67"/>
  <c r="D75" i="67"/>
  <c r="L75" i="67"/>
  <c r="F82" i="67"/>
  <c r="N82" i="67"/>
  <c r="F84" i="67"/>
  <c r="N84" i="67"/>
  <c r="F86" i="67"/>
  <c r="N86" i="67"/>
  <c r="F88" i="67"/>
  <c r="N88" i="67"/>
  <c r="F90" i="67"/>
  <c r="N90" i="67"/>
  <c r="F92" i="67"/>
  <c r="N92" i="67"/>
  <c r="H101" i="67"/>
  <c r="P101" i="67"/>
  <c r="H103" i="67"/>
  <c r="P103" i="67"/>
  <c r="H105" i="67"/>
  <c r="P105" i="67"/>
  <c r="H107" i="67"/>
  <c r="P107" i="67"/>
  <c r="H109" i="67"/>
  <c r="P109" i="67"/>
  <c r="H111" i="67"/>
  <c r="P111" i="67"/>
  <c r="H113" i="67"/>
  <c r="P113" i="67"/>
  <c r="J107" i="67"/>
  <c r="C40" i="67"/>
  <c r="C42" i="67"/>
  <c r="C44" i="67"/>
  <c r="C46" i="67"/>
  <c r="C48" i="67"/>
  <c r="C50" i="67"/>
  <c r="C52" i="67"/>
  <c r="C54" i="67"/>
  <c r="C56" i="67"/>
  <c r="C58" i="67"/>
  <c r="C60" i="67"/>
  <c r="E67" i="67"/>
  <c r="E69" i="67"/>
  <c r="E71" i="67"/>
  <c r="E73" i="67"/>
  <c r="E75" i="67"/>
  <c r="G82" i="67"/>
  <c r="G84" i="67"/>
  <c r="G86" i="67"/>
  <c r="G88" i="67"/>
  <c r="G90" i="67"/>
  <c r="G92" i="67"/>
  <c r="I101" i="67"/>
  <c r="I103" i="67"/>
  <c r="I105" i="67"/>
  <c r="I107" i="67"/>
  <c r="I109" i="67"/>
  <c r="I111" i="67"/>
  <c r="I113" i="67"/>
  <c r="C25" i="66"/>
  <c r="P26" i="66" s="1"/>
  <c r="J99" i="66"/>
  <c r="E28" i="66"/>
  <c r="M28" i="66"/>
  <c r="E30" i="66"/>
  <c r="M30" i="66"/>
  <c r="E32" i="66"/>
  <c r="M32" i="66"/>
  <c r="E34" i="66"/>
  <c r="M34" i="66"/>
  <c r="E36" i="66"/>
  <c r="M36" i="66"/>
  <c r="E38" i="66"/>
  <c r="M38" i="66"/>
  <c r="E40" i="66"/>
  <c r="M40" i="66"/>
  <c r="E42" i="66"/>
  <c r="M42" i="66"/>
  <c r="E44" i="66"/>
  <c r="M44" i="66"/>
  <c r="E46" i="66"/>
  <c r="M46" i="66"/>
  <c r="E48" i="66"/>
  <c r="M48" i="66"/>
  <c r="G55" i="66"/>
  <c r="O55" i="66"/>
  <c r="G57" i="66"/>
  <c r="O57" i="66"/>
  <c r="G59" i="66"/>
  <c r="O59" i="66"/>
  <c r="G61" i="66"/>
  <c r="O61" i="66"/>
  <c r="G63" i="66"/>
  <c r="O63" i="66"/>
  <c r="I70" i="66"/>
  <c r="Q70" i="66"/>
  <c r="I72" i="66"/>
  <c r="Q72" i="66"/>
  <c r="I74" i="66"/>
  <c r="Q74" i="66"/>
  <c r="I76" i="66"/>
  <c r="Q76" i="66"/>
  <c r="I78" i="66"/>
  <c r="Q78" i="66"/>
  <c r="I80" i="66"/>
  <c r="Q80" i="66"/>
  <c r="C89" i="66"/>
  <c r="K89" i="66"/>
  <c r="C91" i="66"/>
  <c r="K91" i="66"/>
  <c r="C93" i="66"/>
  <c r="K93" i="66"/>
  <c r="C95" i="66"/>
  <c r="K95" i="66"/>
  <c r="C97" i="66"/>
  <c r="K97" i="66"/>
  <c r="C99" i="66"/>
  <c r="K99" i="66"/>
  <c r="C101" i="66"/>
  <c r="K101" i="66"/>
  <c r="J70" i="66"/>
  <c r="J72" i="66"/>
  <c r="J74" i="66"/>
  <c r="J76" i="66"/>
  <c r="J78" i="66"/>
  <c r="J80" i="66"/>
  <c r="C86" i="66"/>
  <c r="M87" i="66" s="1"/>
  <c r="D89" i="66"/>
  <c r="L89" i="66"/>
  <c r="D91" i="66"/>
  <c r="L91" i="66"/>
  <c r="D93" i="66"/>
  <c r="L93" i="66"/>
  <c r="D95" i="66"/>
  <c r="L95" i="66"/>
  <c r="D97" i="66"/>
  <c r="L97" i="66"/>
  <c r="D99" i="66"/>
  <c r="L99" i="66"/>
  <c r="D101" i="66"/>
  <c r="L101" i="66"/>
  <c r="G28" i="66"/>
  <c r="O28" i="66"/>
  <c r="G30" i="66"/>
  <c r="O30" i="66"/>
  <c r="G32" i="66"/>
  <c r="O32" i="66"/>
  <c r="G34" i="66"/>
  <c r="O34" i="66"/>
  <c r="G36" i="66"/>
  <c r="O36" i="66"/>
  <c r="G38" i="66"/>
  <c r="O38" i="66"/>
  <c r="G40" i="66"/>
  <c r="O40" i="66"/>
  <c r="G42" i="66"/>
  <c r="O42" i="66"/>
  <c r="G44" i="66"/>
  <c r="O44" i="66"/>
  <c r="G46" i="66"/>
  <c r="O46" i="66"/>
  <c r="G48" i="66"/>
  <c r="O48" i="66"/>
  <c r="I55" i="66"/>
  <c r="Q55" i="66"/>
  <c r="I57" i="66"/>
  <c r="Q57" i="66"/>
  <c r="I59" i="66"/>
  <c r="Q59" i="66"/>
  <c r="I61" i="66"/>
  <c r="Q61" i="66"/>
  <c r="I63" i="66"/>
  <c r="Q63" i="66"/>
  <c r="C70" i="66"/>
  <c r="K70" i="66"/>
  <c r="C72" i="66"/>
  <c r="K72" i="66"/>
  <c r="C74" i="66"/>
  <c r="K74" i="66"/>
  <c r="C76" i="66"/>
  <c r="K76" i="66"/>
  <c r="C78" i="66"/>
  <c r="K78" i="66"/>
  <c r="C80" i="66"/>
  <c r="K80" i="66"/>
  <c r="E89" i="66"/>
  <c r="M89" i="66"/>
  <c r="E91" i="66"/>
  <c r="M91" i="66"/>
  <c r="E93" i="66"/>
  <c r="M93" i="66"/>
  <c r="E95" i="66"/>
  <c r="M95" i="66"/>
  <c r="E97" i="66"/>
  <c r="M97" i="66"/>
  <c r="E99" i="66"/>
  <c r="M99" i="66"/>
  <c r="E101" i="66"/>
  <c r="M101" i="66"/>
  <c r="J93" i="66"/>
  <c r="H28" i="66"/>
  <c r="P28" i="66"/>
  <c r="H30" i="66"/>
  <c r="P30" i="66"/>
  <c r="H32" i="66"/>
  <c r="P32" i="66"/>
  <c r="H34" i="66"/>
  <c r="P34" i="66"/>
  <c r="H36" i="66"/>
  <c r="P36" i="66"/>
  <c r="H38" i="66"/>
  <c r="P38" i="66"/>
  <c r="H40" i="66"/>
  <c r="P40" i="66"/>
  <c r="H42" i="66"/>
  <c r="P42" i="66"/>
  <c r="H44" i="66"/>
  <c r="P44" i="66"/>
  <c r="H46" i="66"/>
  <c r="P46" i="66"/>
  <c r="H48" i="66"/>
  <c r="P48" i="66"/>
  <c r="J55" i="66"/>
  <c r="J57" i="66"/>
  <c r="J59" i="66"/>
  <c r="J61" i="66"/>
  <c r="J63" i="66"/>
  <c r="C67" i="66"/>
  <c r="Q68" i="66" s="1"/>
  <c r="D70" i="66"/>
  <c r="L70" i="66"/>
  <c r="D72" i="66"/>
  <c r="L72" i="66"/>
  <c r="D74" i="66"/>
  <c r="L74" i="66"/>
  <c r="D76" i="66"/>
  <c r="L76" i="66"/>
  <c r="D78" i="66"/>
  <c r="L78" i="66"/>
  <c r="D80" i="66"/>
  <c r="L80" i="66"/>
  <c r="F89" i="66"/>
  <c r="N89" i="66"/>
  <c r="F91" i="66"/>
  <c r="N91" i="66"/>
  <c r="F93" i="66"/>
  <c r="N93" i="66"/>
  <c r="F95" i="66"/>
  <c r="N95" i="66"/>
  <c r="F97" i="66"/>
  <c r="N97" i="66"/>
  <c r="F99" i="66"/>
  <c r="N99" i="66"/>
  <c r="F101" i="66"/>
  <c r="N101" i="66"/>
  <c r="I28" i="66"/>
  <c r="Q28" i="66"/>
  <c r="I30" i="66"/>
  <c r="Q30" i="66"/>
  <c r="I32" i="66"/>
  <c r="Q32" i="66"/>
  <c r="I34" i="66"/>
  <c r="Q34" i="66"/>
  <c r="I36" i="66"/>
  <c r="Q36" i="66"/>
  <c r="I38" i="66"/>
  <c r="Q38" i="66"/>
  <c r="I40" i="66"/>
  <c r="Q40" i="66"/>
  <c r="I42" i="66"/>
  <c r="Q42" i="66"/>
  <c r="I44" i="66"/>
  <c r="Q44" i="66"/>
  <c r="I46" i="66"/>
  <c r="Q46" i="66"/>
  <c r="I48" i="66"/>
  <c r="Q48" i="66"/>
  <c r="C55" i="66"/>
  <c r="K55" i="66"/>
  <c r="C57" i="66"/>
  <c r="K57" i="66"/>
  <c r="C59" i="66"/>
  <c r="K59" i="66"/>
  <c r="C61" i="66"/>
  <c r="K61" i="66"/>
  <c r="C63" i="66"/>
  <c r="K63" i="66"/>
  <c r="E70" i="66"/>
  <c r="M70" i="66"/>
  <c r="E72" i="66"/>
  <c r="M72" i="66"/>
  <c r="E74" i="66"/>
  <c r="M74" i="66"/>
  <c r="E76" i="66"/>
  <c r="M76" i="66"/>
  <c r="E78" i="66"/>
  <c r="M78" i="66"/>
  <c r="E80" i="66"/>
  <c r="M80" i="66"/>
  <c r="G89" i="66"/>
  <c r="O89" i="66"/>
  <c r="G91" i="66"/>
  <c r="O91" i="66"/>
  <c r="G93" i="66"/>
  <c r="O93" i="66"/>
  <c r="G95" i="66"/>
  <c r="O95" i="66"/>
  <c r="G97" i="66"/>
  <c r="O97" i="66"/>
  <c r="G99" i="66"/>
  <c r="O99" i="66"/>
  <c r="G101" i="66"/>
  <c r="O101" i="66"/>
  <c r="J89" i="66"/>
  <c r="J91" i="66"/>
  <c r="J101" i="66"/>
  <c r="C52" i="66"/>
  <c r="M53" i="66" s="1"/>
  <c r="D55" i="66"/>
  <c r="D57" i="66"/>
  <c r="D59" i="66"/>
  <c r="D61" i="66"/>
  <c r="D63" i="66"/>
  <c r="F70" i="66"/>
  <c r="N70" i="66"/>
  <c r="F72" i="66"/>
  <c r="N72" i="66"/>
  <c r="F74" i="66"/>
  <c r="N74" i="66"/>
  <c r="F76" i="66"/>
  <c r="N76" i="66"/>
  <c r="F78" i="66"/>
  <c r="N78" i="66"/>
  <c r="F80" i="66"/>
  <c r="N80" i="66"/>
  <c r="H89" i="66"/>
  <c r="P89" i="66"/>
  <c r="H91" i="66"/>
  <c r="P91" i="66"/>
  <c r="H93" i="66"/>
  <c r="P93" i="66"/>
  <c r="H95" i="66"/>
  <c r="P95" i="66"/>
  <c r="H97" i="66"/>
  <c r="P97" i="66"/>
  <c r="H99" i="66"/>
  <c r="P99" i="66"/>
  <c r="H101" i="66"/>
  <c r="P101" i="66"/>
  <c r="G70" i="66"/>
  <c r="G72" i="66"/>
  <c r="G74" i="66"/>
  <c r="G76" i="66"/>
  <c r="G78" i="66"/>
  <c r="G80" i="66"/>
  <c r="I89" i="66"/>
  <c r="I91" i="66"/>
  <c r="I93" i="66"/>
  <c r="I95" i="66"/>
  <c r="I97" i="66"/>
  <c r="I99" i="66"/>
  <c r="I101" i="66"/>
  <c r="J97" i="65"/>
  <c r="J101" i="65"/>
  <c r="J103" i="65"/>
  <c r="J105" i="65"/>
  <c r="J107" i="65"/>
  <c r="J109" i="65"/>
  <c r="E36" i="65"/>
  <c r="E38" i="65"/>
  <c r="E40" i="65"/>
  <c r="E42" i="65"/>
  <c r="E44" i="65"/>
  <c r="E46" i="65"/>
  <c r="E48" i="65"/>
  <c r="E50" i="65"/>
  <c r="E52" i="65"/>
  <c r="E54" i="65"/>
  <c r="E56" i="65"/>
  <c r="G63" i="65"/>
  <c r="G65" i="65"/>
  <c r="G67" i="65"/>
  <c r="G69" i="65"/>
  <c r="G71" i="65"/>
  <c r="I78" i="65"/>
  <c r="M78" i="65"/>
  <c r="I80" i="65"/>
  <c r="M80" i="65"/>
  <c r="I82" i="65"/>
  <c r="M82" i="65"/>
  <c r="I84" i="65"/>
  <c r="M84" i="65"/>
  <c r="I86" i="65"/>
  <c r="M86" i="65"/>
  <c r="I88" i="65"/>
  <c r="M88" i="65"/>
  <c r="C97" i="65"/>
  <c r="K97" i="65"/>
  <c r="C99" i="65"/>
  <c r="K99" i="65"/>
  <c r="C101" i="65"/>
  <c r="K101" i="65"/>
  <c r="C103" i="65"/>
  <c r="K103" i="65"/>
  <c r="C105" i="65"/>
  <c r="K105" i="65"/>
  <c r="C107" i="65"/>
  <c r="K107" i="65"/>
  <c r="C109" i="65"/>
  <c r="K109" i="65"/>
  <c r="C33" i="65"/>
  <c r="J99" i="65"/>
  <c r="F36" i="65"/>
  <c r="F38" i="65"/>
  <c r="F40" i="65"/>
  <c r="F42" i="65"/>
  <c r="F44" i="65"/>
  <c r="F46" i="65"/>
  <c r="F48" i="65"/>
  <c r="F50" i="65"/>
  <c r="F52" i="65"/>
  <c r="F54" i="65"/>
  <c r="F56" i="65"/>
  <c r="H63" i="65"/>
  <c r="L63" i="65"/>
  <c r="H65" i="65"/>
  <c r="L65" i="65"/>
  <c r="H67" i="65"/>
  <c r="L67" i="65"/>
  <c r="H69" i="65"/>
  <c r="L69" i="65"/>
  <c r="H71" i="65"/>
  <c r="L71" i="65"/>
  <c r="J78" i="65"/>
  <c r="J80" i="65"/>
  <c r="J82" i="65"/>
  <c r="J84" i="65"/>
  <c r="J86" i="65"/>
  <c r="J88" i="65"/>
  <c r="C94" i="65"/>
  <c r="L95" i="65" s="1"/>
  <c r="D97" i="65"/>
  <c r="D99" i="65"/>
  <c r="D101" i="65"/>
  <c r="D103" i="65"/>
  <c r="D105" i="65"/>
  <c r="D107" i="65"/>
  <c r="D109" i="65"/>
  <c r="E107" i="65"/>
  <c r="E109" i="65"/>
  <c r="J63" i="65"/>
  <c r="J65" i="65"/>
  <c r="J67" i="65"/>
  <c r="J69" i="65"/>
  <c r="J71" i="65"/>
  <c r="C75" i="65"/>
  <c r="F97" i="65"/>
  <c r="F99" i="65"/>
  <c r="F101" i="65"/>
  <c r="F103" i="65"/>
  <c r="F105" i="65"/>
  <c r="F107" i="65"/>
  <c r="F109" i="65"/>
  <c r="C63" i="65"/>
  <c r="K63" i="65"/>
  <c r="C65" i="65"/>
  <c r="K65" i="65"/>
  <c r="C67" i="65"/>
  <c r="K67" i="65"/>
  <c r="C69" i="65"/>
  <c r="K69" i="65"/>
  <c r="C71" i="65"/>
  <c r="K71" i="65"/>
  <c r="G97" i="65"/>
  <c r="G99" i="65"/>
  <c r="G101" i="65"/>
  <c r="G103" i="65"/>
  <c r="G105" i="65"/>
  <c r="G107" i="65"/>
  <c r="G109" i="65"/>
  <c r="C60" i="65"/>
  <c r="D63" i="65"/>
  <c r="D65" i="65"/>
  <c r="D67" i="65"/>
  <c r="D69" i="65"/>
  <c r="D71" i="65"/>
  <c r="F78" i="65"/>
  <c r="F80" i="65"/>
  <c r="F82" i="65"/>
  <c r="F84" i="65"/>
  <c r="F86" i="65"/>
  <c r="F88" i="65"/>
  <c r="H97" i="65"/>
  <c r="L97" i="65"/>
  <c r="H99" i="65"/>
  <c r="L99" i="65"/>
  <c r="H101" i="65"/>
  <c r="L101" i="65"/>
  <c r="H103" i="65"/>
  <c r="L103" i="65"/>
  <c r="H105" i="65"/>
  <c r="L105" i="65"/>
  <c r="H107" i="65"/>
  <c r="L107" i="65"/>
  <c r="H109" i="65"/>
  <c r="L109" i="65"/>
  <c r="E63" i="65"/>
  <c r="E65" i="65"/>
  <c r="E67" i="65"/>
  <c r="E69" i="65"/>
  <c r="E71" i="65"/>
  <c r="I97" i="65"/>
  <c r="I99" i="65"/>
  <c r="I101" i="65"/>
  <c r="I103" i="65"/>
  <c r="I105" i="65"/>
  <c r="I107" i="65"/>
  <c r="I109" i="65"/>
  <c r="C46" i="64"/>
  <c r="J72" i="64"/>
  <c r="H74" i="64"/>
  <c r="J74" i="64"/>
  <c r="E22" i="64"/>
  <c r="E24" i="64"/>
  <c r="E26" i="64"/>
  <c r="E28" i="64"/>
  <c r="E30" i="64"/>
  <c r="E32" i="64"/>
  <c r="E34" i="64"/>
  <c r="E36" i="64"/>
  <c r="E38" i="64"/>
  <c r="E40" i="64"/>
  <c r="E42" i="64"/>
  <c r="G49" i="64"/>
  <c r="G51" i="64"/>
  <c r="G53" i="64"/>
  <c r="G55" i="64"/>
  <c r="G57" i="64"/>
  <c r="I64" i="64"/>
  <c r="K64" i="64"/>
  <c r="I66" i="64"/>
  <c r="K66" i="64"/>
  <c r="I68" i="64"/>
  <c r="K68" i="64"/>
  <c r="I70" i="64"/>
  <c r="K70" i="64"/>
  <c r="I72" i="64"/>
  <c r="K72" i="64"/>
  <c r="I74" i="64"/>
  <c r="K74" i="64"/>
  <c r="C83" i="64"/>
  <c r="C85" i="64"/>
  <c r="C87" i="64"/>
  <c r="C89" i="64"/>
  <c r="C91" i="64"/>
  <c r="C93" i="64"/>
  <c r="C95" i="64"/>
  <c r="G22" i="64"/>
  <c r="G24" i="64"/>
  <c r="G26" i="64"/>
  <c r="G28" i="64"/>
  <c r="G30" i="64"/>
  <c r="G32" i="64"/>
  <c r="G34" i="64"/>
  <c r="G36" i="64"/>
  <c r="G38" i="64"/>
  <c r="G40" i="64"/>
  <c r="G42" i="64"/>
  <c r="C64" i="64"/>
  <c r="C66" i="64"/>
  <c r="C68" i="64"/>
  <c r="C70" i="64"/>
  <c r="C72" i="64"/>
  <c r="C74" i="64"/>
  <c r="E83" i="64"/>
  <c r="E85" i="64"/>
  <c r="E87" i="64"/>
  <c r="E89" i="64"/>
  <c r="E91" i="64"/>
  <c r="E93" i="64"/>
  <c r="E95" i="64"/>
  <c r="H22" i="64"/>
  <c r="J22" i="64"/>
  <c r="H24" i="64"/>
  <c r="J24" i="64"/>
  <c r="H26" i="64"/>
  <c r="J26" i="64"/>
  <c r="H28" i="64"/>
  <c r="J28" i="64"/>
  <c r="H30" i="64"/>
  <c r="J30" i="64"/>
  <c r="H32" i="64"/>
  <c r="J32" i="64"/>
  <c r="H34" i="64"/>
  <c r="J34" i="64"/>
  <c r="H36" i="64"/>
  <c r="J36" i="64"/>
  <c r="H38" i="64"/>
  <c r="J38" i="64"/>
  <c r="H40" i="64"/>
  <c r="J40" i="64"/>
  <c r="H42" i="64"/>
  <c r="J42" i="64"/>
  <c r="C61" i="64"/>
  <c r="D64" i="64"/>
  <c r="D66" i="64"/>
  <c r="D68" i="64"/>
  <c r="D70" i="64"/>
  <c r="D72" i="64"/>
  <c r="D74" i="64"/>
  <c r="F83" i="64"/>
  <c r="F85" i="64"/>
  <c r="F87" i="64"/>
  <c r="F89" i="64"/>
  <c r="F91" i="64"/>
  <c r="F93" i="64"/>
  <c r="F95" i="64"/>
  <c r="I22" i="64"/>
  <c r="K22" i="64"/>
  <c r="I24" i="64"/>
  <c r="K24" i="64"/>
  <c r="I26" i="64"/>
  <c r="K26" i="64"/>
  <c r="I28" i="64"/>
  <c r="K28" i="64"/>
  <c r="I30" i="64"/>
  <c r="K30" i="64"/>
  <c r="I32" i="64"/>
  <c r="K32" i="64"/>
  <c r="I34" i="64"/>
  <c r="K34" i="64"/>
  <c r="I36" i="64"/>
  <c r="K36" i="64"/>
  <c r="I38" i="64"/>
  <c r="K38" i="64"/>
  <c r="I40" i="64"/>
  <c r="K40" i="64"/>
  <c r="I42" i="64"/>
  <c r="K42" i="64"/>
  <c r="E64" i="64"/>
  <c r="E66" i="64"/>
  <c r="E68" i="64"/>
  <c r="E70" i="64"/>
  <c r="E72" i="64"/>
  <c r="E74" i="64"/>
  <c r="G83" i="64"/>
  <c r="G85" i="64"/>
  <c r="G87" i="64"/>
  <c r="G89" i="64"/>
  <c r="G91" i="64"/>
  <c r="G93" i="64"/>
  <c r="G95" i="64"/>
  <c r="F64" i="64"/>
  <c r="F66" i="64"/>
  <c r="F68" i="64"/>
  <c r="F70" i="64"/>
  <c r="F72" i="64"/>
  <c r="F74" i="64"/>
  <c r="H83" i="64"/>
  <c r="J83" i="64"/>
  <c r="H85" i="64"/>
  <c r="J85" i="64"/>
  <c r="H87" i="64"/>
  <c r="J87" i="64"/>
  <c r="H89" i="64"/>
  <c r="J89" i="64"/>
  <c r="H91" i="64"/>
  <c r="J91" i="64"/>
  <c r="H93" i="64"/>
  <c r="J93" i="64"/>
  <c r="H95" i="64"/>
  <c r="J95" i="64"/>
  <c r="C22" i="64"/>
  <c r="C24" i="64"/>
  <c r="C26" i="64"/>
  <c r="C28" i="64"/>
  <c r="C30" i="64"/>
  <c r="C32" i="64"/>
  <c r="C34" i="64"/>
  <c r="C36" i="64"/>
  <c r="C38" i="64"/>
  <c r="C40" i="64"/>
  <c r="C42" i="64"/>
  <c r="G64" i="64"/>
  <c r="G66" i="64"/>
  <c r="G68" i="64"/>
  <c r="G70" i="64"/>
  <c r="G72" i="64"/>
  <c r="G74" i="64"/>
  <c r="I83" i="64"/>
  <c r="I85" i="64"/>
  <c r="I87" i="64"/>
  <c r="I89" i="64"/>
  <c r="I91" i="64"/>
  <c r="I93" i="64"/>
  <c r="I95" i="64"/>
  <c r="J89" i="63"/>
  <c r="J91" i="63"/>
  <c r="J93" i="63"/>
  <c r="J95" i="63"/>
  <c r="J97" i="63"/>
  <c r="J99" i="63"/>
  <c r="J101" i="63"/>
  <c r="E28" i="63"/>
  <c r="M28" i="63"/>
  <c r="E30" i="63"/>
  <c r="M30" i="63"/>
  <c r="E32" i="63"/>
  <c r="M32" i="63"/>
  <c r="E34" i="63"/>
  <c r="M34" i="63"/>
  <c r="E36" i="63"/>
  <c r="M36" i="63"/>
  <c r="E38" i="63"/>
  <c r="M38" i="63"/>
  <c r="E40" i="63"/>
  <c r="M40" i="63"/>
  <c r="E42" i="63"/>
  <c r="M42" i="63"/>
  <c r="E44" i="63"/>
  <c r="M44" i="63"/>
  <c r="E46" i="63"/>
  <c r="M46" i="63"/>
  <c r="E48" i="63"/>
  <c r="M48" i="63"/>
  <c r="G55" i="63"/>
  <c r="O55" i="63"/>
  <c r="G57" i="63"/>
  <c r="O57" i="63"/>
  <c r="G59" i="63"/>
  <c r="O59" i="63"/>
  <c r="G61" i="63"/>
  <c r="O61" i="63"/>
  <c r="G63" i="63"/>
  <c r="O63" i="63"/>
  <c r="I70" i="63"/>
  <c r="Q70" i="63"/>
  <c r="I72" i="63"/>
  <c r="Q72" i="63"/>
  <c r="I74" i="63"/>
  <c r="Q74" i="63"/>
  <c r="I76" i="63"/>
  <c r="Q76" i="63"/>
  <c r="I78" i="63"/>
  <c r="Q78" i="63"/>
  <c r="I80" i="63"/>
  <c r="Q80" i="63"/>
  <c r="C89" i="63"/>
  <c r="K89" i="63"/>
  <c r="C91" i="63"/>
  <c r="K91" i="63"/>
  <c r="C93" i="63"/>
  <c r="K93" i="63"/>
  <c r="C95" i="63"/>
  <c r="K95" i="63"/>
  <c r="C97" i="63"/>
  <c r="K97" i="63"/>
  <c r="C99" i="63"/>
  <c r="K99" i="63"/>
  <c r="C101" i="63"/>
  <c r="K101" i="63"/>
  <c r="J70" i="63"/>
  <c r="J72" i="63"/>
  <c r="J74" i="63"/>
  <c r="J76" i="63"/>
  <c r="J78" i="63"/>
  <c r="J80" i="63"/>
  <c r="C86" i="63"/>
  <c r="F87" i="63" s="1"/>
  <c r="D89" i="63"/>
  <c r="L89" i="63"/>
  <c r="D91" i="63"/>
  <c r="L91" i="63"/>
  <c r="D93" i="63"/>
  <c r="L93" i="63"/>
  <c r="D95" i="63"/>
  <c r="L95" i="63"/>
  <c r="D97" i="63"/>
  <c r="L97" i="63"/>
  <c r="D99" i="63"/>
  <c r="L99" i="63"/>
  <c r="D101" i="63"/>
  <c r="L101" i="63"/>
  <c r="C70" i="63"/>
  <c r="K70" i="63"/>
  <c r="C72" i="63"/>
  <c r="K72" i="63"/>
  <c r="C74" i="63"/>
  <c r="K74" i="63"/>
  <c r="C76" i="63"/>
  <c r="K76" i="63"/>
  <c r="C78" i="63"/>
  <c r="K78" i="63"/>
  <c r="C80" i="63"/>
  <c r="K80" i="63"/>
  <c r="E89" i="63"/>
  <c r="M89" i="63"/>
  <c r="E91" i="63"/>
  <c r="M91" i="63"/>
  <c r="E93" i="63"/>
  <c r="M93" i="63"/>
  <c r="E95" i="63"/>
  <c r="M95" i="63"/>
  <c r="E97" i="63"/>
  <c r="M97" i="63"/>
  <c r="E99" i="63"/>
  <c r="M99" i="63"/>
  <c r="E101" i="63"/>
  <c r="M101" i="63"/>
  <c r="C25" i="63"/>
  <c r="P26" i="63" s="1"/>
  <c r="H28" i="63"/>
  <c r="P28" i="63"/>
  <c r="H30" i="63"/>
  <c r="P30" i="63"/>
  <c r="H32" i="63"/>
  <c r="P32" i="63"/>
  <c r="H34" i="63"/>
  <c r="P34" i="63"/>
  <c r="H36" i="63"/>
  <c r="P36" i="63"/>
  <c r="H38" i="63"/>
  <c r="P38" i="63"/>
  <c r="H40" i="63"/>
  <c r="P40" i="63"/>
  <c r="H42" i="63"/>
  <c r="P42" i="63"/>
  <c r="H44" i="63"/>
  <c r="P44" i="63"/>
  <c r="H46" i="63"/>
  <c r="P46" i="63"/>
  <c r="H48" i="63"/>
  <c r="P48" i="63"/>
  <c r="J55" i="63"/>
  <c r="J57" i="63"/>
  <c r="J59" i="63"/>
  <c r="J61" i="63"/>
  <c r="J63" i="63"/>
  <c r="C67" i="63"/>
  <c r="G68" i="63" s="1"/>
  <c r="D70" i="63"/>
  <c r="L70" i="63"/>
  <c r="D72" i="63"/>
  <c r="L72" i="63"/>
  <c r="D74" i="63"/>
  <c r="L74" i="63"/>
  <c r="D76" i="63"/>
  <c r="L76" i="63"/>
  <c r="D78" i="63"/>
  <c r="L78" i="63"/>
  <c r="D80" i="63"/>
  <c r="L80" i="63"/>
  <c r="F89" i="63"/>
  <c r="N89" i="63"/>
  <c r="F91" i="63"/>
  <c r="N91" i="63"/>
  <c r="F93" i="63"/>
  <c r="N93" i="63"/>
  <c r="F95" i="63"/>
  <c r="N95" i="63"/>
  <c r="F97" i="63"/>
  <c r="N97" i="63"/>
  <c r="F99" i="63"/>
  <c r="N99" i="63"/>
  <c r="F101" i="63"/>
  <c r="N101" i="63"/>
  <c r="I28" i="63"/>
  <c r="Q28" i="63"/>
  <c r="I30" i="63"/>
  <c r="Q30" i="63"/>
  <c r="I32" i="63"/>
  <c r="Q32" i="63"/>
  <c r="I34" i="63"/>
  <c r="Q34" i="63"/>
  <c r="I36" i="63"/>
  <c r="Q36" i="63"/>
  <c r="I38" i="63"/>
  <c r="Q38" i="63"/>
  <c r="I40" i="63"/>
  <c r="Q40" i="63"/>
  <c r="I42" i="63"/>
  <c r="Q42" i="63"/>
  <c r="I44" i="63"/>
  <c r="Q44" i="63"/>
  <c r="I46" i="63"/>
  <c r="Q46" i="63"/>
  <c r="I48" i="63"/>
  <c r="Q48" i="63"/>
  <c r="C55" i="63"/>
  <c r="C57" i="63"/>
  <c r="C59" i="63"/>
  <c r="C61" i="63"/>
  <c r="C63" i="63"/>
  <c r="E70" i="63"/>
  <c r="M70" i="63"/>
  <c r="E72" i="63"/>
  <c r="M72" i="63"/>
  <c r="E74" i="63"/>
  <c r="M74" i="63"/>
  <c r="E76" i="63"/>
  <c r="M76" i="63"/>
  <c r="E78" i="63"/>
  <c r="M78" i="63"/>
  <c r="E80" i="63"/>
  <c r="M80" i="63"/>
  <c r="G89" i="63"/>
  <c r="O89" i="63"/>
  <c r="G91" i="63"/>
  <c r="O91" i="63"/>
  <c r="G93" i="63"/>
  <c r="O93" i="63"/>
  <c r="G95" i="63"/>
  <c r="O95" i="63"/>
  <c r="G97" i="63"/>
  <c r="O97" i="63"/>
  <c r="G99" i="63"/>
  <c r="O99" i="63"/>
  <c r="G101" i="63"/>
  <c r="O101" i="63"/>
  <c r="J48" i="63"/>
  <c r="C52" i="63"/>
  <c r="P53" i="63" s="1"/>
  <c r="F70" i="63"/>
  <c r="N70" i="63"/>
  <c r="F72" i="63"/>
  <c r="N72" i="63"/>
  <c r="F74" i="63"/>
  <c r="N74" i="63"/>
  <c r="F76" i="63"/>
  <c r="N76" i="63"/>
  <c r="F78" i="63"/>
  <c r="N78" i="63"/>
  <c r="F80" i="63"/>
  <c r="N80" i="63"/>
  <c r="H89" i="63"/>
  <c r="P89" i="63"/>
  <c r="H91" i="63"/>
  <c r="P91" i="63"/>
  <c r="H93" i="63"/>
  <c r="P93" i="63"/>
  <c r="H95" i="63"/>
  <c r="P95" i="63"/>
  <c r="H97" i="63"/>
  <c r="P97" i="63"/>
  <c r="H99" i="63"/>
  <c r="P99" i="63"/>
  <c r="H101" i="63"/>
  <c r="P101" i="63"/>
  <c r="G70" i="63"/>
  <c r="G72" i="63"/>
  <c r="G74" i="63"/>
  <c r="G76" i="63"/>
  <c r="G78" i="63"/>
  <c r="G80" i="63"/>
  <c r="I89" i="63"/>
  <c r="I91" i="63"/>
  <c r="I93" i="63"/>
  <c r="I95" i="63"/>
  <c r="I97" i="63"/>
  <c r="I99" i="63"/>
  <c r="I101" i="63"/>
  <c r="C33" i="62"/>
  <c r="H78" i="62"/>
  <c r="L78" i="62"/>
  <c r="H80" i="62"/>
  <c r="L80" i="62"/>
  <c r="H82" i="62"/>
  <c r="L82" i="62"/>
  <c r="H84" i="62"/>
  <c r="L84" i="62"/>
  <c r="H86" i="62"/>
  <c r="L86" i="62"/>
  <c r="H88" i="62"/>
  <c r="L88" i="62"/>
  <c r="J97" i="62"/>
  <c r="J99" i="62"/>
  <c r="J101" i="62"/>
  <c r="J103" i="62"/>
  <c r="J105" i="62"/>
  <c r="J107" i="62"/>
  <c r="J109" i="62"/>
  <c r="J84" i="62"/>
  <c r="E48" i="62"/>
  <c r="E50" i="62"/>
  <c r="E52" i="62"/>
  <c r="E54" i="62"/>
  <c r="E56" i="62"/>
  <c r="G63" i="62"/>
  <c r="G65" i="62"/>
  <c r="G67" i="62"/>
  <c r="G69" i="62"/>
  <c r="G71" i="62"/>
  <c r="I78" i="62"/>
  <c r="M78" i="62"/>
  <c r="I80" i="62"/>
  <c r="M80" i="62"/>
  <c r="I82" i="62"/>
  <c r="M82" i="62"/>
  <c r="I84" i="62"/>
  <c r="M84" i="62"/>
  <c r="I86" i="62"/>
  <c r="M86" i="62"/>
  <c r="I88" i="62"/>
  <c r="M88" i="62"/>
  <c r="C97" i="62"/>
  <c r="K97" i="62"/>
  <c r="C99" i="62"/>
  <c r="K99" i="62"/>
  <c r="C101" i="62"/>
  <c r="K101" i="62"/>
  <c r="C103" i="62"/>
  <c r="K103" i="62"/>
  <c r="C105" i="62"/>
  <c r="K105" i="62"/>
  <c r="C107" i="62"/>
  <c r="K107" i="62"/>
  <c r="C109" i="62"/>
  <c r="K109" i="62"/>
  <c r="G48" i="62"/>
  <c r="G50" i="62"/>
  <c r="G52" i="62"/>
  <c r="G54" i="62"/>
  <c r="G56" i="62"/>
  <c r="I63" i="62"/>
  <c r="M63" i="62"/>
  <c r="I65" i="62"/>
  <c r="M65" i="62"/>
  <c r="I67" i="62"/>
  <c r="M67" i="62"/>
  <c r="I69" i="62"/>
  <c r="M69" i="62"/>
  <c r="I71" i="62"/>
  <c r="M71" i="62"/>
  <c r="C78" i="62"/>
  <c r="K78" i="62"/>
  <c r="C80" i="62"/>
  <c r="K80" i="62"/>
  <c r="C82" i="62"/>
  <c r="K82" i="62"/>
  <c r="C84" i="62"/>
  <c r="K84" i="62"/>
  <c r="C86" i="62"/>
  <c r="K86" i="62"/>
  <c r="C88" i="62"/>
  <c r="K88" i="62"/>
  <c r="E97" i="62"/>
  <c r="E99" i="62"/>
  <c r="E101" i="62"/>
  <c r="E103" i="62"/>
  <c r="E105" i="62"/>
  <c r="E107" i="62"/>
  <c r="E109" i="62"/>
  <c r="J78" i="62"/>
  <c r="J88" i="62"/>
  <c r="H48" i="62"/>
  <c r="L48" i="62"/>
  <c r="H50" i="62"/>
  <c r="L50" i="62"/>
  <c r="H52" i="62"/>
  <c r="L52" i="62"/>
  <c r="H54" i="62"/>
  <c r="L54" i="62"/>
  <c r="H56" i="62"/>
  <c r="L56" i="62"/>
  <c r="J63" i="62"/>
  <c r="J65" i="62"/>
  <c r="J67" i="62"/>
  <c r="J69" i="62"/>
  <c r="J71" i="62"/>
  <c r="C75" i="62"/>
  <c r="D78" i="62"/>
  <c r="D80" i="62"/>
  <c r="D82" i="62"/>
  <c r="D84" i="62"/>
  <c r="D86" i="62"/>
  <c r="D88" i="62"/>
  <c r="F97" i="62"/>
  <c r="F99" i="62"/>
  <c r="F101" i="62"/>
  <c r="F103" i="62"/>
  <c r="F105" i="62"/>
  <c r="F107" i="62"/>
  <c r="F109" i="62"/>
  <c r="J82" i="62"/>
  <c r="J86" i="62"/>
  <c r="I48" i="62"/>
  <c r="M48" i="62"/>
  <c r="I50" i="62"/>
  <c r="M50" i="62"/>
  <c r="I52" i="62"/>
  <c r="M52" i="62"/>
  <c r="I54" i="62"/>
  <c r="M54" i="62"/>
  <c r="I56" i="62"/>
  <c r="M56" i="62"/>
  <c r="C63" i="62"/>
  <c r="K63" i="62"/>
  <c r="C65" i="62"/>
  <c r="K65" i="62"/>
  <c r="C67" i="62"/>
  <c r="K67" i="62"/>
  <c r="C69" i="62"/>
  <c r="K69" i="62"/>
  <c r="C71" i="62"/>
  <c r="K71" i="62"/>
  <c r="E78" i="62"/>
  <c r="E80" i="62"/>
  <c r="E82" i="62"/>
  <c r="E84" i="62"/>
  <c r="E86" i="62"/>
  <c r="E88" i="62"/>
  <c r="G97" i="62"/>
  <c r="G99" i="62"/>
  <c r="G101" i="62"/>
  <c r="G103" i="62"/>
  <c r="G105" i="62"/>
  <c r="G107" i="62"/>
  <c r="G109" i="62"/>
  <c r="J48" i="62"/>
  <c r="J50" i="62"/>
  <c r="J52" i="62"/>
  <c r="J54" i="62"/>
  <c r="J56" i="62"/>
  <c r="C60" i="62"/>
  <c r="D63" i="62"/>
  <c r="D65" i="62"/>
  <c r="D67" i="62"/>
  <c r="D69" i="62"/>
  <c r="D71" i="62"/>
  <c r="F78" i="62"/>
  <c r="F80" i="62"/>
  <c r="F82" i="62"/>
  <c r="F84" i="62"/>
  <c r="F86" i="62"/>
  <c r="F88" i="62"/>
  <c r="H97" i="62"/>
  <c r="L97" i="62"/>
  <c r="H99" i="62"/>
  <c r="L99" i="62"/>
  <c r="H101" i="62"/>
  <c r="L101" i="62"/>
  <c r="H103" i="62"/>
  <c r="L103" i="62"/>
  <c r="H105" i="62"/>
  <c r="L105" i="62"/>
  <c r="H107" i="62"/>
  <c r="L107" i="62"/>
  <c r="H109" i="62"/>
  <c r="L109" i="62"/>
  <c r="J80" i="62"/>
  <c r="C36" i="62"/>
  <c r="C38" i="62"/>
  <c r="C40" i="62"/>
  <c r="C42" i="62"/>
  <c r="C44" i="62"/>
  <c r="C46" i="62"/>
  <c r="C48" i="62"/>
  <c r="C50" i="62"/>
  <c r="C52" i="62"/>
  <c r="C54" i="62"/>
  <c r="C56" i="62"/>
  <c r="E63" i="62"/>
  <c r="E65" i="62"/>
  <c r="E67" i="62"/>
  <c r="E69" i="62"/>
  <c r="E71" i="62"/>
  <c r="G78" i="62"/>
  <c r="G80" i="62"/>
  <c r="G82" i="62"/>
  <c r="G84" i="62"/>
  <c r="G86" i="62"/>
  <c r="G88" i="62"/>
  <c r="I97" i="62"/>
  <c r="I99" i="62"/>
  <c r="I101" i="62"/>
  <c r="I103" i="62"/>
  <c r="I105" i="62"/>
  <c r="I107" i="62"/>
  <c r="I109" i="62"/>
  <c r="H62" i="61"/>
  <c r="F49" i="61"/>
  <c r="E22" i="61"/>
  <c r="E24" i="61"/>
  <c r="E26" i="61"/>
  <c r="E28" i="61"/>
  <c r="E30" i="61"/>
  <c r="E32" i="61"/>
  <c r="E34" i="61"/>
  <c r="E36" i="61"/>
  <c r="E38" i="61"/>
  <c r="E40" i="61"/>
  <c r="E42" i="61"/>
  <c r="G49" i="61"/>
  <c r="G51" i="61"/>
  <c r="G53" i="61"/>
  <c r="G55" i="61"/>
  <c r="G57" i="61"/>
  <c r="I64" i="61"/>
  <c r="K64" i="61"/>
  <c r="I66" i="61"/>
  <c r="K66" i="61"/>
  <c r="I68" i="61"/>
  <c r="K68" i="61"/>
  <c r="I70" i="61"/>
  <c r="K70" i="61"/>
  <c r="I72" i="61"/>
  <c r="K72" i="61"/>
  <c r="I74" i="61"/>
  <c r="K74" i="61"/>
  <c r="C83" i="61"/>
  <c r="C85" i="61"/>
  <c r="C87" i="61"/>
  <c r="C89" i="61"/>
  <c r="C91" i="61"/>
  <c r="C93" i="61"/>
  <c r="C95" i="61"/>
  <c r="F22" i="61"/>
  <c r="F24" i="61"/>
  <c r="F26" i="61"/>
  <c r="F28" i="61"/>
  <c r="F30" i="61"/>
  <c r="F32" i="61"/>
  <c r="F34" i="61"/>
  <c r="F36" i="61"/>
  <c r="F38" i="61"/>
  <c r="F40" i="61"/>
  <c r="F42" i="61"/>
  <c r="H49" i="61"/>
  <c r="J49" i="61"/>
  <c r="H51" i="61"/>
  <c r="J51" i="61"/>
  <c r="H53" i="61"/>
  <c r="J53" i="61"/>
  <c r="H55" i="61"/>
  <c r="J55" i="61"/>
  <c r="H57" i="61"/>
  <c r="J57" i="61"/>
  <c r="C80" i="61"/>
  <c r="I81" i="61" s="1"/>
  <c r="D83" i="61"/>
  <c r="D85" i="61"/>
  <c r="D87" i="61"/>
  <c r="D89" i="61"/>
  <c r="D91" i="61"/>
  <c r="D93" i="61"/>
  <c r="D95" i="61"/>
  <c r="C19" i="61"/>
  <c r="F51" i="61"/>
  <c r="F53" i="61"/>
  <c r="F55" i="61"/>
  <c r="F57" i="61"/>
  <c r="G22" i="61"/>
  <c r="G24" i="61"/>
  <c r="G26" i="61"/>
  <c r="G28" i="61"/>
  <c r="G30" i="61"/>
  <c r="G32" i="61"/>
  <c r="G34" i="61"/>
  <c r="G36" i="61"/>
  <c r="G38" i="61"/>
  <c r="G40" i="61"/>
  <c r="G42" i="61"/>
  <c r="I49" i="61"/>
  <c r="K49" i="61"/>
  <c r="I51" i="61"/>
  <c r="K51" i="61"/>
  <c r="I53" i="61"/>
  <c r="K53" i="61"/>
  <c r="I55" i="61"/>
  <c r="K55" i="61"/>
  <c r="I57" i="61"/>
  <c r="K57" i="61"/>
  <c r="E83" i="61"/>
  <c r="E85" i="61"/>
  <c r="E87" i="61"/>
  <c r="E89" i="61"/>
  <c r="E91" i="61"/>
  <c r="E93" i="61"/>
  <c r="E95" i="61"/>
  <c r="F93" i="61"/>
  <c r="F95" i="61"/>
  <c r="F83" i="61"/>
  <c r="F85" i="61"/>
  <c r="F87" i="61"/>
  <c r="F89" i="61"/>
  <c r="I22" i="61"/>
  <c r="K22" i="61"/>
  <c r="I24" i="61"/>
  <c r="K24" i="61"/>
  <c r="I26" i="61"/>
  <c r="K26" i="61"/>
  <c r="I28" i="61"/>
  <c r="K28" i="61"/>
  <c r="I30" i="61"/>
  <c r="K30" i="61"/>
  <c r="I32" i="61"/>
  <c r="K32" i="61"/>
  <c r="I34" i="61"/>
  <c r="K34" i="61"/>
  <c r="I36" i="61"/>
  <c r="K36" i="61"/>
  <c r="I38" i="61"/>
  <c r="K38" i="61"/>
  <c r="I40" i="61"/>
  <c r="K40" i="61"/>
  <c r="I42" i="61"/>
  <c r="K42" i="61"/>
  <c r="C49" i="61"/>
  <c r="C51" i="61"/>
  <c r="C53" i="61"/>
  <c r="C55" i="61"/>
  <c r="C57" i="61"/>
  <c r="E64" i="61"/>
  <c r="E66" i="61"/>
  <c r="E68" i="61"/>
  <c r="E70" i="61"/>
  <c r="E72" i="61"/>
  <c r="E74" i="61"/>
  <c r="G83" i="61"/>
  <c r="G85" i="61"/>
  <c r="G87" i="61"/>
  <c r="G89" i="61"/>
  <c r="G91" i="61"/>
  <c r="G93" i="61"/>
  <c r="G95" i="61"/>
  <c r="C46" i="61"/>
  <c r="D49" i="61"/>
  <c r="D51" i="61"/>
  <c r="D53" i="61"/>
  <c r="D55" i="61"/>
  <c r="D57" i="61"/>
  <c r="H83" i="61"/>
  <c r="J83" i="61"/>
  <c r="H85" i="61"/>
  <c r="J85" i="61"/>
  <c r="H87" i="61"/>
  <c r="J87" i="61"/>
  <c r="H89" i="61"/>
  <c r="J89" i="61"/>
  <c r="H91" i="61"/>
  <c r="J91" i="61"/>
  <c r="H93" i="61"/>
  <c r="J93" i="61"/>
  <c r="H95" i="61"/>
  <c r="J95" i="61"/>
  <c r="C22" i="61"/>
  <c r="C24" i="61"/>
  <c r="C26" i="61"/>
  <c r="C28" i="61"/>
  <c r="E49" i="61"/>
  <c r="E51" i="61"/>
  <c r="E53" i="61"/>
  <c r="E55" i="61"/>
  <c r="E57" i="61"/>
  <c r="I83" i="61"/>
  <c r="I85" i="61"/>
  <c r="I87" i="61"/>
  <c r="I89" i="61"/>
  <c r="I91" i="61"/>
  <c r="I93" i="61"/>
  <c r="I95" i="61"/>
  <c r="H94" i="60"/>
  <c r="R94" i="60"/>
  <c r="R92" i="60"/>
  <c r="H92" i="60"/>
  <c r="H88" i="60"/>
  <c r="R88" i="60"/>
  <c r="K86" i="60"/>
  <c r="J86" i="60"/>
  <c r="S86" i="60"/>
  <c r="I86" i="60"/>
  <c r="R86" i="60"/>
  <c r="H86" i="60"/>
  <c r="Q86" i="60"/>
  <c r="G86" i="60"/>
  <c r="N86" i="60"/>
  <c r="F86" i="60"/>
  <c r="M86" i="60"/>
  <c r="E86" i="60"/>
  <c r="L86" i="60"/>
  <c r="H84" i="60"/>
  <c r="R84" i="60"/>
  <c r="I77" i="60"/>
  <c r="M77" i="60"/>
  <c r="N77" i="60"/>
  <c r="R77" i="60"/>
  <c r="S77" i="60"/>
  <c r="E77" i="60"/>
  <c r="F77" i="60"/>
  <c r="K75" i="60"/>
  <c r="J75" i="60"/>
  <c r="S75" i="60"/>
  <c r="I75" i="60"/>
  <c r="R75" i="60"/>
  <c r="H75" i="60"/>
  <c r="Q75" i="60"/>
  <c r="G75" i="60"/>
  <c r="N75" i="60"/>
  <c r="F75" i="60"/>
  <c r="M75" i="60"/>
  <c r="E75" i="60"/>
  <c r="L75" i="60"/>
  <c r="N73" i="60"/>
  <c r="S73" i="60"/>
  <c r="E73" i="60"/>
  <c r="F73" i="60"/>
  <c r="H73" i="60"/>
  <c r="I73" i="60"/>
  <c r="R71" i="60"/>
  <c r="S71" i="60"/>
  <c r="E71" i="60"/>
  <c r="F71" i="60"/>
  <c r="H71" i="60"/>
  <c r="I71" i="60"/>
  <c r="M71" i="60"/>
  <c r="S69" i="60"/>
  <c r="E69" i="60"/>
  <c r="F69" i="60"/>
  <c r="H69" i="60"/>
  <c r="I69" i="60"/>
  <c r="M69" i="60"/>
  <c r="N69" i="60"/>
  <c r="C62" i="60"/>
  <c r="Q62" i="60"/>
  <c r="N62" i="60"/>
  <c r="D62" i="60"/>
  <c r="R62" i="60"/>
  <c r="F62" i="60"/>
  <c r="G62" i="60"/>
  <c r="H62" i="60"/>
  <c r="K62" i="60"/>
  <c r="L62" i="60"/>
  <c r="G60" i="60"/>
  <c r="H60" i="60"/>
  <c r="K60" i="60"/>
  <c r="N60" i="60"/>
  <c r="C60" i="60"/>
  <c r="Q60" i="60"/>
  <c r="D60" i="60"/>
  <c r="R60" i="60"/>
  <c r="L58" i="60"/>
  <c r="C58" i="60"/>
  <c r="Q58" i="60"/>
  <c r="D58" i="60"/>
  <c r="R58" i="60"/>
  <c r="F58" i="60"/>
  <c r="G58" i="60"/>
  <c r="N58" i="60"/>
  <c r="H58" i="60"/>
  <c r="D56" i="60"/>
  <c r="R56" i="60"/>
  <c r="G56" i="60"/>
  <c r="H56" i="60"/>
  <c r="K56" i="60"/>
  <c r="N56" i="60"/>
  <c r="H54" i="60"/>
  <c r="K54" i="60"/>
  <c r="L54" i="60"/>
  <c r="C54" i="60"/>
  <c r="Q54" i="60"/>
  <c r="D54" i="60"/>
  <c r="R54" i="60"/>
  <c r="F54" i="60"/>
  <c r="N52" i="60"/>
  <c r="C52" i="60"/>
  <c r="Q52" i="60"/>
  <c r="D52" i="60"/>
  <c r="R52" i="60"/>
  <c r="F52" i="60"/>
  <c r="G52" i="60"/>
  <c r="H52" i="60"/>
  <c r="K52" i="60"/>
  <c r="F50" i="60"/>
  <c r="G50" i="60"/>
  <c r="H50" i="60"/>
  <c r="K50" i="60"/>
  <c r="L50" i="60"/>
  <c r="N50" i="60"/>
  <c r="C50" i="60"/>
  <c r="Q50" i="60"/>
  <c r="H48" i="60"/>
  <c r="K48" i="60"/>
  <c r="L48" i="60"/>
  <c r="N48" i="60"/>
  <c r="C48" i="60"/>
  <c r="Q48" i="60"/>
  <c r="D48" i="60"/>
  <c r="F48" i="60"/>
  <c r="K46" i="60"/>
  <c r="C46" i="60"/>
  <c r="L46" i="60"/>
  <c r="D46" i="60"/>
  <c r="F46" i="60"/>
  <c r="G46" i="60"/>
  <c r="N46" i="60"/>
  <c r="Q46" i="60"/>
  <c r="H46" i="60"/>
  <c r="C44" i="60"/>
  <c r="Q44" i="60"/>
  <c r="D44" i="60"/>
  <c r="F44" i="60"/>
  <c r="G44" i="60"/>
  <c r="H44" i="60"/>
  <c r="N44" i="60"/>
  <c r="K44" i="60"/>
  <c r="L44" i="60"/>
  <c r="D42" i="60"/>
  <c r="F42" i="60"/>
  <c r="G42" i="60"/>
  <c r="K42" i="60"/>
  <c r="L42" i="60"/>
  <c r="N42" i="60"/>
  <c r="Q42" i="60"/>
  <c r="J103" i="60"/>
  <c r="J105" i="60"/>
  <c r="J107" i="60"/>
  <c r="J109" i="60"/>
  <c r="J111" i="60"/>
  <c r="J113" i="60"/>
  <c r="J115" i="60"/>
  <c r="E42" i="60"/>
  <c r="M42" i="60"/>
  <c r="E44" i="60"/>
  <c r="M44" i="60"/>
  <c r="E46" i="60"/>
  <c r="M46" i="60"/>
  <c r="E48" i="60"/>
  <c r="M48" i="60"/>
  <c r="E50" i="60"/>
  <c r="M50" i="60"/>
  <c r="E52" i="60"/>
  <c r="M52" i="60"/>
  <c r="E54" i="60"/>
  <c r="M54" i="60"/>
  <c r="E56" i="60"/>
  <c r="M56" i="60"/>
  <c r="E58" i="60"/>
  <c r="M58" i="60"/>
  <c r="E60" i="60"/>
  <c r="M60" i="60"/>
  <c r="E62" i="60"/>
  <c r="M62" i="60"/>
  <c r="G69" i="60"/>
  <c r="Q69" i="60"/>
  <c r="G71" i="60"/>
  <c r="Q71" i="60"/>
  <c r="G73" i="60"/>
  <c r="Q73" i="60"/>
  <c r="G77" i="60"/>
  <c r="Q77" i="60"/>
  <c r="I84" i="60"/>
  <c r="S84" i="60"/>
  <c r="I88" i="60"/>
  <c r="S88" i="60"/>
  <c r="I90" i="60"/>
  <c r="S90" i="60"/>
  <c r="I92" i="60"/>
  <c r="S92" i="60"/>
  <c r="I94" i="60"/>
  <c r="S94" i="60"/>
  <c r="C103" i="60"/>
  <c r="K103" i="60"/>
  <c r="C105" i="60"/>
  <c r="K105" i="60"/>
  <c r="C107" i="60"/>
  <c r="K107" i="60"/>
  <c r="C109" i="60"/>
  <c r="K109" i="60"/>
  <c r="C111" i="60"/>
  <c r="K111" i="60"/>
  <c r="C113" i="60"/>
  <c r="K113" i="60"/>
  <c r="C115" i="60"/>
  <c r="K115" i="60"/>
  <c r="C84" i="60"/>
  <c r="K84" i="60"/>
  <c r="C86" i="60"/>
  <c r="C88" i="60"/>
  <c r="K88" i="60"/>
  <c r="C90" i="60"/>
  <c r="K90" i="60"/>
  <c r="C92" i="60"/>
  <c r="K92" i="60"/>
  <c r="C94" i="60"/>
  <c r="K94" i="60"/>
  <c r="E103" i="60"/>
  <c r="M103" i="60"/>
  <c r="E105" i="60"/>
  <c r="M105" i="60"/>
  <c r="E107" i="60"/>
  <c r="M107" i="60"/>
  <c r="E109" i="60"/>
  <c r="M109" i="60"/>
  <c r="E111" i="60"/>
  <c r="M111" i="60"/>
  <c r="E113" i="60"/>
  <c r="M113" i="60"/>
  <c r="E115" i="60"/>
  <c r="M115" i="60"/>
  <c r="J94" i="60"/>
  <c r="L103" i="60"/>
  <c r="D107" i="60"/>
  <c r="L109" i="60"/>
  <c r="L115" i="60"/>
  <c r="H42" i="60"/>
  <c r="R42" i="60"/>
  <c r="R44" i="60"/>
  <c r="R46" i="60"/>
  <c r="R48" i="60"/>
  <c r="J69" i="60"/>
  <c r="J71" i="60"/>
  <c r="J73" i="60"/>
  <c r="J77" i="60"/>
  <c r="C81" i="60"/>
  <c r="D84" i="60"/>
  <c r="L84" i="60"/>
  <c r="D88" i="60"/>
  <c r="L88" i="60"/>
  <c r="D90" i="60"/>
  <c r="L90" i="60"/>
  <c r="D92" i="60"/>
  <c r="L92" i="60"/>
  <c r="D94" i="60"/>
  <c r="L94" i="60"/>
  <c r="F103" i="60"/>
  <c r="N103" i="60"/>
  <c r="F105" i="60"/>
  <c r="N105" i="60"/>
  <c r="F107" i="60"/>
  <c r="N107" i="60"/>
  <c r="F109" i="60"/>
  <c r="N109" i="60"/>
  <c r="F111" i="60"/>
  <c r="N111" i="60"/>
  <c r="F113" i="60"/>
  <c r="N113" i="60"/>
  <c r="F115" i="60"/>
  <c r="N115" i="60"/>
  <c r="J88" i="60"/>
  <c r="J90" i="60"/>
  <c r="J92" i="60"/>
  <c r="C100" i="60"/>
  <c r="D105" i="60"/>
  <c r="D109" i="60"/>
  <c r="L113" i="60"/>
  <c r="I42" i="60"/>
  <c r="S42" i="60"/>
  <c r="I44" i="60"/>
  <c r="S44" i="60"/>
  <c r="I46" i="60"/>
  <c r="S46" i="60"/>
  <c r="I48" i="60"/>
  <c r="S48" i="60"/>
  <c r="I50" i="60"/>
  <c r="S50" i="60"/>
  <c r="I52" i="60"/>
  <c r="S52" i="60"/>
  <c r="I54" i="60"/>
  <c r="S54" i="60"/>
  <c r="I56" i="60"/>
  <c r="S56" i="60"/>
  <c r="I58" i="60"/>
  <c r="S58" i="60"/>
  <c r="I60" i="60"/>
  <c r="S60" i="60"/>
  <c r="I62" i="60"/>
  <c r="S62" i="60"/>
  <c r="C69" i="60"/>
  <c r="K69" i="60"/>
  <c r="C71" i="60"/>
  <c r="K71" i="60"/>
  <c r="C73" i="60"/>
  <c r="K73" i="60"/>
  <c r="C75" i="60"/>
  <c r="C77" i="60"/>
  <c r="K77" i="60"/>
  <c r="E84" i="60"/>
  <c r="M84" i="60"/>
  <c r="E88" i="60"/>
  <c r="M88" i="60"/>
  <c r="E90" i="60"/>
  <c r="M90" i="60"/>
  <c r="E92" i="60"/>
  <c r="M92" i="60"/>
  <c r="E94" i="60"/>
  <c r="M94" i="60"/>
  <c r="G103" i="60"/>
  <c r="Q103" i="60"/>
  <c r="G105" i="60"/>
  <c r="Q105" i="60"/>
  <c r="G107" i="60"/>
  <c r="Q107" i="60"/>
  <c r="G109" i="60"/>
  <c r="Q109" i="60"/>
  <c r="G111" i="60"/>
  <c r="Q111" i="60"/>
  <c r="G113" i="60"/>
  <c r="Q113" i="60"/>
  <c r="G115" i="60"/>
  <c r="Q115" i="60"/>
  <c r="J84" i="60"/>
  <c r="D103" i="60"/>
  <c r="L105" i="60"/>
  <c r="L107" i="60"/>
  <c r="D111" i="60"/>
  <c r="L111" i="60"/>
  <c r="D115" i="60"/>
  <c r="C66" i="60"/>
  <c r="D69" i="60"/>
  <c r="D71" i="60"/>
  <c r="D73" i="60"/>
  <c r="D77" i="60"/>
  <c r="F84" i="60"/>
  <c r="N84" i="60"/>
  <c r="F88" i="60"/>
  <c r="N88" i="60"/>
  <c r="F90" i="60"/>
  <c r="N90" i="60"/>
  <c r="F92" i="60"/>
  <c r="N92" i="60"/>
  <c r="F94" i="60"/>
  <c r="N94" i="60"/>
  <c r="H103" i="60"/>
  <c r="R103" i="60"/>
  <c r="H105" i="60"/>
  <c r="R105" i="60"/>
  <c r="H107" i="60"/>
  <c r="R107" i="60"/>
  <c r="H109" i="60"/>
  <c r="R109" i="60"/>
  <c r="H111" i="60"/>
  <c r="R111" i="60"/>
  <c r="H113" i="60"/>
  <c r="R113" i="60"/>
  <c r="H115" i="60"/>
  <c r="R115" i="60"/>
  <c r="G84" i="60"/>
  <c r="G88" i="60"/>
  <c r="G90" i="60"/>
  <c r="G92" i="60"/>
  <c r="G94" i="60"/>
  <c r="I103" i="60"/>
  <c r="I105" i="60"/>
  <c r="I107" i="60"/>
  <c r="I109" i="60"/>
  <c r="I111" i="60"/>
  <c r="I113" i="60"/>
  <c r="I115" i="60"/>
  <c r="Q94" i="67" l="1"/>
  <c r="C94" i="67"/>
  <c r="G94" i="67"/>
  <c r="J94" i="67"/>
  <c r="P94" i="67"/>
  <c r="M94" i="67"/>
  <c r="I94" i="67"/>
  <c r="K94" i="67"/>
  <c r="D94" i="67"/>
  <c r="N94" i="67"/>
  <c r="F94" i="67"/>
  <c r="O94" i="67"/>
  <c r="H94" i="67"/>
  <c r="E94" i="67"/>
  <c r="L94" i="67"/>
  <c r="P82" i="66"/>
  <c r="C82" i="66"/>
  <c r="K82" i="66"/>
  <c r="J82" i="66"/>
  <c r="F82" i="66"/>
  <c r="E82" i="66"/>
  <c r="D82" i="66"/>
  <c r="I82" i="66"/>
  <c r="Q82" i="66"/>
  <c r="G82" i="66"/>
  <c r="M82" i="66"/>
  <c r="H82" i="66"/>
  <c r="N82" i="66"/>
  <c r="L82" i="66"/>
  <c r="O82" i="66"/>
  <c r="D62" i="61"/>
  <c r="I62" i="61"/>
  <c r="G62" i="61"/>
  <c r="E62" i="61"/>
  <c r="J62" i="61"/>
  <c r="F62" i="61"/>
  <c r="J34" i="62"/>
  <c r="D34" i="62"/>
  <c r="L34" i="62"/>
  <c r="E34" i="62"/>
  <c r="M34" i="62"/>
  <c r="F34" i="62"/>
  <c r="G34" i="62"/>
  <c r="I34" i="62"/>
  <c r="H34" i="62"/>
  <c r="K34" i="62"/>
  <c r="L80" i="67"/>
  <c r="D80" i="67"/>
  <c r="G65" i="67"/>
  <c r="J38" i="67"/>
  <c r="K87" i="66"/>
  <c r="P87" i="66"/>
  <c r="Q87" i="66"/>
  <c r="I87" i="66"/>
  <c r="K68" i="66"/>
  <c r="L68" i="66"/>
  <c r="D68" i="66"/>
  <c r="N68" i="66"/>
  <c r="F68" i="66"/>
  <c r="E68" i="66"/>
  <c r="K53" i="66"/>
  <c r="O53" i="66"/>
  <c r="G53" i="66"/>
  <c r="E26" i="66"/>
  <c r="O26" i="66"/>
  <c r="K20" i="64"/>
  <c r="J20" i="64"/>
  <c r="E20" i="64"/>
  <c r="H87" i="63"/>
  <c r="G87" i="63"/>
  <c r="M53" i="63"/>
  <c r="J53" i="63"/>
  <c r="E53" i="63"/>
  <c r="J26" i="63"/>
  <c r="Q26" i="63"/>
  <c r="I26" i="63"/>
  <c r="L95" i="62"/>
  <c r="J95" i="62"/>
  <c r="H95" i="62"/>
  <c r="C95" i="62"/>
  <c r="F95" i="62"/>
  <c r="C62" i="61"/>
  <c r="G61" i="65"/>
  <c r="E34" i="65"/>
  <c r="M95" i="65"/>
  <c r="K34" i="65"/>
  <c r="I95" i="65"/>
  <c r="D81" i="64"/>
  <c r="H20" i="64"/>
  <c r="C81" i="64"/>
  <c r="E81" i="64"/>
  <c r="C20" i="64"/>
  <c r="F81" i="64"/>
  <c r="D20" i="64"/>
  <c r="G20" i="64"/>
  <c r="I20" i="64"/>
  <c r="I62" i="64"/>
  <c r="F62" i="64"/>
  <c r="K81" i="64"/>
  <c r="I81" i="64"/>
  <c r="J81" i="64"/>
  <c r="H81" i="64"/>
  <c r="G95" i="62"/>
  <c r="K95" i="62"/>
  <c r="I95" i="62"/>
  <c r="D61" i="62"/>
  <c r="E95" i="62"/>
  <c r="M95" i="62"/>
  <c r="M76" i="62"/>
  <c r="K81" i="61"/>
  <c r="J81" i="61"/>
  <c r="D81" i="61"/>
  <c r="G20" i="61"/>
  <c r="I20" i="61"/>
  <c r="J40" i="60"/>
  <c r="P40" i="60"/>
  <c r="O40" i="60"/>
  <c r="D67" i="60"/>
  <c r="O67" i="60"/>
  <c r="I101" i="60"/>
  <c r="P101" i="60"/>
  <c r="O101" i="60"/>
  <c r="Q82" i="60"/>
  <c r="P82" i="60"/>
  <c r="O82" i="60"/>
  <c r="P67" i="60"/>
  <c r="J99" i="67"/>
  <c r="L99" i="67"/>
  <c r="D99" i="67"/>
  <c r="C99" i="67"/>
  <c r="F65" i="67"/>
  <c r="C65" i="67"/>
  <c r="N65" i="67"/>
  <c r="P65" i="67"/>
  <c r="H65" i="67"/>
  <c r="C38" i="67"/>
  <c r="L38" i="67"/>
  <c r="P38" i="67"/>
  <c r="H38" i="67"/>
  <c r="D38" i="67"/>
  <c r="N38" i="67"/>
  <c r="F38" i="67"/>
  <c r="Q80" i="67"/>
  <c r="O99" i="67"/>
  <c r="N99" i="67"/>
  <c r="E99" i="67"/>
  <c r="K80" i="67"/>
  <c r="I80" i="67"/>
  <c r="G99" i="67"/>
  <c r="F99" i="67"/>
  <c r="J65" i="67"/>
  <c r="H80" i="67"/>
  <c r="C80" i="67"/>
  <c r="J80" i="67"/>
  <c r="P80" i="67"/>
  <c r="K38" i="67"/>
  <c r="O80" i="67"/>
  <c r="N80" i="67"/>
  <c r="E80" i="67"/>
  <c r="M38" i="67"/>
  <c r="P99" i="67"/>
  <c r="G80" i="67"/>
  <c r="F80" i="67"/>
  <c r="L65" i="67"/>
  <c r="E38" i="67"/>
  <c r="K99" i="67"/>
  <c r="H99" i="67"/>
  <c r="Q38" i="67"/>
  <c r="M65" i="67"/>
  <c r="D65" i="67"/>
  <c r="Q65" i="67"/>
  <c r="Q99" i="67"/>
  <c r="I99" i="67"/>
  <c r="M99" i="67"/>
  <c r="O65" i="67"/>
  <c r="I38" i="67"/>
  <c r="E65" i="67"/>
  <c r="O38" i="67"/>
  <c r="I65" i="67"/>
  <c r="H87" i="66"/>
  <c r="G87" i="66"/>
  <c r="L87" i="66"/>
  <c r="D87" i="66"/>
  <c r="J87" i="66"/>
  <c r="C87" i="66"/>
  <c r="C53" i="66"/>
  <c r="F53" i="66"/>
  <c r="P53" i="66"/>
  <c r="H53" i="66"/>
  <c r="N53" i="66"/>
  <c r="H68" i="66"/>
  <c r="C68" i="66"/>
  <c r="J68" i="66"/>
  <c r="P68" i="66"/>
  <c r="I68" i="66"/>
  <c r="Q53" i="66"/>
  <c r="O68" i="66"/>
  <c r="E87" i="66"/>
  <c r="E53" i="66"/>
  <c r="J53" i="66"/>
  <c r="I53" i="66"/>
  <c r="G68" i="66"/>
  <c r="M68" i="66"/>
  <c r="O87" i="66"/>
  <c r="C26" i="66"/>
  <c r="L26" i="66"/>
  <c r="D26" i="66"/>
  <c r="N26" i="66"/>
  <c r="F26" i="66"/>
  <c r="M26" i="66"/>
  <c r="N87" i="66"/>
  <c r="K26" i="66"/>
  <c r="H26" i="66"/>
  <c r="J26" i="66"/>
  <c r="Q26" i="66"/>
  <c r="D53" i="66"/>
  <c r="F87" i="66"/>
  <c r="L53" i="66"/>
  <c r="I26" i="66"/>
  <c r="G26" i="66"/>
  <c r="C76" i="65"/>
  <c r="E76" i="65"/>
  <c r="K76" i="65"/>
  <c r="D76" i="65"/>
  <c r="H76" i="65"/>
  <c r="L76" i="65"/>
  <c r="E95" i="65"/>
  <c r="F95" i="65"/>
  <c r="C95" i="65"/>
  <c r="J95" i="65"/>
  <c r="H95" i="65"/>
  <c r="G76" i="65"/>
  <c r="D61" i="65"/>
  <c r="M76" i="65"/>
  <c r="D95" i="65"/>
  <c r="G34" i="65"/>
  <c r="M34" i="65"/>
  <c r="I34" i="65"/>
  <c r="L34" i="65"/>
  <c r="H34" i="65"/>
  <c r="D34" i="65"/>
  <c r="I76" i="65"/>
  <c r="F34" i="65"/>
  <c r="F76" i="65"/>
  <c r="J34" i="65"/>
  <c r="L61" i="65"/>
  <c r="K95" i="65"/>
  <c r="I61" i="65"/>
  <c r="K61" i="65"/>
  <c r="C61" i="65"/>
  <c r="M61" i="65"/>
  <c r="J61" i="65"/>
  <c r="F61" i="65"/>
  <c r="H61" i="65"/>
  <c r="G95" i="65"/>
  <c r="E61" i="65"/>
  <c r="J76" i="65"/>
  <c r="G47" i="64"/>
  <c r="D62" i="64"/>
  <c r="C47" i="64"/>
  <c r="H47" i="64"/>
  <c r="K47" i="64"/>
  <c r="I47" i="64"/>
  <c r="J47" i="64"/>
  <c r="F47" i="64"/>
  <c r="E47" i="64"/>
  <c r="C62" i="64"/>
  <c r="J62" i="64"/>
  <c r="H62" i="64"/>
  <c r="E62" i="64"/>
  <c r="G62" i="64"/>
  <c r="K62" i="64"/>
  <c r="D47" i="64"/>
  <c r="E68" i="63"/>
  <c r="F68" i="63"/>
  <c r="M26" i="63"/>
  <c r="L53" i="63"/>
  <c r="K53" i="63"/>
  <c r="H53" i="63"/>
  <c r="K68" i="63"/>
  <c r="C68" i="63"/>
  <c r="J68" i="63"/>
  <c r="P68" i="63"/>
  <c r="H68" i="63"/>
  <c r="C26" i="63"/>
  <c r="O26" i="63"/>
  <c r="G26" i="63"/>
  <c r="L26" i="63"/>
  <c r="D26" i="63"/>
  <c r="E26" i="63"/>
  <c r="D53" i="63"/>
  <c r="K26" i="63"/>
  <c r="O53" i="63"/>
  <c r="H26" i="63"/>
  <c r="M87" i="63"/>
  <c r="E87" i="63"/>
  <c r="C87" i="63"/>
  <c r="J87" i="63"/>
  <c r="G53" i="63"/>
  <c r="K87" i="63"/>
  <c r="L87" i="63"/>
  <c r="Q87" i="63"/>
  <c r="O68" i="63"/>
  <c r="I87" i="63"/>
  <c r="Q68" i="63"/>
  <c r="N26" i="63"/>
  <c r="D87" i="63"/>
  <c r="I68" i="63"/>
  <c r="D68" i="63"/>
  <c r="N68" i="63"/>
  <c r="N53" i="63"/>
  <c r="C53" i="63"/>
  <c r="Q53" i="63"/>
  <c r="I53" i="63"/>
  <c r="F53" i="63"/>
  <c r="P87" i="63"/>
  <c r="O87" i="63"/>
  <c r="N87" i="63"/>
  <c r="M68" i="63"/>
  <c r="L68" i="63"/>
  <c r="F26" i="63"/>
  <c r="C76" i="62"/>
  <c r="L76" i="62"/>
  <c r="H76" i="62"/>
  <c r="J76" i="62"/>
  <c r="K76" i="62"/>
  <c r="I76" i="62"/>
  <c r="J61" i="62"/>
  <c r="G76" i="62"/>
  <c r="F76" i="62"/>
  <c r="D76" i="62"/>
  <c r="C34" i="62"/>
  <c r="M61" i="62"/>
  <c r="K61" i="62"/>
  <c r="I61" i="62"/>
  <c r="E76" i="62"/>
  <c r="C61" i="62"/>
  <c r="L61" i="62"/>
  <c r="H61" i="62"/>
  <c r="F61" i="62"/>
  <c r="E61" i="62"/>
  <c r="G61" i="62"/>
  <c r="C47" i="61"/>
  <c r="F47" i="61"/>
  <c r="H81" i="61"/>
  <c r="G47" i="61"/>
  <c r="K20" i="61"/>
  <c r="E47" i="61"/>
  <c r="E20" i="61"/>
  <c r="G81" i="61"/>
  <c r="J47" i="61"/>
  <c r="D47" i="61"/>
  <c r="K47" i="61"/>
  <c r="H47" i="61"/>
  <c r="I47" i="61"/>
  <c r="C20" i="61"/>
  <c r="J20" i="61"/>
  <c r="H20" i="61"/>
  <c r="D20" i="61"/>
  <c r="F81" i="61"/>
  <c r="C81" i="61"/>
  <c r="F20" i="61"/>
  <c r="E81" i="61"/>
  <c r="F101" i="60"/>
  <c r="Q101" i="60"/>
  <c r="F82" i="60"/>
  <c r="E40" i="60"/>
  <c r="G40" i="60"/>
  <c r="I40" i="60"/>
  <c r="G67" i="60"/>
  <c r="R40" i="60"/>
  <c r="N82" i="60"/>
  <c r="S82" i="60"/>
  <c r="S40" i="60"/>
  <c r="S101" i="60"/>
  <c r="G101" i="60"/>
  <c r="K40" i="60"/>
  <c r="E82" i="60"/>
  <c r="K101" i="60"/>
  <c r="L67" i="60"/>
  <c r="R101" i="60"/>
  <c r="H40" i="60"/>
  <c r="M67" i="60"/>
  <c r="J82" i="60"/>
  <c r="K82" i="60"/>
  <c r="C82" i="60"/>
  <c r="R82" i="60"/>
  <c r="H82" i="60"/>
  <c r="H101" i="60"/>
  <c r="G82" i="60"/>
  <c r="M82" i="60"/>
  <c r="L82" i="60"/>
  <c r="L101" i="60"/>
  <c r="D101" i="60"/>
  <c r="M101" i="60"/>
  <c r="E101" i="60"/>
  <c r="C101" i="60"/>
  <c r="J101" i="60"/>
  <c r="K67" i="60"/>
  <c r="J67" i="60"/>
  <c r="D82" i="60"/>
  <c r="R67" i="60"/>
  <c r="N67" i="60"/>
  <c r="C67" i="60"/>
  <c r="H67" i="60"/>
  <c r="S67" i="60"/>
  <c r="I67" i="60"/>
  <c r="F67" i="60"/>
  <c r="C40" i="60"/>
  <c r="D40" i="60"/>
  <c r="N40" i="60"/>
  <c r="F40" i="60"/>
  <c r="L40" i="60"/>
  <c r="Q40" i="60"/>
  <c r="M40" i="60"/>
  <c r="N101" i="60"/>
  <c r="E67" i="60"/>
  <c r="Q67" i="60"/>
  <c r="I82" i="60"/>
  <c r="C101" i="59" l="1"/>
  <c r="G102" i="59" s="1"/>
  <c r="C99" i="59"/>
  <c r="C100" i="59" s="1"/>
  <c r="C97" i="59"/>
  <c r="F98" i="59" s="1"/>
  <c r="C95" i="59"/>
  <c r="G96" i="59" s="1"/>
  <c r="C93" i="59"/>
  <c r="E94" i="59" s="1"/>
  <c r="C91" i="59"/>
  <c r="C92" i="59" s="1"/>
  <c r="C89" i="59"/>
  <c r="F90" i="59" s="1"/>
  <c r="G87" i="59"/>
  <c r="F87" i="59"/>
  <c r="E87" i="59"/>
  <c r="D87" i="59"/>
  <c r="C80" i="59"/>
  <c r="F81" i="59" s="1"/>
  <c r="C78" i="59"/>
  <c r="G79" i="59" s="1"/>
  <c r="C76" i="59"/>
  <c r="E77" i="59" s="1"/>
  <c r="C74" i="59"/>
  <c r="C75" i="59" s="1"/>
  <c r="C72" i="59"/>
  <c r="F73" i="59" s="1"/>
  <c r="C70" i="59"/>
  <c r="G71" i="59" s="1"/>
  <c r="G68" i="59"/>
  <c r="F68" i="59"/>
  <c r="E68" i="59"/>
  <c r="D68" i="59"/>
  <c r="C63" i="59"/>
  <c r="G64" i="59" s="1"/>
  <c r="C61" i="59"/>
  <c r="E62" i="59" s="1"/>
  <c r="C59" i="59"/>
  <c r="C60" i="59" s="1"/>
  <c r="C57" i="59"/>
  <c r="F58" i="59" s="1"/>
  <c r="C55" i="59"/>
  <c r="G56" i="59" s="1"/>
  <c r="G53" i="59"/>
  <c r="F53" i="59"/>
  <c r="E53" i="59"/>
  <c r="D53" i="59"/>
  <c r="C48" i="59"/>
  <c r="G49" i="59" s="1"/>
  <c r="C46" i="59"/>
  <c r="E47" i="59" s="1"/>
  <c r="C44" i="59"/>
  <c r="C45" i="59" s="1"/>
  <c r="C42" i="59"/>
  <c r="F43" i="59" s="1"/>
  <c r="C40" i="59"/>
  <c r="G41" i="59" s="1"/>
  <c r="C38" i="59"/>
  <c r="E39" i="59" s="1"/>
  <c r="C36" i="59"/>
  <c r="C37" i="59" s="1"/>
  <c r="C34" i="59"/>
  <c r="F35" i="59" s="1"/>
  <c r="C32" i="59"/>
  <c r="E33" i="59" s="1"/>
  <c r="C30" i="59"/>
  <c r="E31" i="59" s="1"/>
  <c r="C28" i="59"/>
  <c r="C29" i="59" s="1"/>
  <c r="G26" i="59"/>
  <c r="F26" i="59"/>
  <c r="E26" i="59"/>
  <c r="D26" i="59"/>
  <c r="C93" i="58"/>
  <c r="G94" i="58" s="1"/>
  <c r="C91" i="58"/>
  <c r="E92" i="58" s="1"/>
  <c r="C89" i="58"/>
  <c r="C90" i="58" s="1"/>
  <c r="C87" i="58"/>
  <c r="G88" i="58" s="1"/>
  <c r="C85" i="58"/>
  <c r="G86" i="58" s="1"/>
  <c r="C83" i="58"/>
  <c r="E84" i="58" s="1"/>
  <c r="C81" i="58"/>
  <c r="C82" i="58" s="1"/>
  <c r="G79" i="58"/>
  <c r="F79" i="58"/>
  <c r="E79" i="58"/>
  <c r="D79" i="58"/>
  <c r="C72" i="58"/>
  <c r="C73" i="58" s="1"/>
  <c r="C70" i="58"/>
  <c r="D71" i="58" s="1"/>
  <c r="C68" i="58"/>
  <c r="G69" i="58" s="1"/>
  <c r="C66" i="58"/>
  <c r="E67" i="58" s="1"/>
  <c r="C64" i="58"/>
  <c r="C65" i="58" s="1"/>
  <c r="C62" i="58"/>
  <c r="G63" i="58" s="1"/>
  <c r="G60" i="58"/>
  <c r="F60" i="58"/>
  <c r="E60" i="58"/>
  <c r="D60" i="58"/>
  <c r="C55" i="58"/>
  <c r="D56" i="58" s="1"/>
  <c r="C53" i="58"/>
  <c r="G54" i="58" s="1"/>
  <c r="C51" i="58"/>
  <c r="E52" i="58" s="1"/>
  <c r="C49" i="58"/>
  <c r="C50" i="58" s="1"/>
  <c r="C47" i="58"/>
  <c r="D48" i="58" s="1"/>
  <c r="G45" i="58"/>
  <c r="F45" i="58"/>
  <c r="E45" i="58"/>
  <c r="D45" i="58"/>
  <c r="C40" i="58"/>
  <c r="D41" i="58" s="1"/>
  <c r="C38" i="58"/>
  <c r="G39" i="58" s="1"/>
  <c r="C36" i="58"/>
  <c r="C37" i="58" s="1"/>
  <c r="C34" i="58"/>
  <c r="C35" i="58" s="1"/>
  <c r="C32" i="58"/>
  <c r="G33" i="58" s="1"/>
  <c r="C30" i="58"/>
  <c r="G31" i="58" s="1"/>
  <c r="C28" i="58"/>
  <c r="C29" i="58" s="1"/>
  <c r="C26" i="58"/>
  <c r="C27" i="58" s="1"/>
  <c r="C24" i="58"/>
  <c r="G25" i="58" s="1"/>
  <c r="C22" i="58"/>
  <c r="G23" i="58" s="1"/>
  <c r="C20" i="58"/>
  <c r="C21" i="58" s="1"/>
  <c r="G18" i="58"/>
  <c r="F18" i="58"/>
  <c r="E18" i="58"/>
  <c r="D18" i="58"/>
  <c r="E14" i="58"/>
  <c r="F13" i="58" s="1"/>
  <c r="C101" i="57"/>
  <c r="G102" i="57" s="1"/>
  <c r="C99" i="57"/>
  <c r="E100" i="57" s="1"/>
  <c r="C97" i="57"/>
  <c r="C98" i="57" s="1"/>
  <c r="C95" i="57"/>
  <c r="D96" i="57" s="1"/>
  <c r="C93" i="57"/>
  <c r="G94" i="57" s="1"/>
  <c r="C91" i="57"/>
  <c r="E92" i="57" s="1"/>
  <c r="C89" i="57"/>
  <c r="C90" i="57" s="1"/>
  <c r="G87" i="57"/>
  <c r="F87" i="57"/>
  <c r="E87" i="57"/>
  <c r="D87" i="57"/>
  <c r="C80" i="57"/>
  <c r="G81" i="57" s="1"/>
  <c r="C78" i="57"/>
  <c r="G79" i="57" s="1"/>
  <c r="C76" i="57"/>
  <c r="G77" i="57" s="1"/>
  <c r="C74" i="57"/>
  <c r="G75" i="57" s="1"/>
  <c r="C72" i="57"/>
  <c r="G73" i="57" s="1"/>
  <c r="C70" i="57"/>
  <c r="D71" i="57" s="1"/>
  <c r="G68" i="57"/>
  <c r="F68" i="57"/>
  <c r="E68" i="57"/>
  <c r="D68" i="57"/>
  <c r="C63" i="57"/>
  <c r="G64" i="57" s="1"/>
  <c r="C61" i="57"/>
  <c r="G62" i="57" s="1"/>
  <c r="C59" i="57"/>
  <c r="C60" i="57" s="1"/>
  <c r="C57" i="57"/>
  <c r="G58" i="57" s="1"/>
  <c r="C55" i="57"/>
  <c r="G56" i="57" s="1"/>
  <c r="G53" i="57"/>
  <c r="F53" i="57"/>
  <c r="E53" i="57"/>
  <c r="D53" i="57"/>
  <c r="C48" i="57"/>
  <c r="G49" i="57" s="1"/>
  <c r="C46" i="57"/>
  <c r="G47" i="57" s="1"/>
  <c r="C44" i="57"/>
  <c r="E45" i="57" s="1"/>
  <c r="C42" i="57"/>
  <c r="G43" i="57" s="1"/>
  <c r="C40" i="57"/>
  <c r="G41" i="57" s="1"/>
  <c r="C38" i="57"/>
  <c r="G39" i="57" s="1"/>
  <c r="C36" i="57"/>
  <c r="D37" i="57" s="1"/>
  <c r="C34" i="57"/>
  <c r="G35" i="57" s="1"/>
  <c r="C32" i="57"/>
  <c r="G33" i="57" s="1"/>
  <c r="C30" i="57"/>
  <c r="G31" i="57" s="1"/>
  <c r="C28" i="57"/>
  <c r="D29" i="57" s="1"/>
  <c r="G26" i="57"/>
  <c r="F26" i="57"/>
  <c r="E26" i="57"/>
  <c r="D26" i="57"/>
  <c r="C101" i="56"/>
  <c r="G102" i="56" s="1"/>
  <c r="C99" i="56"/>
  <c r="E100" i="56" s="1"/>
  <c r="C97" i="56"/>
  <c r="C98" i="56" s="1"/>
  <c r="C95" i="56"/>
  <c r="G96" i="56" s="1"/>
  <c r="C93" i="56"/>
  <c r="G94" i="56" s="1"/>
  <c r="C91" i="56"/>
  <c r="E92" i="56" s="1"/>
  <c r="C89" i="56"/>
  <c r="C90" i="56" s="1"/>
  <c r="G87" i="56"/>
  <c r="F87" i="56"/>
  <c r="E87" i="56"/>
  <c r="D87" i="56"/>
  <c r="C80" i="56"/>
  <c r="C81" i="56" s="1"/>
  <c r="C78" i="56"/>
  <c r="G79" i="56" s="1"/>
  <c r="C76" i="56"/>
  <c r="G77" i="56" s="1"/>
  <c r="C74" i="56"/>
  <c r="E75" i="56" s="1"/>
  <c r="C72" i="56"/>
  <c r="C73" i="56" s="1"/>
  <c r="C70" i="56"/>
  <c r="G71" i="56" s="1"/>
  <c r="G68" i="56"/>
  <c r="F68" i="56"/>
  <c r="E68" i="56"/>
  <c r="D68" i="56"/>
  <c r="C63" i="56"/>
  <c r="G64" i="56" s="1"/>
  <c r="C61" i="56"/>
  <c r="G62" i="56" s="1"/>
  <c r="C59" i="56"/>
  <c r="E60" i="56" s="1"/>
  <c r="C57" i="56"/>
  <c r="C58" i="56" s="1"/>
  <c r="C55" i="56"/>
  <c r="G56" i="56" s="1"/>
  <c r="G53" i="56"/>
  <c r="F53" i="56"/>
  <c r="E53" i="56"/>
  <c r="D53" i="56"/>
  <c r="C48" i="56"/>
  <c r="G49" i="56" s="1"/>
  <c r="C46" i="56"/>
  <c r="G47" i="56" s="1"/>
  <c r="C44" i="56"/>
  <c r="E45" i="56" s="1"/>
  <c r="C42" i="56"/>
  <c r="C43" i="56" s="1"/>
  <c r="C40" i="56"/>
  <c r="G41" i="56" s="1"/>
  <c r="C38" i="56"/>
  <c r="G39" i="56" s="1"/>
  <c r="C36" i="56"/>
  <c r="E37" i="56" s="1"/>
  <c r="C34" i="56"/>
  <c r="C35" i="56" s="1"/>
  <c r="C32" i="56"/>
  <c r="G33" i="56" s="1"/>
  <c r="C30" i="56"/>
  <c r="G31" i="56" s="1"/>
  <c r="C28" i="56"/>
  <c r="E29" i="56" s="1"/>
  <c r="G26" i="56"/>
  <c r="F26" i="56"/>
  <c r="E26" i="56"/>
  <c r="D26" i="56"/>
  <c r="C101" i="55"/>
  <c r="F102" i="55" s="1"/>
  <c r="C99" i="55"/>
  <c r="D100" i="55" s="1"/>
  <c r="C97" i="55"/>
  <c r="C98" i="55" s="1"/>
  <c r="C95" i="55"/>
  <c r="G96" i="55" s="1"/>
  <c r="C93" i="55"/>
  <c r="F94" i="55" s="1"/>
  <c r="C91" i="55"/>
  <c r="D92" i="55" s="1"/>
  <c r="C89" i="55"/>
  <c r="G90" i="55" s="1"/>
  <c r="G87" i="55"/>
  <c r="F87" i="55"/>
  <c r="E87" i="55"/>
  <c r="D87" i="55"/>
  <c r="C80" i="55"/>
  <c r="D81" i="55" s="1"/>
  <c r="C78" i="55"/>
  <c r="G79" i="55" s="1"/>
  <c r="C76" i="55"/>
  <c r="F77" i="55" s="1"/>
  <c r="C74" i="55"/>
  <c r="D75" i="55" s="1"/>
  <c r="C72" i="55"/>
  <c r="G73" i="55" s="1"/>
  <c r="C70" i="55"/>
  <c r="G71" i="55" s="1"/>
  <c r="G68" i="55"/>
  <c r="F68" i="55"/>
  <c r="E68" i="55"/>
  <c r="D68" i="55"/>
  <c r="C63" i="55"/>
  <c r="G64" i="55" s="1"/>
  <c r="C61" i="55"/>
  <c r="F62" i="55" s="1"/>
  <c r="C59" i="55"/>
  <c r="D60" i="55" s="1"/>
  <c r="C57" i="55"/>
  <c r="C58" i="55" s="1"/>
  <c r="C55" i="55"/>
  <c r="G56" i="55" s="1"/>
  <c r="G53" i="55"/>
  <c r="F53" i="55"/>
  <c r="E53" i="55"/>
  <c r="D53" i="55"/>
  <c r="C48" i="55"/>
  <c r="G49" i="55" s="1"/>
  <c r="C46" i="55"/>
  <c r="F47" i="55" s="1"/>
  <c r="C44" i="55"/>
  <c r="D45" i="55" s="1"/>
  <c r="C42" i="55"/>
  <c r="E43" i="55" s="1"/>
  <c r="C40" i="55"/>
  <c r="G41" i="55" s="1"/>
  <c r="C38" i="55"/>
  <c r="F39" i="55" s="1"/>
  <c r="C36" i="55"/>
  <c r="D37" i="55" s="1"/>
  <c r="C34" i="55"/>
  <c r="G35" i="55" s="1"/>
  <c r="C32" i="55"/>
  <c r="G33" i="55" s="1"/>
  <c r="C30" i="55"/>
  <c r="F31" i="55" s="1"/>
  <c r="G29" i="55"/>
  <c r="C28" i="55"/>
  <c r="D29" i="55" s="1"/>
  <c r="G26" i="55"/>
  <c r="F26" i="55"/>
  <c r="E26" i="55"/>
  <c r="D26" i="55"/>
  <c r="C101" i="54"/>
  <c r="G102" i="54" s="1"/>
  <c r="C99" i="54"/>
  <c r="E100" i="54" s="1"/>
  <c r="C97" i="54"/>
  <c r="C98" i="54" s="1"/>
  <c r="C95" i="54"/>
  <c r="G96" i="54" s="1"/>
  <c r="C93" i="54"/>
  <c r="G94" i="54" s="1"/>
  <c r="C91" i="54"/>
  <c r="E92" i="54" s="1"/>
  <c r="C89" i="54"/>
  <c r="C90" i="54" s="1"/>
  <c r="G87" i="54"/>
  <c r="F87" i="54"/>
  <c r="E87" i="54"/>
  <c r="D87" i="54"/>
  <c r="C80" i="54"/>
  <c r="C81" i="54" s="1"/>
  <c r="C78" i="54"/>
  <c r="G79" i="54" s="1"/>
  <c r="C76" i="54"/>
  <c r="G77" i="54" s="1"/>
  <c r="C74" i="54"/>
  <c r="E75" i="54" s="1"/>
  <c r="C72" i="54"/>
  <c r="C73" i="54" s="1"/>
  <c r="C70" i="54"/>
  <c r="G71" i="54" s="1"/>
  <c r="G68" i="54"/>
  <c r="F68" i="54"/>
  <c r="E68" i="54"/>
  <c r="D68" i="54"/>
  <c r="C63" i="54"/>
  <c r="G64" i="54" s="1"/>
  <c r="C61" i="54"/>
  <c r="G62" i="54" s="1"/>
  <c r="C59" i="54"/>
  <c r="F60" i="54" s="1"/>
  <c r="C57" i="54"/>
  <c r="C58" i="54" s="1"/>
  <c r="C55" i="54"/>
  <c r="G56" i="54" s="1"/>
  <c r="G53" i="54"/>
  <c r="F53" i="54"/>
  <c r="E53" i="54"/>
  <c r="D53" i="54"/>
  <c r="C48" i="54"/>
  <c r="G49" i="54" s="1"/>
  <c r="C46" i="54"/>
  <c r="G47" i="54" s="1"/>
  <c r="C44" i="54"/>
  <c r="C45" i="54" s="1"/>
  <c r="C42" i="54"/>
  <c r="C43" i="54" s="1"/>
  <c r="C40" i="54"/>
  <c r="G41" i="54" s="1"/>
  <c r="C38" i="54"/>
  <c r="G39" i="54" s="1"/>
  <c r="C36" i="54"/>
  <c r="C37" i="54" s="1"/>
  <c r="C34" i="54"/>
  <c r="C35" i="54" s="1"/>
  <c r="C32" i="54"/>
  <c r="G33" i="54" s="1"/>
  <c r="C30" i="54"/>
  <c r="G31" i="54" s="1"/>
  <c r="C28" i="54"/>
  <c r="C29" i="54" s="1"/>
  <c r="G26" i="54"/>
  <c r="F26" i="54"/>
  <c r="E26" i="54"/>
  <c r="D26" i="54"/>
  <c r="C101" i="53"/>
  <c r="G102" i="53" s="1"/>
  <c r="C99" i="53"/>
  <c r="E100" i="53" s="1"/>
  <c r="C97" i="53"/>
  <c r="C98" i="53" s="1"/>
  <c r="C95" i="53"/>
  <c r="G96" i="53" s="1"/>
  <c r="C93" i="53"/>
  <c r="G94" i="53" s="1"/>
  <c r="C91" i="53"/>
  <c r="E92" i="53" s="1"/>
  <c r="C89" i="53"/>
  <c r="C90" i="53" s="1"/>
  <c r="G87" i="53"/>
  <c r="F87" i="53"/>
  <c r="E87" i="53"/>
  <c r="D87" i="53"/>
  <c r="C80" i="53"/>
  <c r="C81" i="53" s="1"/>
  <c r="C78" i="53"/>
  <c r="G79" i="53" s="1"/>
  <c r="C76" i="53"/>
  <c r="G77" i="53" s="1"/>
  <c r="C74" i="53"/>
  <c r="E75" i="53" s="1"/>
  <c r="C72" i="53"/>
  <c r="C73" i="53" s="1"/>
  <c r="C70" i="53"/>
  <c r="G71" i="53" s="1"/>
  <c r="G68" i="53"/>
  <c r="F68" i="53"/>
  <c r="E68" i="53"/>
  <c r="D68" i="53"/>
  <c r="C63" i="53"/>
  <c r="G64" i="53" s="1"/>
  <c r="C61" i="53"/>
  <c r="G62" i="53" s="1"/>
  <c r="C59" i="53"/>
  <c r="E60" i="53" s="1"/>
  <c r="C57" i="53"/>
  <c r="C58" i="53" s="1"/>
  <c r="C55" i="53"/>
  <c r="G56" i="53" s="1"/>
  <c r="G53" i="53"/>
  <c r="F53" i="53"/>
  <c r="E53" i="53"/>
  <c r="D53" i="53"/>
  <c r="C48" i="53"/>
  <c r="G49" i="53" s="1"/>
  <c r="C46" i="53"/>
  <c r="G47" i="53" s="1"/>
  <c r="C44" i="53"/>
  <c r="C45" i="53" s="1"/>
  <c r="C42" i="53"/>
  <c r="C43" i="53" s="1"/>
  <c r="C40" i="53"/>
  <c r="G41" i="53" s="1"/>
  <c r="C38" i="53"/>
  <c r="G39" i="53" s="1"/>
  <c r="C36" i="53"/>
  <c r="E37" i="53" s="1"/>
  <c r="C34" i="53"/>
  <c r="C35" i="53" s="1"/>
  <c r="C32" i="53"/>
  <c r="G33" i="53" s="1"/>
  <c r="C30" i="53"/>
  <c r="G31" i="53" s="1"/>
  <c r="C28" i="53"/>
  <c r="E29" i="53" s="1"/>
  <c r="G26" i="53"/>
  <c r="F26" i="53"/>
  <c r="E26" i="53"/>
  <c r="D26" i="53"/>
  <c r="C101" i="52"/>
  <c r="G102" i="52" s="1"/>
  <c r="C99" i="52"/>
  <c r="D100" i="52" s="1"/>
  <c r="C97" i="52"/>
  <c r="G98" i="52" s="1"/>
  <c r="C95" i="52"/>
  <c r="G96" i="52" s="1"/>
  <c r="C93" i="52"/>
  <c r="G94" i="52" s="1"/>
  <c r="C91" i="52"/>
  <c r="D92" i="52" s="1"/>
  <c r="C89" i="52"/>
  <c r="G90" i="52" s="1"/>
  <c r="G87" i="52"/>
  <c r="F87" i="52"/>
  <c r="E87" i="52"/>
  <c r="D87" i="52"/>
  <c r="C80" i="52"/>
  <c r="G81" i="52" s="1"/>
  <c r="C78" i="52"/>
  <c r="D79" i="52" s="1"/>
  <c r="C76" i="52"/>
  <c r="G77" i="52" s="1"/>
  <c r="C74" i="52"/>
  <c r="E75" i="52" s="1"/>
  <c r="C72" i="52"/>
  <c r="G73" i="52" s="1"/>
  <c r="C70" i="52"/>
  <c r="D71" i="52" s="1"/>
  <c r="G68" i="52"/>
  <c r="F68" i="52"/>
  <c r="E68" i="52"/>
  <c r="D68" i="52"/>
  <c r="C63" i="52"/>
  <c r="D64" i="52" s="1"/>
  <c r="C61" i="52"/>
  <c r="G62" i="52" s="1"/>
  <c r="C59" i="52"/>
  <c r="E60" i="52" s="1"/>
  <c r="C57" i="52"/>
  <c r="G58" i="52" s="1"/>
  <c r="C55" i="52"/>
  <c r="D56" i="52" s="1"/>
  <c r="G53" i="52"/>
  <c r="F53" i="52"/>
  <c r="E53" i="52"/>
  <c r="D53" i="52"/>
  <c r="C48" i="52"/>
  <c r="D49" i="52" s="1"/>
  <c r="C46" i="52"/>
  <c r="G47" i="52" s="1"/>
  <c r="C44" i="52"/>
  <c r="G45" i="52" s="1"/>
  <c r="C42" i="52"/>
  <c r="G43" i="52" s="1"/>
  <c r="C40" i="52"/>
  <c r="G41" i="52" s="1"/>
  <c r="C38" i="52"/>
  <c r="G39" i="52" s="1"/>
  <c r="C36" i="52"/>
  <c r="E37" i="52" s="1"/>
  <c r="C34" i="52"/>
  <c r="G35" i="52" s="1"/>
  <c r="C32" i="52"/>
  <c r="D33" i="52" s="1"/>
  <c r="C30" i="52"/>
  <c r="G31" i="52" s="1"/>
  <c r="C28" i="52"/>
  <c r="F29" i="52" s="1"/>
  <c r="G26" i="52"/>
  <c r="F26" i="52"/>
  <c r="E26" i="52"/>
  <c r="D26" i="52"/>
  <c r="C101" i="51"/>
  <c r="G102" i="51" s="1"/>
  <c r="C99" i="51"/>
  <c r="E100" i="51" s="1"/>
  <c r="C97" i="51"/>
  <c r="E98" i="51" s="1"/>
  <c r="C95" i="51"/>
  <c r="G96" i="51" s="1"/>
  <c r="C93" i="51"/>
  <c r="G94" i="51" s="1"/>
  <c r="C91" i="51"/>
  <c r="E92" i="51" s="1"/>
  <c r="C89" i="51"/>
  <c r="E90" i="51" s="1"/>
  <c r="G87" i="51"/>
  <c r="F87" i="51"/>
  <c r="E87" i="51"/>
  <c r="D87" i="51"/>
  <c r="C80" i="51"/>
  <c r="E81" i="51" s="1"/>
  <c r="C78" i="51"/>
  <c r="G79" i="51" s="1"/>
  <c r="C76" i="51"/>
  <c r="G77" i="51" s="1"/>
  <c r="C74" i="51"/>
  <c r="D75" i="51" s="1"/>
  <c r="C72" i="51"/>
  <c r="E73" i="51" s="1"/>
  <c r="C70" i="51"/>
  <c r="G71" i="51" s="1"/>
  <c r="G68" i="51"/>
  <c r="F68" i="51"/>
  <c r="E68" i="51"/>
  <c r="D68" i="51"/>
  <c r="C63" i="51"/>
  <c r="G64" i="51" s="1"/>
  <c r="C61" i="51"/>
  <c r="G62" i="51" s="1"/>
  <c r="C59" i="51"/>
  <c r="D60" i="51" s="1"/>
  <c r="C57" i="51"/>
  <c r="E58" i="51" s="1"/>
  <c r="C55" i="51"/>
  <c r="G56" i="51" s="1"/>
  <c r="G53" i="51"/>
  <c r="F53" i="51"/>
  <c r="E53" i="51"/>
  <c r="D53" i="51"/>
  <c r="C48" i="51"/>
  <c r="G49" i="51" s="1"/>
  <c r="C46" i="51"/>
  <c r="G47" i="51" s="1"/>
  <c r="C44" i="51"/>
  <c r="D45" i="51" s="1"/>
  <c r="C42" i="51"/>
  <c r="E43" i="51" s="1"/>
  <c r="C40" i="51"/>
  <c r="G41" i="51" s="1"/>
  <c r="C38" i="51"/>
  <c r="G39" i="51" s="1"/>
  <c r="C36" i="51"/>
  <c r="D37" i="51" s="1"/>
  <c r="C34" i="51"/>
  <c r="E35" i="51" s="1"/>
  <c r="C32" i="51"/>
  <c r="G33" i="51" s="1"/>
  <c r="C30" i="51"/>
  <c r="G31" i="51" s="1"/>
  <c r="C28" i="51"/>
  <c r="D29" i="51" s="1"/>
  <c r="G26" i="51"/>
  <c r="F26" i="51"/>
  <c r="E26" i="51"/>
  <c r="D26" i="51"/>
  <c r="C101" i="50"/>
  <c r="G102" i="50" s="1"/>
  <c r="C99" i="50"/>
  <c r="D100" i="50" s="1"/>
  <c r="C97" i="50"/>
  <c r="G98" i="50" s="1"/>
  <c r="C95" i="50"/>
  <c r="G96" i="50" s="1"/>
  <c r="C93" i="50"/>
  <c r="F94" i="50" s="1"/>
  <c r="C91" i="50"/>
  <c r="D92" i="50" s="1"/>
  <c r="C89" i="50"/>
  <c r="E90" i="50" s="1"/>
  <c r="G87" i="50"/>
  <c r="F87" i="50"/>
  <c r="E87" i="50"/>
  <c r="D87" i="50"/>
  <c r="C80" i="50"/>
  <c r="G81" i="50" s="1"/>
  <c r="C78" i="50"/>
  <c r="G79" i="50" s="1"/>
  <c r="C76" i="50"/>
  <c r="F77" i="50" s="1"/>
  <c r="C74" i="50"/>
  <c r="D75" i="50" s="1"/>
  <c r="C72" i="50"/>
  <c r="C73" i="50" s="1"/>
  <c r="C70" i="50"/>
  <c r="G71" i="50" s="1"/>
  <c r="G68" i="50"/>
  <c r="F68" i="50"/>
  <c r="E68" i="50"/>
  <c r="D68" i="50"/>
  <c r="C63" i="50"/>
  <c r="G64" i="50" s="1"/>
  <c r="C61" i="50"/>
  <c r="F62" i="50" s="1"/>
  <c r="C59" i="50"/>
  <c r="D60" i="50" s="1"/>
  <c r="C57" i="50"/>
  <c r="F58" i="50" s="1"/>
  <c r="C55" i="50"/>
  <c r="G56" i="50" s="1"/>
  <c r="G53" i="50"/>
  <c r="F53" i="50"/>
  <c r="E53" i="50"/>
  <c r="D53" i="50"/>
  <c r="C48" i="50"/>
  <c r="G49" i="50" s="1"/>
  <c r="C46" i="50"/>
  <c r="F47" i="50" s="1"/>
  <c r="C44" i="50"/>
  <c r="D45" i="50" s="1"/>
  <c r="C42" i="50"/>
  <c r="G43" i="50" s="1"/>
  <c r="C40" i="50"/>
  <c r="G41" i="50" s="1"/>
  <c r="C38" i="50"/>
  <c r="F39" i="50" s="1"/>
  <c r="C36" i="50"/>
  <c r="D37" i="50" s="1"/>
  <c r="C34" i="50"/>
  <c r="E35" i="50" s="1"/>
  <c r="C32" i="50"/>
  <c r="G33" i="50" s="1"/>
  <c r="C30" i="50"/>
  <c r="F31" i="50" s="1"/>
  <c r="C28" i="50"/>
  <c r="D29" i="50" s="1"/>
  <c r="G26" i="50"/>
  <c r="F26" i="50"/>
  <c r="E26" i="50"/>
  <c r="D26" i="50"/>
  <c r="C101" i="49"/>
  <c r="G102" i="49" s="1"/>
  <c r="C99" i="49"/>
  <c r="E100" i="49" s="1"/>
  <c r="C97" i="49"/>
  <c r="C98" i="49" s="1"/>
  <c r="C95" i="49"/>
  <c r="G96" i="49" s="1"/>
  <c r="C93" i="49"/>
  <c r="G94" i="49" s="1"/>
  <c r="C91" i="49"/>
  <c r="E92" i="49" s="1"/>
  <c r="C89" i="49"/>
  <c r="C90" i="49" s="1"/>
  <c r="G87" i="49"/>
  <c r="F87" i="49"/>
  <c r="E87" i="49"/>
  <c r="D87" i="49"/>
  <c r="C80" i="49"/>
  <c r="C81" i="49" s="1"/>
  <c r="C78" i="49"/>
  <c r="G79" i="49" s="1"/>
  <c r="C76" i="49"/>
  <c r="G77" i="49" s="1"/>
  <c r="C74" i="49"/>
  <c r="E75" i="49" s="1"/>
  <c r="C72" i="49"/>
  <c r="C73" i="49" s="1"/>
  <c r="C70" i="49"/>
  <c r="G71" i="49" s="1"/>
  <c r="G68" i="49"/>
  <c r="F68" i="49"/>
  <c r="E68" i="49"/>
  <c r="D68" i="49"/>
  <c r="C63" i="49"/>
  <c r="G64" i="49" s="1"/>
  <c r="C61" i="49"/>
  <c r="G62" i="49" s="1"/>
  <c r="C59" i="49"/>
  <c r="E60" i="49" s="1"/>
  <c r="C57" i="49"/>
  <c r="C58" i="49" s="1"/>
  <c r="C55" i="49"/>
  <c r="G56" i="49" s="1"/>
  <c r="G53" i="49"/>
  <c r="F53" i="49"/>
  <c r="E53" i="49"/>
  <c r="D53" i="49"/>
  <c r="C48" i="49"/>
  <c r="G49" i="49" s="1"/>
  <c r="C46" i="49"/>
  <c r="G47" i="49" s="1"/>
  <c r="C44" i="49"/>
  <c r="E45" i="49" s="1"/>
  <c r="C42" i="49"/>
  <c r="C43" i="49" s="1"/>
  <c r="C40" i="49"/>
  <c r="G41" i="49" s="1"/>
  <c r="C38" i="49"/>
  <c r="G39" i="49" s="1"/>
  <c r="C36" i="49"/>
  <c r="E37" i="49" s="1"/>
  <c r="C34" i="49"/>
  <c r="C35" i="49" s="1"/>
  <c r="C32" i="49"/>
  <c r="G33" i="49" s="1"/>
  <c r="C30" i="49"/>
  <c r="G31" i="49" s="1"/>
  <c r="C28" i="49"/>
  <c r="E29" i="49" s="1"/>
  <c r="G26" i="49"/>
  <c r="F26" i="49"/>
  <c r="E26" i="49"/>
  <c r="D26" i="49"/>
  <c r="C101" i="48"/>
  <c r="F102" i="48" s="1"/>
  <c r="C99" i="48"/>
  <c r="D100" i="48" s="1"/>
  <c r="C97" i="48"/>
  <c r="E98" i="48" s="1"/>
  <c r="C95" i="48"/>
  <c r="G96" i="48" s="1"/>
  <c r="C93" i="48"/>
  <c r="F94" i="48" s="1"/>
  <c r="C91" i="48"/>
  <c r="D92" i="48" s="1"/>
  <c r="C89" i="48"/>
  <c r="E90" i="48" s="1"/>
  <c r="G87" i="48"/>
  <c r="F87" i="48"/>
  <c r="E87" i="48"/>
  <c r="D87" i="48"/>
  <c r="C80" i="48"/>
  <c r="E81" i="48" s="1"/>
  <c r="C78" i="48"/>
  <c r="G79" i="48" s="1"/>
  <c r="C76" i="48"/>
  <c r="F77" i="48" s="1"/>
  <c r="C74" i="48"/>
  <c r="G75" i="48" s="1"/>
  <c r="C72" i="48"/>
  <c r="E73" i="48" s="1"/>
  <c r="C70" i="48"/>
  <c r="G71" i="48" s="1"/>
  <c r="G68" i="48"/>
  <c r="F68" i="48"/>
  <c r="E68" i="48"/>
  <c r="D68" i="48"/>
  <c r="C63" i="48"/>
  <c r="G64" i="48" s="1"/>
  <c r="C61" i="48"/>
  <c r="F62" i="48" s="1"/>
  <c r="C59" i="48"/>
  <c r="G60" i="48" s="1"/>
  <c r="C57" i="48"/>
  <c r="F58" i="48" s="1"/>
  <c r="C55" i="48"/>
  <c r="G56" i="48" s="1"/>
  <c r="G53" i="48"/>
  <c r="F53" i="48"/>
  <c r="E53" i="48"/>
  <c r="D53" i="48"/>
  <c r="C48" i="48"/>
  <c r="G49" i="48" s="1"/>
  <c r="C46" i="48"/>
  <c r="F47" i="48" s="1"/>
  <c r="C44" i="48"/>
  <c r="C45" i="48" s="1"/>
  <c r="C42" i="48"/>
  <c r="G43" i="48" s="1"/>
  <c r="C40" i="48"/>
  <c r="G41" i="48" s="1"/>
  <c r="C38" i="48"/>
  <c r="F39" i="48" s="1"/>
  <c r="C36" i="48"/>
  <c r="C37" i="48" s="1"/>
  <c r="C34" i="48"/>
  <c r="G35" i="48" s="1"/>
  <c r="C32" i="48"/>
  <c r="G33" i="48" s="1"/>
  <c r="C30" i="48"/>
  <c r="F31" i="48" s="1"/>
  <c r="C28" i="48"/>
  <c r="C29" i="48" s="1"/>
  <c r="G26" i="48"/>
  <c r="F26" i="48"/>
  <c r="E26" i="48"/>
  <c r="D26" i="48"/>
  <c r="C101" i="47"/>
  <c r="G102" i="47" s="1"/>
  <c r="C99" i="47"/>
  <c r="E100" i="47" s="1"/>
  <c r="C97" i="47"/>
  <c r="C98" i="47" s="1"/>
  <c r="C95" i="47"/>
  <c r="G96" i="47" s="1"/>
  <c r="C93" i="47"/>
  <c r="G94" i="47" s="1"/>
  <c r="C91" i="47"/>
  <c r="E92" i="47" s="1"/>
  <c r="C89" i="47"/>
  <c r="C90" i="47" s="1"/>
  <c r="G87" i="47"/>
  <c r="F87" i="47"/>
  <c r="E87" i="47"/>
  <c r="D87" i="47"/>
  <c r="C80" i="47"/>
  <c r="C81" i="47" s="1"/>
  <c r="C78" i="47"/>
  <c r="G79" i="47" s="1"/>
  <c r="C76" i="47"/>
  <c r="G77" i="47" s="1"/>
  <c r="C74" i="47"/>
  <c r="E75" i="47" s="1"/>
  <c r="C72" i="47"/>
  <c r="C73" i="47" s="1"/>
  <c r="C70" i="47"/>
  <c r="G71" i="47" s="1"/>
  <c r="G68" i="47"/>
  <c r="F68" i="47"/>
  <c r="E68" i="47"/>
  <c r="D68" i="47"/>
  <c r="C63" i="47"/>
  <c r="G64" i="47" s="1"/>
  <c r="C61" i="47"/>
  <c r="G62" i="47" s="1"/>
  <c r="C59" i="47"/>
  <c r="E60" i="47" s="1"/>
  <c r="C57" i="47"/>
  <c r="C58" i="47" s="1"/>
  <c r="C55" i="47"/>
  <c r="G56" i="47" s="1"/>
  <c r="G53" i="47"/>
  <c r="F53" i="47"/>
  <c r="E53" i="47"/>
  <c r="D53" i="47"/>
  <c r="C48" i="47"/>
  <c r="G49" i="47" s="1"/>
  <c r="C46" i="47"/>
  <c r="G47" i="47" s="1"/>
  <c r="C44" i="47"/>
  <c r="C45" i="47" s="1"/>
  <c r="C42" i="47"/>
  <c r="C43" i="47" s="1"/>
  <c r="C40" i="47"/>
  <c r="G41" i="47" s="1"/>
  <c r="C38" i="47"/>
  <c r="G39" i="47" s="1"/>
  <c r="C36" i="47"/>
  <c r="C37" i="47" s="1"/>
  <c r="C34" i="47"/>
  <c r="C35" i="47" s="1"/>
  <c r="C32" i="47"/>
  <c r="G33" i="47" s="1"/>
  <c r="C30" i="47"/>
  <c r="G31" i="47" s="1"/>
  <c r="C28" i="47"/>
  <c r="C29" i="47" s="1"/>
  <c r="G26" i="47"/>
  <c r="F26" i="47"/>
  <c r="E26" i="47"/>
  <c r="D26" i="47"/>
  <c r="C100" i="46"/>
  <c r="G101" i="46" s="1"/>
  <c r="C98" i="46"/>
  <c r="E99" i="46" s="1"/>
  <c r="C96" i="46"/>
  <c r="C97" i="46" s="1"/>
  <c r="C94" i="46"/>
  <c r="F95" i="46" s="1"/>
  <c r="C92" i="46"/>
  <c r="G93" i="46" s="1"/>
  <c r="C90" i="46"/>
  <c r="E91" i="46" s="1"/>
  <c r="C88" i="46"/>
  <c r="C89" i="46" s="1"/>
  <c r="G86" i="46"/>
  <c r="F86" i="46"/>
  <c r="E86" i="46"/>
  <c r="D86" i="46"/>
  <c r="C79" i="46"/>
  <c r="G80" i="46" s="1"/>
  <c r="C77" i="46"/>
  <c r="F78" i="46" s="1"/>
  <c r="C75" i="46"/>
  <c r="G76" i="46" s="1"/>
  <c r="C73" i="46"/>
  <c r="G74" i="46" s="1"/>
  <c r="C71" i="46"/>
  <c r="G72" i="46" s="1"/>
  <c r="C69" i="46"/>
  <c r="F70" i="46" s="1"/>
  <c r="G67" i="46"/>
  <c r="F67" i="46"/>
  <c r="E67" i="46"/>
  <c r="D67" i="46"/>
  <c r="C62" i="46"/>
  <c r="F63" i="46" s="1"/>
  <c r="C60" i="46"/>
  <c r="F61" i="46" s="1"/>
  <c r="C58" i="46"/>
  <c r="G59" i="46" s="1"/>
  <c r="C56" i="46"/>
  <c r="G57" i="46" s="1"/>
  <c r="C54" i="46"/>
  <c r="F55" i="46" s="1"/>
  <c r="G52" i="46"/>
  <c r="F52" i="46"/>
  <c r="E52" i="46"/>
  <c r="D52" i="46"/>
  <c r="C47" i="46"/>
  <c r="F48" i="46" s="1"/>
  <c r="C45" i="46"/>
  <c r="F46" i="46" s="1"/>
  <c r="C43" i="46"/>
  <c r="F44" i="46" s="1"/>
  <c r="C41" i="46"/>
  <c r="G42" i="46" s="1"/>
  <c r="C39" i="46"/>
  <c r="F40" i="46" s="1"/>
  <c r="C37" i="46"/>
  <c r="F38" i="46" s="1"/>
  <c r="C35" i="46"/>
  <c r="E36" i="46" s="1"/>
  <c r="C33" i="46"/>
  <c r="G34" i="46" s="1"/>
  <c r="C31" i="46"/>
  <c r="F32" i="46" s="1"/>
  <c r="C29" i="46"/>
  <c r="F30" i="46" s="1"/>
  <c r="C27" i="46"/>
  <c r="D28" i="46" s="1"/>
  <c r="G25" i="46"/>
  <c r="F25" i="46"/>
  <c r="E25" i="46"/>
  <c r="D25" i="46"/>
  <c r="C101" i="45"/>
  <c r="F102" i="45" s="1"/>
  <c r="C99" i="45"/>
  <c r="E100" i="45" s="1"/>
  <c r="C97" i="45"/>
  <c r="G98" i="45" s="1"/>
  <c r="C95" i="45"/>
  <c r="G96" i="45" s="1"/>
  <c r="C93" i="45"/>
  <c r="F94" i="45" s="1"/>
  <c r="C91" i="45"/>
  <c r="E92" i="45" s="1"/>
  <c r="C89" i="45"/>
  <c r="G90" i="45" s="1"/>
  <c r="G87" i="45"/>
  <c r="F87" i="45"/>
  <c r="E87" i="45"/>
  <c r="D87" i="45"/>
  <c r="C80" i="45"/>
  <c r="G81" i="45" s="1"/>
  <c r="C78" i="45"/>
  <c r="G79" i="45" s="1"/>
  <c r="C76" i="45"/>
  <c r="F77" i="45" s="1"/>
  <c r="C74" i="45"/>
  <c r="D75" i="45" s="1"/>
  <c r="C72" i="45"/>
  <c r="G73" i="45" s="1"/>
  <c r="C70" i="45"/>
  <c r="G71" i="45" s="1"/>
  <c r="G68" i="45"/>
  <c r="F68" i="45"/>
  <c r="E68" i="45"/>
  <c r="D68" i="45"/>
  <c r="C63" i="45"/>
  <c r="G64" i="45" s="1"/>
  <c r="C61" i="45"/>
  <c r="F62" i="45" s="1"/>
  <c r="C59" i="45"/>
  <c r="D60" i="45" s="1"/>
  <c r="C57" i="45"/>
  <c r="G58" i="45" s="1"/>
  <c r="C55" i="45"/>
  <c r="G56" i="45" s="1"/>
  <c r="G53" i="45"/>
  <c r="F53" i="45"/>
  <c r="E53" i="45"/>
  <c r="D53" i="45"/>
  <c r="C48" i="45"/>
  <c r="G49" i="45" s="1"/>
  <c r="C46" i="45"/>
  <c r="F47" i="45" s="1"/>
  <c r="C44" i="45"/>
  <c r="D45" i="45" s="1"/>
  <c r="C42" i="45"/>
  <c r="G43" i="45" s="1"/>
  <c r="C40" i="45"/>
  <c r="G41" i="45" s="1"/>
  <c r="C38" i="45"/>
  <c r="F39" i="45" s="1"/>
  <c r="C36" i="45"/>
  <c r="D37" i="45" s="1"/>
  <c r="C34" i="45"/>
  <c r="G35" i="45" s="1"/>
  <c r="C32" i="45"/>
  <c r="G33" i="45" s="1"/>
  <c r="C30" i="45"/>
  <c r="F31" i="45" s="1"/>
  <c r="C28" i="45"/>
  <c r="D29" i="45" s="1"/>
  <c r="G26" i="45"/>
  <c r="F26" i="45"/>
  <c r="E26" i="45"/>
  <c r="D26" i="45"/>
  <c r="C101" i="44"/>
  <c r="F102" i="44" s="1"/>
  <c r="C99" i="44"/>
  <c r="D100" i="44" s="1"/>
  <c r="C97" i="44"/>
  <c r="G98" i="44" s="1"/>
  <c r="C95" i="44"/>
  <c r="G96" i="44" s="1"/>
  <c r="C93" i="44"/>
  <c r="F94" i="44" s="1"/>
  <c r="C91" i="44"/>
  <c r="D92" i="44" s="1"/>
  <c r="C89" i="44"/>
  <c r="G90" i="44" s="1"/>
  <c r="G87" i="44"/>
  <c r="F87" i="44"/>
  <c r="E87" i="44"/>
  <c r="D87" i="44"/>
  <c r="C80" i="44"/>
  <c r="G81" i="44" s="1"/>
  <c r="C78" i="44"/>
  <c r="G79" i="44" s="1"/>
  <c r="C76" i="44"/>
  <c r="D77" i="44" s="1"/>
  <c r="C74" i="44"/>
  <c r="G75" i="44" s="1"/>
  <c r="C72" i="44"/>
  <c r="G73" i="44" s="1"/>
  <c r="C70" i="44"/>
  <c r="G71" i="44" s="1"/>
  <c r="G68" i="44"/>
  <c r="F68" i="44"/>
  <c r="E68" i="44"/>
  <c r="D68" i="44"/>
  <c r="C63" i="44"/>
  <c r="G64" i="44" s="1"/>
  <c r="C61" i="44"/>
  <c r="D62" i="44" s="1"/>
  <c r="C59" i="44"/>
  <c r="E60" i="44" s="1"/>
  <c r="C57" i="44"/>
  <c r="G58" i="44" s="1"/>
  <c r="C55" i="44"/>
  <c r="G56" i="44" s="1"/>
  <c r="G53" i="44"/>
  <c r="F53" i="44"/>
  <c r="E53" i="44"/>
  <c r="D53" i="44"/>
  <c r="C48" i="44"/>
  <c r="G49" i="44" s="1"/>
  <c r="C46" i="44"/>
  <c r="F47" i="44" s="1"/>
  <c r="C44" i="44"/>
  <c r="G45" i="44" s="1"/>
  <c r="C42" i="44"/>
  <c r="G43" i="44" s="1"/>
  <c r="C40" i="44"/>
  <c r="G41" i="44" s="1"/>
  <c r="C38" i="44"/>
  <c r="F39" i="44" s="1"/>
  <c r="C36" i="44"/>
  <c r="E37" i="44" s="1"/>
  <c r="C34" i="44"/>
  <c r="G35" i="44" s="1"/>
  <c r="C32" i="44"/>
  <c r="G33" i="44" s="1"/>
  <c r="C30" i="44"/>
  <c r="D31" i="44" s="1"/>
  <c r="C28" i="44"/>
  <c r="C29" i="44" s="1"/>
  <c r="G26" i="44"/>
  <c r="F26" i="44"/>
  <c r="E26" i="44"/>
  <c r="D26" i="44"/>
  <c r="C101" i="43"/>
  <c r="F102" i="43" s="1"/>
  <c r="C99" i="43"/>
  <c r="E100" i="43" s="1"/>
  <c r="C97" i="43"/>
  <c r="G98" i="43" s="1"/>
  <c r="C95" i="43"/>
  <c r="G96" i="43" s="1"/>
  <c r="C93" i="43"/>
  <c r="F94" i="43" s="1"/>
  <c r="C91" i="43"/>
  <c r="E92" i="43" s="1"/>
  <c r="C89" i="43"/>
  <c r="G90" i="43" s="1"/>
  <c r="G87" i="43"/>
  <c r="F87" i="43"/>
  <c r="E87" i="43"/>
  <c r="D87" i="43"/>
  <c r="C80" i="43"/>
  <c r="G81" i="43" s="1"/>
  <c r="C78" i="43"/>
  <c r="G79" i="43" s="1"/>
  <c r="C76" i="43"/>
  <c r="F77" i="43" s="1"/>
  <c r="C74" i="43"/>
  <c r="D75" i="43" s="1"/>
  <c r="C72" i="43"/>
  <c r="G73" i="43" s="1"/>
  <c r="C70" i="43"/>
  <c r="G71" i="43" s="1"/>
  <c r="G68" i="43"/>
  <c r="F68" i="43"/>
  <c r="E68" i="43"/>
  <c r="D68" i="43"/>
  <c r="C63" i="43"/>
  <c r="G64" i="43" s="1"/>
  <c r="C61" i="43"/>
  <c r="F62" i="43" s="1"/>
  <c r="C59" i="43"/>
  <c r="D60" i="43" s="1"/>
  <c r="C57" i="43"/>
  <c r="G58" i="43" s="1"/>
  <c r="C55" i="43"/>
  <c r="G56" i="43" s="1"/>
  <c r="G53" i="43"/>
  <c r="F53" i="43"/>
  <c r="E53" i="43"/>
  <c r="D53" i="43"/>
  <c r="C48" i="43"/>
  <c r="G49" i="43" s="1"/>
  <c r="C46" i="43"/>
  <c r="F47" i="43" s="1"/>
  <c r="C44" i="43"/>
  <c r="D45" i="43" s="1"/>
  <c r="C42" i="43"/>
  <c r="G43" i="43" s="1"/>
  <c r="C40" i="43"/>
  <c r="G41" i="43" s="1"/>
  <c r="C38" i="43"/>
  <c r="F39" i="43" s="1"/>
  <c r="C36" i="43"/>
  <c r="D37" i="43" s="1"/>
  <c r="C34" i="43"/>
  <c r="G35" i="43" s="1"/>
  <c r="C32" i="43"/>
  <c r="G33" i="43" s="1"/>
  <c r="C30" i="43"/>
  <c r="F31" i="43" s="1"/>
  <c r="C28" i="43"/>
  <c r="D29" i="43" s="1"/>
  <c r="G26" i="43"/>
  <c r="F26" i="43"/>
  <c r="E26" i="43"/>
  <c r="D26" i="43"/>
  <c r="C101" i="42"/>
  <c r="F102" i="42" s="1"/>
  <c r="C99" i="42"/>
  <c r="E100" i="42" s="1"/>
  <c r="C97" i="42"/>
  <c r="G98" i="42" s="1"/>
  <c r="C95" i="42"/>
  <c r="G96" i="42" s="1"/>
  <c r="C93" i="42"/>
  <c r="F94" i="42" s="1"/>
  <c r="C91" i="42"/>
  <c r="E92" i="42" s="1"/>
  <c r="C89" i="42"/>
  <c r="G90" i="42" s="1"/>
  <c r="G87" i="42"/>
  <c r="F87" i="42"/>
  <c r="E87" i="42"/>
  <c r="D87" i="42"/>
  <c r="C80" i="42"/>
  <c r="G81" i="42" s="1"/>
  <c r="C78" i="42"/>
  <c r="G79" i="42" s="1"/>
  <c r="C76" i="42"/>
  <c r="F77" i="42" s="1"/>
  <c r="C74" i="42"/>
  <c r="D75" i="42" s="1"/>
  <c r="C72" i="42"/>
  <c r="G73" i="42" s="1"/>
  <c r="C70" i="42"/>
  <c r="G71" i="42" s="1"/>
  <c r="G68" i="42"/>
  <c r="F68" i="42"/>
  <c r="E68" i="42"/>
  <c r="D68" i="42"/>
  <c r="C63" i="42"/>
  <c r="G64" i="42" s="1"/>
  <c r="C61" i="42"/>
  <c r="F62" i="42" s="1"/>
  <c r="C59" i="42"/>
  <c r="D60" i="42" s="1"/>
  <c r="C57" i="42"/>
  <c r="G58" i="42" s="1"/>
  <c r="C55" i="42"/>
  <c r="G56" i="42" s="1"/>
  <c r="G53" i="42"/>
  <c r="F53" i="42"/>
  <c r="E53" i="42"/>
  <c r="D53" i="42"/>
  <c r="C48" i="42"/>
  <c r="G49" i="42" s="1"/>
  <c r="C46" i="42"/>
  <c r="F47" i="42" s="1"/>
  <c r="C44" i="42"/>
  <c r="D45" i="42" s="1"/>
  <c r="C42" i="42"/>
  <c r="G43" i="42" s="1"/>
  <c r="C40" i="42"/>
  <c r="G41" i="42" s="1"/>
  <c r="C38" i="42"/>
  <c r="F39" i="42" s="1"/>
  <c r="C36" i="42"/>
  <c r="D37" i="42" s="1"/>
  <c r="C34" i="42"/>
  <c r="G35" i="42" s="1"/>
  <c r="C32" i="42"/>
  <c r="G33" i="42" s="1"/>
  <c r="C30" i="42"/>
  <c r="F31" i="42" s="1"/>
  <c r="C28" i="42"/>
  <c r="D29" i="42" s="1"/>
  <c r="G26" i="42"/>
  <c r="F26" i="42"/>
  <c r="E26" i="42"/>
  <c r="D26" i="42"/>
  <c r="C101" i="41"/>
  <c r="G102" i="41" s="1"/>
  <c r="C99" i="41"/>
  <c r="E100" i="41" s="1"/>
  <c r="C97" i="41"/>
  <c r="C98" i="41" s="1"/>
  <c r="C95" i="41"/>
  <c r="G96" i="41" s="1"/>
  <c r="C93" i="41"/>
  <c r="G94" i="41" s="1"/>
  <c r="C91" i="41"/>
  <c r="E92" i="41" s="1"/>
  <c r="C89" i="41"/>
  <c r="C90" i="41" s="1"/>
  <c r="G87" i="41"/>
  <c r="F87" i="41"/>
  <c r="E87" i="41"/>
  <c r="D87" i="41"/>
  <c r="C80" i="41"/>
  <c r="C81" i="41" s="1"/>
  <c r="C78" i="41"/>
  <c r="G79" i="41" s="1"/>
  <c r="C76" i="41"/>
  <c r="G77" i="41" s="1"/>
  <c r="C74" i="41"/>
  <c r="E75" i="41" s="1"/>
  <c r="C72" i="41"/>
  <c r="C73" i="41" s="1"/>
  <c r="C70" i="41"/>
  <c r="G71" i="41" s="1"/>
  <c r="G68" i="41"/>
  <c r="F68" i="41"/>
  <c r="E68" i="41"/>
  <c r="D68" i="41"/>
  <c r="C63" i="41"/>
  <c r="G64" i="41" s="1"/>
  <c r="C61" i="41"/>
  <c r="G62" i="41" s="1"/>
  <c r="C59" i="41"/>
  <c r="E60" i="41" s="1"/>
  <c r="C57" i="41"/>
  <c r="C58" i="41" s="1"/>
  <c r="C55" i="41"/>
  <c r="G56" i="41" s="1"/>
  <c r="G53" i="41"/>
  <c r="F53" i="41"/>
  <c r="E53" i="41"/>
  <c r="D53" i="41"/>
  <c r="C48" i="41"/>
  <c r="G49" i="41" s="1"/>
  <c r="C46" i="41"/>
  <c r="G47" i="41" s="1"/>
  <c r="C44" i="41"/>
  <c r="D45" i="41" s="1"/>
  <c r="C42" i="41"/>
  <c r="G43" i="41" s="1"/>
  <c r="C40" i="41"/>
  <c r="G41" i="41" s="1"/>
  <c r="C38" i="41"/>
  <c r="G39" i="41" s="1"/>
  <c r="C36" i="41"/>
  <c r="D37" i="41" s="1"/>
  <c r="C34" i="41"/>
  <c r="G35" i="41" s="1"/>
  <c r="C32" i="41"/>
  <c r="G33" i="41" s="1"/>
  <c r="C30" i="41"/>
  <c r="G31" i="41" s="1"/>
  <c r="C28" i="41"/>
  <c r="D29" i="41" s="1"/>
  <c r="G26" i="41"/>
  <c r="F26" i="41"/>
  <c r="E26" i="41"/>
  <c r="D26" i="41"/>
  <c r="C101" i="40"/>
  <c r="G102" i="40" s="1"/>
  <c r="C99" i="40"/>
  <c r="E100" i="40" s="1"/>
  <c r="C97" i="40"/>
  <c r="C98" i="40" s="1"/>
  <c r="C95" i="40"/>
  <c r="G96" i="40" s="1"/>
  <c r="C93" i="40"/>
  <c r="G94" i="40" s="1"/>
  <c r="C91" i="40"/>
  <c r="E92" i="40" s="1"/>
  <c r="C89" i="40"/>
  <c r="C90" i="40" s="1"/>
  <c r="G87" i="40"/>
  <c r="F87" i="40"/>
  <c r="E87" i="40"/>
  <c r="D87" i="40"/>
  <c r="C80" i="40"/>
  <c r="C81" i="40" s="1"/>
  <c r="C78" i="40"/>
  <c r="G79" i="40" s="1"/>
  <c r="C76" i="40"/>
  <c r="G77" i="40" s="1"/>
  <c r="C74" i="40"/>
  <c r="G75" i="40" s="1"/>
  <c r="C72" i="40"/>
  <c r="G73" i="40" s="1"/>
  <c r="C70" i="40"/>
  <c r="G71" i="40" s="1"/>
  <c r="G68" i="40"/>
  <c r="F68" i="40"/>
  <c r="E68" i="40"/>
  <c r="D68" i="40"/>
  <c r="C63" i="40"/>
  <c r="G64" i="40" s="1"/>
  <c r="C61" i="40"/>
  <c r="G62" i="40" s="1"/>
  <c r="C59" i="40"/>
  <c r="G60" i="40" s="1"/>
  <c r="C57" i="40"/>
  <c r="G58" i="40" s="1"/>
  <c r="C55" i="40"/>
  <c r="G56" i="40" s="1"/>
  <c r="G53" i="40"/>
  <c r="F53" i="40"/>
  <c r="E53" i="40"/>
  <c r="D53" i="40"/>
  <c r="C48" i="40"/>
  <c r="G49" i="40" s="1"/>
  <c r="C46" i="40"/>
  <c r="G47" i="40" s="1"/>
  <c r="C44" i="40"/>
  <c r="G45" i="40" s="1"/>
  <c r="C42" i="40"/>
  <c r="G43" i="40" s="1"/>
  <c r="C40" i="40"/>
  <c r="G41" i="40" s="1"/>
  <c r="C38" i="40"/>
  <c r="G39" i="40" s="1"/>
  <c r="C36" i="40"/>
  <c r="G37" i="40" s="1"/>
  <c r="C34" i="40"/>
  <c r="G35" i="40" s="1"/>
  <c r="C32" i="40"/>
  <c r="G33" i="40" s="1"/>
  <c r="G31" i="40"/>
  <c r="C101" i="39"/>
  <c r="G102" i="39" s="1"/>
  <c r="C99" i="39"/>
  <c r="E100" i="39" s="1"/>
  <c r="C97" i="39"/>
  <c r="C98" i="39" s="1"/>
  <c r="C95" i="39"/>
  <c r="G96" i="39" s="1"/>
  <c r="C93" i="39"/>
  <c r="G94" i="39" s="1"/>
  <c r="C91" i="39"/>
  <c r="E92" i="39" s="1"/>
  <c r="C89" i="39"/>
  <c r="C90" i="39" s="1"/>
  <c r="G87" i="39"/>
  <c r="F87" i="39"/>
  <c r="E87" i="39"/>
  <c r="D87" i="39"/>
  <c r="C80" i="39"/>
  <c r="C81" i="39" s="1"/>
  <c r="C78" i="39"/>
  <c r="G79" i="39" s="1"/>
  <c r="C76" i="39"/>
  <c r="G77" i="39" s="1"/>
  <c r="C74" i="39"/>
  <c r="E75" i="39" s="1"/>
  <c r="C72" i="39"/>
  <c r="C73" i="39" s="1"/>
  <c r="C70" i="39"/>
  <c r="G71" i="39" s="1"/>
  <c r="G68" i="39"/>
  <c r="F68" i="39"/>
  <c r="E68" i="39"/>
  <c r="D68" i="39"/>
  <c r="C63" i="39"/>
  <c r="G64" i="39" s="1"/>
  <c r="C61" i="39"/>
  <c r="G62" i="39" s="1"/>
  <c r="C59" i="39"/>
  <c r="E60" i="39" s="1"/>
  <c r="C57" i="39"/>
  <c r="C58" i="39" s="1"/>
  <c r="C55" i="39"/>
  <c r="G56" i="39" s="1"/>
  <c r="G53" i="39"/>
  <c r="F53" i="39"/>
  <c r="E53" i="39"/>
  <c r="D53" i="39"/>
  <c r="C48" i="39"/>
  <c r="G49" i="39" s="1"/>
  <c r="C46" i="39"/>
  <c r="G47" i="39" s="1"/>
  <c r="C44" i="39"/>
  <c r="E45" i="39" s="1"/>
  <c r="C42" i="39"/>
  <c r="C43" i="39" s="1"/>
  <c r="C40" i="39"/>
  <c r="G41" i="39" s="1"/>
  <c r="C38" i="39"/>
  <c r="G39" i="39" s="1"/>
  <c r="C36" i="39"/>
  <c r="E37" i="39" s="1"/>
  <c r="C34" i="39"/>
  <c r="C35" i="39" s="1"/>
  <c r="C32" i="39"/>
  <c r="G33" i="39" s="1"/>
  <c r="C30" i="39"/>
  <c r="G31" i="39" s="1"/>
  <c r="C28" i="39"/>
  <c r="E29" i="39" s="1"/>
  <c r="G26" i="39"/>
  <c r="F26" i="39"/>
  <c r="E26" i="39"/>
  <c r="D26" i="39"/>
  <c r="C101" i="38"/>
  <c r="G102" i="38" s="1"/>
  <c r="C99" i="38"/>
  <c r="E100" i="38" s="1"/>
  <c r="C97" i="38"/>
  <c r="C98" i="38" s="1"/>
  <c r="C95" i="38"/>
  <c r="G96" i="38" s="1"/>
  <c r="C93" i="38"/>
  <c r="G94" i="38" s="1"/>
  <c r="C91" i="38"/>
  <c r="E92" i="38" s="1"/>
  <c r="C89" i="38"/>
  <c r="C90" i="38" s="1"/>
  <c r="G87" i="38"/>
  <c r="F87" i="38"/>
  <c r="E87" i="38"/>
  <c r="D87" i="38"/>
  <c r="C80" i="38"/>
  <c r="C81" i="38" s="1"/>
  <c r="C78" i="38"/>
  <c r="G79" i="38" s="1"/>
  <c r="C76" i="38"/>
  <c r="G77" i="38" s="1"/>
  <c r="C74" i="38"/>
  <c r="E75" i="38" s="1"/>
  <c r="C72" i="38"/>
  <c r="C73" i="38" s="1"/>
  <c r="C70" i="38"/>
  <c r="G71" i="38" s="1"/>
  <c r="G68" i="38"/>
  <c r="F68" i="38"/>
  <c r="E68" i="38"/>
  <c r="D68" i="38"/>
  <c r="C63" i="38"/>
  <c r="G64" i="38" s="1"/>
  <c r="C61" i="38"/>
  <c r="G62" i="38" s="1"/>
  <c r="C59" i="38"/>
  <c r="E60" i="38" s="1"/>
  <c r="C57" i="38"/>
  <c r="C58" i="38" s="1"/>
  <c r="C55" i="38"/>
  <c r="G56" i="38" s="1"/>
  <c r="G53" i="38"/>
  <c r="F53" i="38"/>
  <c r="E53" i="38"/>
  <c r="D53" i="38"/>
  <c r="C48" i="38"/>
  <c r="D49" i="38" s="1"/>
  <c r="C46" i="38"/>
  <c r="G47" i="38" s="1"/>
  <c r="C44" i="38"/>
  <c r="D45" i="38" s="1"/>
  <c r="C42" i="38"/>
  <c r="C43" i="38" s="1"/>
  <c r="C40" i="38"/>
  <c r="G41" i="38" s="1"/>
  <c r="C38" i="38"/>
  <c r="G39" i="38" s="1"/>
  <c r="C36" i="38"/>
  <c r="E37" i="38" s="1"/>
  <c r="C34" i="38"/>
  <c r="C35" i="38" s="1"/>
  <c r="C32" i="38"/>
  <c r="G33" i="38" s="1"/>
  <c r="C30" i="38"/>
  <c r="G31" i="38" s="1"/>
  <c r="C28" i="38"/>
  <c r="G29" i="38" s="1"/>
  <c r="G26" i="38"/>
  <c r="F26" i="38"/>
  <c r="E26" i="38"/>
  <c r="D26" i="38"/>
  <c r="C102" i="37"/>
  <c r="D103" i="37" s="1"/>
  <c r="C100" i="37"/>
  <c r="C101" i="37" s="1"/>
  <c r="C98" i="37"/>
  <c r="G99" i="37" s="1"/>
  <c r="C96" i="37"/>
  <c r="D97" i="37" s="1"/>
  <c r="C94" i="37"/>
  <c r="E95" i="37" s="1"/>
  <c r="C92" i="37"/>
  <c r="C93" i="37" s="1"/>
  <c r="C90" i="37"/>
  <c r="G91" i="37" s="1"/>
  <c r="G88" i="37"/>
  <c r="F88" i="37"/>
  <c r="E88" i="37"/>
  <c r="D88" i="37"/>
  <c r="C81" i="37"/>
  <c r="G82" i="37" s="1"/>
  <c r="C79" i="37"/>
  <c r="D80" i="37" s="1"/>
  <c r="F78" i="37"/>
  <c r="C77" i="37"/>
  <c r="C78" i="37" s="1"/>
  <c r="C75" i="37"/>
  <c r="C76" i="37" s="1"/>
  <c r="C73" i="37"/>
  <c r="G74" i="37" s="1"/>
  <c r="C71" i="37"/>
  <c r="D72" i="37" s="1"/>
  <c r="G69" i="37"/>
  <c r="F69" i="37"/>
  <c r="E69" i="37"/>
  <c r="D69" i="37"/>
  <c r="C64" i="37"/>
  <c r="D65" i="37" s="1"/>
  <c r="C62" i="37"/>
  <c r="D63" i="37" s="1"/>
  <c r="C60" i="37"/>
  <c r="C61" i="37" s="1"/>
  <c r="C58" i="37"/>
  <c r="G59" i="37" s="1"/>
  <c r="C56" i="37"/>
  <c r="D57" i="37" s="1"/>
  <c r="G54" i="37"/>
  <c r="F54" i="37"/>
  <c r="E54" i="37"/>
  <c r="D54" i="37"/>
  <c r="C49" i="37"/>
  <c r="D50" i="37" s="1"/>
  <c r="C47" i="37"/>
  <c r="E48" i="37" s="1"/>
  <c r="C45" i="37"/>
  <c r="C46" i="37" s="1"/>
  <c r="C43" i="37"/>
  <c r="G44" i="37" s="1"/>
  <c r="C41" i="37"/>
  <c r="D42" i="37" s="1"/>
  <c r="C39" i="37"/>
  <c r="E40" i="37" s="1"/>
  <c r="C37" i="37"/>
  <c r="C38" i="37" s="1"/>
  <c r="C35" i="37"/>
  <c r="G36" i="37" s="1"/>
  <c r="C33" i="37"/>
  <c r="F34" i="37" s="1"/>
  <c r="C31" i="37"/>
  <c r="F32" i="37" s="1"/>
  <c r="C29" i="37"/>
  <c r="G27" i="37"/>
  <c r="F27" i="37"/>
  <c r="E27" i="37"/>
  <c r="D27" i="37"/>
  <c r="F14" i="27"/>
  <c r="G13" i="27" s="1"/>
  <c r="F45" i="54" l="1"/>
  <c r="D27" i="58"/>
  <c r="G52" i="58"/>
  <c r="G37" i="41"/>
  <c r="D29" i="44"/>
  <c r="F37" i="49"/>
  <c r="D58" i="52"/>
  <c r="F73" i="52"/>
  <c r="G75" i="52"/>
  <c r="D33" i="53"/>
  <c r="D64" i="53"/>
  <c r="E71" i="53"/>
  <c r="F73" i="53"/>
  <c r="F52" i="58"/>
  <c r="G84" i="58"/>
  <c r="E90" i="58"/>
  <c r="D75" i="59"/>
  <c r="F40" i="37"/>
  <c r="C47" i="59"/>
  <c r="C58" i="59"/>
  <c r="D98" i="59"/>
  <c r="C73" i="59"/>
  <c r="D65" i="58"/>
  <c r="E65" i="58"/>
  <c r="E37" i="58"/>
  <c r="F37" i="58"/>
  <c r="F84" i="58"/>
  <c r="F75" i="54"/>
  <c r="F58" i="53"/>
  <c r="F58" i="52"/>
  <c r="G77" i="50"/>
  <c r="D90" i="50"/>
  <c r="E75" i="50"/>
  <c r="G29" i="49"/>
  <c r="F60" i="49"/>
  <c r="E100" i="48"/>
  <c r="C90" i="48"/>
  <c r="F94" i="47"/>
  <c r="G44" i="46"/>
  <c r="E46" i="46"/>
  <c r="D98" i="43"/>
  <c r="E45" i="43"/>
  <c r="D73" i="42"/>
  <c r="G45" i="41"/>
  <c r="D45" i="40"/>
  <c r="E45" i="40"/>
  <c r="D58" i="39"/>
  <c r="D64" i="39"/>
  <c r="D81" i="39"/>
  <c r="F98" i="38"/>
  <c r="D34" i="37"/>
  <c r="G63" i="37"/>
  <c r="G32" i="37"/>
  <c r="E78" i="37"/>
  <c r="E103" i="37"/>
  <c r="G34" i="37"/>
  <c r="G78" i="37"/>
  <c r="D46" i="37"/>
  <c r="C36" i="37"/>
  <c r="G80" i="37"/>
  <c r="D73" i="38"/>
  <c r="F37" i="38"/>
  <c r="D41" i="38"/>
  <c r="G29" i="39"/>
  <c r="G73" i="39"/>
  <c r="D41" i="39"/>
  <c r="C33" i="39"/>
  <c r="G90" i="39"/>
  <c r="D33" i="39"/>
  <c r="G35" i="39"/>
  <c r="E96" i="39"/>
  <c r="F81" i="40"/>
  <c r="F60" i="40"/>
  <c r="E75" i="40"/>
  <c r="C43" i="40"/>
  <c r="E29" i="41"/>
  <c r="D62" i="42"/>
  <c r="F92" i="42"/>
  <c r="F90" i="43"/>
  <c r="E28" i="46"/>
  <c r="E93" i="46"/>
  <c r="G61" i="46"/>
  <c r="G94" i="45"/>
  <c r="D73" i="45"/>
  <c r="E37" i="45"/>
  <c r="F37" i="45"/>
  <c r="C90" i="45"/>
  <c r="G102" i="45"/>
  <c r="D35" i="44"/>
  <c r="F60" i="44"/>
  <c r="G60" i="44"/>
  <c r="E29" i="44"/>
  <c r="D45" i="44"/>
  <c r="D81" i="44"/>
  <c r="F43" i="51"/>
  <c r="G43" i="51"/>
  <c r="D37" i="53"/>
  <c r="F35" i="54"/>
  <c r="D75" i="54"/>
  <c r="G77" i="55"/>
  <c r="D98" i="55"/>
  <c r="F77" i="56"/>
  <c r="D45" i="56"/>
  <c r="F45" i="56"/>
  <c r="F29" i="57"/>
  <c r="E90" i="57"/>
  <c r="C43" i="59"/>
  <c r="G81" i="59"/>
  <c r="D43" i="59"/>
  <c r="G62" i="59"/>
  <c r="G43" i="59"/>
  <c r="C98" i="59"/>
  <c r="F45" i="59"/>
  <c r="F75" i="59"/>
  <c r="E100" i="59"/>
  <c r="F31" i="59"/>
  <c r="G58" i="59"/>
  <c r="E75" i="59"/>
  <c r="G31" i="59"/>
  <c r="F60" i="59"/>
  <c r="C77" i="59"/>
  <c r="G98" i="59"/>
  <c r="C62" i="59"/>
  <c r="G77" i="59"/>
  <c r="E29" i="59"/>
  <c r="F39" i="59"/>
  <c r="E35" i="57"/>
  <c r="E43" i="57"/>
  <c r="F35" i="57"/>
  <c r="F43" i="57"/>
  <c r="D90" i="57"/>
  <c r="G29" i="57"/>
  <c r="E37" i="57"/>
  <c r="F45" i="57"/>
  <c r="G45" i="57"/>
  <c r="E58" i="57"/>
  <c r="C35" i="57"/>
  <c r="D43" i="57"/>
  <c r="D60" i="57"/>
  <c r="D39" i="56"/>
  <c r="D73" i="56"/>
  <c r="D75" i="56"/>
  <c r="D43" i="56"/>
  <c r="F94" i="56"/>
  <c r="F98" i="55"/>
  <c r="G37" i="55"/>
  <c r="F29" i="55"/>
  <c r="G39" i="55"/>
  <c r="F90" i="54"/>
  <c r="C60" i="54"/>
  <c r="D60" i="54"/>
  <c r="F81" i="54"/>
  <c r="G92" i="54"/>
  <c r="G60" i="54"/>
  <c r="D35" i="54"/>
  <c r="D45" i="54"/>
  <c r="E35" i="54"/>
  <c r="E45" i="54"/>
  <c r="D41" i="53"/>
  <c r="D96" i="53"/>
  <c r="E41" i="53"/>
  <c r="E33" i="53"/>
  <c r="D45" i="53"/>
  <c r="G90" i="53"/>
  <c r="D29" i="53"/>
  <c r="G81" i="53"/>
  <c r="F37" i="52"/>
  <c r="E58" i="52"/>
  <c r="G92" i="52"/>
  <c r="D73" i="52"/>
  <c r="F81" i="52"/>
  <c r="G37" i="52"/>
  <c r="E35" i="52"/>
  <c r="C45" i="52"/>
  <c r="F75" i="52"/>
  <c r="D29" i="52"/>
  <c r="E29" i="52"/>
  <c r="F60" i="52"/>
  <c r="D90" i="52"/>
  <c r="D96" i="52"/>
  <c r="G60" i="52"/>
  <c r="E90" i="52"/>
  <c r="F90" i="52"/>
  <c r="C100" i="52"/>
  <c r="E92" i="52"/>
  <c r="F100" i="52"/>
  <c r="E33" i="51"/>
  <c r="C43" i="51"/>
  <c r="G31" i="50"/>
  <c r="F90" i="50"/>
  <c r="G58" i="50"/>
  <c r="F35" i="50"/>
  <c r="D73" i="50"/>
  <c r="F29" i="50"/>
  <c r="E73" i="50"/>
  <c r="F73" i="50"/>
  <c r="E45" i="50"/>
  <c r="E100" i="50"/>
  <c r="G100" i="50"/>
  <c r="D73" i="49"/>
  <c r="E73" i="49"/>
  <c r="G100" i="49"/>
  <c r="F45" i="49"/>
  <c r="G75" i="49"/>
  <c r="D58" i="49"/>
  <c r="F92" i="49"/>
  <c r="G37" i="49"/>
  <c r="D60" i="49"/>
  <c r="D37" i="48"/>
  <c r="G90" i="48"/>
  <c r="F92" i="48"/>
  <c r="E35" i="48"/>
  <c r="D29" i="48"/>
  <c r="F37" i="48"/>
  <c r="G62" i="48"/>
  <c r="C73" i="48"/>
  <c r="F81" i="48"/>
  <c r="D73" i="48"/>
  <c r="F73" i="48"/>
  <c r="G94" i="48"/>
  <c r="C35" i="48"/>
  <c r="C43" i="48"/>
  <c r="F75" i="48"/>
  <c r="D35" i="47"/>
  <c r="G92" i="47"/>
  <c r="F37" i="47"/>
  <c r="F62" i="47"/>
  <c r="G37" i="47"/>
  <c r="F31" i="47"/>
  <c r="F75" i="47"/>
  <c r="G75" i="47"/>
  <c r="D43" i="47"/>
  <c r="D45" i="47"/>
  <c r="F29" i="47"/>
  <c r="C36" i="46"/>
  <c r="F89" i="46"/>
  <c r="F36" i="46"/>
  <c r="F28" i="46"/>
  <c r="G70" i="46"/>
  <c r="D80" i="46"/>
  <c r="E30" i="46"/>
  <c r="G40" i="46"/>
  <c r="C72" i="46"/>
  <c r="E74" i="46"/>
  <c r="G77" i="45"/>
  <c r="C98" i="45"/>
  <c r="D58" i="45"/>
  <c r="F100" i="45"/>
  <c r="F58" i="45"/>
  <c r="C81" i="45"/>
  <c r="D94" i="45"/>
  <c r="D102" i="45"/>
  <c r="E35" i="44"/>
  <c r="C43" i="44"/>
  <c r="D73" i="44"/>
  <c r="D98" i="44"/>
  <c r="D43" i="44"/>
  <c r="F37" i="44"/>
  <c r="C75" i="44"/>
  <c r="G29" i="44"/>
  <c r="G37" i="44"/>
  <c r="C45" i="44"/>
  <c r="E39" i="44"/>
  <c r="F58" i="43"/>
  <c r="G77" i="43"/>
  <c r="F98" i="43"/>
  <c r="E60" i="43"/>
  <c r="E29" i="43"/>
  <c r="G39" i="43"/>
  <c r="F60" i="43"/>
  <c r="F81" i="43"/>
  <c r="F29" i="43"/>
  <c r="D62" i="43"/>
  <c r="D39" i="43"/>
  <c r="F75" i="43"/>
  <c r="C98" i="43"/>
  <c r="D31" i="42"/>
  <c r="C43" i="42"/>
  <c r="C90" i="42"/>
  <c r="F98" i="42"/>
  <c r="G31" i="42"/>
  <c r="F90" i="42"/>
  <c r="D58" i="42"/>
  <c r="C81" i="42"/>
  <c r="F100" i="42"/>
  <c r="D102" i="42"/>
  <c r="D94" i="42"/>
  <c r="F90" i="41"/>
  <c r="C35" i="41"/>
  <c r="C43" i="41"/>
  <c r="D35" i="41"/>
  <c r="D81" i="41"/>
  <c r="E37" i="41"/>
  <c r="D58" i="41"/>
  <c r="F37" i="40"/>
  <c r="C58" i="40"/>
  <c r="D58" i="40"/>
  <c r="E60" i="40"/>
  <c r="D81" i="40"/>
  <c r="F92" i="40"/>
  <c r="C35" i="40"/>
  <c r="C73" i="40"/>
  <c r="D35" i="40"/>
  <c r="F35" i="39"/>
  <c r="F45" i="39"/>
  <c r="G60" i="39"/>
  <c r="E81" i="39"/>
  <c r="F92" i="39"/>
  <c r="C75" i="38"/>
  <c r="D64" i="38"/>
  <c r="D35" i="38"/>
  <c r="D81" i="38"/>
  <c r="C44" i="37"/>
  <c r="G72" i="37"/>
  <c r="C91" i="37"/>
  <c r="D101" i="37"/>
  <c r="E46" i="37"/>
  <c r="E57" i="37"/>
  <c r="E76" i="37"/>
  <c r="F95" i="37"/>
  <c r="F103" i="37"/>
  <c r="C34" i="37"/>
  <c r="G57" i="37"/>
  <c r="E34" i="37"/>
  <c r="F42" i="37"/>
  <c r="C59" i="37"/>
  <c r="C99" i="37"/>
  <c r="C102" i="59"/>
  <c r="D100" i="59"/>
  <c r="F100" i="59"/>
  <c r="E96" i="59"/>
  <c r="C94" i="59"/>
  <c r="G94" i="59"/>
  <c r="F94" i="59"/>
  <c r="D92" i="59"/>
  <c r="E92" i="59"/>
  <c r="F92" i="59"/>
  <c r="C90" i="59"/>
  <c r="D90" i="59"/>
  <c r="G90" i="59"/>
  <c r="C87" i="59"/>
  <c r="E88" i="59" s="1"/>
  <c r="C81" i="59"/>
  <c r="D81" i="59"/>
  <c r="F77" i="59"/>
  <c r="D73" i="59"/>
  <c r="G73" i="59"/>
  <c r="C68" i="59"/>
  <c r="F69" i="59" s="1"/>
  <c r="F62" i="59"/>
  <c r="C53" i="59"/>
  <c r="C54" i="59" s="1"/>
  <c r="D60" i="59"/>
  <c r="E60" i="59"/>
  <c r="D58" i="59"/>
  <c r="F47" i="59"/>
  <c r="G47" i="59"/>
  <c r="D45" i="59"/>
  <c r="E45" i="59"/>
  <c r="C39" i="59"/>
  <c r="G39" i="59"/>
  <c r="E37" i="59"/>
  <c r="F37" i="59"/>
  <c r="D37" i="59"/>
  <c r="C35" i="59"/>
  <c r="D35" i="59"/>
  <c r="G35" i="59"/>
  <c r="C31" i="59"/>
  <c r="D29" i="59"/>
  <c r="F29" i="59"/>
  <c r="C26" i="59"/>
  <c r="E27" i="59" s="1"/>
  <c r="F92" i="58"/>
  <c r="G92" i="58"/>
  <c r="D90" i="58"/>
  <c r="F90" i="58"/>
  <c r="D88" i="58"/>
  <c r="D82" i="58"/>
  <c r="E82" i="58"/>
  <c r="F82" i="58"/>
  <c r="C79" i="58"/>
  <c r="F80" i="58" s="1"/>
  <c r="D73" i="58"/>
  <c r="E73" i="58"/>
  <c r="F73" i="58"/>
  <c r="F67" i="58"/>
  <c r="G67" i="58"/>
  <c r="F65" i="58"/>
  <c r="C60" i="58"/>
  <c r="F61" i="58" s="1"/>
  <c r="C45" i="58"/>
  <c r="C46" i="58" s="1"/>
  <c r="D52" i="58"/>
  <c r="D50" i="58"/>
  <c r="E50" i="58"/>
  <c r="F50" i="58"/>
  <c r="G37" i="58"/>
  <c r="D37" i="58"/>
  <c r="D35" i="58"/>
  <c r="E35" i="58"/>
  <c r="F35" i="58"/>
  <c r="D29" i="58"/>
  <c r="E29" i="58"/>
  <c r="F29" i="58"/>
  <c r="G29" i="58"/>
  <c r="E27" i="58"/>
  <c r="F27" i="58"/>
  <c r="D21" i="58"/>
  <c r="C18" i="58"/>
  <c r="C19" i="58" s="1"/>
  <c r="E21" i="58"/>
  <c r="F21" i="58"/>
  <c r="G21" i="58"/>
  <c r="F100" i="57"/>
  <c r="D98" i="57"/>
  <c r="E98" i="57"/>
  <c r="F98" i="57"/>
  <c r="F92" i="57"/>
  <c r="G92" i="57"/>
  <c r="F90" i="57"/>
  <c r="C87" i="57"/>
  <c r="C88" i="57" s="1"/>
  <c r="C81" i="57"/>
  <c r="D81" i="57"/>
  <c r="E81" i="57"/>
  <c r="F81" i="57"/>
  <c r="E75" i="57"/>
  <c r="D75" i="57"/>
  <c r="F75" i="57"/>
  <c r="C75" i="57"/>
  <c r="C73" i="57"/>
  <c r="D73" i="57"/>
  <c r="E73" i="57"/>
  <c r="F73" i="57"/>
  <c r="C68" i="57"/>
  <c r="C69" i="57" s="1"/>
  <c r="E60" i="57"/>
  <c r="F60" i="57"/>
  <c r="G60" i="57"/>
  <c r="C53" i="57"/>
  <c r="C54" i="57" s="1"/>
  <c r="C58" i="57"/>
  <c r="D58" i="57"/>
  <c r="F58" i="57"/>
  <c r="C45" i="57"/>
  <c r="D45" i="57"/>
  <c r="C43" i="57"/>
  <c r="F37" i="57"/>
  <c r="G37" i="57"/>
  <c r="D35" i="57"/>
  <c r="C26" i="57"/>
  <c r="C27" i="57" s="1"/>
  <c r="E29" i="57"/>
  <c r="D102" i="56"/>
  <c r="F102" i="56"/>
  <c r="F100" i="56"/>
  <c r="D98" i="56"/>
  <c r="D94" i="56"/>
  <c r="F92" i="56"/>
  <c r="C87" i="56"/>
  <c r="G88" i="56" s="1"/>
  <c r="D90" i="56"/>
  <c r="D81" i="56"/>
  <c r="D77" i="56"/>
  <c r="F75" i="56"/>
  <c r="C68" i="56"/>
  <c r="G69" i="56" s="1"/>
  <c r="D62" i="56"/>
  <c r="F62" i="56"/>
  <c r="D60" i="56"/>
  <c r="F60" i="56"/>
  <c r="D58" i="56"/>
  <c r="C53" i="56"/>
  <c r="G54" i="56" s="1"/>
  <c r="D47" i="56"/>
  <c r="F47" i="56"/>
  <c r="F39" i="56"/>
  <c r="F37" i="56"/>
  <c r="D37" i="56"/>
  <c r="D35" i="56"/>
  <c r="C26" i="56"/>
  <c r="C27" i="56" s="1"/>
  <c r="D31" i="56"/>
  <c r="F31" i="56"/>
  <c r="D29" i="56"/>
  <c r="F29" i="56"/>
  <c r="G102" i="55"/>
  <c r="E100" i="55"/>
  <c r="F100" i="55"/>
  <c r="E98" i="55"/>
  <c r="G94" i="55"/>
  <c r="E92" i="55"/>
  <c r="G92" i="55"/>
  <c r="F92" i="55"/>
  <c r="C87" i="55"/>
  <c r="E88" i="55" s="1"/>
  <c r="C90" i="55"/>
  <c r="F90" i="55"/>
  <c r="D73" i="55"/>
  <c r="E81" i="55"/>
  <c r="D90" i="55"/>
  <c r="G98" i="55"/>
  <c r="E73" i="55"/>
  <c r="G81" i="55"/>
  <c r="E90" i="55"/>
  <c r="C35" i="55"/>
  <c r="F75" i="55"/>
  <c r="D35" i="55"/>
  <c r="F43" i="55"/>
  <c r="G100" i="55"/>
  <c r="E35" i="55"/>
  <c r="G43" i="55"/>
  <c r="F81" i="55"/>
  <c r="C81" i="55"/>
  <c r="G75" i="55"/>
  <c r="E75" i="55"/>
  <c r="C73" i="55"/>
  <c r="F73" i="55"/>
  <c r="C68" i="55"/>
  <c r="C69" i="55" s="1"/>
  <c r="G62" i="55"/>
  <c r="E60" i="55"/>
  <c r="F60" i="55"/>
  <c r="G60" i="55"/>
  <c r="D58" i="55"/>
  <c r="E58" i="55"/>
  <c r="F58" i="55"/>
  <c r="G58" i="55"/>
  <c r="C53" i="55"/>
  <c r="G54" i="55" s="1"/>
  <c r="G47" i="55"/>
  <c r="E45" i="55"/>
  <c r="F45" i="55"/>
  <c r="G45" i="55"/>
  <c r="C43" i="55"/>
  <c r="D43" i="55"/>
  <c r="E37" i="55"/>
  <c r="F37" i="55"/>
  <c r="F35" i="55"/>
  <c r="G31" i="55"/>
  <c r="C26" i="55"/>
  <c r="F27" i="55" s="1"/>
  <c r="E29" i="55"/>
  <c r="F100" i="54"/>
  <c r="G100" i="54"/>
  <c r="F98" i="54"/>
  <c r="D98" i="54"/>
  <c r="E98" i="54"/>
  <c r="F92" i="54"/>
  <c r="C87" i="54"/>
  <c r="F88" i="54" s="1"/>
  <c r="D90" i="54"/>
  <c r="E90" i="54"/>
  <c r="D81" i="54"/>
  <c r="E81" i="54"/>
  <c r="C75" i="54"/>
  <c r="G75" i="54"/>
  <c r="D73" i="54"/>
  <c r="E73" i="54"/>
  <c r="F73" i="54"/>
  <c r="C68" i="54"/>
  <c r="C69" i="54" s="1"/>
  <c r="E60" i="54"/>
  <c r="D58" i="54"/>
  <c r="E58" i="54"/>
  <c r="F58" i="54"/>
  <c r="C53" i="54"/>
  <c r="C54" i="54" s="1"/>
  <c r="G45" i="54"/>
  <c r="D43" i="54"/>
  <c r="E43" i="54"/>
  <c r="F43" i="54"/>
  <c r="D37" i="54"/>
  <c r="E37" i="54"/>
  <c r="F37" i="54"/>
  <c r="G37" i="54"/>
  <c r="C26" i="54"/>
  <c r="C27" i="54" s="1"/>
  <c r="D29" i="54"/>
  <c r="F29" i="54"/>
  <c r="E29" i="54"/>
  <c r="G29" i="54"/>
  <c r="F98" i="53"/>
  <c r="G98" i="53"/>
  <c r="E96" i="53"/>
  <c r="D92" i="53"/>
  <c r="F92" i="53"/>
  <c r="F90" i="53"/>
  <c r="C87" i="53"/>
  <c r="G88" i="53" s="1"/>
  <c r="F81" i="53"/>
  <c r="D79" i="53"/>
  <c r="E79" i="53"/>
  <c r="D75" i="53"/>
  <c r="F75" i="53"/>
  <c r="G73" i="53"/>
  <c r="D71" i="53"/>
  <c r="E64" i="53"/>
  <c r="D60" i="53"/>
  <c r="F60" i="53"/>
  <c r="G60" i="53"/>
  <c r="G58" i="53"/>
  <c r="D56" i="53"/>
  <c r="E56" i="53"/>
  <c r="E49" i="53"/>
  <c r="D49" i="53"/>
  <c r="E45" i="53"/>
  <c r="F45" i="53"/>
  <c r="G45" i="53"/>
  <c r="F43" i="53"/>
  <c r="G43" i="53"/>
  <c r="C26" i="53"/>
  <c r="C27" i="53" s="1"/>
  <c r="F37" i="53"/>
  <c r="F35" i="53"/>
  <c r="G35" i="53"/>
  <c r="F29" i="53"/>
  <c r="E100" i="52"/>
  <c r="G100" i="52"/>
  <c r="C98" i="52"/>
  <c r="D98" i="52"/>
  <c r="E98" i="52"/>
  <c r="F98" i="52"/>
  <c r="C92" i="52"/>
  <c r="F92" i="52"/>
  <c r="C87" i="52"/>
  <c r="E88" i="52" s="1"/>
  <c r="C90" i="52"/>
  <c r="C81" i="52"/>
  <c r="D81" i="52"/>
  <c r="E81" i="52"/>
  <c r="C75" i="52"/>
  <c r="D75" i="52"/>
  <c r="C73" i="52"/>
  <c r="C68" i="52"/>
  <c r="C69" i="52" s="1"/>
  <c r="C60" i="52"/>
  <c r="D60" i="52"/>
  <c r="C58" i="52"/>
  <c r="C53" i="52"/>
  <c r="C54" i="52" s="1"/>
  <c r="D45" i="52"/>
  <c r="E45" i="52"/>
  <c r="F45" i="52"/>
  <c r="F43" i="52"/>
  <c r="C43" i="52"/>
  <c r="D43" i="52"/>
  <c r="E43" i="52"/>
  <c r="C37" i="52"/>
  <c r="D37" i="52"/>
  <c r="C35" i="52"/>
  <c r="D35" i="52"/>
  <c r="F35" i="52"/>
  <c r="C26" i="52"/>
  <c r="C27" i="52" s="1"/>
  <c r="C29" i="52"/>
  <c r="G29" i="52"/>
  <c r="F90" i="51"/>
  <c r="F81" i="51"/>
  <c r="E96" i="51"/>
  <c r="G73" i="51"/>
  <c r="C81" i="51"/>
  <c r="C90" i="51"/>
  <c r="F96" i="51"/>
  <c r="G81" i="51"/>
  <c r="G90" i="51"/>
  <c r="C98" i="51"/>
  <c r="F98" i="51"/>
  <c r="E56" i="51"/>
  <c r="D79" i="51"/>
  <c r="G98" i="51"/>
  <c r="E79" i="51"/>
  <c r="D71" i="51"/>
  <c r="F79" i="51"/>
  <c r="D96" i="51"/>
  <c r="E75" i="51"/>
  <c r="C73" i="51"/>
  <c r="F73" i="51"/>
  <c r="E71" i="51"/>
  <c r="F71" i="51"/>
  <c r="C68" i="51"/>
  <c r="G69" i="51" s="1"/>
  <c r="D64" i="51"/>
  <c r="E64" i="51"/>
  <c r="F64" i="51"/>
  <c r="E60" i="51"/>
  <c r="C58" i="51"/>
  <c r="F58" i="51"/>
  <c r="G58" i="51"/>
  <c r="F56" i="51"/>
  <c r="C53" i="51"/>
  <c r="C54" i="51" s="1"/>
  <c r="D56" i="51"/>
  <c r="D49" i="51"/>
  <c r="E49" i="51"/>
  <c r="F49" i="51"/>
  <c r="E45" i="51"/>
  <c r="D41" i="51"/>
  <c r="E41" i="51"/>
  <c r="F41" i="51"/>
  <c r="E37" i="51"/>
  <c r="C35" i="51"/>
  <c r="F35" i="51"/>
  <c r="G35" i="51"/>
  <c r="D33" i="51"/>
  <c r="F33" i="51"/>
  <c r="C26" i="51"/>
  <c r="C27" i="51" s="1"/>
  <c r="E29" i="51"/>
  <c r="F100" i="50"/>
  <c r="C98" i="50"/>
  <c r="D98" i="50"/>
  <c r="E98" i="50"/>
  <c r="F98" i="50"/>
  <c r="G94" i="50"/>
  <c r="E92" i="50"/>
  <c r="F92" i="50"/>
  <c r="G92" i="50"/>
  <c r="C87" i="50"/>
  <c r="C88" i="50" s="1"/>
  <c r="G90" i="50"/>
  <c r="C90" i="50"/>
  <c r="C81" i="50"/>
  <c r="D81" i="50"/>
  <c r="E81" i="50"/>
  <c r="F81" i="50"/>
  <c r="C68" i="50"/>
  <c r="E69" i="50" s="1"/>
  <c r="F75" i="50"/>
  <c r="G75" i="50"/>
  <c r="G73" i="50"/>
  <c r="G62" i="50"/>
  <c r="E60" i="50"/>
  <c r="F60" i="50"/>
  <c r="G60" i="50"/>
  <c r="C58" i="50"/>
  <c r="D58" i="50"/>
  <c r="E58" i="50"/>
  <c r="C53" i="50"/>
  <c r="C54" i="50" s="1"/>
  <c r="G47" i="50"/>
  <c r="F45" i="50"/>
  <c r="G45" i="50"/>
  <c r="C43" i="50"/>
  <c r="D43" i="50"/>
  <c r="E43" i="50"/>
  <c r="F43" i="50"/>
  <c r="G39" i="50"/>
  <c r="E37" i="50"/>
  <c r="F37" i="50"/>
  <c r="G37" i="50"/>
  <c r="G35" i="50"/>
  <c r="C35" i="50"/>
  <c r="D35" i="50"/>
  <c r="C26" i="50"/>
  <c r="G27" i="50" s="1"/>
  <c r="G29" i="50"/>
  <c r="E29" i="50"/>
  <c r="F100" i="49"/>
  <c r="D98" i="49"/>
  <c r="E98" i="49"/>
  <c r="F98" i="49"/>
  <c r="G92" i="49"/>
  <c r="C87" i="49"/>
  <c r="F88" i="49" s="1"/>
  <c r="D90" i="49"/>
  <c r="E90" i="49"/>
  <c r="F90" i="49"/>
  <c r="D81" i="49"/>
  <c r="E81" i="49"/>
  <c r="F81" i="49"/>
  <c r="F75" i="49"/>
  <c r="F73" i="49"/>
  <c r="C68" i="49"/>
  <c r="C69" i="49" s="1"/>
  <c r="G60" i="49"/>
  <c r="E58" i="49"/>
  <c r="F58" i="49"/>
  <c r="C53" i="49"/>
  <c r="C54" i="49" s="1"/>
  <c r="D45" i="49"/>
  <c r="G45" i="49"/>
  <c r="D43" i="49"/>
  <c r="E43" i="49"/>
  <c r="F43" i="49"/>
  <c r="C26" i="49"/>
  <c r="C27" i="49" s="1"/>
  <c r="D37" i="49"/>
  <c r="D35" i="49"/>
  <c r="E35" i="49"/>
  <c r="F35" i="49"/>
  <c r="D29" i="49"/>
  <c r="F29" i="49"/>
  <c r="C102" i="48"/>
  <c r="G102" i="48"/>
  <c r="F100" i="48"/>
  <c r="C98" i="48"/>
  <c r="D98" i="48"/>
  <c r="F98" i="48"/>
  <c r="G98" i="48"/>
  <c r="C94" i="48"/>
  <c r="C87" i="48"/>
  <c r="G88" i="48" s="1"/>
  <c r="E92" i="48"/>
  <c r="D90" i="48"/>
  <c r="F90" i="48"/>
  <c r="G81" i="48"/>
  <c r="C81" i="48"/>
  <c r="D81" i="48"/>
  <c r="C77" i="48"/>
  <c r="G77" i="48"/>
  <c r="C68" i="48"/>
  <c r="G69" i="48" s="1"/>
  <c r="C75" i="48"/>
  <c r="D75" i="48"/>
  <c r="E75" i="48"/>
  <c r="G73" i="48"/>
  <c r="D60" i="48"/>
  <c r="C60" i="48"/>
  <c r="F60" i="48"/>
  <c r="G58" i="48"/>
  <c r="C62" i="48"/>
  <c r="E60" i="48"/>
  <c r="C58" i="48"/>
  <c r="D58" i="48"/>
  <c r="C53" i="48"/>
  <c r="G54" i="48" s="1"/>
  <c r="E58" i="48"/>
  <c r="G47" i="48"/>
  <c r="G45" i="48"/>
  <c r="E45" i="48"/>
  <c r="F45" i="48"/>
  <c r="D45" i="48"/>
  <c r="D43" i="48"/>
  <c r="E43" i="48"/>
  <c r="F43" i="48"/>
  <c r="G39" i="48"/>
  <c r="E37" i="48"/>
  <c r="G37" i="48"/>
  <c r="D35" i="48"/>
  <c r="F35" i="48"/>
  <c r="G31" i="48"/>
  <c r="E29" i="48"/>
  <c r="F29" i="48"/>
  <c r="C26" i="48"/>
  <c r="E27" i="48" s="1"/>
  <c r="G29" i="48"/>
  <c r="G100" i="47"/>
  <c r="F100" i="47"/>
  <c r="D98" i="47"/>
  <c r="E98" i="47"/>
  <c r="F98" i="47"/>
  <c r="D92" i="47"/>
  <c r="F92" i="47"/>
  <c r="C87" i="47"/>
  <c r="G88" i="47" s="1"/>
  <c r="D90" i="47"/>
  <c r="D81" i="47"/>
  <c r="F77" i="47"/>
  <c r="C68" i="47"/>
  <c r="F69" i="47" s="1"/>
  <c r="D75" i="47"/>
  <c r="D73" i="47"/>
  <c r="D60" i="47"/>
  <c r="F60" i="47"/>
  <c r="G60" i="47"/>
  <c r="D58" i="47"/>
  <c r="C53" i="47"/>
  <c r="D54" i="47" s="1"/>
  <c r="F47" i="47"/>
  <c r="E45" i="47"/>
  <c r="F45" i="47"/>
  <c r="G45" i="47"/>
  <c r="F39" i="47"/>
  <c r="D37" i="47"/>
  <c r="E37" i="47"/>
  <c r="G29" i="47"/>
  <c r="D29" i="47"/>
  <c r="E29" i="47"/>
  <c r="E101" i="46"/>
  <c r="C99" i="46"/>
  <c r="F99" i="46"/>
  <c r="D97" i="46"/>
  <c r="F97" i="46"/>
  <c r="G95" i="46"/>
  <c r="C86" i="46"/>
  <c r="C87" i="46" s="1"/>
  <c r="C91" i="46"/>
  <c r="F91" i="46"/>
  <c r="D89" i="46"/>
  <c r="F80" i="46"/>
  <c r="C80" i="46"/>
  <c r="G78" i="46"/>
  <c r="E76" i="46"/>
  <c r="F74" i="46"/>
  <c r="C67" i="46"/>
  <c r="F68" i="46" s="1"/>
  <c r="C74" i="46"/>
  <c r="D74" i="46"/>
  <c r="D72" i="46"/>
  <c r="F72" i="46"/>
  <c r="G63" i="46"/>
  <c r="E61" i="46"/>
  <c r="C59" i="46"/>
  <c r="D59" i="46"/>
  <c r="E59" i="46"/>
  <c r="F59" i="46"/>
  <c r="C57" i="46"/>
  <c r="D57" i="46"/>
  <c r="F57" i="46"/>
  <c r="G55" i="46"/>
  <c r="C52" i="46"/>
  <c r="F53" i="46" s="1"/>
  <c r="G48" i="46"/>
  <c r="G46" i="46"/>
  <c r="C44" i="46"/>
  <c r="D44" i="46"/>
  <c r="E44" i="46"/>
  <c r="D42" i="46"/>
  <c r="F42" i="46"/>
  <c r="C42" i="46"/>
  <c r="E38" i="46"/>
  <c r="G38" i="46"/>
  <c r="G36" i="46"/>
  <c r="D36" i="46"/>
  <c r="C34" i="46"/>
  <c r="D34" i="46"/>
  <c r="F34" i="46"/>
  <c r="G32" i="46"/>
  <c r="G30" i="46"/>
  <c r="G28" i="46"/>
  <c r="C28" i="46"/>
  <c r="D98" i="45"/>
  <c r="F98" i="45"/>
  <c r="F92" i="45"/>
  <c r="D90" i="45"/>
  <c r="F90" i="45"/>
  <c r="D81" i="45"/>
  <c r="F81" i="45"/>
  <c r="D77" i="45"/>
  <c r="E75" i="45"/>
  <c r="F75" i="45"/>
  <c r="C68" i="45"/>
  <c r="G69" i="45" s="1"/>
  <c r="F73" i="45"/>
  <c r="C73" i="45"/>
  <c r="C53" i="45"/>
  <c r="F54" i="45" s="1"/>
  <c r="D62" i="45"/>
  <c r="G62" i="45"/>
  <c r="E60" i="45"/>
  <c r="F60" i="45"/>
  <c r="C58" i="45"/>
  <c r="D47" i="45"/>
  <c r="G47" i="45"/>
  <c r="E45" i="45"/>
  <c r="F45" i="45"/>
  <c r="C43" i="45"/>
  <c r="F43" i="45"/>
  <c r="D43" i="45"/>
  <c r="D39" i="45"/>
  <c r="G39" i="45"/>
  <c r="C35" i="45"/>
  <c r="D35" i="45"/>
  <c r="F35" i="45"/>
  <c r="G31" i="45"/>
  <c r="D31" i="45"/>
  <c r="C26" i="45"/>
  <c r="C27" i="45" s="1"/>
  <c r="E29" i="45"/>
  <c r="F29" i="45"/>
  <c r="E102" i="44"/>
  <c r="G102" i="44"/>
  <c r="C100" i="44"/>
  <c r="E100" i="44"/>
  <c r="F100" i="44"/>
  <c r="C98" i="44"/>
  <c r="F98" i="44"/>
  <c r="E94" i="44"/>
  <c r="G94" i="44"/>
  <c r="C92" i="44"/>
  <c r="E92" i="44"/>
  <c r="F92" i="44"/>
  <c r="C90" i="44"/>
  <c r="D90" i="44"/>
  <c r="F90" i="44"/>
  <c r="C87" i="44"/>
  <c r="C88" i="44" s="1"/>
  <c r="C81" i="44"/>
  <c r="E77" i="44"/>
  <c r="F77" i="44"/>
  <c r="G77" i="44"/>
  <c r="D75" i="44"/>
  <c r="E75" i="44"/>
  <c r="F75" i="44"/>
  <c r="C73" i="44"/>
  <c r="C68" i="44"/>
  <c r="E69" i="44" s="1"/>
  <c r="E62" i="44"/>
  <c r="F62" i="44"/>
  <c r="G62" i="44"/>
  <c r="C60" i="44"/>
  <c r="C53" i="44"/>
  <c r="G54" i="44" s="1"/>
  <c r="D60" i="44"/>
  <c r="C58" i="44"/>
  <c r="D58" i="44"/>
  <c r="E47" i="44"/>
  <c r="G47" i="44"/>
  <c r="F45" i="44"/>
  <c r="E45" i="44"/>
  <c r="E43" i="44"/>
  <c r="G39" i="44"/>
  <c r="C37" i="44"/>
  <c r="D37" i="44"/>
  <c r="C35" i="44"/>
  <c r="E31" i="44"/>
  <c r="F31" i="44"/>
  <c r="G31" i="44"/>
  <c r="F29" i="44"/>
  <c r="D102" i="43"/>
  <c r="G102" i="43"/>
  <c r="F100" i="43"/>
  <c r="D94" i="43"/>
  <c r="G94" i="43"/>
  <c r="F92" i="43"/>
  <c r="C90" i="43"/>
  <c r="D90" i="43"/>
  <c r="C81" i="43"/>
  <c r="D81" i="43"/>
  <c r="D77" i="43"/>
  <c r="E75" i="43"/>
  <c r="C73" i="43"/>
  <c r="F73" i="43"/>
  <c r="D73" i="43"/>
  <c r="C68" i="43"/>
  <c r="E69" i="43" s="1"/>
  <c r="G62" i="43"/>
  <c r="C58" i="43"/>
  <c r="D58" i="43"/>
  <c r="C53" i="43"/>
  <c r="G54" i="43" s="1"/>
  <c r="G47" i="43"/>
  <c r="F45" i="43"/>
  <c r="C43" i="43"/>
  <c r="D43" i="43"/>
  <c r="F43" i="43"/>
  <c r="E37" i="43"/>
  <c r="F37" i="43"/>
  <c r="C35" i="43"/>
  <c r="F35" i="43"/>
  <c r="D35" i="43"/>
  <c r="D31" i="43"/>
  <c r="G31" i="43"/>
  <c r="C26" i="43"/>
  <c r="G27" i="43" s="1"/>
  <c r="G102" i="42"/>
  <c r="C98" i="42"/>
  <c r="D98" i="42"/>
  <c r="G94" i="42"/>
  <c r="D90" i="42"/>
  <c r="D81" i="42"/>
  <c r="F81" i="42"/>
  <c r="D77" i="42"/>
  <c r="G77" i="42"/>
  <c r="F75" i="42"/>
  <c r="E75" i="42"/>
  <c r="F73" i="42"/>
  <c r="C73" i="42"/>
  <c r="C68" i="42"/>
  <c r="G69" i="42" s="1"/>
  <c r="G62" i="42"/>
  <c r="F60" i="42"/>
  <c r="E60" i="42"/>
  <c r="F58" i="42"/>
  <c r="C58" i="42"/>
  <c r="C53" i="42"/>
  <c r="G54" i="42" s="1"/>
  <c r="D47" i="42"/>
  <c r="G47" i="42"/>
  <c r="E45" i="42"/>
  <c r="F45" i="42"/>
  <c r="D43" i="42"/>
  <c r="F43" i="42"/>
  <c r="D39" i="42"/>
  <c r="G39" i="42"/>
  <c r="E37" i="42"/>
  <c r="F37" i="42"/>
  <c r="C35" i="42"/>
  <c r="D35" i="42"/>
  <c r="F35" i="42"/>
  <c r="C26" i="42"/>
  <c r="G27" i="42" s="1"/>
  <c r="E29" i="42"/>
  <c r="F29" i="42"/>
  <c r="F92" i="41"/>
  <c r="C87" i="41"/>
  <c r="E88" i="41" s="1"/>
  <c r="F81" i="41"/>
  <c r="F73" i="41"/>
  <c r="C68" i="41"/>
  <c r="C69" i="41" s="1"/>
  <c r="F60" i="41"/>
  <c r="E45" i="41"/>
  <c r="F45" i="41"/>
  <c r="F37" i="41"/>
  <c r="E35" i="41"/>
  <c r="F35" i="41"/>
  <c r="F75" i="41"/>
  <c r="F29" i="41"/>
  <c r="D43" i="41"/>
  <c r="F58" i="41"/>
  <c r="D98" i="41"/>
  <c r="E43" i="41"/>
  <c r="C53" i="41"/>
  <c r="C54" i="41" s="1"/>
  <c r="D90" i="41"/>
  <c r="F98" i="41"/>
  <c r="C26" i="41"/>
  <c r="C27" i="41" s="1"/>
  <c r="F43" i="41"/>
  <c r="D73" i="41"/>
  <c r="F100" i="41"/>
  <c r="G29" i="41"/>
  <c r="F100" i="40"/>
  <c r="D98" i="40"/>
  <c r="F98" i="40"/>
  <c r="D90" i="40"/>
  <c r="F90" i="40"/>
  <c r="C87" i="40"/>
  <c r="F88" i="40" s="1"/>
  <c r="F75" i="40"/>
  <c r="C75" i="40"/>
  <c r="D75" i="40"/>
  <c r="D73" i="40"/>
  <c r="C68" i="40"/>
  <c r="E69" i="40" s="1"/>
  <c r="F73" i="40"/>
  <c r="C60" i="40"/>
  <c r="D60" i="40"/>
  <c r="F58" i="40"/>
  <c r="C53" i="40"/>
  <c r="G54" i="40" s="1"/>
  <c r="F45" i="40"/>
  <c r="C45" i="40"/>
  <c r="D43" i="40"/>
  <c r="F43" i="40"/>
  <c r="C37" i="40"/>
  <c r="D37" i="40"/>
  <c r="E37" i="40"/>
  <c r="F35" i="40"/>
  <c r="F100" i="39"/>
  <c r="G100" i="39"/>
  <c r="D98" i="39"/>
  <c r="E98" i="39"/>
  <c r="G98" i="39"/>
  <c r="F98" i="39"/>
  <c r="C96" i="39"/>
  <c r="D96" i="39"/>
  <c r="G92" i="39"/>
  <c r="D90" i="39"/>
  <c r="E90" i="39"/>
  <c r="F90" i="39"/>
  <c r="F81" i="39"/>
  <c r="G81" i="39"/>
  <c r="E79" i="39"/>
  <c r="C79" i="39"/>
  <c r="D79" i="39"/>
  <c r="F75" i="39"/>
  <c r="G75" i="39"/>
  <c r="C68" i="39"/>
  <c r="D69" i="39" s="1"/>
  <c r="D73" i="39"/>
  <c r="E73" i="39"/>
  <c r="F73" i="39"/>
  <c r="C71" i="39"/>
  <c r="E71" i="39"/>
  <c r="D71" i="39"/>
  <c r="C64" i="39"/>
  <c r="E64" i="39"/>
  <c r="F60" i="39"/>
  <c r="E58" i="39"/>
  <c r="F58" i="39"/>
  <c r="G58" i="39"/>
  <c r="C56" i="39"/>
  <c r="D56" i="39"/>
  <c r="E56" i="39"/>
  <c r="C53" i="39"/>
  <c r="C54" i="39" s="1"/>
  <c r="C49" i="39"/>
  <c r="D49" i="39"/>
  <c r="E49" i="39"/>
  <c r="G45" i="39"/>
  <c r="D43" i="39"/>
  <c r="E43" i="39"/>
  <c r="F43" i="39"/>
  <c r="G43" i="39"/>
  <c r="E41" i="39"/>
  <c r="C41" i="39"/>
  <c r="F37" i="39"/>
  <c r="G37" i="39"/>
  <c r="C26" i="39"/>
  <c r="C27" i="39" s="1"/>
  <c r="D35" i="39"/>
  <c r="E35" i="39"/>
  <c r="E33" i="39"/>
  <c r="F29" i="39"/>
  <c r="F100" i="38"/>
  <c r="D98" i="38"/>
  <c r="D96" i="38"/>
  <c r="F92" i="38"/>
  <c r="C87" i="38"/>
  <c r="G88" i="38" s="1"/>
  <c r="D90" i="38"/>
  <c r="F90" i="38"/>
  <c r="F81" i="38"/>
  <c r="D79" i="38"/>
  <c r="D75" i="38"/>
  <c r="F75" i="38"/>
  <c r="F73" i="38"/>
  <c r="C68" i="38"/>
  <c r="D69" i="38" s="1"/>
  <c r="D71" i="38"/>
  <c r="C60" i="38"/>
  <c r="F60" i="38"/>
  <c r="G60" i="38"/>
  <c r="D60" i="38"/>
  <c r="F58" i="38"/>
  <c r="D58" i="38"/>
  <c r="C53" i="38"/>
  <c r="D54" i="38" s="1"/>
  <c r="D56" i="38"/>
  <c r="C45" i="38"/>
  <c r="E45" i="38"/>
  <c r="G45" i="38"/>
  <c r="F45" i="38"/>
  <c r="D43" i="38"/>
  <c r="F43" i="38"/>
  <c r="G37" i="38"/>
  <c r="C37" i="38"/>
  <c r="D37" i="38"/>
  <c r="F35" i="38"/>
  <c r="C26" i="38"/>
  <c r="C27" i="38" s="1"/>
  <c r="C29" i="38"/>
  <c r="D29" i="38"/>
  <c r="E29" i="38"/>
  <c r="F29" i="38"/>
  <c r="G103" i="37"/>
  <c r="C103" i="37"/>
  <c r="E101" i="37"/>
  <c r="E97" i="37"/>
  <c r="C97" i="37"/>
  <c r="F97" i="37"/>
  <c r="G97" i="37"/>
  <c r="G95" i="37"/>
  <c r="C95" i="37"/>
  <c r="C88" i="37"/>
  <c r="D89" i="37" s="1"/>
  <c r="D95" i="37"/>
  <c r="D93" i="37"/>
  <c r="E93" i="37"/>
  <c r="C82" i="37"/>
  <c r="C80" i="37"/>
  <c r="E80" i="37"/>
  <c r="F80" i="37"/>
  <c r="D78" i="37"/>
  <c r="D76" i="37"/>
  <c r="C74" i="37"/>
  <c r="C69" i="37"/>
  <c r="F70" i="37" s="1"/>
  <c r="C72" i="37"/>
  <c r="E72" i="37"/>
  <c r="F72" i="37"/>
  <c r="C65" i="37"/>
  <c r="E65" i="37"/>
  <c r="F65" i="37"/>
  <c r="G65" i="37"/>
  <c r="E63" i="37"/>
  <c r="F63" i="37"/>
  <c r="C63" i="37"/>
  <c r="D61" i="37"/>
  <c r="E61" i="37"/>
  <c r="C54" i="37"/>
  <c r="F55" i="37" s="1"/>
  <c r="C57" i="37"/>
  <c r="F57" i="37"/>
  <c r="C50" i="37"/>
  <c r="E50" i="37"/>
  <c r="F50" i="37"/>
  <c r="G50" i="37"/>
  <c r="F48" i="37"/>
  <c r="G48" i="37"/>
  <c r="C48" i="37"/>
  <c r="D48" i="37"/>
  <c r="C42" i="37"/>
  <c r="E42" i="37"/>
  <c r="G42" i="37"/>
  <c r="G40" i="37"/>
  <c r="C40" i="37"/>
  <c r="D40" i="37"/>
  <c r="E38" i="37"/>
  <c r="D38" i="37"/>
  <c r="C32" i="37"/>
  <c r="D32" i="37"/>
  <c r="C27" i="37"/>
  <c r="C28" i="37" s="1"/>
  <c r="E32" i="37"/>
  <c r="C30" i="37"/>
  <c r="D30" i="37"/>
  <c r="E30" i="37"/>
  <c r="F30" i="37"/>
  <c r="G30" i="37"/>
  <c r="G69" i="59"/>
  <c r="E69" i="59"/>
  <c r="G29" i="59"/>
  <c r="C33" i="59"/>
  <c r="E35" i="59"/>
  <c r="G37" i="59"/>
  <c r="C41" i="59"/>
  <c r="E43" i="59"/>
  <c r="G45" i="59"/>
  <c r="C49" i="59"/>
  <c r="C56" i="59"/>
  <c r="E58" i="59"/>
  <c r="G60" i="59"/>
  <c r="C64" i="59"/>
  <c r="C71" i="59"/>
  <c r="E73" i="59"/>
  <c r="G75" i="59"/>
  <c r="C79" i="59"/>
  <c r="E81" i="59"/>
  <c r="E90" i="59"/>
  <c r="G92" i="59"/>
  <c r="C96" i="59"/>
  <c r="E98" i="59"/>
  <c r="G100" i="59"/>
  <c r="D33" i="59"/>
  <c r="D41" i="59"/>
  <c r="D49" i="59"/>
  <c r="D56" i="59"/>
  <c r="D64" i="59"/>
  <c r="D71" i="59"/>
  <c r="D79" i="59"/>
  <c r="D96" i="59"/>
  <c r="E41" i="59"/>
  <c r="E49" i="59"/>
  <c r="E56" i="59"/>
  <c r="E64" i="59"/>
  <c r="D31" i="59"/>
  <c r="F33" i="59"/>
  <c r="D39" i="59"/>
  <c r="F41" i="59"/>
  <c r="D47" i="59"/>
  <c r="F49" i="59"/>
  <c r="F56" i="59"/>
  <c r="D62" i="59"/>
  <c r="F64" i="59"/>
  <c r="D69" i="59"/>
  <c r="F71" i="59"/>
  <c r="D77" i="59"/>
  <c r="F79" i="59"/>
  <c r="D94" i="59"/>
  <c r="F96" i="59"/>
  <c r="D102" i="59"/>
  <c r="E71" i="59"/>
  <c r="E79" i="59"/>
  <c r="G33" i="59"/>
  <c r="E102" i="59"/>
  <c r="F102" i="59"/>
  <c r="D46" i="58"/>
  <c r="C61" i="58"/>
  <c r="G46" i="58"/>
  <c r="D80" i="58"/>
  <c r="C25" i="58"/>
  <c r="C33" i="58"/>
  <c r="C41" i="58"/>
  <c r="C48" i="58"/>
  <c r="C56" i="58"/>
  <c r="C63" i="58"/>
  <c r="C71" i="58"/>
  <c r="C88" i="58"/>
  <c r="D63" i="58"/>
  <c r="C23" i="58"/>
  <c r="E25" i="58"/>
  <c r="G27" i="58"/>
  <c r="C31" i="58"/>
  <c r="E33" i="58"/>
  <c r="G35" i="58"/>
  <c r="C39" i="58"/>
  <c r="E41" i="58"/>
  <c r="E48" i="58"/>
  <c r="G50" i="58"/>
  <c r="C54" i="58"/>
  <c r="E56" i="58"/>
  <c r="E63" i="58"/>
  <c r="G65" i="58"/>
  <c r="C69" i="58"/>
  <c r="E71" i="58"/>
  <c r="G73" i="58"/>
  <c r="G82" i="58"/>
  <c r="C86" i="58"/>
  <c r="E88" i="58"/>
  <c r="G90" i="58"/>
  <c r="C94" i="58"/>
  <c r="D25" i="58"/>
  <c r="D33" i="58"/>
  <c r="F10" i="58"/>
  <c r="D23" i="58"/>
  <c r="F25" i="58"/>
  <c r="D31" i="58"/>
  <c r="F33" i="58"/>
  <c r="D39" i="58"/>
  <c r="F41" i="58"/>
  <c r="F48" i="58"/>
  <c r="D54" i="58"/>
  <c r="F56" i="58"/>
  <c r="F63" i="58"/>
  <c r="D69" i="58"/>
  <c r="F71" i="58"/>
  <c r="D86" i="58"/>
  <c r="F88" i="58"/>
  <c r="D94" i="58"/>
  <c r="F11" i="58"/>
  <c r="E23" i="58"/>
  <c r="E31" i="58"/>
  <c r="E39" i="58"/>
  <c r="G41" i="58"/>
  <c r="G48" i="58"/>
  <c r="C52" i="58"/>
  <c r="E54" i="58"/>
  <c r="G56" i="58"/>
  <c r="C67" i="58"/>
  <c r="E69" i="58"/>
  <c r="G71" i="58"/>
  <c r="C84" i="58"/>
  <c r="E86" i="58"/>
  <c r="C92" i="58"/>
  <c r="E94" i="58"/>
  <c r="F12" i="58"/>
  <c r="F23" i="58"/>
  <c r="F31" i="58"/>
  <c r="F39" i="58"/>
  <c r="F54" i="58"/>
  <c r="D67" i="58"/>
  <c r="F69" i="58"/>
  <c r="D84" i="58"/>
  <c r="F86" i="58"/>
  <c r="D92" i="58"/>
  <c r="F94" i="58"/>
  <c r="E69" i="57"/>
  <c r="C33" i="57"/>
  <c r="C41" i="57"/>
  <c r="C49" i="57"/>
  <c r="C56" i="57"/>
  <c r="C64" i="57"/>
  <c r="C71" i="57"/>
  <c r="C79" i="57"/>
  <c r="C96" i="57"/>
  <c r="G100" i="57"/>
  <c r="D56" i="57"/>
  <c r="D64" i="57"/>
  <c r="D79" i="57"/>
  <c r="C31" i="57"/>
  <c r="E33" i="57"/>
  <c r="C39" i="57"/>
  <c r="E41" i="57"/>
  <c r="C47" i="57"/>
  <c r="E49" i="57"/>
  <c r="E56" i="57"/>
  <c r="C62" i="57"/>
  <c r="E64" i="57"/>
  <c r="E71" i="57"/>
  <c r="C77" i="57"/>
  <c r="E79" i="57"/>
  <c r="G90" i="57"/>
  <c r="C94" i="57"/>
  <c r="E96" i="57"/>
  <c r="G98" i="57"/>
  <c r="C102" i="57"/>
  <c r="D31" i="57"/>
  <c r="F33" i="57"/>
  <c r="D39" i="57"/>
  <c r="F41" i="57"/>
  <c r="D47" i="57"/>
  <c r="F49" i="57"/>
  <c r="F56" i="57"/>
  <c r="D62" i="57"/>
  <c r="F64" i="57"/>
  <c r="F71" i="57"/>
  <c r="D77" i="57"/>
  <c r="F79" i="57"/>
  <c r="D94" i="57"/>
  <c r="F96" i="57"/>
  <c r="D102" i="57"/>
  <c r="D33" i="57"/>
  <c r="D41" i="57"/>
  <c r="D49" i="57"/>
  <c r="C29" i="57"/>
  <c r="E31" i="57"/>
  <c r="C37" i="57"/>
  <c r="E39" i="57"/>
  <c r="E47" i="57"/>
  <c r="E62" i="57"/>
  <c r="G71" i="57"/>
  <c r="E77" i="57"/>
  <c r="C92" i="57"/>
  <c r="E94" i="57"/>
  <c r="G96" i="57"/>
  <c r="C100" i="57"/>
  <c r="E102" i="57"/>
  <c r="F27" i="57"/>
  <c r="F31" i="57"/>
  <c r="F39" i="57"/>
  <c r="F47" i="57"/>
  <c r="F62" i="57"/>
  <c r="F77" i="57"/>
  <c r="D92" i="57"/>
  <c r="F94" i="57"/>
  <c r="D100" i="57"/>
  <c r="F102" i="57"/>
  <c r="F54" i="56"/>
  <c r="D69" i="56"/>
  <c r="G29" i="56"/>
  <c r="C33" i="56"/>
  <c r="E35" i="56"/>
  <c r="G37" i="56"/>
  <c r="C41" i="56"/>
  <c r="E43" i="56"/>
  <c r="G45" i="56"/>
  <c r="C49" i="56"/>
  <c r="C56" i="56"/>
  <c r="E58" i="56"/>
  <c r="G60" i="56"/>
  <c r="C64" i="56"/>
  <c r="C71" i="56"/>
  <c r="E73" i="56"/>
  <c r="G75" i="56"/>
  <c r="C79" i="56"/>
  <c r="E81" i="56"/>
  <c r="E90" i="56"/>
  <c r="G92" i="56"/>
  <c r="C96" i="56"/>
  <c r="E98" i="56"/>
  <c r="G100" i="56"/>
  <c r="D33" i="56"/>
  <c r="F35" i="56"/>
  <c r="D41" i="56"/>
  <c r="F43" i="56"/>
  <c r="D49" i="56"/>
  <c r="D56" i="56"/>
  <c r="F58" i="56"/>
  <c r="D64" i="56"/>
  <c r="D71" i="56"/>
  <c r="F73" i="56"/>
  <c r="D79" i="56"/>
  <c r="F81" i="56"/>
  <c r="F90" i="56"/>
  <c r="D96" i="56"/>
  <c r="F98" i="56"/>
  <c r="C31" i="56"/>
  <c r="E33" i="56"/>
  <c r="G35" i="56"/>
  <c r="C39" i="56"/>
  <c r="E41" i="56"/>
  <c r="G43" i="56"/>
  <c r="C47" i="56"/>
  <c r="E49" i="56"/>
  <c r="E56" i="56"/>
  <c r="G58" i="56"/>
  <c r="C62" i="56"/>
  <c r="E64" i="56"/>
  <c r="E71" i="56"/>
  <c r="G73" i="56"/>
  <c r="C77" i="56"/>
  <c r="E79" i="56"/>
  <c r="G81" i="56"/>
  <c r="G90" i="56"/>
  <c r="C94" i="56"/>
  <c r="E96" i="56"/>
  <c r="G98" i="56"/>
  <c r="C102" i="56"/>
  <c r="F33" i="56"/>
  <c r="F41" i="56"/>
  <c r="F49" i="56"/>
  <c r="F56" i="56"/>
  <c r="F64" i="56"/>
  <c r="F71" i="56"/>
  <c r="F79" i="56"/>
  <c r="F96" i="56"/>
  <c r="C29" i="56"/>
  <c r="E31" i="56"/>
  <c r="C37" i="56"/>
  <c r="E39" i="56"/>
  <c r="C45" i="56"/>
  <c r="E47" i="56"/>
  <c r="C60" i="56"/>
  <c r="E62" i="56"/>
  <c r="C75" i="56"/>
  <c r="E77" i="56"/>
  <c r="C92" i="56"/>
  <c r="E94" i="56"/>
  <c r="C100" i="56"/>
  <c r="E102" i="56"/>
  <c r="D92" i="56"/>
  <c r="D100" i="56"/>
  <c r="C33" i="55"/>
  <c r="C41" i="55"/>
  <c r="C49" i="55"/>
  <c r="C56" i="55"/>
  <c r="C64" i="55"/>
  <c r="C71" i="55"/>
  <c r="C79" i="55"/>
  <c r="C96" i="55"/>
  <c r="D33" i="55"/>
  <c r="D41" i="55"/>
  <c r="D49" i="55"/>
  <c r="D56" i="55"/>
  <c r="D64" i="55"/>
  <c r="D71" i="55"/>
  <c r="D79" i="55"/>
  <c r="D96" i="55"/>
  <c r="C31" i="55"/>
  <c r="E33" i="55"/>
  <c r="C39" i="55"/>
  <c r="E41" i="55"/>
  <c r="C47" i="55"/>
  <c r="E49" i="55"/>
  <c r="E56" i="55"/>
  <c r="C62" i="55"/>
  <c r="E64" i="55"/>
  <c r="E71" i="55"/>
  <c r="C77" i="55"/>
  <c r="E79" i="55"/>
  <c r="C94" i="55"/>
  <c r="E96" i="55"/>
  <c r="C102" i="55"/>
  <c r="D31" i="55"/>
  <c r="F33" i="55"/>
  <c r="D39" i="55"/>
  <c r="F41" i="55"/>
  <c r="D47" i="55"/>
  <c r="F49" i="55"/>
  <c r="F56" i="55"/>
  <c r="D62" i="55"/>
  <c r="F64" i="55"/>
  <c r="F71" i="55"/>
  <c r="D77" i="55"/>
  <c r="F79" i="55"/>
  <c r="D94" i="55"/>
  <c r="F96" i="55"/>
  <c r="D102" i="55"/>
  <c r="C29" i="55"/>
  <c r="E31" i="55"/>
  <c r="C37" i="55"/>
  <c r="E39" i="55"/>
  <c r="C45" i="55"/>
  <c r="E47" i="55"/>
  <c r="C60" i="55"/>
  <c r="E62" i="55"/>
  <c r="C75" i="55"/>
  <c r="E77" i="55"/>
  <c r="C92" i="55"/>
  <c r="E94" i="55"/>
  <c r="C100" i="55"/>
  <c r="E102" i="55"/>
  <c r="C33" i="54"/>
  <c r="C41" i="54"/>
  <c r="C49" i="54"/>
  <c r="C56" i="54"/>
  <c r="C64" i="54"/>
  <c r="C71" i="54"/>
  <c r="C79" i="54"/>
  <c r="C96" i="54"/>
  <c r="D33" i="54"/>
  <c r="D41" i="54"/>
  <c r="D49" i="54"/>
  <c r="D56" i="54"/>
  <c r="D64" i="54"/>
  <c r="D71" i="54"/>
  <c r="D79" i="54"/>
  <c r="D96" i="54"/>
  <c r="C31" i="54"/>
  <c r="E33" i="54"/>
  <c r="G35" i="54"/>
  <c r="C39" i="54"/>
  <c r="E41" i="54"/>
  <c r="G43" i="54"/>
  <c r="C47" i="54"/>
  <c r="E49" i="54"/>
  <c r="E56" i="54"/>
  <c r="G58" i="54"/>
  <c r="C62" i="54"/>
  <c r="E64" i="54"/>
  <c r="E71" i="54"/>
  <c r="G73" i="54"/>
  <c r="C77" i="54"/>
  <c r="E79" i="54"/>
  <c r="G81" i="54"/>
  <c r="G90" i="54"/>
  <c r="C94" i="54"/>
  <c r="E96" i="54"/>
  <c r="G98" i="54"/>
  <c r="C102" i="54"/>
  <c r="D31" i="54"/>
  <c r="F33" i="54"/>
  <c r="D39" i="54"/>
  <c r="F41" i="54"/>
  <c r="D47" i="54"/>
  <c r="F49" i="54"/>
  <c r="F56" i="54"/>
  <c r="D62" i="54"/>
  <c r="F64" i="54"/>
  <c r="F71" i="54"/>
  <c r="D77" i="54"/>
  <c r="F79" i="54"/>
  <c r="D94" i="54"/>
  <c r="F96" i="54"/>
  <c r="D102" i="54"/>
  <c r="E31" i="54"/>
  <c r="E39" i="54"/>
  <c r="E47" i="54"/>
  <c r="E62" i="54"/>
  <c r="E77" i="54"/>
  <c r="C92" i="54"/>
  <c r="E94" i="54"/>
  <c r="C100" i="54"/>
  <c r="E102" i="54"/>
  <c r="F31" i="54"/>
  <c r="F39" i="54"/>
  <c r="F47" i="54"/>
  <c r="F62" i="54"/>
  <c r="F77" i="54"/>
  <c r="D92" i="54"/>
  <c r="F94" i="54"/>
  <c r="D100" i="54"/>
  <c r="F102" i="54"/>
  <c r="C77" i="53"/>
  <c r="D35" i="53"/>
  <c r="D43" i="53"/>
  <c r="D58" i="53"/>
  <c r="D73" i="53"/>
  <c r="D81" i="53"/>
  <c r="D90" i="53"/>
  <c r="D98" i="53"/>
  <c r="F100" i="53"/>
  <c r="C39" i="53"/>
  <c r="C94" i="53"/>
  <c r="G29" i="53"/>
  <c r="C33" i="53"/>
  <c r="E35" i="53"/>
  <c r="G37" i="53"/>
  <c r="C41" i="53"/>
  <c r="E43" i="53"/>
  <c r="C49" i="53"/>
  <c r="C56" i="53"/>
  <c r="E58" i="53"/>
  <c r="C64" i="53"/>
  <c r="C71" i="53"/>
  <c r="E73" i="53"/>
  <c r="G75" i="53"/>
  <c r="C79" i="53"/>
  <c r="E81" i="53"/>
  <c r="E90" i="53"/>
  <c r="G92" i="53"/>
  <c r="C96" i="53"/>
  <c r="E98" i="53"/>
  <c r="G100" i="53"/>
  <c r="D31" i="53"/>
  <c r="F33" i="53"/>
  <c r="D39" i="53"/>
  <c r="F41" i="53"/>
  <c r="D47" i="53"/>
  <c r="F49" i="53"/>
  <c r="F56" i="53"/>
  <c r="D62" i="53"/>
  <c r="F64" i="53"/>
  <c r="F71" i="53"/>
  <c r="D77" i="53"/>
  <c r="F79" i="53"/>
  <c r="D94" i="53"/>
  <c r="F96" i="53"/>
  <c r="D102" i="53"/>
  <c r="C47" i="53"/>
  <c r="C102" i="53"/>
  <c r="C29" i="53"/>
  <c r="E31" i="53"/>
  <c r="C37" i="53"/>
  <c r="E39" i="53"/>
  <c r="E47" i="53"/>
  <c r="C60" i="53"/>
  <c r="E62" i="53"/>
  <c r="C75" i="53"/>
  <c r="E77" i="53"/>
  <c r="C92" i="53"/>
  <c r="E94" i="53"/>
  <c r="C100" i="53"/>
  <c r="E102" i="53"/>
  <c r="C62" i="53"/>
  <c r="F31" i="53"/>
  <c r="F39" i="53"/>
  <c r="F47" i="53"/>
  <c r="C53" i="53"/>
  <c r="G54" i="53" s="1"/>
  <c r="F62" i="53"/>
  <c r="C68" i="53"/>
  <c r="E69" i="53" s="1"/>
  <c r="F77" i="53"/>
  <c r="F94" i="53"/>
  <c r="D100" i="53"/>
  <c r="F102" i="53"/>
  <c r="C31" i="53"/>
  <c r="D88" i="52"/>
  <c r="F88" i="52"/>
  <c r="C33" i="52"/>
  <c r="C41" i="52"/>
  <c r="C49" i="52"/>
  <c r="C56" i="52"/>
  <c r="C64" i="52"/>
  <c r="C71" i="52"/>
  <c r="E73" i="52"/>
  <c r="C79" i="52"/>
  <c r="C96" i="52"/>
  <c r="D41" i="52"/>
  <c r="C31" i="52"/>
  <c r="E33" i="52"/>
  <c r="C39" i="52"/>
  <c r="E41" i="52"/>
  <c r="C47" i="52"/>
  <c r="E49" i="52"/>
  <c r="E56" i="52"/>
  <c r="C62" i="52"/>
  <c r="E64" i="52"/>
  <c r="E71" i="52"/>
  <c r="C77" i="52"/>
  <c r="E79" i="52"/>
  <c r="C94" i="52"/>
  <c r="E96" i="52"/>
  <c r="C102" i="52"/>
  <c r="D31" i="52"/>
  <c r="F33" i="52"/>
  <c r="D39" i="52"/>
  <c r="F41" i="52"/>
  <c r="D47" i="52"/>
  <c r="F49" i="52"/>
  <c r="F56" i="52"/>
  <c r="D62" i="52"/>
  <c r="F64" i="52"/>
  <c r="F71" i="52"/>
  <c r="D77" i="52"/>
  <c r="F79" i="52"/>
  <c r="D94" i="52"/>
  <c r="F96" i="52"/>
  <c r="D102" i="52"/>
  <c r="E31" i="52"/>
  <c r="G33" i="52"/>
  <c r="E39" i="52"/>
  <c r="E47" i="52"/>
  <c r="G49" i="52"/>
  <c r="G56" i="52"/>
  <c r="E62" i="52"/>
  <c r="G64" i="52"/>
  <c r="G71" i="52"/>
  <c r="E77" i="52"/>
  <c r="G79" i="52"/>
  <c r="E94" i="52"/>
  <c r="E102" i="52"/>
  <c r="F31" i="52"/>
  <c r="F39" i="52"/>
  <c r="F47" i="52"/>
  <c r="F62" i="52"/>
  <c r="F77" i="52"/>
  <c r="F94" i="52"/>
  <c r="F102" i="52"/>
  <c r="C62" i="51"/>
  <c r="C77" i="51"/>
  <c r="F29" i="51"/>
  <c r="D35" i="51"/>
  <c r="F37" i="51"/>
  <c r="D43" i="51"/>
  <c r="F45" i="51"/>
  <c r="D58" i="51"/>
  <c r="F60" i="51"/>
  <c r="D73" i="51"/>
  <c r="F75" i="51"/>
  <c r="D81" i="51"/>
  <c r="D90" i="51"/>
  <c r="F92" i="51"/>
  <c r="D98" i="51"/>
  <c r="F100" i="51"/>
  <c r="C31" i="51"/>
  <c r="C47" i="51"/>
  <c r="C94" i="51"/>
  <c r="G29" i="51"/>
  <c r="C33" i="51"/>
  <c r="G37" i="51"/>
  <c r="C41" i="51"/>
  <c r="G45" i="51"/>
  <c r="C49" i="51"/>
  <c r="C56" i="51"/>
  <c r="G60" i="51"/>
  <c r="C64" i="51"/>
  <c r="C71" i="51"/>
  <c r="G75" i="51"/>
  <c r="C79" i="51"/>
  <c r="G92" i="51"/>
  <c r="C96" i="51"/>
  <c r="G100" i="51"/>
  <c r="C102" i="51"/>
  <c r="D31" i="51"/>
  <c r="D39" i="51"/>
  <c r="D47" i="51"/>
  <c r="D62" i="51"/>
  <c r="D77" i="51"/>
  <c r="C87" i="51"/>
  <c r="F88" i="51" s="1"/>
  <c r="D94" i="51"/>
  <c r="D102" i="51"/>
  <c r="C29" i="51"/>
  <c r="E31" i="51"/>
  <c r="C37" i="51"/>
  <c r="E39" i="51"/>
  <c r="C45" i="51"/>
  <c r="E47" i="51"/>
  <c r="C60" i="51"/>
  <c r="E62" i="51"/>
  <c r="C75" i="51"/>
  <c r="E77" i="51"/>
  <c r="C92" i="51"/>
  <c r="E94" i="51"/>
  <c r="C100" i="51"/>
  <c r="E102" i="51"/>
  <c r="C39" i="51"/>
  <c r="F31" i="51"/>
  <c r="F39" i="51"/>
  <c r="F47" i="51"/>
  <c r="F62" i="51"/>
  <c r="F77" i="51"/>
  <c r="D92" i="51"/>
  <c r="F94" i="51"/>
  <c r="D100" i="51"/>
  <c r="F102" i="51"/>
  <c r="C69" i="50"/>
  <c r="C33" i="50"/>
  <c r="C41" i="50"/>
  <c r="C49" i="50"/>
  <c r="C56" i="50"/>
  <c r="C64" i="50"/>
  <c r="C71" i="50"/>
  <c r="C79" i="50"/>
  <c r="C96" i="50"/>
  <c r="D33" i="50"/>
  <c r="D41" i="50"/>
  <c r="D49" i="50"/>
  <c r="D56" i="50"/>
  <c r="D64" i="50"/>
  <c r="D71" i="50"/>
  <c r="D79" i="50"/>
  <c r="D96" i="50"/>
  <c r="C31" i="50"/>
  <c r="E33" i="50"/>
  <c r="C39" i="50"/>
  <c r="E41" i="50"/>
  <c r="C47" i="50"/>
  <c r="E49" i="50"/>
  <c r="E56" i="50"/>
  <c r="C62" i="50"/>
  <c r="E64" i="50"/>
  <c r="E71" i="50"/>
  <c r="C77" i="50"/>
  <c r="E79" i="50"/>
  <c r="C94" i="50"/>
  <c r="E96" i="50"/>
  <c r="C102" i="50"/>
  <c r="D31" i="50"/>
  <c r="F33" i="50"/>
  <c r="D39" i="50"/>
  <c r="F41" i="50"/>
  <c r="D47" i="50"/>
  <c r="F49" i="50"/>
  <c r="F56" i="50"/>
  <c r="D62" i="50"/>
  <c r="F64" i="50"/>
  <c r="F71" i="50"/>
  <c r="D77" i="50"/>
  <c r="F79" i="50"/>
  <c r="D94" i="50"/>
  <c r="F96" i="50"/>
  <c r="D102" i="50"/>
  <c r="C29" i="50"/>
  <c r="E31" i="50"/>
  <c r="C37" i="50"/>
  <c r="E39" i="50"/>
  <c r="C45" i="50"/>
  <c r="E47" i="50"/>
  <c r="C60" i="50"/>
  <c r="E62" i="50"/>
  <c r="C75" i="50"/>
  <c r="E77" i="50"/>
  <c r="C92" i="50"/>
  <c r="E94" i="50"/>
  <c r="C100" i="50"/>
  <c r="E102" i="50"/>
  <c r="F102" i="50"/>
  <c r="D69" i="49"/>
  <c r="C88" i="49"/>
  <c r="C33" i="49"/>
  <c r="C41" i="49"/>
  <c r="C49" i="49"/>
  <c r="C56" i="49"/>
  <c r="C64" i="49"/>
  <c r="C71" i="49"/>
  <c r="C79" i="49"/>
  <c r="C96" i="49"/>
  <c r="D33" i="49"/>
  <c r="D41" i="49"/>
  <c r="D49" i="49"/>
  <c r="D56" i="49"/>
  <c r="D64" i="49"/>
  <c r="D71" i="49"/>
  <c r="D79" i="49"/>
  <c r="D96" i="49"/>
  <c r="C31" i="49"/>
  <c r="E33" i="49"/>
  <c r="G35" i="49"/>
  <c r="C39" i="49"/>
  <c r="E41" i="49"/>
  <c r="G43" i="49"/>
  <c r="C47" i="49"/>
  <c r="E49" i="49"/>
  <c r="E56" i="49"/>
  <c r="G58" i="49"/>
  <c r="C62" i="49"/>
  <c r="E64" i="49"/>
  <c r="E71" i="49"/>
  <c r="G73" i="49"/>
  <c r="C77" i="49"/>
  <c r="E79" i="49"/>
  <c r="G81" i="49"/>
  <c r="G90" i="49"/>
  <c r="C94" i="49"/>
  <c r="E96" i="49"/>
  <c r="G98" i="49"/>
  <c r="C102" i="49"/>
  <c r="D31" i="49"/>
  <c r="F33" i="49"/>
  <c r="D39" i="49"/>
  <c r="F41" i="49"/>
  <c r="D47" i="49"/>
  <c r="F49" i="49"/>
  <c r="F56" i="49"/>
  <c r="D62" i="49"/>
  <c r="F64" i="49"/>
  <c r="F71" i="49"/>
  <c r="D77" i="49"/>
  <c r="F79" i="49"/>
  <c r="D94" i="49"/>
  <c r="F96" i="49"/>
  <c r="D102" i="49"/>
  <c r="C29" i="49"/>
  <c r="E31" i="49"/>
  <c r="C37" i="49"/>
  <c r="E39" i="49"/>
  <c r="C45" i="49"/>
  <c r="E47" i="49"/>
  <c r="C60" i="49"/>
  <c r="E62" i="49"/>
  <c r="C75" i="49"/>
  <c r="E77" i="49"/>
  <c r="C92" i="49"/>
  <c r="E94" i="49"/>
  <c r="C100" i="49"/>
  <c r="E102" i="49"/>
  <c r="F31" i="49"/>
  <c r="F39" i="49"/>
  <c r="F47" i="49"/>
  <c r="F62" i="49"/>
  <c r="D75" i="49"/>
  <c r="F77" i="49"/>
  <c r="D92" i="49"/>
  <c r="F94" i="49"/>
  <c r="D100" i="49"/>
  <c r="F102" i="49"/>
  <c r="F54" i="48"/>
  <c r="E69" i="48"/>
  <c r="C33" i="48"/>
  <c r="C41" i="48"/>
  <c r="C49" i="48"/>
  <c r="C56" i="48"/>
  <c r="C64" i="48"/>
  <c r="C71" i="48"/>
  <c r="C79" i="48"/>
  <c r="G92" i="48"/>
  <c r="C96" i="48"/>
  <c r="G100" i="48"/>
  <c r="D33" i="48"/>
  <c r="D41" i="48"/>
  <c r="D49" i="48"/>
  <c r="D56" i="48"/>
  <c r="D64" i="48"/>
  <c r="D71" i="48"/>
  <c r="D79" i="48"/>
  <c r="D96" i="48"/>
  <c r="C31" i="48"/>
  <c r="E33" i="48"/>
  <c r="C39" i="48"/>
  <c r="E41" i="48"/>
  <c r="C47" i="48"/>
  <c r="E49" i="48"/>
  <c r="E56" i="48"/>
  <c r="E64" i="48"/>
  <c r="E71" i="48"/>
  <c r="E79" i="48"/>
  <c r="E96" i="48"/>
  <c r="D31" i="48"/>
  <c r="F33" i="48"/>
  <c r="D39" i="48"/>
  <c r="F41" i="48"/>
  <c r="D47" i="48"/>
  <c r="F49" i="48"/>
  <c r="F56" i="48"/>
  <c r="D62" i="48"/>
  <c r="F64" i="48"/>
  <c r="F71" i="48"/>
  <c r="D77" i="48"/>
  <c r="F79" i="48"/>
  <c r="D94" i="48"/>
  <c r="F96" i="48"/>
  <c r="D102" i="48"/>
  <c r="E31" i="48"/>
  <c r="E39" i="48"/>
  <c r="E47" i="48"/>
  <c r="E62" i="48"/>
  <c r="E77" i="48"/>
  <c r="C92" i="48"/>
  <c r="E94" i="48"/>
  <c r="C100" i="48"/>
  <c r="E102" i="48"/>
  <c r="D69" i="47"/>
  <c r="C69" i="47"/>
  <c r="G69" i="47"/>
  <c r="C71" i="47"/>
  <c r="E73" i="47"/>
  <c r="C79" i="47"/>
  <c r="E81" i="47"/>
  <c r="E90" i="47"/>
  <c r="C26" i="47"/>
  <c r="D33" i="47"/>
  <c r="F35" i="47"/>
  <c r="D41" i="47"/>
  <c r="F43" i="47"/>
  <c r="D49" i="47"/>
  <c r="D56" i="47"/>
  <c r="F58" i="47"/>
  <c r="D64" i="47"/>
  <c r="D71" i="47"/>
  <c r="F73" i="47"/>
  <c r="D79" i="47"/>
  <c r="F81" i="47"/>
  <c r="F90" i="47"/>
  <c r="D96" i="47"/>
  <c r="C31" i="47"/>
  <c r="E33" i="47"/>
  <c r="G35" i="47"/>
  <c r="C39" i="47"/>
  <c r="E41" i="47"/>
  <c r="G43" i="47"/>
  <c r="C47" i="47"/>
  <c r="E49" i="47"/>
  <c r="E56" i="47"/>
  <c r="G58" i="47"/>
  <c r="C62" i="47"/>
  <c r="E64" i="47"/>
  <c r="E71" i="47"/>
  <c r="G73" i="47"/>
  <c r="C77" i="47"/>
  <c r="E79" i="47"/>
  <c r="G81" i="47"/>
  <c r="G90" i="47"/>
  <c r="C94" i="47"/>
  <c r="E96" i="47"/>
  <c r="G98" i="47"/>
  <c r="C102" i="47"/>
  <c r="C33" i="47"/>
  <c r="E35" i="47"/>
  <c r="C41" i="47"/>
  <c r="E43" i="47"/>
  <c r="C56" i="47"/>
  <c r="D31" i="47"/>
  <c r="F33" i="47"/>
  <c r="D39" i="47"/>
  <c r="F41" i="47"/>
  <c r="D47" i="47"/>
  <c r="F49" i="47"/>
  <c r="F56" i="47"/>
  <c r="D62" i="47"/>
  <c r="F64" i="47"/>
  <c r="F71" i="47"/>
  <c r="D77" i="47"/>
  <c r="F79" i="47"/>
  <c r="D94" i="47"/>
  <c r="F96" i="47"/>
  <c r="D102" i="47"/>
  <c r="C49" i="47"/>
  <c r="E58" i="47"/>
  <c r="C64" i="47"/>
  <c r="C96" i="47"/>
  <c r="E31" i="47"/>
  <c r="E39" i="47"/>
  <c r="E47" i="47"/>
  <c r="C60" i="47"/>
  <c r="E62" i="47"/>
  <c r="C75" i="47"/>
  <c r="E77" i="47"/>
  <c r="C92" i="47"/>
  <c r="E94" i="47"/>
  <c r="C100" i="47"/>
  <c r="E102" i="47"/>
  <c r="D100" i="47"/>
  <c r="F102" i="47"/>
  <c r="G68" i="46"/>
  <c r="C32" i="46"/>
  <c r="E34" i="46"/>
  <c r="C40" i="46"/>
  <c r="E42" i="46"/>
  <c r="C48" i="46"/>
  <c r="C55" i="46"/>
  <c r="E57" i="46"/>
  <c r="C63" i="46"/>
  <c r="C70" i="46"/>
  <c r="E72" i="46"/>
  <c r="C78" i="46"/>
  <c r="E80" i="46"/>
  <c r="E89" i="46"/>
  <c r="G91" i="46"/>
  <c r="C95" i="46"/>
  <c r="E97" i="46"/>
  <c r="G99" i="46"/>
  <c r="C25" i="46"/>
  <c r="F26" i="46" s="1"/>
  <c r="D32" i="46"/>
  <c r="D40" i="46"/>
  <c r="D48" i="46"/>
  <c r="D55" i="46"/>
  <c r="D63" i="46"/>
  <c r="D70" i="46"/>
  <c r="D78" i="46"/>
  <c r="D95" i="46"/>
  <c r="C30" i="46"/>
  <c r="E32" i="46"/>
  <c r="C38" i="46"/>
  <c r="E40" i="46"/>
  <c r="C46" i="46"/>
  <c r="E48" i="46"/>
  <c r="E55" i="46"/>
  <c r="C61" i="46"/>
  <c r="E63" i="46"/>
  <c r="E70" i="46"/>
  <c r="C76" i="46"/>
  <c r="E78" i="46"/>
  <c r="G89" i="46"/>
  <c r="C93" i="46"/>
  <c r="E95" i="46"/>
  <c r="G97" i="46"/>
  <c r="C101" i="46"/>
  <c r="D30" i="46"/>
  <c r="D38" i="46"/>
  <c r="D46" i="46"/>
  <c r="D61" i="46"/>
  <c r="D76" i="46"/>
  <c r="D93" i="46"/>
  <c r="D101" i="46"/>
  <c r="F76" i="46"/>
  <c r="D91" i="46"/>
  <c r="F93" i="46"/>
  <c r="D99" i="46"/>
  <c r="F101" i="46"/>
  <c r="G54" i="45"/>
  <c r="C54" i="45"/>
  <c r="E54" i="45"/>
  <c r="G29" i="45"/>
  <c r="C33" i="45"/>
  <c r="E35" i="45"/>
  <c r="G37" i="45"/>
  <c r="C41" i="45"/>
  <c r="E43" i="45"/>
  <c r="G45" i="45"/>
  <c r="C49" i="45"/>
  <c r="C56" i="45"/>
  <c r="E58" i="45"/>
  <c r="G60" i="45"/>
  <c r="C64" i="45"/>
  <c r="C71" i="45"/>
  <c r="E73" i="45"/>
  <c r="G75" i="45"/>
  <c r="C79" i="45"/>
  <c r="E81" i="45"/>
  <c r="E90" i="45"/>
  <c r="G92" i="45"/>
  <c r="C96" i="45"/>
  <c r="E98" i="45"/>
  <c r="G100" i="45"/>
  <c r="D33" i="45"/>
  <c r="D41" i="45"/>
  <c r="D49" i="45"/>
  <c r="D56" i="45"/>
  <c r="D64" i="45"/>
  <c r="D71" i="45"/>
  <c r="D79" i="45"/>
  <c r="D96" i="45"/>
  <c r="C31" i="45"/>
  <c r="E33" i="45"/>
  <c r="C39" i="45"/>
  <c r="E41" i="45"/>
  <c r="C47" i="45"/>
  <c r="E49" i="45"/>
  <c r="E56" i="45"/>
  <c r="C62" i="45"/>
  <c r="E64" i="45"/>
  <c r="E71" i="45"/>
  <c r="C77" i="45"/>
  <c r="E79" i="45"/>
  <c r="C94" i="45"/>
  <c r="E96" i="45"/>
  <c r="C102" i="45"/>
  <c r="F33" i="45"/>
  <c r="F41" i="45"/>
  <c r="F49" i="45"/>
  <c r="D54" i="45"/>
  <c r="F56" i="45"/>
  <c r="F64" i="45"/>
  <c r="F71" i="45"/>
  <c r="F79" i="45"/>
  <c r="C87" i="45"/>
  <c r="F96" i="45"/>
  <c r="C29" i="45"/>
  <c r="E31" i="45"/>
  <c r="C37" i="45"/>
  <c r="E39" i="45"/>
  <c r="C45" i="45"/>
  <c r="E47" i="45"/>
  <c r="C60" i="45"/>
  <c r="E62" i="45"/>
  <c r="C75" i="45"/>
  <c r="E77" i="45"/>
  <c r="C92" i="45"/>
  <c r="E94" i="45"/>
  <c r="C100" i="45"/>
  <c r="E102" i="45"/>
  <c r="D92" i="45"/>
  <c r="D100" i="45"/>
  <c r="C33" i="44"/>
  <c r="C41" i="44"/>
  <c r="C49" i="44"/>
  <c r="C56" i="44"/>
  <c r="E58" i="44"/>
  <c r="C64" i="44"/>
  <c r="C71" i="44"/>
  <c r="E73" i="44"/>
  <c r="C79" i="44"/>
  <c r="E81" i="44"/>
  <c r="E90" i="44"/>
  <c r="G92" i="44"/>
  <c r="C96" i="44"/>
  <c r="E98" i="44"/>
  <c r="G100" i="44"/>
  <c r="C26" i="44"/>
  <c r="G27" i="44" s="1"/>
  <c r="D33" i="44"/>
  <c r="F35" i="44"/>
  <c r="D41" i="44"/>
  <c r="F43" i="44"/>
  <c r="D49" i="44"/>
  <c r="D56" i="44"/>
  <c r="F58" i="44"/>
  <c r="D64" i="44"/>
  <c r="D71" i="44"/>
  <c r="F73" i="44"/>
  <c r="D79" i="44"/>
  <c r="F81" i="44"/>
  <c r="D96" i="44"/>
  <c r="C31" i="44"/>
  <c r="E33" i="44"/>
  <c r="C39" i="44"/>
  <c r="E41" i="44"/>
  <c r="C47" i="44"/>
  <c r="E49" i="44"/>
  <c r="E56" i="44"/>
  <c r="C62" i="44"/>
  <c r="E64" i="44"/>
  <c r="E71" i="44"/>
  <c r="C77" i="44"/>
  <c r="E79" i="44"/>
  <c r="C94" i="44"/>
  <c r="E96" i="44"/>
  <c r="C102" i="44"/>
  <c r="F33" i="44"/>
  <c r="D39" i="44"/>
  <c r="F41" i="44"/>
  <c r="D47" i="44"/>
  <c r="F49" i="44"/>
  <c r="F56" i="44"/>
  <c r="F64" i="44"/>
  <c r="F71" i="44"/>
  <c r="F79" i="44"/>
  <c r="D94" i="44"/>
  <c r="F96" i="44"/>
  <c r="D102" i="44"/>
  <c r="E54" i="43"/>
  <c r="G29" i="43"/>
  <c r="C33" i="43"/>
  <c r="E35" i="43"/>
  <c r="G37" i="43"/>
  <c r="C41" i="43"/>
  <c r="E43" i="43"/>
  <c r="G45" i="43"/>
  <c r="C49" i="43"/>
  <c r="C56" i="43"/>
  <c r="E58" i="43"/>
  <c r="G60" i="43"/>
  <c r="C64" i="43"/>
  <c r="C71" i="43"/>
  <c r="E73" i="43"/>
  <c r="G75" i="43"/>
  <c r="C79" i="43"/>
  <c r="E81" i="43"/>
  <c r="E90" i="43"/>
  <c r="G92" i="43"/>
  <c r="C96" i="43"/>
  <c r="E98" i="43"/>
  <c r="G100" i="43"/>
  <c r="D33" i="43"/>
  <c r="D41" i="43"/>
  <c r="D49" i="43"/>
  <c r="D56" i="43"/>
  <c r="D64" i="43"/>
  <c r="D71" i="43"/>
  <c r="D79" i="43"/>
  <c r="D96" i="43"/>
  <c r="C31" i="43"/>
  <c r="E33" i="43"/>
  <c r="C39" i="43"/>
  <c r="E41" i="43"/>
  <c r="C47" i="43"/>
  <c r="E49" i="43"/>
  <c r="E56" i="43"/>
  <c r="C62" i="43"/>
  <c r="E64" i="43"/>
  <c r="E71" i="43"/>
  <c r="C77" i="43"/>
  <c r="E79" i="43"/>
  <c r="C94" i="43"/>
  <c r="E96" i="43"/>
  <c r="C102" i="43"/>
  <c r="F33" i="43"/>
  <c r="F41" i="43"/>
  <c r="D47" i="43"/>
  <c r="F49" i="43"/>
  <c r="F56" i="43"/>
  <c r="F64" i="43"/>
  <c r="F71" i="43"/>
  <c r="F79" i="43"/>
  <c r="C87" i="43"/>
  <c r="F88" i="43" s="1"/>
  <c r="F96" i="43"/>
  <c r="C29" i="43"/>
  <c r="E31" i="43"/>
  <c r="C37" i="43"/>
  <c r="E39" i="43"/>
  <c r="C45" i="43"/>
  <c r="E47" i="43"/>
  <c r="C60" i="43"/>
  <c r="E62" i="43"/>
  <c r="C75" i="43"/>
  <c r="E77" i="43"/>
  <c r="C92" i="43"/>
  <c r="E94" i="43"/>
  <c r="C100" i="43"/>
  <c r="E102" i="43"/>
  <c r="D92" i="43"/>
  <c r="D100" i="43"/>
  <c r="G29" i="42"/>
  <c r="C33" i="42"/>
  <c r="E35" i="42"/>
  <c r="G37" i="42"/>
  <c r="C41" i="42"/>
  <c r="E43" i="42"/>
  <c r="G45" i="42"/>
  <c r="C49" i="42"/>
  <c r="C56" i="42"/>
  <c r="E58" i="42"/>
  <c r="G60" i="42"/>
  <c r="C64" i="42"/>
  <c r="C71" i="42"/>
  <c r="E73" i="42"/>
  <c r="G75" i="42"/>
  <c r="C79" i="42"/>
  <c r="E81" i="42"/>
  <c r="E90" i="42"/>
  <c r="G92" i="42"/>
  <c r="C96" i="42"/>
  <c r="E98" i="42"/>
  <c r="G100" i="42"/>
  <c r="D33" i="42"/>
  <c r="D41" i="42"/>
  <c r="D49" i="42"/>
  <c r="D56" i="42"/>
  <c r="D64" i="42"/>
  <c r="D71" i="42"/>
  <c r="D79" i="42"/>
  <c r="D96" i="42"/>
  <c r="C31" i="42"/>
  <c r="E33" i="42"/>
  <c r="C39" i="42"/>
  <c r="E41" i="42"/>
  <c r="C47" i="42"/>
  <c r="E49" i="42"/>
  <c r="E56" i="42"/>
  <c r="C62" i="42"/>
  <c r="E64" i="42"/>
  <c r="E71" i="42"/>
  <c r="C77" i="42"/>
  <c r="E79" i="42"/>
  <c r="C94" i="42"/>
  <c r="E96" i="42"/>
  <c r="C102" i="42"/>
  <c r="F33" i="42"/>
  <c r="F41" i="42"/>
  <c r="F49" i="42"/>
  <c r="F56" i="42"/>
  <c r="F64" i="42"/>
  <c r="F71" i="42"/>
  <c r="F79" i="42"/>
  <c r="C87" i="42"/>
  <c r="F96" i="42"/>
  <c r="C29" i="42"/>
  <c r="E31" i="42"/>
  <c r="C37" i="42"/>
  <c r="E39" i="42"/>
  <c r="C45" i="42"/>
  <c r="E47" i="42"/>
  <c r="C60" i="42"/>
  <c r="E62" i="42"/>
  <c r="C75" i="42"/>
  <c r="E77" i="42"/>
  <c r="C92" i="42"/>
  <c r="E94" i="42"/>
  <c r="C100" i="42"/>
  <c r="E102" i="42"/>
  <c r="D92" i="42"/>
  <c r="D100" i="42"/>
  <c r="G69" i="41"/>
  <c r="F69" i="41"/>
  <c r="D88" i="41"/>
  <c r="C88" i="41"/>
  <c r="C33" i="41"/>
  <c r="C41" i="41"/>
  <c r="C49" i="41"/>
  <c r="C56" i="41"/>
  <c r="E58" i="41"/>
  <c r="G60" i="41"/>
  <c r="C64" i="41"/>
  <c r="C71" i="41"/>
  <c r="E73" i="41"/>
  <c r="G75" i="41"/>
  <c r="C79" i="41"/>
  <c r="E81" i="41"/>
  <c r="E90" i="41"/>
  <c r="G92" i="41"/>
  <c r="C96" i="41"/>
  <c r="E98" i="41"/>
  <c r="G100" i="41"/>
  <c r="D33" i="41"/>
  <c r="D41" i="41"/>
  <c r="D49" i="41"/>
  <c r="D56" i="41"/>
  <c r="D64" i="41"/>
  <c r="D71" i="41"/>
  <c r="D79" i="41"/>
  <c r="D96" i="41"/>
  <c r="C31" i="41"/>
  <c r="E33" i="41"/>
  <c r="C39" i="41"/>
  <c r="E41" i="41"/>
  <c r="C47" i="41"/>
  <c r="E49" i="41"/>
  <c r="E56" i="41"/>
  <c r="G58" i="41"/>
  <c r="C62" i="41"/>
  <c r="E64" i="41"/>
  <c r="E71" i="41"/>
  <c r="G73" i="41"/>
  <c r="C77" i="41"/>
  <c r="E79" i="41"/>
  <c r="G81" i="41"/>
  <c r="G90" i="41"/>
  <c r="C94" i="41"/>
  <c r="E96" i="41"/>
  <c r="G98" i="41"/>
  <c r="C102" i="41"/>
  <c r="D31" i="41"/>
  <c r="F33" i="41"/>
  <c r="D39" i="41"/>
  <c r="F41" i="41"/>
  <c r="D47" i="41"/>
  <c r="F49" i="41"/>
  <c r="F56" i="41"/>
  <c r="D62" i="41"/>
  <c r="F64" i="41"/>
  <c r="F71" i="41"/>
  <c r="D77" i="41"/>
  <c r="F79" i="41"/>
  <c r="D94" i="41"/>
  <c r="F96" i="41"/>
  <c r="D102" i="41"/>
  <c r="C29" i="41"/>
  <c r="E31" i="41"/>
  <c r="C37" i="41"/>
  <c r="E39" i="41"/>
  <c r="C45" i="41"/>
  <c r="E47" i="41"/>
  <c r="C60" i="41"/>
  <c r="E62" i="41"/>
  <c r="C75" i="41"/>
  <c r="E77" i="41"/>
  <c r="C92" i="41"/>
  <c r="E94" i="41"/>
  <c r="C100" i="41"/>
  <c r="E102" i="41"/>
  <c r="F31" i="41"/>
  <c r="F39" i="41"/>
  <c r="F47" i="41"/>
  <c r="D60" i="41"/>
  <c r="F62" i="41"/>
  <c r="D75" i="41"/>
  <c r="F77" i="41"/>
  <c r="D92" i="41"/>
  <c r="F94" i="41"/>
  <c r="D100" i="41"/>
  <c r="F102" i="41"/>
  <c r="C33" i="40"/>
  <c r="E35" i="40"/>
  <c r="C41" i="40"/>
  <c r="E43" i="40"/>
  <c r="C49" i="40"/>
  <c r="C56" i="40"/>
  <c r="E58" i="40"/>
  <c r="C64" i="40"/>
  <c r="C71" i="40"/>
  <c r="E73" i="40"/>
  <c r="C79" i="40"/>
  <c r="E81" i="40"/>
  <c r="E90" i="40"/>
  <c r="G92" i="40"/>
  <c r="C96" i="40"/>
  <c r="E98" i="40"/>
  <c r="G100" i="40"/>
  <c r="D33" i="40"/>
  <c r="D41" i="40"/>
  <c r="D49" i="40"/>
  <c r="D56" i="40"/>
  <c r="D64" i="40"/>
  <c r="D71" i="40"/>
  <c r="D79" i="40"/>
  <c r="D96" i="40"/>
  <c r="C31" i="40"/>
  <c r="E33" i="40"/>
  <c r="C39" i="40"/>
  <c r="E41" i="40"/>
  <c r="C47" i="40"/>
  <c r="E49" i="40"/>
  <c r="E56" i="40"/>
  <c r="C62" i="40"/>
  <c r="E64" i="40"/>
  <c r="E71" i="40"/>
  <c r="C77" i="40"/>
  <c r="E79" i="40"/>
  <c r="G81" i="40"/>
  <c r="G90" i="40"/>
  <c r="C94" i="40"/>
  <c r="E96" i="40"/>
  <c r="G98" i="40"/>
  <c r="C102" i="40"/>
  <c r="D31" i="40"/>
  <c r="F33" i="40"/>
  <c r="D39" i="40"/>
  <c r="F41" i="40"/>
  <c r="D47" i="40"/>
  <c r="F49" i="40"/>
  <c r="F56" i="40"/>
  <c r="D62" i="40"/>
  <c r="F64" i="40"/>
  <c r="F71" i="40"/>
  <c r="D77" i="40"/>
  <c r="F79" i="40"/>
  <c r="D94" i="40"/>
  <c r="F96" i="40"/>
  <c r="D102" i="40"/>
  <c r="E31" i="40"/>
  <c r="E39" i="40"/>
  <c r="E47" i="40"/>
  <c r="E62" i="40"/>
  <c r="E77" i="40"/>
  <c r="C92" i="40"/>
  <c r="E94" i="40"/>
  <c r="C100" i="40"/>
  <c r="E102" i="40"/>
  <c r="F31" i="40"/>
  <c r="F39" i="40"/>
  <c r="F47" i="40"/>
  <c r="F62" i="40"/>
  <c r="F77" i="40"/>
  <c r="D92" i="40"/>
  <c r="F94" i="40"/>
  <c r="D100" i="40"/>
  <c r="F102" i="40"/>
  <c r="C31" i="39"/>
  <c r="C39" i="39"/>
  <c r="C47" i="39"/>
  <c r="C62" i="39"/>
  <c r="C77" i="39"/>
  <c r="C94" i="39"/>
  <c r="C102" i="39"/>
  <c r="D31" i="39"/>
  <c r="F33" i="39"/>
  <c r="D39" i="39"/>
  <c r="F41" i="39"/>
  <c r="D47" i="39"/>
  <c r="F49" i="39"/>
  <c r="D54" i="39"/>
  <c r="F56" i="39"/>
  <c r="D62" i="39"/>
  <c r="F64" i="39"/>
  <c r="F71" i="39"/>
  <c r="D77" i="39"/>
  <c r="F79" i="39"/>
  <c r="C87" i="39"/>
  <c r="D94" i="39"/>
  <c r="F96" i="39"/>
  <c r="D102" i="39"/>
  <c r="C29" i="39"/>
  <c r="E31" i="39"/>
  <c r="C37" i="39"/>
  <c r="E39" i="39"/>
  <c r="C45" i="39"/>
  <c r="E47" i="39"/>
  <c r="C60" i="39"/>
  <c r="E62" i="39"/>
  <c r="C75" i="39"/>
  <c r="E77" i="39"/>
  <c r="C92" i="39"/>
  <c r="E94" i="39"/>
  <c r="C100" i="39"/>
  <c r="E102" i="39"/>
  <c r="D29" i="39"/>
  <c r="F31" i="39"/>
  <c r="D37" i="39"/>
  <c r="F39" i="39"/>
  <c r="D45" i="39"/>
  <c r="F47" i="39"/>
  <c r="D60" i="39"/>
  <c r="F62" i="39"/>
  <c r="D75" i="39"/>
  <c r="F77" i="39"/>
  <c r="D92" i="39"/>
  <c r="F94" i="39"/>
  <c r="D100" i="39"/>
  <c r="F102" i="39"/>
  <c r="C33" i="38"/>
  <c r="E35" i="38"/>
  <c r="C41" i="38"/>
  <c r="E43" i="38"/>
  <c r="C49" i="38"/>
  <c r="C56" i="38"/>
  <c r="E58" i="38"/>
  <c r="C64" i="38"/>
  <c r="C71" i="38"/>
  <c r="E73" i="38"/>
  <c r="G75" i="38"/>
  <c r="C79" i="38"/>
  <c r="E81" i="38"/>
  <c r="E90" i="38"/>
  <c r="G92" i="38"/>
  <c r="C96" i="38"/>
  <c r="E98" i="38"/>
  <c r="G100" i="38"/>
  <c r="D33" i="38"/>
  <c r="C31" i="38"/>
  <c r="E33" i="38"/>
  <c r="G35" i="38"/>
  <c r="C39" i="38"/>
  <c r="E41" i="38"/>
  <c r="G43" i="38"/>
  <c r="C47" i="38"/>
  <c r="E49" i="38"/>
  <c r="E56" i="38"/>
  <c r="G58" i="38"/>
  <c r="C62" i="38"/>
  <c r="E64" i="38"/>
  <c r="E71" i="38"/>
  <c r="G73" i="38"/>
  <c r="C77" i="38"/>
  <c r="E79" i="38"/>
  <c r="G81" i="38"/>
  <c r="G90" i="38"/>
  <c r="C94" i="38"/>
  <c r="E96" i="38"/>
  <c r="G98" i="38"/>
  <c r="C102" i="38"/>
  <c r="D31" i="38"/>
  <c r="F33" i="38"/>
  <c r="D39" i="38"/>
  <c r="F41" i="38"/>
  <c r="D47" i="38"/>
  <c r="F49" i="38"/>
  <c r="F56" i="38"/>
  <c r="D62" i="38"/>
  <c r="F64" i="38"/>
  <c r="F71" i="38"/>
  <c r="D77" i="38"/>
  <c r="F79" i="38"/>
  <c r="D94" i="38"/>
  <c r="F96" i="38"/>
  <c r="D102" i="38"/>
  <c r="E31" i="38"/>
  <c r="E39" i="38"/>
  <c r="E47" i="38"/>
  <c r="G49" i="38"/>
  <c r="E62" i="38"/>
  <c r="E77" i="38"/>
  <c r="C92" i="38"/>
  <c r="E94" i="38"/>
  <c r="C100" i="38"/>
  <c r="E102" i="38"/>
  <c r="F31" i="38"/>
  <c r="F39" i="38"/>
  <c r="F47" i="38"/>
  <c r="F62" i="38"/>
  <c r="F77" i="38"/>
  <c r="D92" i="38"/>
  <c r="F94" i="38"/>
  <c r="D100" i="38"/>
  <c r="F102" i="38"/>
  <c r="D36" i="37"/>
  <c r="F38" i="37"/>
  <c r="D44" i="37"/>
  <c r="F46" i="37"/>
  <c r="D59" i="37"/>
  <c r="F61" i="37"/>
  <c r="D74" i="37"/>
  <c r="F76" i="37"/>
  <c r="D82" i="37"/>
  <c r="D91" i="37"/>
  <c r="F93" i="37"/>
  <c r="D99" i="37"/>
  <c r="F101" i="37"/>
  <c r="E36" i="37"/>
  <c r="G38" i="37"/>
  <c r="E44" i="37"/>
  <c r="G46" i="37"/>
  <c r="E59" i="37"/>
  <c r="G61" i="37"/>
  <c r="E74" i="37"/>
  <c r="G76" i="37"/>
  <c r="E82" i="37"/>
  <c r="E91" i="37"/>
  <c r="G93" i="37"/>
  <c r="E99" i="37"/>
  <c r="G101" i="37"/>
  <c r="F36" i="37"/>
  <c r="F44" i="37"/>
  <c r="F59" i="37"/>
  <c r="F74" i="37"/>
  <c r="F82" i="37"/>
  <c r="F91" i="37"/>
  <c r="F99" i="37"/>
  <c r="G10" i="27"/>
  <c r="G12" i="27"/>
  <c r="G11" i="27"/>
  <c r="O96" i="26"/>
  <c r="O77" i="26"/>
  <c r="O62" i="26"/>
  <c r="O35" i="26"/>
  <c r="F12" i="22"/>
  <c r="O98" i="21"/>
  <c r="N98" i="21"/>
  <c r="O79" i="21"/>
  <c r="N79" i="21"/>
  <c r="O64" i="21"/>
  <c r="N64" i="21"/>
  <c r="O37" i="21"/>
  <c r="N37" i="21"/>
  <c r="C102" i="19"/>
  <c r="F103" i="19" s="1"/>
  <c r="C100" i="19"/>
  <c r="E101" i="19" s="1"/>
  <c r="C98" i="19"/>
  <c r="G99" i="19" s="1"/>
  <c r="C96" i="19"/>
  <c r="G97" i="19" s="1"/>
  <c r="C94" i="19"/>
  <c r="F95" i="19" s="1"/>
  <c r="C92" i="19"/>
  <c r="E93" i="19" s="1"/>
  <c r="C90" i="19"/>
  <c r="C91" i="19" s="1"/>
  <c r="G88" i="19"/>
  <c r="F88" i="19"/>
  <c r="E88" i="19"/>
  <c r="D88" i="19"/>
  <c r="C80" i="19"/>
  <c r="E81" i="19" s="1"/>
  <c r="C78" i="19"/>
  <c r="G79" i="19" s="1"/>
  <c r="C76" i="19"/>
  <c r="F77" i="19" s="1"/>
  <c r="C74" i="19"/>
  <c r="D75" i="19" s="1"/>
  <c r="C72" i="19"/>
  <c r="E73" i="19" s="1"/>
  <c r="C70" i="19"/>
  <c r="G71" i="19" s="1"/>
  <c r="G68" i="19"/>
  <c r="F68" i="19"/>
  <c r="E68" i="19"/>
  <c r="D68" i="19"/>
  <c r="C63" i="19"/>
  <c r="G64" i="19" s="1"/>
  <c r="C61" i="19"/>
  <c r="F62" i="19" s="1"/>
  <c r="C59" i="19"/>
  <c r="D60" i="19" s="1"/>
  <c r="C57" i="19"/>
  <c r="G58" i="19" s="1"/>
  <c r="C55" i="19"/>
  <c r="G56" i="19" s="1"/>
  <c r="G53" i="19"/>
  <c r="F53" i="19"/>
  <c r="E53" i="19"/>
  <c r="D53" i="19"/>
  <c r="C48" i="19"/>
  <c r="G49" i="19" s="1"/>
  <c r="C46" i="19"/>
  <c r="F47" i="19" s="1"/>
  <c r="C44" i="19"/>
  <c r="D45" i="19" s="1"/>
  <c r="C42" i="19"/>
  <c r="G43" i="19" s="1"/>
  <c r="C40" i="19"/>
  <c r="G41" i="19" s="1"/>
  <c r="C38" i="19"/>
  <c r="F39" i="19" s="1"/>
  <c r="C36" i="19"/>
  <c r="D37" i="19" s="1"/>
  <c r="C34" i="19"/>
  <c r="G35" i="19" s="1"/>
  <c r="C32" i="19"/>
  <c r="G33" i="19" s="1"/>
  <c r="C30" i="19"/>
  <c r="F31" i="19" s="1"/>
  <c r="C28" i="19"/>
  <c r="D29" i="19" s="1"/>
  <c r="G26" i="19"/>
  <c r="F26" i="19"/>
  <c r="E26" i="19"/>
  <c r="D26" i="19"/>
  <c r="C101" i="18"/>
  <c r="G102" i="18" s="1"/>
  <c r="C99" i="18"/>
  <c r="E100" i="18" s="1"/>
  <c r="C97" i="18"/>
  <c r="C98" i="18" s="1"/>
  <c r="C95" i="18"/>
  <c r="G96" i="18" s="1"/>
  <c r="C93" i="18"/>
  <c r="G94" i="18" s="1"/>
  <c r="C91" i="18"/>
  <c r="E92" i="18" s="1"/>
  <c r="C89" i="18"/>
  <c r="C90" i="18" s="1"/>
  <c r="G87" i="18"/>
  <c r="F87" i="18"/>
  <c r="E87" i="18"/>
  <c r="D87" i="18"/>
  <c r="C79" i="18"/>
  <c r="C80" i="18" s="1"/>
  <c r="C77" i="18"/>
  <c r="D78" i="18" s="1"/>
  <c r="C75" i="18"/>
  <c r="G76" i="18" s="1"/>
  <c r="C73" i="18"/>
  <c r="E74" i="18" s="1"/>
  <c r="C71" i="18"/>
  <c r="C72" i="18" s="1"/>
  <c r="C69" i="18"/>
  <c r="D70" i="18" s="1"/>
  <c r="G67" i="18"/>
  <c r="F67" i="18"/>
  <c r="E67" i="18"/>
  <c r="D67" i="18"/>
  <c r="C62" i="18"/>
  <c r="G63" i="18" s="1"/>
  <c r="C60" i="18"/>
  <c r="G61" i="18" s="1"/>
  <c r="C58" i="18"/>
  <c r="C59" i="18" s="1"/>
  <c r="C56" i="18"/>
  <c r="C57" i="18" s="1"/>
  <c r="C54" i="18"/>
  <c r="D55" i="18" s="1"/>
  <c r="G52" i="18"/>
  <c r="F52" i="18"/>
  <c r="E52" i="18"/>
  <c r="D52" i="18"/>
  <c r="C47" i="18"/>
  <c r="G48" i="18" s="1"/>
  <c r="C45" i="18"/>
  <c r="G46" i="18" s="1"/>
  <c r="C43" i="18"/>
  <c r="C44" i="18" s="1"/>
  <c r="C41" i="18"/>
  <c r="C42" i="18" s="1"/>
  <c r="C39" i="18"/>
  <c r="D40" i="18" s="1"/>
  <c r="C37" i="18"/>
  <c r="G38" i="18" s="1"/>
  <c r="C35" i="18"/>
  <c r="C36" i="18" s="1"/>
  <c r="C33" i="18"/>
  <c r="C34" i="18" s="1"/>
  <c r="C31" i="18"/>
  <c r="D32" i="18" s="1"/>
  <c r="C29" i="18"/>
  <c r="G30" i="18" s="1"/>
  <c r="C27" i="18"/>
  <c r="C28" i="18" s="1"/>
  <c r="G25" i="18"/>
  <c r="F25" i="18"/>
  <c r="E25" i="18"/>
  <c r="D25" i="18"/>
  <c r="C101" i="20"/>
  <c r="G102" i="20" s="1"/>
  <c r="C99" i="20"/>
  <c r="E100" i="20" s="1"/>
  <c r="C97" i="20"/>
  <c r="C98" i="20" s="1"/>
  <c r="C95" i="20"/>
  <c r="G96" i="20" s="1"/>
  <c r="C93" i="20"/>
  <c r="G94" i="20" s="1"/>
  <c r="C91" i="20"/>
  <c r="E92" i="20" s="1"/>
  <c r="C89" i="20"/>
  <c r="C90" i="20" s="1"/>
  <c r="G87" i="20"/>
  <c r="F87" i="20"/>
  <c r="E87" i="20"/>
  <c r="D87" i="20"/>
  <c r="C79" i="20"/>
  <c r="C80" i="20" s="1"/>
  <c r="C77" i="20"/>
  <c r="G78" i="20" s="1"/>
  <c r="C75" i="20"/>
  <c r="G76" i="20" s="1"/>
  <c r="C73" i="20"/>
  <c r="E74" i="20" s="1"/>
  <c r="C71" i="20"/>
  <c r="C72" i="20" s="1"/>
  <c r="C69" i="20"/>
  <c r="G70" i="20" s="1"/>
  <c r="G67" i="20"/>
  <c r="F67" i="20"/>
  <c r="E67" i="20"/>
  <c r="D67" i="20"/>
  <c r="C62" i="20"/>
  <c r="G63" i="20" s="1"/>
  <c r="C60" i="20"/>
  <c r="G61" i="20" s="1"/>
  <c r="C58" i="20"/>
  <c r="E59" i="20" s="1"/>
  <c r="C56" i="20"/>
  <c r="C57" i="20" s="1"/>
  <c r="C54" i="20"/>
  <c r="G55" i="20" s="1"/>
  <c r="G52" i="20"/>
  <c r="F52" i="20"/>
  <c r="E52" i="20"/>
  <c r="D52" i="20"/>
  <c r="C47" i="20"/>
  <c r="G48" i="20" s="1"/>
  <c r="C45" i="20"/>
  <c r="G46" i="20" s="1"/>
  <c r="C43" i="20"/>
  <c r="E44" i="20" s="1"/>
  <c r="C41" i="20"/>
  <c r="C42" i="20" s="1"/>
  <c r="C39" i="20"/>
  <c r="G40" i="20" s="1"/>
  <c r="C37" i="20"/>
  <c r="G38" i="20" s="1"/>
  <c r="C35" i="20"/>
  <c r="E36" i="20" s="1"/>
  <c r="C33" i="20"/>
  <c r="C34" i="20" s="1"/>
  <c r="C31" i="20"/>
  <c r="G32" i="20" s="1"/>
  <c r="C29" i="20"/>
  <c r="G30" i="20" s="1"/>
  <c r="C27" i="20"/>
  <c r="E28" i="20" s="1"/>
  <c r="G25" i="20"/>
  <c r="F25" i="20"/>
  <c r="E25" i="20"/>
  <c r="D25" i="20"/>
  <c r="E25" i="17"/>
  <c r="E52" i="17"/>
  <c r="E67" i="17"/>
  <c r="E86" i="17"/>
  <c r="C93" i="27"/>
  <c r="G94" i="27" s="1"/>
  <c r="C91" i="27"/>
  <c r="F92" i="27" s="1"/>
  <c r="C89" i="27"/>
  <c r="D90" i="27" s="1"/>
  <c r="C87" i="27"/>
  <c r="C85" i="27"/>
  <c r="G86" i="27" s="1"/>
  <c r="C83" i="27"/>
  <c r="C81" i="27"/>
  <c r="E82" i="27" s="1"/>
  <c r="G79" i="27"/>
  <c r="F79" i="27"/>
  <c r="E79" i="27"/>
  <c r="D79" i="27"/>
  <c r="C72" i="27"/>
  <c r="C70" i="27"/>
  <c r="C68" i="27"/>
  <c r="G69" i="27" s="1"/>
  <c r="C66" i="27"/>
  <c r="C64" i="27"/>
  <c r="C62" i="27"/>
  <c r="G60" i="27"/>
  <c r="F60" i="27"/>
  <c r="E60" i="27"/>
  <c r="D60" i="27"/>
  <c r="C55" i="27"/>
  <c r="C53" i="27"/>
  <c r="G54" i="27" s="1"/>
  <c r="C51" i="27"/>
  <c r="C49" i="27"/>
  <c r="C47" i="27"/>
  <c r="G45" i="27"/>
  <c r="F45" i="27"/>
  <c r="E45" i="27"/>
  <c r="D45" i="27"/>
  <c r="C40" i="27"/>
  <c r="C38" i="27"/>
  <c r="G39" i="27" s="1"/>
  <c r="C36" i="27"/>
  <c r="C34" i="27"/>
  <c r="D35" i="27" s="1"/>
  <c r="C32" i="27"/>
  <c r="C30" i="27"/>
  <c r="G31" i="27" s="1"/>
  <c r="C28" i="27"/>
  <c r="E29" i="27" s="1"/>
  <c r="C26" i="27"/>
  <c r="D27" i="27" s="1"/>
  <c r="C24" i="27"/>
  <c r="C22" i="27"/>
  <c r="G23" i="27" s="1"/>
  <c r="C20" i="27"/>
  <c r="G18" i="27"/>
  <c r="F18" i="27"/>
  <c r="E18" i="27"/>
  <c r="D18" i="27"/>
  <c r="C110" i="26"/>
  <c r="P111" i="26" s="1"/>
  <c r="C108" i="26"/>
  <c r="M109" i="26" s="1"/>
  <c r="C106" i="26"/>
  <c r="K107" i="26" s="1"/>
  <c r="C104" i="26"/>
  <c r="I105" i="26" s="1"/>
  <c r="C102" i="26"/>
  <c r="P103" i="26" s="1"/>
  <c r="C100" i="26"/>
  <c r="M101" i="26" s="1"/>
  <c r="C98" i="26"/>
  <c r="K99" i="26" s="1"/>
  <c r="P96" i="26"/>
  <c r="N96" i="26"/>
  <c r="M96" i="26"/>
  <c r="L96" i="26"/>
  <c r="K96" i="26"/>
  <c r="J96" i="26"/>
  <c r="I96" i="26"/>
  <c r="H96" i="26"/>
  <c r="G96" i="26"/>
  <c r="F96" i="26"/>
  <c r="E96" i="26"/>
  <c r="D96" i="26"/>
  <c r="C89" i="26"/>
  <c r="K90" i="26" s="1"/>
  <c r="C87" i="26"/>
  <c r="I88" i="26" s="1"/>
  <c r="C85" i="26"/>
  <c r="P86" i="26" s="1"/>
  <c r="C83" i="26"/>
  <c r="M84" i="26" s="1"/>
  <c r="C81" i="26"/>
  <c r="K82" i="26" s="1"/>
  <c r="C79" i="26"/>
  <c r="I80" i="26" s="1"/>
  <c r="P77" i="26"/>
  <c r="N77" i="26"/>
  <c r="M77" i="26"/>
  <c r="L77" i="26"/>
  <c r="K77" i="26"/>
  <c r="J77" i="26"/>
  <c r="I77" i="26"/>
  <c r="H77" i="26"/>
  <c r="G77" i="26"/>
  <c r="F77" i="26"/>
  <c r="E77" i="26"/>
  <c r="D77" i="26"/>
  <c r="C72" i="26"/>
  <c r="I73" i="26" s="1"/>
  <c r="C70" i="26"/>
  <c r="P71" i="26" s="1"/>
  <c r="C68" i="26"/>
  <c r="M69" i="26" s="1"/>
  <c r="C66" i="26"/>
  <c r="K67" i="26" s="1"/>
  <c r="C64" i="26"/>
  <c r="I65" i="26" s="1"/>
  <c r="P62" i="26"/>
  <c r="N62" i="26"/>
  <c r="M62" i="26"/>
  <c r="L62" i="26"/>
  <c r="K62" i="26"/>
  <c r="J62" i="26"/>
  <c r="I62" i="26"/>
  <c r="H62" i="26"/>
  <c r="G62" i="26"/>
  <c r="F62" i="26"/>
  <c r="E62" i="26"/>
  <c r="D62" i="26"/>
  <c r="C57" i="26"/>
  <c r="I58" i="26" s="1"/>
  <c r="C55" i="26"/>
  <c r="P56" i="26" s="1"/>
  <c r="C53" i="26"/>
  <c r="M54" i="26" s="1"/>
  <c r="C51" i="26"/>
  <c r="K52" i="26" s="1"/>
  <c r="C49" i="26"/>
  <c r="I50" i="26" s="1"/>
  <c r="C47" i="26"/>
  <c r="P48" i="26" s="1"/>
  <c r="C45" i="26"/>
  <c r="M46" i="26" s="1"/>
  <c r="C43" i="26"/>
  <c r="K44" i="26" s="1"/>
  <c r="C41" i="26"/>
  <c r="I42" i="26" s="1"/>
  <c r="C39" i="26"/>
  <c r="P40" i="26" s="1"/>
  <c r="C37" i="26"/>
  <c r="M38" i="26" s="1"/>
  <c r="P35" i="26"/>
  <c r="N35" i="26"/>
  <c r="M35" i="26"/>
  <c r="L35" i="26"/>
  <c r="K35" i="26"/>
  <c r="J35" i="26"/>
  <c r="I35" i="26"/>
  <c r="H35" i="26"/>
  <c r="G35" i="26"/>
  <c r="F35" i="26"/>
  <c r="E35" i="26"/>
  <c r="D35" i="26"/>
  <c r="C95" i="25"/>
  <c r="L96" i="25" s="1"/>
  <c r="C93" i="25"/>
  <c r="C91" i="25"/>
  <c r="C89" i="25"/>
  <c r="I90" i="25" s="1"/>
  <c r="C87" i="25"/>
  <c r="L88" i="25" s="1"/>
  <c r="C85" i="25"/>
  <c r="K86" i="25" s="1"/>
  <c r="C83" i="25"/>
  <c r="K84" i="25" s="1"/>
  <c r="L81" i="25"/>
  <c r="K81" i="25"/>
  <c r="J81" i="25"/>
  <c r="I81" i="25"/>
  <c r="H81" i="25"/>
  <c r="G81" i="25"/>
  <c r="F81" i="25"/>
  <c r="E81" i="25"/>
  <c r="D81" i="25"/>
  <c r="C74" i="25"/>
  <c r="F75" i="25" s="1"/>
  <c r="C72" i="25"/>
  <c r="I73" i="25" s="1"/>
  <c r="C70" i="25"/>
  <c r="L71" i="25" s="1"/>
  <c r="C68" i="25"/>
  <c r="L69" i="25" s="1"/>
  <c r="C66" i="25"/>
  <c r="K67" i="25" s="1"/>
  <c r="C64" i="25"/>
  <c r="I65" i="25" s="1"/>
  <c r="L62" i="25"/>
  <c r="K62" i="25"/>
  <c r="J62" i="25"/>
  <c r="I62" i="25"/>
  <c r="H62" i="25"/>
  <c r="G62" i="25"/>
  <c r="F62" i="25"/>
  <c r="E62" i="25"/>
  <c r="D62" i="25"/>
  <c r="C57" i="25"/>
  <c r="I58" i="25" s="1"/>
  <c r="C55" i="25"/>
  <c r="L56" i="25" s="1"/>
  <c r="C53" i="25"/>
  <c r="K54" i="25" s="1"/>
  <c r="C51" i="25"/>
  <c r="E52" i="25" s="1"/>
  <c r="C49" i="25"/>
  <c r="I50" i="25" s="1"/>
  <c r="L47" i="25"/>
  <c r="K47" i="25"/>
  <c r="J47" i="25"/>
  <c r="I47" i="25"/>
  <c r="H47" i="25"/>
  <c r="G47" i="25"/>
  <c r="F47" i="25"/>
  <c r="E47" i="25"/>
  <c r="D47" i="25"/>
  <c r="C42" i="25"/>
  <c r="I43" i="25" s="1"/>
  <c r="C40" i="25"/>
  <c r="L41" i="25" s="1"/>
  <c r="C38" i="25"/>
  <c r="G39" i="25" s="1"/>
  <c r="C36" i="25"/>
  <c r="K37" i="25" s="1"/>
  <c r="C34" i="25"/>
  <c r="I35" i="25" s="1"/>
  <c r="C32" i="25"/>
  <c r="L33" i="25" s="1"/>
  <c r="C30" i="25"/>
  <c r="C31" i="25" s="1"/>
  <c r="C28" i="25"/>
  <c r="F29" i="25" s="1"/>
  <c r="C26" i="25"/>
  <c r="I27" i="25" s="1"/>
  <c r="C24" i="25"/>
  <c r="L25" i="25" s="1"/>
  <c r="C22" i="25"/>
  <c r="G23" i="25" s="1"/>
  <c r="L20" i="25"/>
  <c r="K20" i="25"/>
  <c r="J20" i="25"/>
  <c r="I20" i="25"/>
  <c r="H20" i="25"/>
  <c r="G20" i="25"/>
  <c r="F20" i="25"/>
  <c r="E20" i="25"/>
  <c r="D20" i="25"/>
  <c r="G16" i="25"/>
  <c r="C90" i="24"/>
  <c r="G91" i="24" s="1"/>
  <c r="C88" i="24"/>
  <c r="E89" i="24" s="1"/>
  <c r="C86" i="24"/>
  <c r="C84" i="24"/>
  <c r="C82" i="24"/>
  <c r="G83" i="24" s="1"/>
  <c r="C80" i="24"/>
  <c r="E81" i="24" s="1"/>
  <c r="C78" i="24"/>
  <c r="E79" i="24" s="1"/>
  <c r="G76" i="24"/>
  <c r="F76" i="24"/>
  <c r="E76" i="24"/>
  <c r="D76" i="24"/>
  <c r="C69" i="24"/>
  <c r="C67" i="24"/>
  <c r="C65" i="24"/>
  <c r="G66" i="24" s="1"/>
  <c r="C63" i="24"/>
  <c r="E64" i="24" s="1"/>
  <c r="C61" i="24"/>
  <c r="F62" i="24" s="1"/>
  <c r="C59" i="24"/>
  <c r="G57" i="24"/>
  <c r="F57" i="24"/>
  <c r="E57" i="24"/>
  <c r="D57" i="24"/>
  <c r="C52" i="24"/>
  <c r="C50" i="24"/>
  <c r="G51" i="24" s="1"/>
  <c r="C48" i="24"/>
  <c r="E49" i="24" s="1"/>
  <c r="C46" i="24"/>
  <c r="C44" i="24"/>
  <c r="G42" i="24"/>
  <c r="F42" i="24"/>
  <c r="E42" i="24"/>
  <c r="D42" i="24"/>
  <c r="C37" i="24"/>
  <c r="C35" i="24"/>
  <c r="G36" i="24" s="1"/>
  <c r="C33" i="24"/>
  <c r="E34" i="24" s="1"/>
  <c r="C31" i="24"/>
  <c r="C32" i="24" s="1"/>
  <c r="C29" i="24"/>
  <c r="C27" i="24"/>
  <c r="G28" i="24" s="1"/>
  <c r="C25" i="24"/>
  <c r="E26" i="24" s="1"/>
  <c r="C23" i="24"/>
  <c r="C21" i="24"/>
  <c r="C19" i="24"/>
  <c r="G20" i="24" s="1"/>
  <c r="C17" i="24"/>
  <c r="E18" i="24" s="1"/>
  <c r="G15" i="24"/>
  <c r="F15" i="24"/>
  <c r="E15" i="24"/>
  <c r="D15" i="24"/>
  <c r="E11" i="24"/>
  <c r="F7" i="24" s="1"/>
  <c r="C101" i="23"/>
  <c r="C99" i="23"/>
  <c r="C97" i="23"/>
  <c r="J98" i="23" s="1"/>
  <c r="C95" i="23"/>
  <c r="I96" i="23" s="1"/>
  <c r="C93" i="23"/>
  <c r="C91" i="23"/>
  <c r="C89" i="23"/>
  <c r="J90" i="23" s="1"/>
  <c r="K87" i="23"/>
  <c r="J87" i="23"/>
  <c r="I87" i="23"/>
  <c r="H87" i="23"/>
  <c r="G87" i="23"/>
  <c r="F87" i="23"/>
  <c r="E87" i="23"/>
  <c r="D87" i="23"/>
  <c r="C80" i="23"/>
  <c r="J81" i="23" s="1"/>
  <c r="C78" i="23"/>
  <c r="I79" i="23" s="1"/>
  <c r="C76" i="23"/>
  <c r="C74" i="23"/>
  <c r="C72" i="23"/>
  <c r="J73" i="23" s="1"/>
  <c r="C70" i="23"/>
  <c r="I71" i="23" s="1"/>
  <c r="K68" i="23"/>
  <c r="J68" i="23"/>
  <c r="I68" i="23"/>
  <c r="H68" i="23"/>
  <c r="G68" i="23"/>
  <c r="F68" i="23"/>
  <c r="E68" i="23"/>
  <c r="D68" i="23"/>
  <c r="C63" i="23"/>
  <c r="I64" i="23" s="1"/>
  <c r="C61" i="23"/>
  <c r="C59" i="23"/>
  <c r="F60" i="23" s="1"/>
  <c r="C57" i="23"/>
  <c r="J58" i="23" s="1"/>
  <c r="C55" i="23"/>
  <c r="I56" i="23" s="1"/>
  <c r="K53" i="23"/>
  <c r="J53" i="23"/>
  <c r="I53" i="23"/>
  <c r="H53" i="23"/>
  <c r="G53" i="23"/>
  <c r="F53" i="23"/>
  <c r="E53" i="23"/>
  <c r="D53" i="23"/>
  <c r="C48" i="23"/>
  <c r="I49" i="23" s="1"/>
  <c r="C46" i="23"/>
  <c r="C44" i="23"/>
  <c r="C42" i="23"/>
  <c r="J43" i="23" s="1"/>
  <c r="C40" i="23"/>
  <c r="I41" i="23" s="1"/>
  <c r="C38" i="23"/>
  <c r="H39" i="23" s="1"/>
  <c r="C36" i="23"/>
  <c r="C34" i="23"/>
  <c r="J35" i="23" s="1"/>
  <c r="C32" i="23"/>
  <c r="I33" i="23" s="1"/>
  <c r="C30" i="23"/>
  <c r="C28" i="23"/>
  <c r="K26" i="23"/>
  <c r="J26" i="23"/>
  <c r="I26" i="23"/>
  <c r="H26" i="23"/>
  <c r="G26" i="23"/>
  <c r="F26" i="23"/>
  <c r="E26" i="23"/>
  <c r="D26" i="23"/>
  <c r="C91" i="22"/>
  <c r="C89" i="22"/>
  <c r="H90" i="22" s="1"/>
  <c r="C87" i="22"/>
  <c r="C85" i="22"/>
  <c r="C83" i="22"/>
  <c r="C81" i="22"/>
  <c r="H82" i="22" s="1"/>
  <c r="C79" i="22"/>
  <c r="I77" i="22"/>
  <c r="H77" i="22"/>
  <c r="G77" i="22"/>
  <c r="F77" i="22"/>
  <c r="E77" i="22"/>
  <c r="D77" i="22"/>
  <c r="C70" i="22"/>
  <c r="C68" i="22"/>
  <c r="C66" i="22"/>
  <c r="C64" i="22"/>
  <c r="H65" i="22" s="1"/>
  <c r="C62" i="22"/>
  <c r="C60" i="22"/>
  <c r="I58" i="22"/>
  <c r="H58" i="22"/>
  <c r="G58" i="22"/>
  <c r="F58" i="22"/>
  <c r="E58" i="22"/>
  <c r="D58" i="22"/>
  <c r="C53" i="22"/>
  <c r="C51" i="22"/>
  <c r="C49" i="22"/>
  <c r="H50" i="22" s="1"/>
  <c r="C47" i="22"/>
  <c r="C45" i="22"/>
  <c r="I43" i="22"/>
  <c r="H43" i="22"/>
  <c r="G43" i="22"/>
  <c r="F43" i="22"/>
  <c r="E43" i="22"/>
  <c r="D43" i="22"/>
  <c r="C38" i="22"/>
  <c r="C36" i="22"/>
  <c r="C34" i="22"/>
  <c r="C32" i="22"/>
  <c r="C30" i="22"/>
  <c r="C28" i="22"/>
  <c r="C26" i="22"/>
  <c r="C24" i="22"/>
  <c r="C22" i="22"/>
  <c r="C20" i="22"/>
  <c r="C18" i="22"/>
  <c r="I16" i="22"/>
  <c r="H16" i="22"/>
  <c r="G16" i="22"/>
  <c r="F16" i="22"/>
  <c r="E16" i="22"/>
  <c r="D16" i="22"/>
  <c r="C112" i="21"/>
  <c r="Q113" i="21" s="1"/>
  <c r="C110" i="21"/>
  <c r="L111" i="21" s="1"/>
  <c r="C108" i="21"/>
  <c r="J109" i="21" s="1"/>
  <c r="C106" i="21"/>
  <c r="I107" i="21" s="1"/>
  <c r="C104" i="21"/>
  <c r="Q105" i="21" s="1"/>
  <c r="C102" i="21"/>
  <c r="L103" i="21" s="1"/>
  <c r="C100" i="21"/>
  <c r="J101" i="21" s="1"/>
  <c r="Q98" i="21"/>
  <c r="P98" i="21"/>
  <c r="M98" i="21"/>
  <c r="L98" i="21"/>
  <c r="K98" i="21"/>
  <c r="J98" i="21"/>
  <c r="I98" i="21"/>
  <c r="H98" i="21"/>
  <c r="G98" i="21"/>
  <c r="F98" i="21"/>
  <c r="E98" i="21"/>
  <c r="D98" i="21"/>
  <c r="C91" i="21"/>
  <c r="J92" i="21" s="1"/>
  <c r="C89" i="21"/>
  <c r="I90" i="21" s="1"/>
  <c r="C87" i="21"/>
  <c r="Q88" i="21" s="1"/>
  <c r="C85" i="21"/>
  <c r="L86" i="21" s="1"/>
  <c r="C83" i="21"/>
  <c r="J84" i="21" s="1"/>
  <c r="C81" i="21"/>
  <c r="Q79" i="21"/>
  <c r="P79" i="21"/>
  <c r="M79" i="21"/>
  <c r="L79" i="21"/>
  <c r="K79" i="21"/>
  <c r="J79" i="21"/>
  <c r="I79" i="21"/>
  <c r="H79" i="21"/>
  <c r="G79" i="21"/>
  <c r="F79" i="21"/>
  <c r="E79" i="21"/>
  <c r="D79" i="21"/>
  <c r="C74" i="21"/>
  <c r="I75" i="21" s="1"/>
  <c r="C72" i="21"/>
  <c r="Q73" i="21" s="1"/>
  <c r="C70" i="21"/>
  <c r="L71" i="21" s="1"/>
  <c r="C68" i="21"/>
  <c r="J69" i="21" s="1"/>
  <c r="C66" i="21"/>
  <c r="I67" i="21" s="1"/>
  <c r="Q64" i="21"/>
  <c r="P64" i="21"/>
  <c r="M64" i="21"/>
  <c r="L64" i="21"/>
  <c r="K64" i="21"/>
  <c r="J64" i="21"/>
  <c r="I64" i="21"/>
  <c r="H64" i="21"/>
  <c r="G64" i="21"/>
  <c r="F64" i="21"/>
  <c r="E64" i="21"/>
  <c r="D64" i="21"/>
  <c r="C59" i="21"/>
  <c r="I60" i="21" s="1"/>
  <c r="C57" i="21"/>
  <c r="Q58" i="21" s="1"/>
  <c r="C55" i="21"/>
  <c r="L56" i="21" s="1"/>
  <c r="C53" i="21"/>
  <c r="J54" i="21" s="1"/>
  <c r="C51" i="21"/>
  <c r="I52" i="21" s="1"/>
  <c r="C49" i="21"/>
  <c r="Q50" i="21" s="1"/>
  <c r="C47" i="21"/>
  <c r="L48" i="21" s="1"/>
  <c r="C45" i="21"/>
  <c r="J46" i="21" s="1"/>
  <c r="C43" i="21"/>
  <c r="I44" i="21" s="1"/>
  <c r="C41" i="21"/>
  <c r="Q42" i="21" s="1"/>
  <c r="C39" i="21"/>
  <c r="L40" i="21" s="1"/>
  <c r="Q37" i="21"/>
  <c r="P37" i="21"/>
  <c r="M37" i="21"/>
  <c r="L37" i="21"/>
  <c r="K37" i="21"/>
  <c r="J37" i="21"/>
  <c r="I37" i="21"/>
  <c r="H37" i="21"/>
  <c r="G37" i="21"/>
  <c r="F37" i="21"/>
  <c r="E37" i="21"/>
  <c r="D37" i="21"/>
  <c r="C100" i="17"/>
  <c r="G101" i="17" s="1"/>
  <c r="C98" i="17"/>
  <c r="C96" i="17"/>
  <c r="C94" i="17"/>
  <c r="C92" i="17"/>
  <c r="G93" i="17" s="1"/>
  <c r="C90" i="17"/>
  <c r="E91" i="17" s="1"/>
  <c r="C88" i="17"/>
  <c r="D89" i="17" s="1"/>
  <c r="G86" i="17"/>
  <c r="F86" i="17"/>
  <c r="D86" i="17"/>
  <c r="D80" i="17"/>
  <c r="C77" i="17"/>
  <c r="C75" i="17"/>
  <c r="G76" i="17" s="1"/>
  <c r="C73" i="17"/>
  <c r="C71" i="17"/>
  <c r="D72" i="17" s="1"/>
  <c r="C69" i="17"/>
  <c r="G67" i="17"/>
  <c r="F67" i="17"/>
  <c r="D67" i="17"/>
  <c r="C62" i="17"/>
  <c r="C60" i="17"/>
  <c r="G61" i="17" s="1"/>
  <c r="C58" i="17"/>
  <c r="F59" i="17" s="1"/>
  <c r="C56" i="17"/>
  <c r="F57" i="17" s="1"/>
  <c r="C54" i="17"/>
  <c r="E55" i="17" s="1"/>
  <c r="G52" i="17"/>
  <c r="F52" i="17"/>
  <c r="D52" i="17"/>
  <c r="C47" i="17"/>
  <c r="C45" i="17"/>
  <c r="G46" i="17" s="1"/>
  <c r="C43" i="17"/>
  <c r="F44" i="17" s="1"/>
  <c r="C41" i="17"/>
  <c r="C39" i="17"/>
  <c r="C37" i="17"/>
  <c r="G38" i="17" s="1"/>
  <c r="C35" i="17"/>
  <c r="C33" i="17"/>
  <c r="C31" i="17"/>
  <c r="C29" i="17"/>
  <c r="G30" i="17" s="1"/>
  <c r="C27" i="17"/>
  <c r="G25" i="17"/>
  <c r="F25" i="17"/>
  <c r="D25" i="17"/>
  <c r="C111" i="15"/>
  <c r="L112" i="15" s="1"/>
  <c r="C109" i="15"/>
  <c r="J110" i="15" s="1"/>
  <c r="C107" i="15"/>
  <c r="K108" i="15" s="1"/>
  <c r="C105" i="15"/>
  <c r="I106" i="15" s="1"/>
  <c r="C103" i="15"/>
  <c r="L104" i="15" s="1"/>
  <c r="C101" i="15"/>
  <c r="J102" i="15" s="1"/>
  <c r="C99" i="15"/>
  <c r="K100" i="15" s="1"/>
  <c r="O97" i="15"/>
  <c r="N97" i="15"/>
  <c r="M97" i="15"/>
  <c r="L97" i="15"/>
  <c r="K97" i="15"/>
  <c r="J97" i="15"/>
  <c r="I97" i="15"/>
  <c r="H97" i="15"/>
  <c r="G97" i="15"/>
  <c r="F97" i="15"/>
  <c r="E97" i="15"/>
  <c r="D97" i="15"/>
  <c r="C73" i="15"/>
  <c r="I74" i="15" s="1"/>
  <c r="C71" i="15"/>
  <c r="L72" i="15" s="1"/>
  <c r="C69" i="15"/>
  <c r="J70" i="15" s="1"/>
  <c r="C67" i="15"/>
  <c r="K68" i="15" s="1"/>
  <c r="C65" i="15"/>
  <c r="I66" i="15" s="1"/>
  <c r="O63" i="15"/>
  <c r="N63" i="15"/>
  <c r="M63" i="15"/>
  <c r="L63" i="15"/>
  <c r="K63" i="15"/>
  <c r="J63" i="15"/>
  <c r="I63" i="15"/>
  <c r="H63" i="15"/>
  <c r="G63" i="15"/>
  <c r="F63" i="15"/>
  <c r="E63" i="15"/>
  <c r="D63" i="15"/>
  <c r="C58" i="15"/>
  <c r="I59" i="15" s="1"/>
  <c r="C56" i="15"/>
  <c r="L57" i="15" s="1"/>
  <c r="C54" i="15"/>
  <c r="J55" i="15" s="1"/>
  <c r="C52" i="15"/>
  <c r="K53" i="15" s="1"/>
  <c r="C50" i="15"/>
  <c r="I51" i="15" s="1"/>
  <c r="C48" i="15"/>
  <c r="L49" i="15" s="1"/>
  <c r="C46" i="15"/>
  <c r="J47" i="15" s="1"/>
  <c r="C44" i="15"/>
  <c r="K45" i="15" s="1"/>
  <c r="C42" i="15"/>
  <c r="I43" i="15" s="1"/>
  <c r="C40" i="15"/>
  <c r="L41" i="15" s="1"/>
  <c r="C38" i="15"/>
  <c r="J39" i="15" s="1"/>
  <c r="O36" i="15"/>
  <c r="N36" i="15"/>
  <c r="M36" i="15"/>
  <c r="L36" i="15"/>
  <c r="K36" i="15"/>
  <c r="J36" i="15"/>
  <c r="I36" i="15"/>
  <c r="H36" i="15"/>
  <c r="G36" i="15"/>
  <c r="F36" i="15"/>
  <c r="E36" i="15"/>
  <c r="D36" i="15"/>
  <c r="C110" i="14"/>
  <c r="O111" i="14" s="1"/>
  <c r="C108" i="14"/>
  <c r="M109" i="14" s="1"/>
  <c r="C106" i="14"/>
  <c r="K107" i="14" s="1"/>
  <c r="C104" i="14"/>
  <c r="I105" i="14" s="1"/>
  <c r="C102" i="14"/>
  <c r="O103" i="14" s="1"/>
  <c r="C100" i="14"/>
  <c r="M101" i="14" s="1"/>
  <c r="C98" i="14"/>
  <c r="K99" i="14" s="1"/>
  <c r="O96" i="14"/>
  <c r="N96" i="14"/>
  <c r="M96" i="14"/>
  <c r="L96" i="14"/>
  <c r="K96" i="14"/>
  <c r="J96" i="14"/>
  <c r="I96" i="14"/>
  <c r="H96" i="14"/>
  <c r="G96" i="14"/>
  <c r="F96" i="14"/>
  <c r="E96" i="14"/>
  <c r="D96" i="14"/>
  <c r="C71" i="14"/>
  <c r="I72" i="14" s="1"/>
  <c r="C69" i="14"/>
  <c r="O70" i="14" s="1"/>
  <c r="C67" i="14"/>
  <c r="M68" i="14" s="1"/>
  <c r="C65" i="14"/>
  <c r="K66" i="14" s="1"/>
  <c r="C63" i="14"/>
  <c r="I64" i="14" s="1"/>
  <c r="O61" i="14"/>
  <c r="N61" i="14"/>
  <c r="M61" i="14"/>
  <c r="L61" i="14"/>
  <c r="K61" i="14"/>
  <c r="J61" i="14"/>
  <c r="I61" i="14"/>
  <c r="H61" i="14"/>
  <c r="G61" i="14"/>
  <c r="F61" i="14"/>
  <c r="E61" i="14"/>
  <c r="D61" i="14"/>
  <c r="C56" i="14"/>
  <c r="I57" i="14" s="1"/>
  <c r="C54" i="14"/>
  <c r="O55" i="14" s="1"/>
  <c r="C52" i="14"/>
  <c r="M53" i="14" s="1"/>
  <c r="C50" i="14"/>
  <c r="K51" i="14" s="1"/>
  <c r="C48" i="14"/>
  <c r="I49" i="14" s="1"/>
  <c r="C46" i="14"/>
  <c r="O47" i="14" s="1"/>
  <c r="C44" i="14"/>
  <c r="M45" i="14" s="1"/>
  <c r="C42" i="14"/>
  <c r="K43" i="14" s="1"/>
  <c r="C40" i="14"/>
  <c r="I41" i="14" s="1"/>
  <c r="C38" i="14"/>
  <c r="O39" i="14" s="1"/>
  <c r="C36" i="14"/>
  <c r="M37" i="14" s="1"/>
  <c r="O34" i="14"/>
  <c r="N34" i="14"/>
  <c r="M34" i="14"/>
  <c r="L34" i="14"/>
  <c r="K34" i="14"/>
  <c r="J34" i="14"/>
  <c r="I34" i="14"/>
  <c r="H34" i="14"/>
  <c r="G34" i="14"/>
  <c r="F34" i="14"/>
  <c r="E34" i="14"/>
  <c r="D34" i="14"/>
  <c r="D61" i="58" l="1"/>
  <c r="E61" i="58"/>
  <c r="F69" i="49"/>
  <c r="G69" i="49"/>
  <c r="E69" i="49"/>
  <c r="C69" i="45"/>
  <c r="F69" i="45"/>
  <c r="D69" i="45"/>
  <c r="E69" i="45"/>
  <c r="C69" i="40"/>
  <c r="I82" i="21"/>
  <c r="C93" i="21"/>
  <c r="C88" i="52"/>
  <c r="D96" i="20"/>
  <c r="E59" i="18"/>
  <c r="F73" i="19"/>
  <c r="I39" i="15"/>
  <c r="H66" i="14"/>
  <c r="D43" i="14"/>
  <c r="M66" i="14"/>
  <c r="F72" i="20"/>
  <c r="G73" i="19"/>
  <c r="E91" i="19"/>
  <c r="F93" i="19"/>
  <c r="E54" i="38"/>
  <c r="F27" i="38"/>
  <c r="G54" i="38"/>
  <c r="C54" i="40"/>
  <c r="D69" i="41"/>
  <c r="E69" i="41"/>
  <c r="E68" i="46"/>
  <c r="E54" i="48"/>
  <c r="D88" i="49"/>
  <c r="F69" i="50"/>
  <c r="C54" i="56"/>
  <c r="E46" i="58"/>
  <c r="G80" i="58"/>
  <c r="F46" i="58"/>
  <c r="C69" i="59"/>
  <c r="C69" i="56"/>
  <c r="F69" i="56"/>
  <c r="D54" i="56"/>
  <c r="E54" i="56"/>
  <c r="E54" i="47"/>
  <c r="F54" i="40"/>
  <c r="E54" i="40"/>
  <c r="D54" i="40"/>
  <c r="D99" i="26"/>
  <c r="E90" i="26"/>
  <c r="F37" i="19"/>
  <c r="G91" i="19"/>
  <c r="D73" i="19"/>
  <c r="F81" i="19"/>
  <c r="C43" i="19"/>
  <c r="G95" i="19"/>
  <c r="D43" i="19"/>
  <c r="F75" i="19"/>
  <c r="F43" i="19"/>
  <c r="D36" i="18"/>
  <c r="F42" i="18"/>
  <c r="C57" i="15"/>
  <c r="E49" i="15"/>
  <c r="O57" i="15"/>
  <c r="D68" i="15"/>
  <c r="G112" i="15"/>
  <c r="F41" i="15"/>
  <c r="H104" i="15"/>
  <c r="G41" i="15"/>
  <c r="E70" i="15"/>
  <c r="D53" i="15"/>
  <c r="I70" i="15"/>
  <c r="L108" i="15"/>
  <c r="F55" i="15"/>
  <c r="H47" i="15"/>
  <c r="K110" i="15"/>
  <c r="N43" i="14"/>
  <c r="F107" i="14"/>
  <c r="H107" i="14"/>
  <c r="L99" i="14"/>
  <c r="L107" i="14"/>
  <c r="O101" i="14"/>
  <c r="H109" i="14"/>
  <c r="L69" i="21"/>
  <c r="C92" i="21"/>
  <c r="F92" i="21"/>
  <c r="H73" i="21"/>
  <c r="C84" i="21"/>
  <c r="H42" i="21"/>
  <c r="K69" i="21"/>
  <c r="D67" i="25"/>
  <c r="D75" i="25"/>
  <c r="E75" i="25"/>
  <c r="G27" i="39"/>
  <c r="E54" i="57"/>
  <c r="F54" i="59"/>
  <c r="D69" i="57"/>
  <c r="G54" i="57"/>
  <c r="D54" i="57"/>
  <c r="G69" i="55"/>
  <c r="D54" i="55"/>
  <c r="E27" i="54"/>
  <c r="C88" i="54"/>
  <c r="D54" i="52"/>
  <c r="G69" i="50"/>
  <c r="D69" i="50"/>
  <c r="G88" i="50"/>
  <c r="D88" i="50"/>
  <c r="E88" i="50"/>
  <c r="F54" i="50"/>
  <c r="E69" i="47"/>
  <c r="D53" i="46"/>
  <c r="C53" i="46"/>
  <c r="E53" i="46"/>
  <c r="G53" i="46"/>
  <c r="F69" i="44"/>
  <c r="F54" i="39"/>
  <c r="E40" i="20"/>
  <c r="G57" i="20"/>
  <c r="E96" i="20"/>
  <c r="D58" i="19"/>
  <c r="D103" i="19"/>
  <c r="E58" i="19"/>
  <c r="F58" i="19"/>
  <c r="E75" i="19"/>
  <c r="D35" i="19"/>
  <c r="E43" i="19"/>
  <c r="G62" i="19"/>
  <c r="C73" i="19"/>
  <c r="D91" i="19"/>
  <c r="F57" i="18"/>
  <c r="F80" i="18"/>
  <c r="D72" i="18"/>
  <c r="E28" i="18"/>
  <c r="C88" i="59"/>
  <c r="D88" i="59"/>
  <c r="F88" i="59"/>
  <c r="G88" i="59"/>
  <c r="G54" i="59"/>
  <c r="D54" i="59"/>
  <c r="E54" i="59"/>
  <c r="F27" i="59"/>
  <c r="C27" i="59"/>
  <c r="D27" i="59"/>
  <c r="G27" i="59"/>
  <c r="E80" i="58"/>
  <c r="C80" i="58"/>
  <c r="G61" i="58"/>
  <c r="F19" i="58"/>
  <c r="G19" i="58"/>
  <c r="E19" i="58"/>
  <c r="D19" i="58"/>
  <c r="G88" i="57"/>
  <c r="E88" i="57"/>
  <c r="D88" i="57"/>
  <c r="F88" i="57"/>
  <c r="F69" i="57"/>
  <c r="G69" i="57"/>
  <c r="F54" i="57"/>
  <c r="E27" i="57"/>
  <c r="G27" i="57"/>
  <c r="D27" i="57"/>
  <c r="C88" i="56"/>
  <c r="E88" i="56"/>
  <c r="D88" i="56"/>
  <c r="F88" i="56"/>
  <c r="E69" i="56"/>
  <c r="G27" i="56"/>
  <c r="E27" i="56"/>
  <c r="D27" i="56"/>
  <c r="F27" i="56"/>
  <c r="G88" i="55"/>
  <c r="F88" i="55"/>
  <c r="C88" i="55"/>
  <c r="D88" i="55"/>
  <c r="F69" i="55"/>
  <c r="D69" i="55"/>
  <c r="E69" i="55"/>
  <c r="E54" i="55"/>
  <c r="F54" i="55"/>
  <c r="C54" i="55"/>
  <c r="E27" i="55"/>
  <c r="G27" i="55"/>
  <c r="C27" i="55"/>
  <c r="D27" i="55"/>
  <c r="E88" i="54"/>
  <c r="D88" i="54"/>
  <c r="G88" i="54"/>
  <c r="E69" i="54"/>
  <c r="G69" i="54"/>
  <c r="D69" i="54"/>
  <c r="F69" i="54"/>
  <c r="E54" i="54"/>
  <c r="D54" i="54"/>
  <c r="F54" i="54"/>
  <c r="G54" i="54"/>
  <c r="F27" i="54"/>
  <c r="G27" i="54"/>
  <c r="D27" i="54"/>
  <c r="D88" i="53"/>
  <c r="E88" i="53"/>
  <c r="F88" i="53"/>
  <c r="C88" i="53"/>
  <c r="D69" i="53"/>
  <c r="G27" i="53"/>
  <c r="E27" i="53"/>
  <c r="F27" i="53"/>
  <c r="D27" i="53"/>
  <c r="G88" i="52"/>
  <c r="D69" i="52"/>
  <c r="G69" i="52"/>
  <c r="F69" i="52"/>
  <c r="E69" i="52"/>
  <c r="G54" i="52"/>
  <c r="F54" i="52"/>
  <c r="E54" i="52"/>
  <c r="F27" i="52"/>
  <c r="G27" i="52"/>
  <c r="E27" i="52"/>
  <c r="D27" i="52"/>
  <c r="E69" i="51"/>
  <c r="G88" i="51"/>
  <c r="F69" i="51"/>
  <c r="D69" i="51"/>
  <c r="C69" i="51"/>
  <c r="D54" i="51"/>
  <c r="G54" i="51"/>
  <c r="F54" i="51"/>
  <c r="E54" i="51"/>
  <c r="E27" i="51"/>
  <c r="G27" i="51"/>
  <c r="D27" i="51"/>
  <c r="F27" i="51"/>
  <c r="F88" i="50"/>
  <c r="D54" i="50"/>
  <c r="E54" i="50"/>
  <c r="G54" i="50"/>
  <c r="F27" i="50"/>
  <c r="E27" i="50"/>
  <c r="C27" i="50"/>
  <c r="D27" i="50"/>
  <c r="E88" i="49"/>
  <c r="G88" i="49"/>
  <c r="F54" i="49"/>
  <c r="E54" i="49"/>
  <c r="G54" i="49"/>
  <c r="D54" i="49"/>
  <c r="E27" i="49"/>
  <c r="F27" i="49"/>
  <c r="D27" i="49"/>
  <c r="G27" i="49"/>
  <c r="F88" i="48"/>
  <c r="C88" i="48"/>
  <c r="D88" i="48"/>
  <c r="E88" i="48"/>
  <c r="D69" i="48"/>
  <c r="F69" i="48"/>
  <c r="C69" i="48"/>
  <c r="C54" i="48"/>
  <c r="D54" i="48"/>
  <c r="G27" i="48"/>
  <c r="D27" i="48"/>
  <c r="F27" i="48"/>
  <c r="C27" i="48"/>
  <c r="C88" i="47"/>
  <c r="E88" i="47"/>
  <c r="F88" i="47"/>
  <c r="D88" i="47"/>
  <c r="F54" i="47"/>
  <c r="C54" i="47"/>
  <c r="G54" i="47"/>
  <c r="E87" i="46"/>
  <c r="G87" i="46"/>
  <c r="D87" i="46"/>
  <c r="F87" i="46"/>
  <c r="C68" i="46"/>
  <c r="D68" i="46"/>
  <c r="F27" i="45"/>
  <c r="E27" i="45"/>
  <c r="G27" i="45"/>
  <c r="D27" i="45"/>
  <c r="E88" i="44"/>
  <c r="G88" i="44"/>
  <c r="D88" i="44"/>
  <c r="F88" i="44"/>
  <c r="C69" i="44"/>
  <c r="G69" i="44"/>
  <c r="D69" i="44"/>
  <c r="F54" i="44"/>
  <c r="E54" i="44"/>
  <c r="D54" i="44"/>
  <c r="C54" i="44"/>
  <c r="C69" i="43"/>
  <c r="D69" i="43"/>
  <c r="G69" i="43"/>
  <c r="F69" i="43"/>
  <c r="D54" i="43"/>
  <c r="C54" i="43"/>
  <c r="F54" i="43"/>
  <c r="C27" i="43"/>
  <c r="F27" i="43"/>
  <c r="D27" i="43"/>
  <c r="E27" i="43"/>
  <c r="D69" i="42"/>
  <c r="E69" i="42"/>
  <c r="C69" i="42"/>
  <c r="F69" i="42"/>
  <c r="E54" i="42"/>
  <c r="C54" i="42"/>
  <c r="D54" i="42"/>
  <c r="F54" i="42"/>
  <c r="F27" i="42"/>
  <c r="C27" i="42"/>
  <c r="D27" i="42"/>
  <c r="E27" i="42"/>
  <c r="G88" i="41"/>
  <c r="F88" i="41"/>
  <c r="G54" i="41"/>
  <c r="F54" i="41"/>
  <c r="D54" i="41"/>
  <c r="E54" i="41"/>
  <c r="F27" i="41"/>
  <c r="G27" i="41"/>
  <c r="E27" i="41"/>
  <c r="D27" i="41"/>
  <c r="C88" i="40"/>
  <c r="D88" i="40"/>
  <c r="E88" i="40"/>
  <c r="G88" i="40"/>
  <c r="G69" i="40"/>
  <c r="F69" i="40"/>
  <c r="D69" i="40"/>
  <c r="C69" i="39"/>
  <c r="E69" i="39"/>
  <c r="G69" i="39"/>
  <c r="F69" i="39"/>
  <c r="G54" i="39"/>
  <c r="E54" i="39"/>
  <c r="F27" i="39"/>
  <c r="E27" i="39"/>
  <c r="D27" i="39"/>
  <c r="E88" i="38"/>
  <c r="F88" i="38"/>
  <c r="C88" i="38"/>
  <c r="D88" i="38"/>
  <c r="C69" i="38"/>
  <c r="F69" i="38"/>
  <c r="E69" i="38"/>
  <c r="G69" i="38"/>
  <c r="C54" i="38"/>
  <c r="F54" i="38"/>
  <c r="G27" i="38"/>
  <c r="E27" i="38"/>
  <c r="D27" i="38"/>
  <c r="F89" i="37"/>
  <c r="E89" i="37"/>
  <c r="C89" i="37"/>
  <c r="G89" i="37"/>
  <c r="D70" i="37"/>
  <c r="C70" i="37"/>
  <c r="E70" i="37"/>
  <c r="G70" i="37"/>
  <c r="G55" i="37"/>
  <c r="D55" i="37"/>
  <c r="C55" i="37"/>
  <c r="E55" i="37"/>
  <c r="D28" i="37"/>
  <c r="G28" i="37"/>
  <c r="F28" i="37"/>
  <c r="E28" i="37"/>
  <c r="F27" i="27"/>
  <c r="C18" i="27"/>
  <c r="E19" i="27" s="1"/>
  <c r="F14" i="58"/>
  <c r="G14" i="27"/>
  <c r="C96" i="26"/>
  <c r="H90" i="26"/>
  <c r="L90" i="26"/>
  <c r="G69" i="26"/>
  <c r="H69" i="26"/>
  <c r="F54" i="26"/>
  <c r="C35" i="26"/>
  <c r="M82" i="26"/>
  <c r="F46" i="26"/>
  <c r="E67" i="26"/>
  <c r="O111" i="26"/>
  <c r="H38" i="26"/>
  <c r="G46" i="26"/>
  <c r="F67" i="26"/>
  <c r="G84" i="26"/>
  <c r="M90" i="26"/>
  <c r="F101" i="26"/>
  <c r="H111" i="26"/>
  <c r="C62" i="26"/>
  <c r="D63" i="26" s="1"/>
  <c r="N84" i="26"/>
  <c r="I103" i="26"/>
  <c r="O42" i="26"/>
  <c r="O58" i="26"/>
  <c r="D44" i="26"/>
  <c r="D52" i="26"/>
  <c r="H82" i="26"/>
  <c r="E44" i="26"/>
  <c r="L82" i="26"/>
  <c r="N107" i="26"/>
  <c r="H40" i="26"/>
  <c r="F38" i="26"/>
  <c r="G38" i="26"/>
  <c r="F54" i="53"/>
  <c r="C54" i="53"/>
  <c r="G69" i="53"/>
  <c r="F69" i="53"/>
  <c r="C69" i="53"/>
  <c r="D54" i="53"/>
  <c r="E54" i="53"/>
  <c r="E88" i="51"/>
  <c r="D88" i="51"/>
  <c r="C88" i="51"/>
  <c r="C27" i="47"/>
  <c r="E27" i="47"/>
  <c r="F27" i="47"/>
  <c r="D27" i="47"/>
  <c r="G27" i="47"/>
  <c r="C26" i="46"/>
  <c r="D26" i="46"/>
  <c r="E26" i="46"/>
  <c r="G26" i="46"/>
  <c r="D88" i="45"/>
  <c r="C88" i="45"/>
  <c r="G88" i="45"/>
  <c r="F88" i="45"/>
  <c r="E88" i="45"/>
  <c r="C27" i="44"/>
  <c r="D27" i="44"/>
  <c r="E27" i="44"/>
  <c r="F27" i="44"/>
  <c r="G88" i="43"/>
  <c r="D88" i="43"/>
  <c r="C88" i="43"/>
  <c r="E88" i="43"/>
  <c r="D88" i="42"/>
  <c r="C88" i="42"/>
  <c r="E88" i="42"/>
  <c r="G88" i="42"/>
  <c r="F88" i="42"/>
  <c r="D88" i="39"/>
  <c r="F88" i="39"/>
  <c r="E88" i="39"/>
  <c r="C88" i="39"/>
  <c r="G88" i="39"/>
  <c r="C27" i="27"/>
  <c r="C35" i="27"/>
  <c r="G52" i="27"/>
  <c r="D82" i="27"/>
  <c r="F90" i="27"/>
  <c r="E27" i="27"/>
  <c r="E35" i="27"/>
  <c r="F82" i="27"/>
  <c r="F29" i="27"/>
  <c r="F65" i="27"/>
  <c r="F67" i="27"/>
  <c r="E21" i="27"/>
  <c r="F37" i="27"/>
  <c r="E52" i="27"/>
  <c r="F84" i="27"/>
  <c r="G37" i="27"/>
  <c r="C82" i="27"/>
  <c r="G84" i="27"/>
  <c r="E90" i="27"/>
  <c r="E92" i="27"/>
  <c r="C73" i="27"/>
  <c r="D73" i="27"/>
  <c r="D50" i="27"/>
  <c r="F21" i="27"/>
  <c r="G29" i="27"/>
  <c r="F35" i="27"/>
  <c r="C45" i="27"/>
  <c r="C46" i="27" s="1"/>
  <c r="E50" i="27"/>
  <c r="F52" i="27"/>
  <c r="C65" i="27"/>
  <c r="G67" i="27"/>
  <c r="E73" i="27"/>
  <c r="E84" i="27"/>
  <c r="F50" i="27"/>
  <c r="D65" i="27"/>
  <c r="F73" i="27"/>
  <c r="E37" i="27"/>
  <c r="C50" i="27"/>
  <c r="C60" i="27"/>
  <c r="G61" i="27" s="1"/>
  <c r="E65" i="27"/>
  <c r="E67" i="27"/>
  <c r="C90" i="27"/>
  <c r="G92" i="27"/>
  <c r="C81" i="25"/>
  <c r="I82" i="25" s="1"/>
  <c r="D84" i="25"/>
  <c r="E84" i="25"/>
  <c r="H84" i="25"/>
  <c r="E67" i="25"/>
  <c r="F67" i="25"/>
  <c r="H56" i="25"/>
  <c r="G31" i="25"/>
  <c r="D29" i="25"/>
  <c r="E29" i="25"/>
  <c r="I29" i="25"/>
  <c r="K29" i="25"/>
  <c r="C23" i="25"/>
  <c r="L23" i="25"/>
  <c r="D62" i="24"/>
  <c r="C15" i="24"/>
  <c r="C26" i="23"/>
  <c r="K27" i="23" s="1"/>
  <c r="C16" i="22"/>
  <c r="E17" i="22" s="1"/>
  <c r="F111" i="21"/>
  <c r="D109" i="21"/>
  <c r="F109" i="21"/>
  <c r="N107" i="21"/>
  <c r="D101" i="21"/>
  <c r="K101" i="21"/>
  <c r="E92" i="21"/>
  <c r="H92" i="21"/>
  <c r="I92" i="21"/>
  <c r="K92" i="21"/>
  <c r="M92" i="21"/>
  <c r="G88" i="21"/>
  <c r="H88" i="21"/>
  <c r="N88" i="21"/>
  <c r="H86" i="21"/>
  <c r="D84" i="21"/>
  <c r="E84" i="21"/>
  <c r="F84" i="21"/>
  <c r="I84" i="21"/>
  <c r="P84" i="21"/>
  <c r="E71" i="21"/>
  <c r="F71" i="21"/>
  <c r="H71" i="21"/>
  <c r="M71" i="21"/>
  <c r="P71" i="21"/>
  <c r="N71" i="21"/>
  <c r="D69" i="21"/>
  <c r="E69" i="21"/>
  <c r="F69" i="21"/>
  <c r="H69" i="21"/>
  <c r="F56" i="21"/>
  <c r="H56" i="21"/>
  <c r="M56" i="21"/>
  <c r="P56" i="21"/>
  <c r="E56" i="21"/>
  <c r="E54" i="21"/>
  <c r="F54" i="21"/>
  <c r="L54" i="21"/>
  <c r="N54" i="21"/>
  <c r="D46" i="21"/>
  <c r="N46" i="21"/>
  <c r="K46" i="21"/>
  <c r="C37" i="21"/>
  <c r="N38" i="21" s="1"/>
  <c r="H40" i="21"/>
  <c r="N38" i="26"/>
  <c r="F44" i="26"/>
  <c r="H46" i="26"/>
  <c r="E52" i="26"/>
  <c r="G54" i="26"/>
  <c r="H67" i="26"/>
  <c r="N69" i="26"/>
  <c r="H86" i="26"/>
  <c r="E99" i="26"/>
  <c r="G101" i="26"/>
  <c r="O44" i="26"/>
  <c r="P38" i="26"/>
  <c r="H44" i="26"/>
  <c r="N46" i="26"/>
  <c r="F52" i="26"/>
  <c r="H54" i="26"/>
  <c r="L67" i="26"/>
  <c r="P69" i="26"/>
  <c r="N82" i="26"/>
  <c r="N90" i="26"/>
  <c r="F99" i="26"/>
  <c r="H101" i="26"/>
  <c r="D107" i="26"/>
  <c r="F109" i="26"/>
  <c r="O46" i="26"/>
  <c r="O80" i="26"/>
  <c r="O99" i="26"/>
  <c r="L44" i="26"/>
  <c r="P46" i="26"/>
  <c r="H52" i="26"/>
  <c r="N54" i="26"/>
  <c r="M67" i="26"/>
  <c r="H99" i="26"/>
  <c r="N101" i="26"/>
  <c r="E107" i="26"/>
  <c r="G109" i="26"/>
  <c r="O48" i="26"/>
  <c r="O65" i="26"/>
  <c r="O82" i="26"/>
  <c r="O101" i="26"/>
  <c r="M44" i="26"/>
  <c r="L52" i="26"/>
  <c r="P54" i="26"/>
  <c r="N67" i="26"/>
  <c r="H71" i="26"/>
  <c r="D82" i="26"/>
  <c r="F84" i="26"/>
  <c r="D90" i="26"/>
  <c r="L99" i="26"/>
  <c r="P101" i="26"/>
  <c r="F107" i="26"/>
  <c r="H109" i="26"/>
  <c r="O50" i="26"/>
  <c r="O67" i="26"/>
  <c r="O84" i="26"/>
  <c r="O103" i="26"/>
  <c r="N44" i="26"/>
  <c r="H48" i="26"/>
  <c r="M52" i="26"/>
  <c r="E82" i="26"/>
  <c r="M99" i="26"/>
  <c r="H107" i="26"/>
  <c r="N109" i="26"/>
  <c r="O52" i="26"/>
  <c r="O69" i="26"/>
  <c r="O86" i="26"/>
  <c r="O105" i="26"/>
  <c r="N52" i="26"/>
  <c r="H56" i="26"/>
  <c r="D67" i="26"/>
  <c r="F69" i="26"/>
  <c r="C77" i="26"/>
  <c r="O78" i="26" s="1"/>
  <c r="F82" i="26"/>
  <c r="H84" i="26"/>
  <c r="F90" i="26"/>
  <c r="N99" i="26"/>
  <c r="H103" i="26"/>
  <c r="L107" i="26"/>
  <c r="P109" i="26"/>
  <c r="O38" i="26"/>
  <c r="O54" i="26"/>
  <c r="O71" i="26"/>
  <c r="O88" i="26"/>
  <c r="O107" i="26"/>
  <c r="M107" i="26"/>
  <c r="O40" i="26"/>
  <c r="O56" i="26"/>
  <c r="O73" i="26"/>
  <c r="O90" i="26"/>
  <c r="O109" i="26"/>
  <c r="D31" i="25"/>
  <c r="I37" i="25"/>
  <c r="L54" i="25"/>
  <c r="F31" i="25"/>
  <c r="D23" i="25"/>
  <c r="H31" i="25"/>
  <c r="D54" i="25"/>
  <c r="L31" i="25"/>
  <c r="F54" i="25"/>
  <c r="F69" i="25"/>
  <c r="F86" i="25"/>
  <c r="C20" i="25"/>
  <c r="C21" i="25" s="1"/>
  <c r="G54" i="25"/>
  <c r="H69" i="25"/>
  <c r="G86" i="25"/>
  <c r="H54" i="25"/>
  <c r="E37" i="25"/>
  <c r="D39" i="25"/>
  <c r="F92" i="25"/>
  <c r="H94" i="25"/>
  <c r="H23" i="25"/>
  <c r="K31" i="25"/>
  <c r="F37" i="25"/>
  <c r="F39" i="25"/>
  <c r="H41" i="25"/>
  <c r="D52" i="25"/>
  <c r="G69" i="25"/>
  <c r="L86" i="25"/>
  <c r="H92" i="25"/>
  <c r="K94" i="25"/>
  <c r="H39" i="25"/>
  <c r="F52" i="25"/>
  <c r="C62" i="25"/>
  <c r="L63" i="25" s="1"/>
  <c r="H88" i="25"/>
  <c r="L94" i="25"/>
  <c r="K23" i="25"/>
  <c r="H33" i="25"/>
  <c r="C47" i="25"/>
  <c r="F48" i="25" s="1"/>
  <c r="K69" i="25"/>
  <c r="K92" i="25"/>
  <c r="H96" i="25"/>
  <c r="K39" i="25"/>
  <c r="K52" i="25"/>
  <c r="D92" i="25"/>
  <c r="F94" i="25"/>
  <c r="F23" i="25"/>
  <c r="H25" i="25"/>
  <c r="D37" i="25"/>
  <c r="C39" i="25"/>
  <c r="L39" i="25"/>
  <c r="D69" i="25"/>
  <c r="H71" i="25"/>
  <c r="K75" i="25"/>
  <c r="F84" i="25"/>
  <c r="H86" i="25"/>
  <c r="E92" i="25"/>
  <c r="G94" i="25"/>
  <c r="F64" i="24"/>
  <c r="D32" i="24"/>
  <c r="F79" i="24"/>
  <c r="F18" i="24"/>
  <c r="F81" i="24"/>
  <c r="C42" i="24"/>
  <c r="D43" i="24" s="1"/>
  <c r="E47" i="24"/>
  <c r="F89" i="24"/>
  <c r="G89" i="24"/>
  <c r="D24" i="24"/>
  <c r="F32" i="24"/>
  <c r="F49" i="24"/>
  <c r="F10" i="24"/>
  <c r="C24" i="24"/>
  <c r="F24" i="24"/>
  <c r="E32" i="24"/>
  <c r="E62" i="24"/>
  <c r="F70" i="24"/>
  <c r="D87" i="24"/>
  <c r="D70" i="24"/>
  <c r="G81" i="24"/>
  <c r="F8" i="24"/>
  <c r="F26" i="24"/>
  <c r="F34" i="24"/>
  <c r="F47" i="24"/>
  <c r="C57" i="24"/>
  <c r="F58" i="24" s="1"/>
  <c r="E87" i="24"/>
  <c r="F9" i="24"/>
  <c r="D79" i="24"/>
  <c r="F87" i="24"/>
  <c r="E24" i="24"/>
  <c r="D47" i="24"/>
  <c r="E70" i="24"/>
  <c r="D90" i="23"/>
  <c r="D58" i="23"/>
  <c r="F58" i="23"/>
  <c r="F43" i="23"/>
  <c r="C53" i="23"/>
  <c r="E54" i="23" s="1"/>
  <c r="F92" i="23"/>
  <c r="H43" i="23"/>
  <c r="G39" i="23"/>
  <c r="K43" i="23"/>
  <c r="D73" i="23"/>
  <c r="G94" i="23"/>
  <c r="C68" i="23"/>
  <c r="I69" i="23" s="1"/>
  <c r="E29" i="23"/>
  <c r="K35" i="23"/>
  <c r="C43" i="23"/>
  <c r="E45" i="23"/>
  <c r="F29" i="23"/>
  <c r="D39" i="23"/>
  <c r="D43" i="23"/>
  <c r="F45" i="23"/>
  <c r="C58" i="23"/>
  <c r="E60" i="23"/>
  <c r="C73" i="23"/>
  <c r="F75" i="23"/>
  <c r="F90" i="23"/>
  <c r="C98" i="23"/>
  <c r="F100" i="23"/>
  <c r="H90" i="23"/>
  <c r="D94" i="23"/>
  <c r="D98" i="23"/>
  <c r="F73" i="23"/>
  <c r="C81" i="23"/>
  <c r="K90" i="23"/>
  <c r="F98" i="23"/>
  <c r="C35" i="23"/>
  <c r="E37" i="23"/>
  <c r="H58" i="23"/>
  <c r="H73" i="23"/>
  <c r="D77" i="23"/>
  <c r="D81" i="23"/>
  <c r="H94" i="23"/>
  <c r="H98" i="23"/>
  <c r="D102" i="23"/>
  <c r="D31" i="23"/>
  <c r="D35" i="23"/>
  <c r="F37" i="23"/>
  <c r="D47" i="23"/>
  <c r="K58" i="23"/>
  <c r="D62" i="23"/>
  <c r="K73" i="23"/>
  <c r="G77" i="23"/>
  <c r="F81" i="23"/>
  <c r="K98" i="23"/>
  <c r="G102" i="23"/>
  <c r="G31" i="23"/>
  <c r="F35" i="23"/>
  <c r="G47" i="23"/>
  <c r="G62" i="23"/>
  <c r="H77" i="23"/>
  <c r="H81" i="23"/>
  <c r="H102" i="23"/>
  <c r="H31" i="23"/>
  <c r="H35" i="23"/>
  <c r="H47" i="23"/>
  <c r="H62" i="23"/>
  <c r="K81" i="23"/>
  <c r="C90" i="23"/>
  <c r="F100" i="20"/>
  <c r="F92" i="20"/>
  <c r="E90" i="20"/>
  <c r="G90" i="20"/>
  <c r="F80" i="20"/>
  <c r="E78" i="20"/>
  <c r="G72" i="20"/>
  <c r="D70" i="20"/>
  <c r="E70" i="20"/>
  <c r="E63" i="20"/>
  <c r="D55" i="20"/>
  <c r="E55" i="20"/>
  <c r="D48" i="20"/>
  <c r="G44" i="20"/>
  <c r="D40" i="20"/>
  <c r="F34" i="20"/>
  <c r="G103" i="19"/>
  <c r="F101" i="19"/>
  <c r="C99" i="19"/>
  <c r="D99" i="19"/>
  <c r="E99" i="19"/>
  <c r="F99" i="19"/>
  <c r="D95" i="19"/>
  <c r="F91" i="19"/>
  <c r="G81" i="19"/>
  <c r="C81" i="19"/>
  <c r="D81" i="19"/>
  <c r="G77" i="19"/>
  <c r="D77" i="19"/>
  <c r="C68" i="19"/>
  <c r="E69" i="19" s="1"/>
  <c r="D62" i="19"/>
  <c r="E60" i="19"/>
  <c r="F60" i="19"/>
  <c r="C58" i="19"/>
  <c r="C53" i="19"/>
  <c r="C54" i="19" s="1"/>
  <c r="D47" i="19"/>
  <c r="G47" i="19"/>
  <c r="E45" i="19"/>
  <c r="F45" i="19"/>
  <c r="D39" i="19"/>
  <c r="G39" i="19"/>
  <c r="E37" i="19"/>
  <c r="C35" i="19"/>
  <c r="E35" i="19"/>
  <c r="F35" i="19"/>
  <c r="D31" i="19"/>
  <c r="G31" i="19"/>
  <c r="E29" i="19"/>
  <c r="F29" i="19"/>
  <c r="C26" i="19"/>
  <c r="F27" i="19" s="1"/>
  <c r="F100" i="18"/>
  <c r="D98" i="18"/>
  <c r="F98" i="18"/>
  <c r="D96" i="18"/>
  <c r="F92" i="18"/>
  <c r="F90" i="18"/>
  <c r="D90" i="18"/>
  <c r="C87" i="18"/>
  <c r="E88" i="18" s="1"/>
  <c r="D80" i="18"/>
  <c r="D74" i="18"/>
  <c r="F74" i="18"/>
  <c r="F72" i="18"/>
  <c r="C67" i="18"/>
  <c r="D68" i="18" s="1"/>
  <c r="F59" i="18"/>
  <c r="D59" i="18"/>
  <c r="D57" i="18"/>
  <c r="C52" i="18"/>
  <c r="G53" i="18" s="1"/>
  <c r="D44" i="18"/>
  <c r="E44" i="18"/>
  <c r="F44" i="18"/>
  <c r="D42" i="18"/>
  <c r="E36" i="18"/>
  <c r="F36" i="18"/>
  <c r="C25" i="18"/>
  <c r="C26" i="18" s="1"/>
  <c r="D34" i="18"/>
  <c r="F34" i="18"/>
  <c r="F28" i="18"/>
  <c r="D28" i="18"/>
  <c r="G9" i="22"/>
  <c r="G6" i="22"/>
  <c r="F71" i="22"/>
  <c r="F50" i="22"/>
  <c r="G8" i="22"/>
  <c r="H35" i="22"/>
  <c r="G11" i="22"/>
  <c r="G7" i="22"/>
  <c r="D37" i="22"/>
  <c r="F80" i="22"/>
  <c r="G37" i="22"/>
  <c r="G10" i="22"/>
  <c r="G25" i="22"/>
  <c r="E19" i="22"/>
  <c r="F88" i="22"/>
  <c r="H19" i="22"/>
  <c r="D48" i="22"/>
  <c r="C52" i="22"/>
  <c r="F33" i="22"/>
  <c r="H27" i="22"/>
  <c r="E35" i="22"/>
  <c r="G48" i="22"/>
  <c r="D52" i="22"/>
  <c r="C37" i="22"/>
  <c r="E50" i="22"/>
  <c r="I52" i="22"/>
  <c r="F63" i="22"/>
  <c r="F19" i="22"/>
  <c r="G33" i="22"/>
  <c r="F35" i="22"/>
  <c r="C67" i="22"/>
  <c r="C84" i="22"/>
  <c r="D92" i="22"/>
  <c r="I29" i="22"/>
  <c r="C63" i="22"/>
  <c r="H63" i="22"/>
  <c r="D67" i="22"/>
  <c r="C71" i="22"/>
  <c r="H71" i="22"/>
  <c r="C80" i="22"/>
  <c r="H80" i="22"/>
  <c r="D84" i="22"/>
  <c r="C88" i="22"/>
  <c r="H88" i="22"/>
  <c r="G92" i="22"/>
  <c r="I21" i="22"/>
  <c r="C29" i="22"/>
  <c r="D63" i="22"/>
  <c r="G67" i="22"/>
  <c r="D71" i="22"/>
  <c r="D80" i="22"/>
  <c r="G84" i="22"/>
  <c r="D88" i="22"/>
  <c r="I25" i="22"/>
  <c r="D29" i="22"/>
  <c r="I37" i="22"/>
  <c r="C48" i="22"/>
  <c r="H48" i="22"/>
  <c r="C58" i="22"/>
  <c r="F59" i="22" s="1"/>
  <c r="E63" i="22"/>
  <c r="I63" i="22"/>
  <c r="E71" i="22"/>
  <c r="I71" i="22"/>
  <c r="E80" i="22"/>
  <c r="I80" i="22"/>
  <c r="E88" i="22"/>
  <c r="I88" i="22"/>
  <c r="C21" i="22"/>
  <c r="G29" i="22"/>
  <c r="C33" i="22"/>
  <c r="H33" i="22"/>
  <c r="I92" i="22"/>
  <c r="D21" i="22"/>
  <c r="C25" i="22"/>
  <c r="E27" i="22"/>
  <c r="D33" i="22"/>
  <c r="I33" i="22"/>
  <c r="C43" i="22"/>
  <c r="E48" i="22"/>
  <c r="I48" i="22"/>
  <c r="G52" i="22"/>
  <c r="G63" i="22"/>
  <c r="F65" i="22"/>
  <c r="G71" i="22"/>
  <c r="G80" i="22"/>
  <c r="F82" i="22"/>
  <c r="G88" i="22"/>
  <c r="F90" i="22"/>
  <c r="G21" i="22"/>
  <c r="D25" i="22"/>
  <c r="F27" i="22"/>
  <c r="E33" i="22"/>
  <c r="F48" i="22"/>
  <c r="I67" i="22"/>
  <c r="I84" i="22"/>
  <c r="M40" i="21"/>
  <c r="E46" i="21"/>
  <c r="E48" i="21"/>
  <c r="M54" i="21"/>
  <c r="M69" i="21"/>
  <c r="K84" i="21"/>
  <c r="M86" i="21"/>
  <c r="D92" i="21"/>
  <c r="P92" i="21"/>
  <c r="E101" i="21"/>
  <c r="E103" i="21"/>
  <c r="H105" i="21"/>
  <c r="H109" i="21"/>
  <c r="G111" i="21"/>
  <c r="O46" i="21"/>
  <c r="O54" i="21"/>
  <c r="O71" i="21"/>
  <c r="O88" i="21"/>
  <c r="O107" i="21"/>
  <c r="P40" i="21"/>
  <c r="F46" i="21"/>
  <c r="F48" i="21"/>
  <c r="C54" i="21"/>
  <c r="P54" i="21"/>
  <c r="H58" i="21"/>
  <c r="C69" i="21"/>
  <c r="P69" i="21"/>
  <c r="G73" i="21"/>
  <c r="L84" i="21"/>
  <c r="P86" i="21"/>
  <c r="F101" i="21"/>
  <c r="F103" i="21"/>
  <c r="K109" i="21"/>
  <c r="H111" i="21"/>
  <c r="N40" i="21"/>
  <c r="N48" i="21"/>
  <c r="N56" i="21"/>
  <c r="N73" i="21"/>
  <c r="N82" i="21"/>
  <c r="N90" i="21"/>
  <c r="N101" i="21"/>
  <c r="N109" i="21"/>
  <c r="H46" i="21"/>
  <c r="H48" i="21"/>
  <c r="D54" i="21"/>
  <c r="M84" i="21"/>
  <c r="H101" i="21"/>
  <c r="G103" i="21"/>
  <c r="J107" i="21"/>
  <c r="L109" i="21"/>
  <c r="M111" i="21"/>
  <c r="O40" i="21"/>
  <c r="O48" i="21"/>
  <c r="O56" i="21"/>
  <c r="O73" i="21"/>
  <c r="O82" i="21"/>
  <c r="O90" i="21"/>
  <c r="O101" i="21"/>
  <c r="O109" i="21"/>
  <c r="M48" i="21"/>
  <c r="C64" i="21"/>
  <c r="O65" i="21" s="1"/>
  <c r="H103" i="21"/>
  <c r="M109" i="21"/>
  <c r="P111" i="21"/>
  <c r="N42" i="21"/>
  <c r="N50" i="21"/>
  <c r="N58" i="21"/>
  <c r="N67" i="21"/>
  <c r="N75" i="21"/>
  <c r="N84" i="21"/>
  <c r="N92" i="21"/>
  <c r="N103" i="21"/>
  <c r="N111" i="21"/>
  <c r="L46" i="21"/>
  <c r="P48" i="21"/>
  <c r="C79" i="21"/>
  <c r="N80" i="21" s="1"/>
  <c r="L101" i="21"/>
  <c r="M103" i="21"/>
  <c r="C109" i="21"/>
  <c r="P109" i="21"/>
  <c r="Q111" i="21"/>
  <c r="O42" i="21"/>
  <c r="O50" i="21"/>
  <c r="O58" i="21"/>
  <c r="O67" i="21"/>
  <c r="O75" i="21"/>
  <c r="O84" i="21"/>
  <c r="O92" i="21"/>
  <c r="O103" i="21"/>
  <c r="O111" i="21"/>
  <c r="E40" i="21"/>
  <c r="M46" i="21"/>
  <c r="H54" i="21"/>
  <c r="E86" i="21"/>
  <c r="M101" i="21"/>
  <c r="P103" i="21"/>
  <c r="N44" i="21"/>
  <c r="N52" i="21"/>
  <c r="N60" i="21"/>
  <c r="N69" i="21"/>
  <c r="N86" i="21"/>
  <c r="N105" i="21"/>
  <c r="N113" i="21"/>
  <c r="F40" i="21"/>
  <c r="C46" i="21"/>
  <c r="P46" i="21"/>
  <c r="H50" i="21"/>
  <c r="K54" i="21"/>
  <c r="H84" i="21"/>
  <c r="F86" i="21"/>
  <c r="L92" i="21"/>
  <c r="C101" i="21"/>
  <c r="P101" i="21"/>
  <c r="Q103" i="21"/>
  <c r="E109" i="21"/>
  <c r="E111" i="21"/>
  <c r="H113" i="21"/>
  <c r="O44" i="21"/>
  <c r="O52" i="21"/>
  <c r="O60" i="21"/>
  <c r="O69" i="21"/>
  <c r="O86" i="21"/>
  <c r="O105" i="21"/>
  <c r="O113" i="21"/>
  <c r="G29" i="19"/>
  <c r="C33" i="19"/>
  <c r="G37" i="19"/>
  <c r="C41" i="19"/>
  <c r="G45" i="19"/>
  <c r="C49" i="19"/>
  <c r="C56" i="19"/>
  <c r="G60" i="19"/>
  <c r="C64" i="19"/>
  <c r="C71" i="19"/>
  <c r="G75" i="19"/>
  <c r="C79" i="19"/>
  <c r="G93" i="19"/>
  <c r="C97" i="19"/>
  <c r="G101" i="19"/>
  <c r="D33" i="19"/>
  <c r="D41" i="19"/>
  <c r="D49" i="19"/>
  <c r="D56" i="19"/>
  <c r="D64" i="19"/>
  <c r="D71" i="19"/>
  <c r="D79" i="19"/>
  <c r="D97" i="19"/>
  <c r="C31" i="19"/>
  <c r="E33" i="19"/>
  <c r="C39" i="19"/>
  <c r="E41" i="19"/>
  <c r="C47" i="19"/>
  <c r="E49" i="19"/>
  <c r="E56" i="19"/>
  <c r="C62" i="19"/>
  <c r="E64" i="19"/>
  <c r="E71" i="19"/>
  <c r="C77" i="19"/>
  <c r="E79" i="19"/>
  <c r="C95" i="19"/>
  <c r="E97" i="19"/>
  <c r="C103" i="19"/>
  <c r="F33" i="19"/>
  <c r="F41" i="19"/>
  <c r="F49" i="19"/>
  <c r="F56" i="19"/>
  <c r="F64" i="19"/>
  <c r="F71" i="19"/>
  <c r="F79" i="19"/>
  <c r="C88" i="19"/>
  <c r="F97" i="19"/>
  <c r="C29" i="19"/>
  <c r="E31" i="19"/>
  <c r="C37" i="19"/>
  <c r="E39" i="19"/>
  <c r="C45" i="19"/>
  <c r="E47" i="19"/>
  <c r="C60" i="19"/>
  <c r="E62" i="19"/>
  <c r="C75" i="19"/>
  <c r="E77" i="19"/>
  <c r="C93" i="19"/>
  <c r="E95" i="19"/>
  <c r="C101" i="19"/>
  <c r="E103" i="19"/>
  <c r="D93" i="19"/>
  <c r="D101" i="19"/>
  <c r="F53" i="18"/>
  <c r="G28" i="18"/>
  <c r="C32" i="18"/>
  <c r="E34" i="18"/>
  <c r="G36" i="18"/>
  <c r="C40" i="18"/>
  <c r="E42" i="18"/>
  <c r="G44" i="18"/>
  <c r="C48" i="18"/>
  <c r="C55" i="18"/>
  <c r="E57" i="18"/>
  <c r="G59" i="18"/>
  <c r="C63" i="18"/>
  <c r="C70" i="18"/>
  <c r="E72" i="18"/>
  <c r="G74" i="18"/>
  <c r="C78" i="18"/>
  <c r="E80" i="18"/>
  <c r="E90" i="18"/>
  <c r="G92" i="18"/>
  <c r="C96" i="18"/>
  <c r="E98" i="18"/>
  <c r="G100" i="18"/>
  <c r="D63" i="18"/>
  <c r="C30" i="18"/>
  <c r="E32" i="18"/>
  <c r="G34" i="18"/>
  <c r="C38" i="18"/>
  <c r="E40" i="18"/>
  <c r="G42" i="18"/>
  <c r="C46" i="18"/>
  <c r="E48" i="18"/>
  <c r="E55" i="18"/>
  <c r="G57" i="18"/>
  <c r="C61" i="18"/>
  <c r="E63" i="18"/>
  <c r="E70" i="18"/>
  <c r="G72" i="18"/>
  <c r="C76" i="18"/>
  <c r="E78" i="18"/>
  <c r="G80" i="18"/>
  <c r="G90" i="18"/>
  <c r="C94" i="18"/>
  <c r="E96" i="18"/>
  <c r="G98" i="18"/>
  <c r="C102" i="18"/>
  <c r="D30" i="18"/>
  <c r="F32" i="18"/>
  <c r="D38" i="18"/>
  <c r="F40" i="18"/>
  <c r="D46" i="18"/>
  <c r="F48" i="18"/>
  <c r="F55" i="18"/>
  <c r="D61" i="18"/>
  <c r="F63" i="18"/>
  <c r="F70" i="18"/>
  <c r="D76" i="18"/>
  <c r="F78" i="18"/>
  <c r="D94" i="18"/>
  <c r="F96" i="18"/>
  <c r="D102" i="18"/>
  <c r="D48" i="18"/>
  <c r="E30" i="18"/>
  <c r="G32" i="18"/>
  <c r="E38" i="18"/>
  <c r="G40" i="18"/>
  <c r="E46" i="18"/>
  <c r="E53" i="18"/>
  <c r="G55" i="18"/>
  <c r="E61" i="18"/>
  <c r="G70" i="18"/>
  <c r="C74" i="18"/>
  <c r="E76" i="18"/>
  <c r="G78" i="18"/>
  <c r="C92" i="18"/>
  <c r="E94" i="18"/>
  <c r="C100" i="18"/>
  <c r="E102" i="18"/>
  <c r="F30" i="18"/>
  <c r="F38" i="18"/>
  <c r="F46" i="18"/>
  <c r="F61" i="18"/>
  <c r="F76" i="18"/>
  <c r="D92" i="18"/>
  <c r="F94" i="18"/>
  <c r="D100" i="18"/>
  <c r="F102" i="18"/>
  <c r="D98" i="20"/>
  <c r="E98" i="20"/>
  <c r="F98" i="20"/>
  <c r="G98" i="20"/>
  <c r="C87" i="20"/>
  <c r="E88" i="20" s="1"/>
  <c r="G92" i="20"/>
  <c r="D90" i="20"/>
  <c r="F90" i="20"/>
  <c r="D80" i="20"/>
  <c r="E80" i="20"/>
  <c r="G80" i="20"/>
  <c r="D78" i="20"/>
  <c r="C67" i="20"/>
  <c r="D68" i="20" s="1"/>
  <c r="C74" i="20"/>
  <c r="F74" i="20"/>
  <c r="D72" i="20"/>
  <c r="D63" i="20"/>
  <c r="C59" i="20"/>
  <c r="F59" i="20"/>
  <c r="G59" i="20"/>
  <c r="D57" i="20"/>
  <c r="E57" i="20"/>
  <c r="F57" i="20"/>
  <c r="C52" i="20"/>
  <c r="C53" i="20" s="1"/>
  <c r="E48" i="20"/>
  <c r="C44" i="20"/>
  <c r="F44" i="20"/>
  <c r="D42" i="20"/>
  <c r="E42" i="20"/>
  <c r="F42" i="20"/>
  <c r="G42" i="20"/>
  <c r="C36" i="20"/>
  <c r="F36" i="20"/>
  <c r="G36" i="20"/>
  <c r="D34" i="20"/>
  <c r="E34" i="20"/>
  <c r="G34" i="20"/>
  <c r="D32" i="20"/>
  <c r="E32" i="20"/>
  <c r="C25" i="20"/>
  <c r="C26" i="20" s="1"/>
  <c r="C28" i="20"/>
  <c r="F28" i="20"/>
  <c r="G28" i="20"/>
  <c r="C32" i="20"/>
  <c r="C40" i="20"/>
  <c r="C48" i="20"/>
  <c r="C55" i="20"/>
  <c r="C63" i="20"/>
  <c r="C70" i="20"/>
  <c r="E72" i="20"/>
  <c r="G74" i="20"/>
  <c r="C78" i="20"/>
  <c r="C96" i="20"/>
  <c r="G100" i="20"/>
  <c r="C76" i="20"/>
  <c r="C102" i="20"/>
  <c r="D30" i="20"/>
  <c r="F32" i="20"/>
  <c r="D38" i="20"/>
  <c r="F40" i="20"/>
  <c r="D46" i="20"/>
  <c r="F48" i="20"/>
  <c r="F55" i="20"/>
  <c r="D61" i="20"/>
  <c r="F63" i="20"/>
  <c r="F70" i="20"/>
  <c r="D76" i="20"/>
  <c r="F78" i="20"/>
  <c r="D94" i="20"/>
  <c r="F96" i="20"/>
  <c r="D102" i="20"/>
  <c r="C38" i="20"/>
  <c r="E30" i="20"/>
  <c r="E38" i="20"/>
  <c r="E46" i="20"/>
  <c r="E61" i="20"/>
  <c r="E76" i="20"/>
  <c r="C92" i="20"/>
  <c r="E94" i="20"/>
  <c r="C100" i="20"/>
  <c r="E102" i="20"/>
  <c r="C46" i="20"/>
  <c r="C61" i="20"/>
  <c r="D28" i="20"/>
  <c r="F30" i="20"/>
  <c r="D36" i="20"/>
  <c r="F38" i="20"/>
  <c r="D44" i="20"/>
  <c r="F46" i="20"/>
  <c r="D59" i="20"/>
  <c r="F61" i="20"/>
  <c r="D74" i="20"/>
  <c r="F76" i="20"/>
  <c r="D92" i="20"/>
  <c r="F94" i="20"/>
  <c r="D100" i="20"/>
  <c r="F102" i="20"/>
  <c r="C30" i="20"/>
  <c r="C94" i="20"/>
  <c r="C25" i="17"/>
  <c r="E26" i="17" s="1"/>
  <c r="E38" i="17"/>
  <c r="E89" i="17"/>
  <c r="E70" i="17"/>
  <c r="E36" i="17"/>
  <c r="F74" i="17"/>
  <c r="E34" i="17"/>
  <c r="E101" i="17"/>
  <c r="E48" i="17"/>
  <c r="E32" i="17"/>
  <c r="E99" i="17"/>
  <c r="E80" i="17"/>
  <c r="E63" i="17"/>
  <c r="E46" i="17"/>
  <c r="E30" i="17"/>
  <c r="E72" i="17"/>
  <c r="E97" i="17"/>
  <c r="E78" i="17"/>
  <c r="E61" i="17"/>
  <c r="E44" i="17"/>
  <c r="E28" i="17"/>
  <c r="E95" i="17"/>
  <c r="E76" i="17"/>
  <c r="E59" i="17"/>
  <c r="E42" i="17"/>
  <c r="E93" i="17"/>
  <c r="E74" i="17"/>
  <c r="E57" i="17"/>
  <c r="E40" i="17"/>
  <c r="C72" i="17"/>
  <c r="C80" i="17"/>
  <c r="D38" i="17"/>
  <c r="D30" i="17"/>
  <c r="D76" i="17"/>
  <c r="F89" i="17"/>
  <c r="D57" i="17"/>
  <c r="D97" i="17"/>
  <c r="C67" i="17"/>
  <c r="G68" i="17" s="1"/>
  <c r="F42" i="17"/>
  <c r="F99" i="17"/>
  <c r="C52" i="17"/>
  <c r="E53" i="17" s="1"/>
  <c r="F28" i="17"/>
  <c r="D34" i="17"/>
  <c r="F36" i="17"/>
  <c r="D42" i="17"/>
  <c r="D61" i="17"/>
  <c r="F72" i="17"/>
  <c r="F80" i="17"/>
  <c r="F91" i="17"/>
  <c r="D46" i="17"/>
  <c r="F97" i="17"/>
  <c r="H112" i="15"/>
  <c r="K112" i="15"/>
  <c r="M112" i="15"/>
  <c r="N112" i="15"/>
  <c r="C112" i="15"/>
  <c r="O112" i="15"/>
  <c r="E112" i="15"/>
  <c r="F112" i="15"/>
  <c r="C110" i="15"/>
  <c r="M110" i="15"/>
  <c r="D110" i="15"/>
  <c r="N110" i="15"/>
  <c r="L110" i="15"/>
  <c r="E110" i="15"/>
  <c r="F110" i="15"/>
  <c r="H110" i="15"/>
  <c r="I110" i="15"/>
  <c r="D108" i="15"/>
  <c r="K104" i="15"/>
  <c r="M104" i="15"/>
  <c r="N104" i="15"/>
  <c r="C104" i="15"/>
  <c r="O104" i="15"/>
  <c r="E104" i="15"/>
  <c r="F104" i="15"/>
  <c r="G104" i="15"/>
  <c r="C102" i="15"/>
  <c r="M102" i="15"/>
  <c r="D102" i="15"/>
  <c r="N102" i="15"/>
  <c r="E102" i="15"/>
  <c r="L102" i="15"/>
  <c r="F102" i="15"/>
  <c r="H102" i="15"/>
  <c r="I102" i="15"/>
  <c r="K102" i="15"/>
  <c r="C97" i="15"/>
  <c r="E98" i="15" s="1"/>
  <c r="D100" i="15"/>
  <c r="L100" i="15"/>
  <c r="F72" i="15"/>
  <c r="G72" i="15"/>
  <c r="N72" i="15"/>
  <c r="H72" i="15"/>
  <c r="K72" i="15"/>
  <c r="M72" i="15"/>
  <c r="C72" i="15"/>
  <c r="O72" i="15"/>
  <c r="E72" i="15"/>
  <c r="K70" i="15"/>
  <c r="L70" i="15"/>
  <c r="C70" i="15"/>
  <c r="M70" i="15"/>
  <c r="D70" i="15"/>
  <c r="N70" i="15"/>
  <c r="F70" i="15"/>
  <c r="H70" i="15"/>
  <c r="L68" i="15"/>
  <c r="C63" i="15"/>
  <c r="D64" i="15" s="1"/>
  <c r="E57" i="15"/>
  <c r="F57" i="15"/>
  <c r="G57" i="15"/>
  <c r="H57" i="15"/>
  <c r="K57" i="15"/>
  <c r="M57" i="15"/>
  <c r="N57" i="15"/>
  <c r="H55" i="15"/>
  <c r="I55" i="15"/>
  <c r="K55" i="15"/>
  <c r="L55" i="15"/>
  <c r="C55" i="15"/>
  <c r="M55" i="15"/>
  <c r="D55" i="15"/>
  <c r="N55" i="15"/>
  <c r="E55" i="15"/>
  <c r="L53" i="15"/>
  <c r="F49" i="15"/>
  <c r="G49" i="15"/>
  <c r="H49" i="15"/>
  <c r="K49" i="15"/>
  <c r="M49" i="15"/>
  <c r="N49" i="15"/>
  <c r="C49" i="15"/>
  <c r="O49" i="15"/>
  <c r="I47" i="15"/>
  <c r="K47" i="15"/>
  <c r="L47" i="15"/>
  <c r="C47" i="15"/>
  <c r="M47" i="15"/>
  <c r="D47" i="15"/>
  <c r="N47" i="15"/>
  <c r="E47" i="15"/>
  <c r="F47" i="15"/>
  <c r="D45" i="15"/>
  <c r="L45" i="15"/>
  <c r="H41" i="15"/>
  <c r="K41" i="15"/>
  <c r="M41" i="15"/>
  <c r="N41" i="15"/>
  <c r="C41" i="15"/>
  <c r="O41" i="15"/>
  <c r="E41" i="15"/>
  <c r="K39" i="15"/>
  <c r="C39" i="15"/>
  <c r="M39" i="15"/>
  <c r="D39" i="15"/>
  <c r="N39" i="15"/>
  <c r="L39" i="15"/>
  <c r="E39" i="15"/>
  <c r="C36" i="15"/>
  <c r="I37" i="15" s="1"/>
  <c r="F39" i="15"/>
  <c r="H39" i="15"/>
  <c r="H111" i="14"/>
  <c r="N109" i="14"/>
  <c r="F109" i="14"/>
  <c r="G109" i="14"/>
  <c r="M107" i="14"/>
  <c r="N107" i="14"/>
  <c r="D107" i="14"/>
  <c r="E107" i="14"/>
  <c r="J105" i="14"/>
  <c r="H103" i="14"/>
  <c r="F101" i="14"/>
  <c r="G101" i="14"/>
  <c r="H101" i="14"/>
  <c r="N101" i="14"/>
  <c r="M99" i="14"/>
  <c r="N99" i="14"/>
  <c r="D99" i="14"/>
  <c r="E99" i="14"/>
  <c r="F99" i="14"/>
  <c r="H99" i="14"/>
  <c r="H70" i="14"/>
  <c r="F68" i="14"/>
  <c r="H68" i="14"/>
  <c r="N68" i="14"/>
  <c r="L66" i="14"/>
  <c r="N66" i="14"/>
  <c r="D66" i="14"/>
  <c r="E66" i="14"/>
  <c r="F66" i="14"/>
  <c r="C61" i="14"/>
  <c r="K62" i="14" s="1"/>
  <c r="H55" i="14"/>
  <c r="F53" i="14"/>
  <c r="H53" i="14"/>
  <c r="N53" i="14"/>
  <c r="D51" i="14"/>
  <c r="E51" i="14"/>
  <c r="F51" i="14"/>
  <c r="H51" i="14"/>
  <c r="L51" i="14"/>
  <c r="M51" i="14"/>
  <c r="N51" i="14"/>
  <c r="H47" i="14"/>
  <c r="F45" i="14"/>
  <c r="H45" i="14"/>
  <c r="N45" i="14"/>
  <c r="E43" i="14"/>
  <c r="F43" i="14"/>
  <c r="H43" i="14"/>
  <c r="L43" i="14"/>
  <c r="M43" i="14"/>
  <c r="H39" i="14"/>
  <c r="C34" i="14"/>
  <c r="G35" i="14" s="1"/>
  <c r="F37" i="14"/>
  <c r="H37" i="14"/>
  <c r="N37" i="14"/>
  <c r="C61" i="27"/>
  <c r="E61" i="27"/>
  <c r="F61" i="27"/>
  <c r="G21" i="27"/>
  <c r="C25" i="27"/>
  <c r="C33" i="27"/>
  <c r="C41" i="27"/>
  <c r="C48" i="27"/>
  <c r="C56" i="27"/>
  <c r="C63" i="27"/>
  <c r="C71" i="27"/>
  <c r="C88" i="27"/>
  <c r="D25" i="27"/>
  <c r="D33" i="27"/>
  <c r="D41" i="27"/>
  <c r="D48" i="27"/>
  <c r="D56" i="27"/>
  <c r="D63" i="27"/>
  <c r="D71" i="27"/>
  <c r="D88" i="27"/>
  <c r="C23" i="27"/>
  <c r="E25" i="27"/>
  <c r="G27" i="27"/>
  <c r="C31" i="27"/>
  <c r="E33" i="27"/>
  <c r="G35" i="27"/>
  <c r="C39" i="27"/>
  <c r="E41" i="27"/>
  <c r="E48" i="27"/>
  <c r="G50" i="27"/>
  <c r="C54" i="27"/>
  <c r="E56" i="27"/>
  <c r="E63" i="27"/>
  <c r="G65" i="27"/>
  <c r="C69" i="27"/>
  <c r="E71" i="27"/>
  <c r="G73" i="27"/>
  <c r="G82" i="27"/>
  <c r="C86" i="27"/>
  <c r="E88" i="27"/>
  <c r="G90" i="27"/>
  <c r="C94" i="27"/>
  <c r="D23" i="27"/>
  <c r="F25" i="27"/>
  <c r="D31" i="27"/>
  <c r="F33" i="27"/>
  <c r="D39" i="27"/>
  <c r="F41" i="27"/>
  <c r="F48" i="27"/>
  <c r="D54" i="27"/>
  <c r="F56" i="27"/>
  <c r="D61" i="27"/>
  <c r="F63" i="27"/>
  <c r="D69" i="27"/>
  <c r="F71" i="27"/>
  <c r="C79" i="27"/>
  <c r="D86" i="27"/>
  <c r="F88" i="27"/>
  <c r="D94" i="27"/>
  <c r="C21" i="27"/>
  <c r="E23" i="27"/>
  <c r="G25" i="27"/>
  <c r="C29" i="27"/>
  <c r="E31" i="27"/>
  <c r="G33" i="27"/>
  <c r="C37" i="27"/>
  <c r="E39" i="27"/>
  <c r="G41" i="27"/>
  <c r="G48" i="27"/>
  <c r="C52" i="27"/>
  <c r="E54" i="27"/>
  <c r="G56" i="27"/>
  <c r="G63" i="27"/>
  <c r="C67" i="27"/>
  <c r="E69" i="27"/>
  <c r="G71" i="27"/>
  <c r="C84" i="27"/>
  <c r="E86" i="27"/>
  <c r="G88" i="27"/>
  <c r="C92" i="27"/>
  <c r="E94" i="27"/>
  <c r="D21" i="27"/>
  <c r="F23" i="27"/>
  <c r="D29" i="27"/>
  <c r="F31" i="27"/>
  <c r="D37" i="27"/>
  <c r="F39" i="27"/>
  <c r="D52" i="27"/>
  <c r="F54" i="27"/>
  <c r="D67" i="27"/>
  <c r="F69" i="27"/>
  <c r="D84" i="27"/>
  <c r="F86" i="27"/>
  <c r="D92" i="27"/>
  <c r="F94" i="27"/>
  <c r="I40" i="26"/>
  <c r="C42" i="26"/>
  <c r="K42" i="26"/>
  <c r="I48" i="26"/>
  <c r="C50" i="26"/>
  <c r="K50" i="26"/>
  <c r="I56" i="26"/>
  <c r="C58" i="26"/>
  <c r="K58" i="26"/>
  <c r="C65" i="26"/>
  <c r="K65" i="26"/>
  <c r="I71" i="26"/>
  <c r="C73" i="26"/>
  <c r="K73" i="26"/>
  <c r="C80" i="26"/>
  <c r="K80" i="26"/>
  <c r="P84" i="26"/>
  <c r="I86" i="26"/>
  <c r="C88" i="26"/>
  <c r="K88" i="26"/>
  <c r="C105" i="26"/>
  <c r="K105" i="26"/>
  <c r="I111" i="26"/>
  <c r="J50" i="26"/>
  <c r="J40" i="26"/>
  <c r="D42" i="26"/>
  <c r="L42" i="26"/>
  <c r="J48" i="26"/>
  <c r="D50" i="26"/>
  <c r="L50" i="26"/>
  <c r="J56" i="26"/>
  <c r="D58" i="26"/>
  <c r="L58" i="26"/>
  <c r="D65" i="26"/>
  <c r="L65" i="26"/>
  <c r="J71" i="26"/>
  <c r="D73" i="26"/>
  <c r="L73" i="26"/>
  <c r="D80" i="26"/>
  <c r="L80" i="26"/>
  <c r="J86" i="26"/>
  <c r="D88" i="26"/>
  <c r="L88" i="26"/>
  <c r="J103" i="26"/>
  <c r="D105" i="26"/>
  <c r="L105" i="26"/>
  <c r="J111" i="26"/>
  <c r="I38" i="26"/>
  <c r="C40" i="26"/>
  <c r="K40" i="26"/>
  <c r="E42" i="26"/>
  <c r="M42" i="26"/>
  <c r="G44" i="26"/>
  <c r="P44" i="26"/>
  <c r="I46" i="26"/>
  <c r="C48" i="26"/>
  <c r="K48" i="26"/>
  <c r="E50" i="26"/>
  <c r="M50" i="26"/>
  <c r="G52" i="26"/>
  <c r="P52" i="26"/>
  <c r="I54" i="26"/>
  <c r="C56" i="26"/>
  <c r="K56" i="26"/>
  <c r="E58" i="26"/>
  <c r="M58" i="26"/>
  <c r="E65" i="26"/>
  <c r="M65" i="26"/>
  <c r="G67" i="26"/>
  <c r="P67" i="26"/>
  <c r="I69" i="26"/>
  <c r="C71" i="26"/>
  <c r="K71" i="26"/>
  <c r="E73" i="26"/>
  <c r="M73" i="26"/>
  <c r="E80" i="26"/>
  <c r="M80" i="26"/>
  <c r="G82" i="26"/>
  <c r="P82" i="26"/>
  <c r="I84" i="26"/>
  <c r="C86" i="26"/>
  <c r="K86" i="26"/>
  <c r="E88" i="26"/>
  <c r="M88" i="26"/>
  <c r="G90" i="26"/>
  <c r="P90" i="26"/>
  <c r="G99" i="26"/>
  <c r="P99" i="26"/>
  <c r="I101" i="26"/>
  <c r="C103" i="26"/>
  <c r="K103" i="26"/>
  <c r="E105" i="26"/>
  <c r="M105" i="26"/>
  <c r="G107" i="26"/>
  <c r="P107" i="26"/>
  <c r="I109" i="26"/>
  <c r="C111" i="26"/>
  <c r="K111" i="26"/>
  <c r="J58" i="26"/>
  <c r="J65" i="26"/>
  <c r="J38" i="26"/>
  <c r="D40" i="26"/>
  <c r="L40" i="26"/>
  <c r="F42" i="26"/>
  <c r="N42" i="26"/>
  <c r="J46" i="26"/>
  <c r="D48" i="26"/>
  <c r="L48" i="26"/>
  <c r="F50" i="26"/>
  <c r="N50" i="26"/>
  <c r="J54" i="26"/>
  <c r="D56" i="26"/>
  <c r="L56" i="26"/>
  <c r="F58" i="26"/>
  <c r="N58" i="26"/>
  <c r="F65" i="26"/>
  <c r="N65" i="26"/>
  <c r="J69" i="26"/>
  <c r="D71" i="26"/>
  <c r="L71" i="26"/>
  <c r="F73" i="26"/>
  <c r="N73" i="26"/>
  <c r="F80" i="26"/>
  <c r="N80" i="26"/>
  <c r="J84" i="26"/>
  <c r="D86" i="26"/>
  <c r="L86" i="26"/>
  <c r="F88" i="26"/>
  <c r="N88" i="26"/>
  <c r="K97" i="26"/>
  <c r="J101" i="26"/>
  <c r="D103" i="26"/>
  <c r="L103" i="26"/>
  <c r="F105" i="26"/>
  <c r="N105" i="26"/>
  <c r="J109" i="26"/>
  <c r="D111" i="26"/>
  <c r="L111" i="26"/>
  <c r="C38" i="26"/>
  <c r="K38" i="26"/>
  <c r="E40" i="26"/>
  <c r="M40" i="26"/>
  <c r="G42" i="26"/>
  <c r="P42" i="26"/>
  <c r="I44" i="26"/>
  <c r="C46" i="26"/>
  <c r="K46" i="26"/>
  <c r="E48" i="26"/>
  <c r="M48" i="26"/>
  <c r="G50" i="26"/>
  <c r="P50" i="26"/>
  <c r="I52" i="26"/>
  <c r="C54" i="26"/>
  <c r="K54" i="26"/>
  <c r="E56" i="26"/>
  <c r="M56" i="26"/>
  <c r="G58" i="26"/>
  <c r="P58" i="26"/>
  <c r="G65" i="26"/>
  <c r="P65" i="26"/>
  <c r="I67" i="26"/>
  <c r="C69" i="26"/>
  <c r="K69" i="26"/>
  <c r="E71" i="26"/>
  <c r="M71" i="26"/>
  <c r="G73" i="26"/>
  <c r="P73" i="26"/>
  <c r="G80" i="26"/>
  <c r="P80" i="26"/>
  <c r="I82" i="26"/>
  <c r="C84" i="26"/>
  <c r="K84" i="26"/>
  <c r="E86" i="26"/>
  <c r="M86" i="26"/>
  <c r="G88" i="26"/>
  <c r="P88" i="26"/>
  <c r="I90" i="26"/>
  <c r="I99" i="26"/>
  <c r="C101" i="26"/>
  <c r="K101" i="26"/>
  <c r="E103" i="26"/>
  <c r="M103" i="26"/>
  <c r="G105" i="26"/>
  <c r="P105" i="26"/>
  <c r="I107" i="26"/>
  <c r="C109" i="26"/>
  <c r="K109" i="26"/>
  <c r="E111" i="26"/>
  <c r="M111" i="26"/>
  <c r="J42" i="26"/>
  <c r="J73" i="26"/>
  <c r="J80" i="26"/>
  <c r="J105" i="26"/>
  <c r="D38" i="26"/>
  <c r="L38" i="26"/>
  <c r="F40" i="26"/>
  <c r="N40" i="26"/>
  <c r="H42" i="26"/>
  <c r="J44" i="26"/>
  <c r="D46" i="26"/>
  <c r="L46" i="26"/>
  <c r="F48" i="26"/>
  <c r="N48" i="26"/>
  <c r="H50" i="26"/>
  <c r="J52" i="26"/>
  <c r="D54" i="26"/>
  <c r="L54" i="26"/>
  <c r="F56" i="26"/>
  <c r="N56" i="26"/>
  <c r="H58" i="26"/>
  <c r="H65" i="26"/>
  <c r="J67" i="26"/>
  <c r="D69" i="26"/>
  <c r="L69" i="26"/>
  <c r="F71" i="26"/>
  <c r="N71" i="26"/>
  <c r="H73" i="26"/>
  <c r="H80" i="26"/>
  <c r="J82" i="26"/>
  <c r="D84" i="26"/>
  <c r="L84" i="26"/>
  <c r="F86" i="26"/>
  <c r="N86" i="26"/>
  <c r="H88" i="26"/>
  <c r="J90" i="26"/>
  <c r="J99" i="26"/>
  <c r="D101" i="26"/>
  <c r="L101" i="26"/>
  <c r="F103" i="26"/>
  <c r="N103" i="26"/>
  <c r="H105" i="26"/>
  <c r="J107" i="26"/>
  <c r="D109" i="26"/>
  <c r="L109" i="26"/>
  <c r="F111" i="26"/>
  <c r="N111" i="26"/>
  <c r="J88" i="26"/>
  <c r="E38" i="26"/>
  <c r="G40" i="26"/>
  <c r="C44" i="26"/>
  <c r="E46" i="26"/>
  <c r="G48" i="26"/>
  <c r="C52" i="26"/>
  <c r="E54" i="26"/>
  <c r="G56" i="26"/>
  <c r="C67" i="26"/>
  <c r="E69" i="26"/>
  <c r="G71" i="26"/>
  <c r="C82" i="26"/>
  <c r="E84" i="26"/>
  <c r="G86" i="26"/>
  <c r="C90" i="26"/>
  <c r="C99" i="26"/>
  <c r="E101" i="26"/>
  <c r="G103" i="26"/>
  <c r="C107" i="26"/>
  <c r="E109" i="26"/>
  <c r="G111" i="26"/>
  <c r="C82" i="25"/>
  <c r="G21" i="25"/>
  <c r="H48" i="25"/>
  <c r="I48" i="25"/>
  <c r="J27" i="25"/>
  <c r="J58" i="25"/>
  <c r="J65" i="25"/>
  <c r="J90" i="25"/>
  <c r="I25" i="25"/>
  <c r="C27" i="25"/>
  <c r="I33" i="25"/>
  <c r="C35" i="25"/>
  <c r="I41" i="25"/>
  <c r="C43" i="25"/>
  <c r="C50" i="25"/>
  <c r="I56" i="25"/>
  <c r="C58" i="25"/>
  <c r="C65" i="25"/>
  <c r="I71" i="25"/>
  <c r="C73" i="25"/>
  <c r="I88" i="25"/>
  <c r="C90" i="25"/>
  <c r="I96" i="25"/>
  <c r="J88" i="25"/>
  <c r="J96" i="25"/>
  <c r="I23" i="25"/>
  <c r="C25" i="25"/>
  <c r="E27" i="25"/>
  <c r="G29" i="25"/>
  <c r="L29" i="25"/>
  <c r="I31" i="25"/>
  <c r="C33" i="25"/>
  <c r="E35" i="25"/>
  <c r="G37" i="25"/>
  <c r="L37" i="25"/>
  <c r="I39" i="25"/>
  <c r="C41" i="25"/>
  <c r="E43" i="25"/>
  <c r="E50" i="25"/>
  <c r="G52" i="25"/>
  <c r="L52" i="25"/>
  <c r="I54" i="25"/>
  <c r="C56" i="25"/>
  <c r="E58" i="25"/>
  <c r="E65" i="25"/>
  <c r="G67" i="25"/>
  <c r="L67" i="25"/>
  <c r="I69" i="25"/>
  <c r="C71" i="25"/>
  <c r="E73" i="25"/>
  <c r="G75" i="25"/>
  <c r="L75" i="25"/>
  <c r="G84" i="25"/>
  <c r="L84" i="25"/>
  <c r="I86" i="25"/>
  <c r="C88" i="25"/>
  <c r="E90" i="25"/>
  <c r="G92" i="25"/>
  <c r="L92" i="25"/>
  <c r="I94" i="25"/>
  <c r="C96" i="25"/>
  <c r="J73" i="25"/>
  <c r="J33" i="25"/>
  <c r="D43" i="25"/>
  <c r="D50" i="25"/>
  <c r="D58" i="25"/>
  <c r="J71" i="25"/>
  <c r="D90" i="25"/>
  <c r="J23" i="25"/>
  <c r="D25" i="25"/>
  <c r="F27" i="25"/>
  <c r="K27" i="25"/>
  <c r="H29" i="25"/>
  <c r="J31" i="25"/>
  <c r="D33" i="25"/>
  <c r="F35" i="25"/>
  <c r="K35" i="25"/>
  <c r="H37" i="25"/>
  <c r="J39" i="25"/>
  <c r="D41" i="25"/>
  <c r="F43" i="25"/>
  <c r="K43" i="25"/>
  <c r="F50" i="25"/>
  <c r="K50" i="25"/>
  <c r="H52" i="25"/>
  <c r="J54" i="25"/>
  <c r="D56" i="25"/>
  <c r="F58" i="25"/>
  <c r="K58" i="25"/>
  <c r="F65" i="25"/>
  <c r="K65" i="25"/>
  <c r="H67" i="25"/>
  <c r="J69" i="25"/>
  <c r="D71" i="25"/>
  <c r="F73" i="25"/>
  <c r="K73" i="25"/>
  <c r="H75" i="25"/>
  <c r="J86" i="25"/>
  <c r="D88" i="25"/>
  <c r="F90" i="25"/>
  <c r="K90" i="25"/>
  <c r="J94" i="25"/>
  <c r="D96" i="25"/>
  <c r="J35" i="25"/>
  <c r="D35" i="25"/>
  <c r="J56" i="25"/>
  <c r="E25" i="25"/>
  <c r="G27" i="25"/>
  <c r="L27" i="25"/>
  <c r="E33" i="25"/>
  <c r="G35" i="25"/>
  <c r="L35" i="25"/>
  <c r="E41" i="25"/>
  <c r="G43" i="25"/>
  <c r="L43" i="25"/>
  <c r="G50" i="25"/>
  <c r="L50" i="25"/>
  <c r="I52" i="25"/>
  <c r="C54" i="25"/>
  <c r="E56" i="25"/>
  <c r="G58" i="25"/>
  <c r="L58" i="25"/>
  <c r="G65" i="25"/>
  <c r="L65" i="25"/>
  <c r="I67" i="25"/>
  <c r="C69" i="25"/>
  <c r="E71" i="25"/>
  <c r="G73" i="25"/>
  <c r="L73" i="25"/>
  <c r="I75" i="25"/>
  <c r="I84" i="25"/>
  <c r="C86" i="25"/>
  <c r="E88" i="25"/>
  <c r="G90" i="25"/>
  <c r="L90" i="25"/>
  <c r="I92" i="25"/>
  <c r="C94" i="25"/>
  <c r="E96" i="25"/>
  <c r="D27" i="25"/>
  <c r="D73" i="25"/>
  <c r="F25" i="25"/>
  <c r="K25" i="25"/>
  <c r="H27" i="25"/>
  <c r="J29" i="25"/>
  <c r="F33" i="25"/>
  <c r="K33" i="25"/>
  <c r="H35" i="25"/>
  <c r="J37" i="25"/>
  <c r="F41" i="25"/>
  <c r="K41" i="25"/>
  <c r="H43" i="25"/>
  <c r="H50" i="25"/>
  <c r="J52" i="25"/>
  <c r="F56" i="25"/>
  <c r="K56" i="25"/>
  <c r="H58" i="25"/>
  <c r="H65" i="25"/>
  <c r="J67" i="25"/>
  <c r="F71" i="25"/>
  <c r="K71" i="25"/>
  <c r="H73" i="25"/>
  <c r="J75" i="25"/>
  <c r="J84" i="25"/>
  <c r="D86" i="25"/>
  <c r="F88" i="25"/>
  <c r="K88" i="25"/>
  <c r="H90" i="25"/>
  <c r="J92" i="25"/>
  <c r="D94" i="25"/>
  <c r="F96" i="25"/>
  <c r="K96" i="25"/>
  <c r="J43" i="25"/>
  <c r="J50" i="25"/>
  <c r="J25" i="25"/>
  <c r="J41" i="25"/>
  <c r="D65" i="25"/>
  <c r="E23" i="25"/>
  <c r="G25" i="25"/>
  <c r="C29" i="25"/>
  <c r="E31" i="25"/>
  <c r="G33" i="25"/>
  <c r="C37" i="25"/>
  <c r="E39" i="25"/>
  <c r="G41" i="25"/>
  <c r="C52" i="25"/>
  <c r="E54" i="25"/>
  <c r="G56" i="25"/>
  <c r="C67" i="25"/>
  <c r="E69" i="25"/>
  <c r="G71" i="25"/>
  <c r="C75" i="25"/>
  <c r="C84" i="25"/>
  <c r="E86" i="25"/>
  <c r="G88" i="25"/>
  <c r="C92" i="25"/>
  <c r="E94" i="25"/>
  <c r="G96" i="25"/>
  <c r="F43" i="24"/>
  <c r="D58" i="24"/>
  <c r="G18" i="24"/>
  <c r="C22" i="24"/>
  <c r="G26" i="24"/>
  <c r="C30" i="24"/>
  <c r="G34" i="24"/>
  <c r="C38" i="24"/>
  <c r="C45" i="24"/>
  <c r="G49" i="24"/>
  <c r="C53" i="24"/>
  <c r="C60" i="24"/>
  <c r="G64" i="24"/>
  <c r="C68" i="24"/>
  <c r="C85" i="24"/>
  <c r="D22" i="24"/>
  <c r="D30" i="24"/>
  <c r="D38" i="24"/>
  <c r="D45" i="24"/>
  <c r="D53" i="24"/>
  <c r="D60" i="24"/>
  <c r="D68" i="24"/>
  <c r="D85" i="24"/>
  <c r="C20" i="24"/>
  <c r="E22" i="24"/>
  <c r="G24" i="24"/>
  <c r="C28" i="24"/>
  <c r="E30" i="24"/>
  <c r="G32" i="24"/>
  <c r="C36" i="24"/>
  <c r="E38" i="24"/>
  <c r="E45" i="24"/>
  <c r="G47" i="24"/>
  <c r="C51" i="24"/>
  <c r="E53" i="24"/>
  <c r="E60" i="24"/>
  <c r="G62" i="24"/>
  <c r="C66" i="24"/>
  <c r="E68" i="24"/>
  <c r="G70" i="24"/>
  <c r="G79" i="24"/>
  <c r="C83" i="24"/>
  <c r="E85" i="24"/>
  <c r="G87" i="24"/>
  <c r="C91" i="24"/>
  <c r="D20" i="24"/>
  <c r="F22" i="24"/>
  <c r="D28" i="24"/>
  <c r="F30" i="24"/>
  <c r="D36" i="24"/>
  <c r="F38" i="24"/>
  <c r="F45" i="24"/>
  <c r="D51" i="24"/>
  <c r="F53" i="24"/>
  <c r="F60" i="24"/>
  <c r="D66" i="24"/>
  <c r="F68" i="24"/>
  <c r="C76" i="24"/>
  <c r="D83" i="24"/>
  <c r="F85" i="24"/>
  <c r="D91" i="24"/>
  <c r="C18" i="24"/>
  <c r="E20" i="24"/>
  <c r="G22" i="24"/>
  <c r="C26" i="24"/>
  <c r="E28" i="24"/>
  <c r="G30" i="24"/>
  <c r="C34" i="24"/>
  <c r="E36" i="24"/>
  <c r="G38" i="24"/>
  <c r="G45" i="24"/>
  <c r="C49" i="24"/>
  <c r="E51" i="24"/>
  <c r="G53" i="24"/>
  <c r="G60" i="24"/>
  <c r="C64" i="24"/>
  <c r="E66" i="24"/>
  <c r="G68" i="24"/>
  <c r="C81" i="24"/>
  <c r="E83" i="24"/>
  <c r="G85" i="24"/>
  <c r="C89" i="24"/>
  <c r="E91" i="24"/>
  <c r="D18" i="24"/>
  <c r="F20" i="24"/>
  <c r="D26" i="24"/>
  <c r="F28" i="24"/>
  <c r="D34" i="24"/>
  <c r="F36" i="24"/>
  <c r="D49" i="24"/>
  <c r="F51" i="24"/>
  <c r="D64" i="24"/>
  <c r="F66" i="24"/>
  <c r="D81" i="24"/>
  <c r="F83" i="24"/>
  <c r="D89" i="24"/>
  <c r="F91" i="24"/>
  <c r="C47" i="24"/>
  <c r="C62" i="24"/>
  <c r="C70" i="24"/>
  <c r="C79" i="24"/>
  <c r="C87" i="24"/>
  <c r="G54" i="23"/>
  <c r="F54" i="23"/>
  <c r="H54" i="23"/>
  <c r="I54" i="23"/>
  <c r="J56" i="23"/>
  <c r="J64" i="23"/>
  <c r="J79" i="23"/>
  <c r="G29" i="23"/>
  <c r="I31" i="23"/>
  <c r="C33" i="23"/>
  <c r="K33" i="23"/>
  <c r="E35" i="23"/>
  <c r="G37" i="23"/>
  <c r="I39" i="23"/>
  <c r="C41" i="23"/>
  <c r="K41" i="23"/>
  <c r="E43" i="23"/>
  <c r="G45" i="23"/>
  <c r="I47" i="23"/>
  <c r="C49" i="23"/>
  <c r="K49" i="23"/>
  <c r="C56" i="23"/>
  <c r="K56" i="23"/>
  <c r="E58" i="23"/>
  <c r="G60" i="23"/>
  <c r="I62" i="23"/>
  <c r="C64" i="23"/>
  <c r="K64" i="23"/>
  <c r="C71" i="23"/>
  <c r="K71" i="23"/>
  <c r="E73" i="23"/>
  <c r="G75" i="23"/>
  <c r="I77" i="23"/>
  <c r="C79" i="23"/>
  <c r="K79" i="23"/>
  <c r="E81" i="23"/>
  <c r="E90" i="23"/>
  <c r="G92" i="23"/>
  <c r="I94" i="23"/>
  <c r="C96" i="23"/>
  <c r="K96" i="23"/>
  <c r="E98" i="23"/>
  <c r="G100" i="23"/>
  <c r="I102" i="23"/>
  <c r="H29" i="23"/>
  <c r="J31" i="23"/>
  <c r="D33" i="23"/>
  <c r="H37" i="23"/>
  <c r="J39" i="23"/>
  <c r="D41" i="23"/>
  <c r="H45" i="23"/>
  <c r="J47" i="23"/>
  <c r="D49" i="23"/>
  <c r="D56" i="23"/>
  <c r="H60" i="23"/>
  <c r="J62" i="23"/>
  <c r="D64" i="23"/>
  <c r="D71" i="23"/>
  <c r="H75" i="23"/>
  <c r="J77" i="23"/>
  <c r="D79" i="23"/>
  <c r="H92" i="23"/>
  <c r="J94" i="23"/>
  <c r="D96" i="23"/>
  <c r="H100" i="23"/>
  <c r="J102" i="23"/>
  <c r="J71" i="23"/>
  <c r="I29" i="23"/>
  <c r="C31" i="23"/>
  <c r="K31" i="23"/>
  <c r="E33" i="23"/>
  <c r="G35" i="23"/>
  <c r="I37" i="23"/>
  <c r="C39" i="23"/>
  <c r="K39" i="23"/>
  <c r="E41" i="23"/>
  <c r="G43" i="23"/>
  <c r="I45" i="23"/>
  <c r="C47" i="23"/>
  <c r="K47" i="23"/>
  <c r="E49" i="23"/>
  <c r="E56" i="23"/>
  <c r="G58" i="23"/>
  <c r="I60" i="23"/>
  <c r="C62" i="23"/>
  <c r="K62" i="23"/>
  <c r="E64" i="23"/>
  <c r="E71" i="23"/>
  <c r="G73" i="23"/>
  <c r="I75" i="23"/>
  <c r="C77" i="23"/>
  <c r="K77" i="23"/>
  <c r="E79" i="23"/>
  <c r="G81" i="23"/>
  <c r="G90" i="23"/>
  <c r="I92" i="23"/>
  <c r="C94" i="23"/>
  <c r="K94" i="23"/>
  <c r="E96" i="23"/>
  <c r="G98" i="23"/>
  <c r="I100" i="23"/>
  <c r="C102" i="23"/>
  <c r="K102" i="23"/>
  <c r="J33" i="23"/>
  <c r="J29" i="23"/>
  <c r="F33" i="23"/>
  <c r="J37" i="23"/>
  <c r="F41" i="23"/>
  <c r="J45" i="23"/>
  <c r="F49" i="23"/>
  <c r="F56" i="23"/>
  <c r="J60" i="23"/>
  <c r="F64" i="23"/>
  <c r="F71" i="23"/>
  <c r="J75" i="23"/>
  <c r="F79" i="23"/>
  <c r="C87" i="23"/>
  <c r="J92" i="23"/>
  <c r="F96" i="23"/>
  <c r="J100" i="23"/>
  <c r="J41" i="23"/>
  <c r="J49" i="23"/>
  <c r="C29" i="23"/>
  <c r="K29" i="23"/>
  <c r="E31" i="23"/>
  <c r="G33" i="23"/>
  <c r="I35" i="23"/>
  <c r="C37" i="23"/>
  <c r="K37" i="23"/>
  <c r="E39" i="23"/>
  <c r="G41" i="23"/>
  <c r="I43" i="23"/>
  <c r="C45" i="23"/>
  <c r="K45" i="23"/>
  <c r="E47" i="23"/>
  <c r="G49" i="23"/>
  <c r="G56" i="23"/>
  <c r="I58" i="23"/>
  <c r="C60" i="23"/>
  <c r="K60" i="23"/>
  <c r="E62" i="23"/>
  <c r="G64" i="23"/>
  <c r="G71" i="23"/>
  <c r="I73" i="23"/>
  <c r="C75" i="23"/>
  <c r="K75" i="23"/>
  <c r="E77" i="23"/>
  <c r="G79" i="23"/>
  <c r="I81" i="23"/>
  <c r="I90" i="23"/>
  <c r="C92" i="23"/>
  <c r="K92" i="23"/>
  <c r="E94" i="23"/>
  <c r="G96" i="23"/>
  <c r="I98" i="23"/>
  <c r="C100" i="23"/>
  <c r="K100" i="23"/>
  <c r="E102" i="23"/>
  <c r="D29" i="23"/>
  <c r="F31" i="23"/>
  <c r="H33" i="23"/>
  <c r="D37" i="23"/>
  <c r="F39" i="23"/>
  <c r="H41" i="23"/>
  <c r="D45" i="23"/>
  <c r="F47" i="23"/>
  <c r="H49" i="23"/>
  <c r="H56" i="23"/>
  <c r="D60" i="23"/>
  <c r="F62" i="23"/>
  <c r="H64" i="23"/>
  <c r="H71" i="23"/>
  <c r="D75" i="23"/>
  <c r="F77" i="23"/>
  <c r="H79" i="23"/>
  <c r="D92" i="23"/>
  <c r="F94" i="23"/>
  <c r="H96" i="23"/>
  <c r="D100" i="23"/>
  <c r="F102" i="23"/>
  <c r="J96" i="23"/>
  <c r="E75" i="23"/>
  <c r="E92" i="23"/>
  <c r="E100" i="23"/>
  <c r="E44" i="22"/>
  <c r="H44" i="22"/>
  <c r="I44" i="22"/>
  <c r="G44" i="22"/>
  <c r="C44" i="22"/>
  <c r="F44" i="22"/>
  <c r="G19" i="22"/>
  <c r="I19" i="22"/>
  <c r="C23" i="22"/>
  <c r="E25" i="22"/>
  <c r="H25" i="22"/>
  <c r="G27" i="22"/>
  <c r="I27" i="22"/>
  <c r="C31" i="22"/>
  <c r="G35" i="22"/>
  <c r="I35" i="22"/>
  <c r="C39" i="22"/>
  <c r="C46" i="22"/>
  <c r="G50" i="22"/>
  <c r="I50" i="22"/>
  <c r="C54" i="22"/>
  <c r="C61" i="22"/>
  <c r="G65" i="22"/>
  <c r="I65" i="22"/>
  <c r="C69" i="22"/>
  <c r="G82" i="22"/>
  <c r="I82" i="22"/>
  <c r="C86" i="22"/>
  <c r="G90" i="22"/>
  <c r="I90" i="22"/>
  <c r="D23" i="22"/>
  <c r="F25" i="22"/>
  <c r="D31" i="22"/>
  <c r="D39" i="22"/>
  <c r="D46" i="22"/>
  <c r="D54" i="22"/>
  <c r="D61" i="22"/>
  <c r="D69" i="22"/>
  <c r="D86" i="22"/>
  <c r="E23" i="22"/>
  <c r="H23" i="22"/>
  <c r="E31" i="22"/>
  <c r="H31" i="22"/>
  <c r="E39" i="22"/>
  <c r="H39" i="22"/>
  <c r="E46" i="22"/>
  <c r="H46" i="22"/>
  <c r="E54" i="22"/>
  <c r="H54" i="22"/>
  <c r="E61" i="22"/>
  <c r="H61" i="22"/>
  <c r="E69" i="22"/>
  <c r="H69" i="22"/>
  <c r="E86" i="22"/>
  <c r="H86" i="22"/>
  <c r="C92" i="22"/>
  <c r="F23" i="22"/>
  <c r="F31" i="22"/>
  <c r="F39" i="22"/>
  <c r="D44" i="22"/>
  <c r="F46" i="22"/>
  <c r="F54" i="22"/>
  <c r="F61" i="22"/>
  <c r="F69" i="22"/>
  <c r="C77" i="22"/>
  <c r="F86" i="22"/>
  <c r="C19" i="22"/>
  <c r="E21" i="22"/>
  <c r="H21" i="22"/>
  <c r="G23" i="22"/>
  <c r="I23" i="22"/>
  <c r="C27" i="22"/>
  <c r="E29" i="22"/>
  <c r="H29" i="22"/>
  <c r="G31" i="22"/>
  <c r="I31" i="22"/>
  <c r="C35" i="22"/>
  <c r="E37" i="22"/>
  <c r="H37" i="22"/>
  <c r="G39" i="22"/>
  <c r="I39" i="22"/>
  <c r="G46" i="22"/>
  <c r="I46" i="22"/>
  <c r="C50" i="22"/>
  <c r="E52" i="22"/>
  <c r="H52" i="22"/>
  <c r="G54" i="22"/>
  <c r="I54" i="22"/>
  <c r="G61" i="22"/>
  <c r="I61" i="22"/>
  <c r="C65" i="22"/>
  <c r="E67" i="22"/>
  <c r="H67" i="22"/>
  <c r="G69" i="22"/>
  <c r="I69" i="22"/>
  <c r="C82" i="22"/>
  <c r="E84" i="22"/>
  <c r="H84" i="22"/>
  <c r="G86" i="22"/>
  <c r="I86" i="22"/>
  <c r="C90" i="22"/>
  <c r="E92" i="22"/>
  <c r="H92" i="22"/>
  <c r="D19" i="22"/>
  <c r="F21" i="22"/>
  <c r="D27" i="22"/>
  <c r="F29" i="22"/>
  <c r="D35" i="22"/>
  <c r="F37" i="22"/>
  <c r="D50" i="22"/>
  <c r="F52" i="22"/>
  <c r="D65" i="22"/>
  <c r="F67" i="22"/>
  <c r="D82" i="22"/>
  <c r="F84" i="22"/>
  <c r="D90" i="22"/>
  <c r="F92" i="22"/>
  <c r="E65" i="22"/>
  <c r="E82" i="22"/>
  <c r="E90" i="22"/>
  <c r="I80" i="21"/>
  <c r="C65" i="21"/>
  <c r="J65" i="21"/>
  <c r="L65" i="21"/>
  <c r="H80" i="21"/>
  <c r="G40" i="21"/>
  <c r="Q40" i="21"/>
  <c r="I42" i="21"/>
  <c r="C44" i="21"/>
  <c r="K44" i="21"/>
  <c r="G48" i="21"/>
  <c r="Q48" i="21"/>
  <c r="I50" i="21"/>
  <c r="C52" i="21"/>
  <c r="K52" i="21"/>
  <c r="G56" i="21"/>
  <c r="Q56" i="21"/>
  <c r="I58" i="21"/>
  <c r="C60" i="21"/>
  <c r="K60" i="21"/>
  <c r="C67" i="21"/>
  <c r="K67" i="21"/>
  <c r="G71" i="21"/>
  <c r="Q71" i="21"/>
  <c r="I73" i="21"/>
  <c r="C75" i="21"/>
  <c r="K75" i="21"/>
  <c r="C82" i="21"/>
  <c r="K82" i="21"/>
  <c r="G86" i="21"/>
  <c r="Q86" i="21"/>
  <c r="I88" i="21"/>
  <c r="C90" i="21"/>
  <c r="K90" i="21"/>
  <c r="I105" i="21"/>
  <c r="C107" i="21"/>
  <c r="K107" i="21"/>
  <c r="I113" i="21"/>
  <c r="J44" i="21"/>
  <c r="J60" i="21"/>
  <c r="J42" i="21"/>
  <c r="D44" i="21"/>
  <c r="L44" i="21"/>
  <c r="J50" i="21"/>
  <c r="D52" i="21"/>
  <c r="L52" i="21"/>
  <c r="J58" i="21"/>
  <c r="D60" i="21"/>
  <c r="L60" i="21"/>
  <c r="D67" i="21"/>
  <c r="L67" i="21"/>
  <c r="J73" i="21"/>
  <c r="D75" i="21"/>
  <c r="L75" i="21"/>
  <c r="D82" i="21"/>
  <c r="L82" i="21"/>
  <c r="J88" i="21"/>
  <c r="D90" i="21"/>
  <c r="L90" i="21"/>
  <c r="J105" i="21"/>
  <c r="D107" i="21"/>
  <c r="L107" i="21"/>
  <c r="J113" i="21"/>
  <c r="J75" i="21"/>
  <c r="J82" i="21"/>
  <c r="I40" i="21"/>
  <c r="C42" i="21"/>
  <c r="K42" i="21"/>
  <c r="E44" i="21"/>
  <c r="M44" i="21"/>
  <c r="G46" i="21"/>
  <c r="Q46" i="21"/>
  <c r="I48" i="21"/>
  <c r="C50" i="21"/>
  <c r="K50" i="21"/>
  <c r="E52" i="21"/>
  <c r="M52" i="21"/>
  <c r="G54" i="21"/>
  <c r="Q54" i="21"/>
  <c r="I56" i="21"/>
  <c r="C58" i="21"/>
  <c r="K58" i="21"/>
  <c r="E60" i="21"/>
  <c r="M60" i="21"/>
  <c r="E67" i="21"/>
  <c r="M67" i="21"/>
  <c r="G69" i="21"/>
  <c r="Q69" i="21"/>
  <c r="I71" i="21"/>
  <c r="C73" i="21"/>
  <c r="K73" i="21"/>
  <c r="E75" i="21"/>
  <c r="M75" i="21"/>
  <c r="E82" i="21"/>
  <c r="M82" i="21"/>
  <c r="G84" i="21"/>
  <c r="Q84" i="21"/>
  <c r="I86" i="21"/>
  <c r="C88" i="21"/>
  <c r="K88" i="21"/>
  <c r="E90" i="21"/>
  <c r="M90" i="21"/>
  <c r="G92" i="21"/>
  <c r="Q92" i="21"/>
  <c r="G101" i="21"/>
  <c r="Q101" i="21"/>
  <c r="I103" i="21"/>
  <c r="C105" i="21"/>
  <c r="K105" i="21"/>
  <c r="E107" i="21"/>
  <c r="M107" i="21"/>
  <c r="G109" i="21"/>
  <c r="Q109" i="21"/>
  <c r="I111" i="21"/>
  <c r="C113" i="21"/>
  <c r="K113" i="21"/>
  <c r="J90" i="21"/>
  <c r="J40" i="21"/>
  <c r="D42" i="21"/>
  <c r="L42" i="21"/>
  <c r="F44" i="21"/>
  <c r="P44" i="21"/>
  <c r="J48" i="21"/>
  <c r="D50" i="21"/>
  <c r="L50" i="21"/>
  <c r="F52" i="21"/>
  <c r="P52" i="21"/>
  <c r="J56" i="21"/>
  <c r="D58" i="21"/>
  <c r="L58" i="21"/>
  <c r="F60" i="21"/>
  <c r="P60" i="21"/>
  <c r="F67" i="21"/>
  <c r="P67" i="21"/>
  <c r="J71" i="21"/>
  <c r="D73" i="21"/>
  <c r="L73" i="21"/>
  <c r="F75" i="21"/>
  <c r="P75" i="21"/>
  <c r="F82" i="21"/>
  <c r="P82" i="21"/>
  <c r="J86" i="21"/>
  <c r="D88" i="21"/>
  <c r="L88" i="21"/>
  <c r="F90" i="21"/>
  <c r="P90" i="21"/>
  <c r="C98" i="21"/>
  <c r="E99" i="21" s="1"/>
  <c r="J103" i="21"/>
  <c r="D105" i="21"/>
  <c r="L105" i="21"/>
  <c r="F107" i="21"/>
  <c r="P107" i="21"/>
  <c r="J111" i="21"/>
  <c r="D113" i="21"/>
  <c r="L113" i="21"/>
  <c r="C40" i="21"/>
  <c r="K40" i="21"/>
  <c r="E42" i="21"/>
  <c r="M42" i="21"/>
  <c r="G44" i="21"/>
  <c r="Q44" i="21"/>
  <c r="I46" i="21"/>
  <c r="C48" i="21"/>
  <c r="K48" i="21"/>
  <c r="E50" i="21"/>
  <c r="M50" i="21"/>
  <c r="G52" i="21"/>
  <c r="Q52" i="21"/>
  <c r="I54" i="21"/>
  <c r="C56" i="21"/>
  <c r="K56" i="21"/>
  <c r="E58" i="21"/>
  <c r="M58" i="21"/>
  <c r="G60" i="21"/>
  <c r="Q60" i="21"/>
  <c r="G67" i="21"/>
  <c r="Q67" i="21"/>
  <c r="I69" i="21"/>
  <c r="C71" i="21"/>
  <c r="K71" i="21"/>
  <c r="E73" i="21"/>
  <c r="M73" i="21"/>
  <c r="G75" i="21"/>
  <c r="Q75" i="21"/>
  <c r="G82" i="21"/>
  <c r="Q82" i="21"/>
  <c r="C86" i="21"/>
  <c r="K86" i="21"/>
  <c r="E88" i="21"/>
  <c r="M88" i="21"/>
  <c r="G90" i="21"/>
  <c r="Q90" i="21"/>
  <c r="I101" i="21"/>
  <c r="C103" i="21"/>
  <c r="K103" i="21"/>
  <c r="E105" i="21"/>
  <c r="M105" i="21"/>
  <c r="G107" i="21"/>
  <c r="Q107" i="21"/>
  <c r="I109" i="21"/>
  <c r="C111" i="21"/>
  <c r="K111" i="21"/>
  <c r="E113" i="21"/>
  <c r="M113" i="21"/>
  <c r="D40" i="21"/>
  <c r="F42" i="21"/>
  <c r="P42" i="21"/>
  <c r="H44" i="21"/>
  <c r="D48" i="21"/>
  <c r="F50" i="21"/>
  <c r="P50" i="21"/>
  <c r="H52" i="21"/>
  <c r="D56" i="21"/>
  <c r="F58" i="21"/>
  <c r="P58" i="21"/>
  <c r="H60" i="21"/>
  <c r="H67" i="21"/>
  <c r="D71" i="21"/>
  <c r="F73" i="21"/>
  <c r="P73" i="21"/>
  <c r="H75" i="21"/>
  <c r="H82" i="21"/>
  <c r="D86" i="21"/>
  <c r="F88" i="21"/>
  <c r="P88" i="21"/>
  <c r="H90" i="21"/>
  <c r="D103" i="21"/>
  <c r="F105" i="21"/>
  <c r="P105" i="21"/>
  <c r="H107" i="21"/>
  <c r="D111" i="21"/>
  <c r="F113" i="21"/>
  <c r="P113" i="21"/>
  <c r="J52" i="21"/>
  <c r="J67" i="21"/>
  <c r="G42" i="21"/>
  <c r="G50" i="21"/>
  <c r="G58" i="21"/>
  <c r="G105" i="21"/>
  <c r="G113" i="21"/>
  <c r="G28" i="17"/>
  <c r="C32" i="17"/>
  <c r="G36" i="17"/>
  <c r="C40" i="17"/>
  <c r="G44" i="17"/>
  <c r="C48" i="17"/>
  <c r="C55" i="17"/>
  <c r="G59" i="17"/>
  <c r="C63" i="17"/>
  <c r="C70" i="17"/>
  <c r="G74" i="17"/>
  <c r="C78" i="17"/>
  <c r="G91" i="17"/>
  <c r="C95" i="17"/>
  <c r="G99" i="17"/>
  <c r="D32" i="17"/>
  <c r="F34" i="17"/>
  <c r="D40" i="17"/>
  <c r="D48" i="17"/>
  <c r="D55" i="17"/>
  <c r="D63" i="17"/>
  <c r="D70" i="17"/>
  <c r="D78" i="17"/>
  <c r="D95" i="17"/>
  <c r="C30" i="17"/>
  <c r="G34" i="17"/>
  <c r="C38" i="17"/>
  <c r="G42" i="17"/>
  <c r="C46" i="17"/>
  <c r="G57" i="17"/>
  <c r="C61" i="17"/>
  <c r="G72" i="17"/>
  <c r="C76" i="17"/>
  <c r="G80" i="17"/>
  <c r="G89" i="17"/>
  <c r="C93" i="17"/>
  <c r="G97" i="17"/>
  <c r="C101" i="17"/>
  <c r="F32" i="17"/>
  <c r="F40" i="17"/>
  <c r="F48" i="17"/>
  <c r="F55" i="17"/>
  <c r="F63" i="17"/>
  <c r="F70" i="17"/>
  <c r="F78" i="17"/>
  <c r="C86" i="17"/>
  <c r="D93" i="17"/>
  <c r="F95" i="17"/>
  <c r="D101" i="17"/>
  <c r="C28" i="17"/>
  <c r="G32" i="17"/>
  <c r="C36" i="17"/>
  <c r="G40" i="17"/>
  <c r="C44" i="17"/>
  <c r="G48" i="17"/>
  <c r="G55" i="17"/>
  <c r="C59" i="17"/>
  <c r="G63" i="17"/>
  <c r="G70" i="17"/>
  <c r="C74" i="17"/>
  <c r="G78" i="17"/>
  <c r="C91" i="17"/>
  <c r="G95" i="17"/>
  <c r="C99" i="17"/>
  <c r="D28" i="17"/>
  <c r="F30" i="17"/>
  <c r="D36" i="17"/>
  <c r="F38" i="17"/>
  <c r="D44" i="17"/>
  <c r="F46" i="17"/>
  <c r="D59" i="17"/>
  <c r="F61" i="17"/>
  <c r="D74" i="17"/>
  <c r="F76" i="17"/>
  <c r="D91" i="17"/>
  <c r="F93" i="17"/>
  <c r="D99" i="17"/>
  <c r="F101" i="17"/>
  <c r="C34" i="17"/>
  <c r="C42" i="17"/>
  <c r="C57" i="17"/>
  <c r="C89" i="17"/>
  <c r="C97" i="17"/>
  <c r="O64" i="15"/>
  <c r="N64" i="15"/>
  <c r="C64" i="15"/>
  <c r="E37" i="15"/>
  <c r="M37" i="15"/>
  <c r="I64" i="15"/>
  <c r="K98" i="15"/>
  <c r="K37" i="15"/>
  <c r="I98" i="15"/>
  <c r="H98" i="15"/>
  <c r="J98" i="15"/>
  <c r="C98" i="15"/>
  <c r="L98" i="15"/>
  <c r="J51" i="15"/>
  <c r="J74" i="15"/>
  <c r="G39" i="15"/>
  <c r="O39" i="15"/>
  <c r="I41" i="15"/>
  <c r="C43" i="15"/>
  <c r="K43" i="15"/>
  <c r="E45" i="15"/>
  <c r="M45" i="15"/>
  <c r="G47" i="15"/>
  <c r="O47" i="15"/>
  <c r="I49" i="15"/>
  <c r="C51" i="15"/>
  <c r="K51" i="15"/>
  <c r="E53" i="15"/>
  <c r="M53" i="15"/>
  <c r="G55" i="15"/>
  <c r="O55" i="15"/>
  <c r="I57" i="15"/>
  <c r="C59" i="15"/>
  <c r="K59" i="15"/>
  <c r="C66" i="15"/>
  <c r="K66" i="15"/>
  <c r="E68" i="15"/>
  <c r="M68" i="15"/>
  <c r="G70" i="15"/>
  <c r="O70" i="15"/>
  <c r="I72" i="15"/>
  <c r="C74" i="15"/>
  <c r="K74" i="15"/>
  <c r="E100" i="15"/>
  <c r="M100" i="15"/>
  <c r="G102" i="15"/>
  <c r="O102" i="15"/>
  <c r="I104" i="15"/>
  <c r="C106" i="15"/>
  <c r="K106" i="15"/>
  <c r="E108" i="15"/>
  <c r="M108" i="15"/>
  <c r="G110" i="15"/>
  <c r="O110" i="15"/>
  <c r="I112" i="15"/>
  <c r="J43" i="15"/>
  <c r="J106" i="15"/>
  <c r="J41" i="15"/>
  <c r="D43" i="15"/>
  <c r="L43" i="15"/>
  <c r="F45" i="15"/>
  <c r="N45" i="15"/>
  <c r="J49" i="15"/>
  <c r="D51" i="15"/>
  <c r="L51" i="15"/>
  <c r="F53" i="15"/>
  <c r="N53" i="15"/>
  <c r="J57" i="15"/>
  <c r="D59" i="15"/>
  <c r="L59" i="15"/>
  <c r="D66" i="15"/>
  <c r="L66" i="15"/>
  <c r="F68" i="15"/>
  <c r="N68" i="15"/>
  <c r="J72" i="15"/>
  <c r="D74" i="15"/>
  <c r="L74" i="15"/>
  <c r="D98" i="15"/>
  <c r="F100" i="15"/>
  <c r="N100" i="15"/>
  <c r="J104" i="15"/>
  <c r="D106" i="15"/>
  <c r="L106" i="15"/>
  <c r="F108" i="15"/>
  <c r="N108" i="15"/>
  <c r="J112" i="15"/>
  <c r="J66" i="15"/>
  <c r="E43" i="15"/>
  <c r="M43" i="15"/>
  <c r="G45" i="15"/>
  <c r="O45" i="15"/>
  <c r="E51" i="15"/>
  <c r="M51" i="15"/>
  <c r="G53" i="15"/>
  <c r="O53" i="15"/>
  <c r="E59" i="15"/>
  <c r="M59" i="15"/>
  <c r="E66" i="15"/>
  <c r="M66" i="15"/>
  <c r="G68" i="15"/>
  <c r="O68" i="15"/>
  <c r="E74" i="15"/>
  <c r="M74" i="15"/>
  <c r="G100" i="15"/>
  <c r="O100" i="15"/>
  <c r="E106" i="15"/>
  <c r="M106" i="15"/>
  <c r="G108" i="15"/>
  <c r="O108" i="15"/>
  <c r="J59" i="15"/>
  <c r="D41" i="15"/>
  <c r="F43" i="15"/>
  <c r="N43" i="15"/>
  <c r="H45" i="15"/>
  <c r="D49" i="15"/>
  <c r="F51" i="15"/>
  <c r="N51" i="15"/>
  <c r="H53" i="15"/>
  <c r="D57" i="15"/>
  <c r="F59" i="15"/>
  <c r="N59" i="15"/>
  <c r="F66" i="15"/>
  <c r="N66" i="15"/>
  <c r="H68" i="15"/>
  <c r="D72" i="15"/>
  <c r="F74" i="15"/>
  <c r="N74" i="15"/>
  <c r="H100" i="15"/>
  <c r="D104" i="15"/>
  <c r="F106" i="15"/>
  <c r="N106" i="15"/>
  <c r="H108" i="15"/>
  <c r="D112" i="15"/>
  <c r="G43" i="15"/>
  <c r="O43" i="15"/>
  <c r="I45" i="15"/>
  <c r="G51" i="15"/>
  <c r="O51" i="15"/>
  <c r="I53" i="15"/>
  <c r="G59" i="15"/>
  <c r="O59" i="15"/>
  <c r="G66" i="15"/>
  <c r="O66" i="15"/>
  <c r="I68" i="15"/>
  <c r="G74" i="15"/>
  <c r="O74" i="15"/>
  <c r="I100" i="15"/>
  <c r="G106" i="15"/>
  <c r="O106" i="15"/>
  <c r="I108" i="15"/>
  <c r="H43" i="15"/>
  <c r="J45" i="15"/>
  <c r="H51" i="15"/>
  <c r="J53" i="15"/>
  <c r="H59" i="15"/>
  <c r="H66" i="15"/>
  <c r="J68" i="15"/>
  <c r="H74" i="15"/>
  <c r="J100" i="15"/>
  <c r="H106" i="15"/>
  <c r="J108" i="15"/>
  <c r="C45" i="15"/>
  <c r="C53" i="15"/>
  <c r="C68" i="15"/>
  <c r="C100" i="15"/>
  <c r="C108" i="15"/>
  <c r="F62" i="14"/>
  <c r="I62" i="14"/>
  <c r="D62" i="14"/>
  <c r="J62" i="14"/>
  <c r="G62" i="14"/>
  <c r="J64" i="14"/>
  <c r="G37" i="14"/>
  <c r="O37" i="14"/>
  <c r="I39" i="14"/>
  <c r="C41" i="14"/>
  <c r="K41" i="14"/>
  <c r="G45" i="14"/>
  <c r="O45" i="14"/>
  <c r="I47" i="14"/>
  <c r="C49" i="14"/>
  <c r="K49" i="14"/>
  <c r="G53" i="14"/>
  <c r="O53" i="14"/>
  <c r="I55" i="14"/>
  <c r="C57" i="14"/>
  <c r="K57" i="14"/>
  <c r="C64" i="14"/>
  <c r="K64" i="14"/>
  <c r="G68" i="14"/>
  <c r="O68" i="14"/>
  <c r="I70" i="14"/>
  <c r="C72" i="14"/>
  <c r="K72" i="14"/>
  <c r="I103" i="14"/>
  <c r="C105" i="14"/>
  <c r="K105" i="14"/>
  <c r="O109" i="14"/>
  <c r="I111" i="14"/>
  <c r="J72" i="14"/>
  <c r="J39" i="14"/>
  <c r="D41" i="14"/>
  <c r="L41" i="14"/>
  <c r="J47" i="14"/>
  <c r="D49" i="14"/>
  <c r="L49" i="14"/>
  <c r="J55" i="14"/>
  <c r="D57" i="14"/>
  <c r="L57" i="14"/>
  <c r="D64" i="14"/>
  <c r="L64" i="14"/>
  <c r="J70" i="14"/>
  <c r="D72" i="14"/>
  <c r="L72" i="14"/>
  <c r="J103" i="14"/>
  <c r="D105" i="14"/>
  <c r="L105" i="14"/>
  <c r="J111" i="14"/>
  <c r="J49" i="14"/>
  <c r="I37" i="14"/>
  <c r="C39" i="14"/>
  <c r="K39" i="14"/>
  <c r="E41" i="14"/>
  <c r="M41" i="14"/>
  <c r="G43" i="14"/>
  <c r="O43" i="14"/>
  <c r="I45" i="14"/>
  <c r="C47" i="14"/>
  <c r="K47" i="14"/>
  <c r="E49" i="14"/>
  <c r="M49" i="14"/>
  <c r="G51" i="14"/>
  <c r="O51" i="14"/>
  <c r="I53" i="14"/>
  <c r="C55" i="14"/>
  <c r="K55" i="14"/>
  <c r="E57" i="14"/>
  <c r="M57" i="14"/>
  <c r="E64" i="14"/>
  <c r="M64" i="14"/>
  <c r="G66" i="14"/>
  <c r="O66" i="14"/>
  <c r="I68" i="14"/>
  <c r="C70" i="14"/>
  <c r="K70" i="14"/>
  <c r="E72" i="14"/>
  <c r="M72" i="14"/>
  <c r="G99" i="14"/>
  <c r="O99" i="14"/>
  <c r="I101" i="14"/>
  <c r="C103" i="14"/>
  <c r="K103" i="14"/>
  <c r="E105" i="14"/>
  <c r="M105" i="14"/>
  <c r="G107" i="14"/>
  <c r="O107" i="14"/>
  <c r="I109" i="14"/>
  <c r="C111" i="14"/>
  <c r="K111" i="14"/>
  <c r="J41" i="14"/>
  <c r="J37" i="14"/>
  <c r="D39" i="14"/>
  <c r="L39" i="14"/>
  <c r="F41" i="14"/>
  <c r="N41" i="14"/>
  <c r="J45" i="14"/>
  <c r="D47" i="14"/>
  <c r="L47" i="14"/>
  <c r="F49" i="14"/>
  <c r="N49" i="14"/>
  <c r="J53" i="14"/>
  <c r="D55" i="14"/>
  <c r="L55" i="14"/>
  <c r="F57" i="14"/>
  <c r="N57" i="14"/>
  <c r="F64" i="14"/>
  <c r="N64" i="14"/>
  <c r="J68" i="14"/>
  <c r="D70" i="14"/>
  <c r="L70" i="14"/>
  <c r="F72" i="14"/>
  <c r="N72" i="14"/>
  <c r="C96" i="14"/>
  <c r="J101" i="14"/>
  <c r="D103" i="14"/>
  <c r="L103" i="14"/>
  <c r="F105" i="14"/>
  <c r="N105" i="14"/>
  <c r="J109" i="14"/>
  <c r="D111" i="14"/>
  <c r="L111" i="14"/>
  <c r="J57" i="14"/>
  <c r="C37" i="14"/>
  <c r="K37" i="14"/>
  <c r="E39" i="14"/>
  <c r="M39" i="14"/>
  <c r="G41" i="14"/>
  <c r="O41" i="14"/>
  <c r="I43" i="14"/>
  <c r="C45" i="14"/>
  <c r="K45" i="14"/>
  <c r="E47" i="14"/>
  <c r="M47" i="14"/>
  <c r="G49" i="14"/>
  <c r="O49" i="14"/>
  <c r="I51" i="14"/>
  <c r="C53" i="14"/>
  <c r="K53" i="14"/>
  <c r="E55" i="14"/>
  <c r="M55" i="14"/>
  <c r="G57" i="14"/>
  <c r="O57" i="14"/>
  <c r="E62" i="14"/>
  <c r="G64" i="14"/>
  <c r="O64" i="14"/>
  <c r="I66" i="14"/>
  <c r="C68" i="14"/>
  <c r="K68" i="14"/>
  <c r="E70" i="14"/>
  <c r="M70" i="14"/>
  <c r="G72" i="14"/>
  <c r="O72" i="14"/>
  <c r="I99" i="14"/>
  <c r="C101" i="14"/>
  <c r="K101" i="14"/>
  <c r="E103" i="14"/>
  <c r="M103" i="14"/>
  <c r="G105" i="14"/>
  <c r="O105" i="14"/>
  <c r="I107" i="14"/>
  <c r="C109" i="14"/>
  <c r="K109" i="14"/>
  <c r="E111" i="14"/>
  <c r="M111" i="14"/>
  <c r="D37" i="14"/>
  <c r="L37" i="14"/>
  <c r="F39" i="14"/>
  <c r="N39" i="14"/>
  <c r="H41" i="14"/>
  <c r="J43" i="14"/>
  <c r="D45" i="14"/>
  <c r="L45" i="14"/>
  <c r="F47" i="14"/>
  <c r="N47" i="14"/>
  <c r="H49" i="14"/>
  <c r="J51" i="14"/>
  <c r="D53" i="14"/>
  <c r="L53" i="14"/>
  <c r="F55" i="14"/>
  <c r="N55" i="14"/>
  <c r="H57" i="14"/>
  <c r="H64" i="14"/>
  <c r="J66" i="14"/>
  <c r="D68" i="14"/>
  <c r="L68" i="14"/>
  <c r="F70" i="14"/>
  <c r="N70" i="14"/>
  <c r="H72" i="14"/>
  <c r="J99" i="14"/>
  <c r="D101" i="14"/>
  <c r="L101" i="14"/>
  <c r="F103" i="14"/>
  <c r="N103" i="14"/>
  <c r="H105" i="14"/>
  <c r="J107" i="14"/>
  <c r="D109" i="14"/>
  <c r="L109" i="14"/>
  <c r="F111" i="14"/>
  <c r="N111" i="14"/>
  <c r="E37" i="14"/>
  <c r="G39" i="14"/>
  <c r="C43" i="14"/>
  <c r="E45" i="14"/>
  <c r="G47" i="14"/>
  <c r="C51" i="14"/>
  <c r="E53" i="14"/>
  <c r="G55" i="14"/>
  <c r="C66" i="14"/>
  <c r="E68" i="14"/>
  <c r="G70" i="14"/>
  <c r="C99" i="14"/>
  <c r="E101" i="14"/>
  <c r="G103" i="14"/>
  <c r="C107" i="14"/>
  <c r="E109" i="14"/>
  <c r="G111" i="14"/>
  <c r="E58" i="24" l="1"/>
  <c r="G58" i="24"/>
  <c r="C58" i="24"/>
  <c r="C94" i="21"/>
  <c r="J94" i="21"/>
  <c r="F94" i="21"/>
  <c r="N94" i="21"/>
  <c r="G94" i="21"/>
  <c r="H94" i="21"/>
  <c r="I94" i="21"/>
  <c r="L94" i="21"/>
  <c r="O94" i="21"/>
  <c r="D94" i="21"/>
  <c r="K94" i="21"/>
  <c r="M94" i="21"/>
  <c r="P94" i="21"/>
  <c r="Q94" i="21"/>
  <c r="E94" i="21"/>
  <c r="F26" i="17"/>
  <c r="F68" i="17"/>
  <c r="N62" i="14"/>
  <c r="C62" i="14"/>
  <c r="L62" i="14"/>
  <c r="O62" i="14"/>
  <c r="M62" i="14"/>
  <c r="E64" i="15"/>
  <c r="K64" i="15"/>
  <c r="M64" i="15"/>
  <c r="J64" i="15"/>
  <c r="H64" i="15"/>
  <c r="F64" i="15"/>
  <c r="G64" i="15"/>
  <c r="D80" i="21"/>
  <c r="J80" i="21"/>
  <c r="G80" i="21"/>
  <c r="G27" i="23"/>
  <c r="H82" i="25"/>
  <c r="J82" i="25"/>
  <c r="K21" i="25"/>
  <c r="C53" i="18"/>
  <c r="H69" i="23"/>
  <c r="F17" i="22"/>
  <c r="D17" i="22"/>
  <c r="G17" i="22"/>
  <c r="I17" i="22"/>
  <c r="C17" i="22"/>
  <c r="G69" i="19"/>
  <c r="C69" i="19"/>
  <c r="D69" i="19"/>
  <c r="F69" i="19"/>
  <c r="H62" i="14"/>
  <c r="C35" i="14"/>
  <c r="C48" i="25"/>
  <c r="D82" i="25"/>
  <c r="D48" i="25"/>
  <c r="F82" i="25"/>
  <c r="J48" i="25"/>
  <c r="K82" i="25"/>
  <c r="E48" i="25"/>
  <c r="L82" i="25"/>
  <c r="J21" i="25"/>
  <c r="E82" i="25"/>
  <c r="G82" i="25"/>
  <c r="H21" i="25"/>
  <c r="C68" i="18"/>
  <c r="F68" i="18"/>
  <c r="E68" i="18"/>
  <c r="G26" i="17"/>
  <c r="C68" i="17"/>
  <c r="D68" i="17"/>
  <c r="D26" i="17"/>
  <c r="C26" i="17"/>
  <c r="D46" i="27"/>
  <c r="L78" i="26"/>
  <c r="G78" i="26"/>
  <c r="L63" i="26"/>
  <c r="N78" i="26"/>
  <c r="M78" i="26"/>
  <c r="K78" i="26"/>
  <c r="M63" i="26"/>
  <c r="F78" i="26"/>
  <c r="E78" i="26"/>
  <c r="I78" i="26"/>
  <c r="E63" i="26"/>
  <c r="I63" i="26"/>
  <c r="K63" i="26"/>
  <c r="P63" i="26"/>
  <c r="H63" i="26"/>
  <c r="H78" i="26"/>
  <c r="G63" i="26"/>
  <c r="J63" i="26"/>
  <c r="J78" i="26"/>
  <c r="N63" i="26"/>
  <c r="C63" i="26"/>
  <c r="C78" i="26"/>
  <c r="F63" i="26"/>
  <c r="O63" i="26"/>
  <c r="D78" i="26"/>
  <c r="P78" i="26"/>
  <c r="E46" i="27"/>
  <c r="G80" i="27"/>
  <c r="E80" i="27"/>
  <c r="G46" i="27"/>
  <c r="F46" i="27"/>
  <c r="K63" i="25"/>
  <c r="I63" i="25"/>
  <c r="H63" i="25"/>
  <c r="C63" i="25"/>
  <c r="J63" i="25"/>
  <c r="E63" i="25"/>
  <c r="D63" i="25"/>
  <c r="F63" i="25"/>
  <c r="I21" i="25"/>
  <c r="L21" i="25"/>
  <c r="E21" i="25"/>
  <c r="D21" i="25"/>
  <c r="F21" i="25"/>
  <c r="J54" i="23"/>
  <c r="C54" i="23"/>
  <c r="D54" i="23"/>
  <c r="K54" i="23"/>
  <c r="D59" i="22"/>
  <c r="H59" i="22"/>
  <c r="E59" i="22"/>
  <c r="C59" i="22"/>
  <c r="G59" i="22"/>
  <c r="I59" i="22"/>
  <c r="C80" i="21"/>
  <c r="Q80" i="21"/>
  <c r="K80" i="21"/>
  <c r="M80" i="21"/>
  <c r="P80" i="21"/>
  <c r="L80" i="21"/>
  <c r="F80" i="21"/>
  <c r="E80" i="21"/>
  <c r="M65" i="21"/>
  <c r="D65" i="21"/>
  <c r="H65" i="21"/>
  <c r="K65" i="21"/>
  <c r="G65" i="21"/>
  <c r="N65" i="21"/>
  <c r="F65" i="21"/>
  <c r="P65" i="21"/>
  <c r="E65" i="21"/>
  <c r="Q65" i="21"/>
  <c r="M97" i="26"/>
  <c r="E97" i="26"/>
  <c r="I36" i="26"/>
  <c r="O36" i="26"/>
  <c r="H97" i="26"/>
  <c r="O97" i="26"/>
  <c r="P97" i="26"/>
  <c r="G63" i="25"/>
  <c r="L48" i="25"/>
  <c r="G48" i="25"/>
  <c r="K48" i="25"/>
  <c r="E43" i="24"/>
  <c r="C43" i="24"/>
  <c r="G43" i="24"/>
  <c r="F11" i="24"/>
  <c r="G16" i="24"/>
  <c r="E69" i="23"/>
  <c r="C69" i="23"/>
  <c r="K69" i="23"/>
  <c r="F27" i="23"/>
  <c r="F69" i="23"/>
  <c r="D69" i="23"/>
  <c r="J69" i="23"/>
  <c r="D27" i="23"/>
  <c r="G69" i="23"/>
  <c r="J27" i="23"/>
  <c r="H27" i="23"/>
  <c r="C27" i="23"/>
  <c r="E27" i="23"/>
  <c r="I27" i="23"/>
  <c r="G54" i="19"/>
  <c r="E54" i="19"/>
  <c r="F54" i="19"/>
  <c r="D54" i="19"/>
  <c r="G27" i="19"/>
  <c r="E27" i="19"/>
  <c r="C27" i="19"/>
  <c r="D27" i="19"/>
  <c r="C88" i="18"/>
  <c r="D88" i="18"/>
  <c r="G88" i="18"/>
  <c r="F88" i="18"/>
  <c r="G68" i="18"/>
  <c r="D53" i="18"/>
  <c r="F26" i="18"/>
  <c r="D26" i="18"/>
  <c r="E26" i="18"/>
  <c r="G26" i="18"/>
  <c r="G12" i="22"/>
  <c r="G78" i="22"/>
  <c r="F78" i="22"/>
  <c r="H17" i="22"/>
  <c r="I99" i="21"/>
  <c r="N99" i="21"/>
  <c r="K38" i="21"/>
  <c r="O99" i="21"/>
  <c r="G99" i="21"/>
  <c r="E38" i="21"/>
  <c r="O80" i="21"/>
  <c r="M99" i="21"/>
  <c r="I65" i="21"/>
  <c r="O38" i="21"/>
  <c r="E89" i="19"/>
  <c r="D89" i="19"/>
  <c r="C89" i="19"/>
  <c r="F89" i="19"/>
  <c r="G89" i="19"/>
  <c r="C88" i="20"/>
  <c r="F88" i="20"/>
  <c r="G88" i="20"/>
  <c r="D88" i="20"/>
  <c r="E68" i="20"/>
  <c r="G68" i="20"/>
  <c r="F68" i="20"/>
  <c r="C68" i="20"/>
  <c r="F53" i="20"/>
  <c r="D53" i="20"/>
  <c r="E53" i="20"/>
  <c r="G53" i="20"/>
  <c r="F26" i="20"/>
  <c r="G26" i="20"/>
  <c r="E26" i="20"/>
  <c r="D26" i="20"/>
  <c r="C53" i="17"/>
  <c r="D53" i="17"/>
  <c r="E87" i="17"/>
  <c r="F53" i="17"/>
  <c r="E68" i="17"/>
  <c r="G87" i="17"/>
  <c r="G53" i="17"/>
  <c r="O98" i="15"/>
  <c r="G98" i="15"/>
  <c r="N98" i="15"/>
  <c r="F98" i="15"/>
  <c r="M98" i="15"/>
  <c r="L64" i="15"/>
  <c r="O37" i="15"/>
  <c r="G37" i="15"/>
  <c r="L37" i="15"/>
  <c r="N37" i="15"/>
  <c r="D37" i="15"/>
  <c r="F37" i="15"/>
  <c r="J37" i="15"/>
  <c r="C37" i="15"/>
  <c r="H37" i="15"/>
  <c r="L35" i="14"/>
  <c r="F35" i="14"/>
  <c r="H35" i="14"/>
  <c r="K35" i="14"/>
  <c r="J35" i="14"/>
  <c r="N35" i="14"/>
  <c r="I35" i="14"/>
  <c r="D35" i="14"/>
  <c r="E35" i="14"/>
  <c r="M35" i="14"/>
  <c r="O35" i="14"/>
  <c r="D80" i="27"/>
  <c r="C80" i="27"/>
  <c r="F80" i="27"/>
  <c r="C19" i="27"/>
  <c r="D19" i="27"/>
  <c r="F19" i="27"/>
  <c r="G19" i="27"/>
  <c r="I97" i="26"/>
  <c r="G97" i="26"/>
  <c r="H36" i="26"/>
  <c r="K36" i="26"/>
  <c r="P36" i="26"/>
  <c r="E36" i="26"/>
  <c r="N97" i="26"/>
  <c r="F97" i="26"/>
  <c r="J97" i="26"/>
  <c r="L97" i="26"/>
  <c r="D97" i="26"/>
  <c r="C97" i="26"/>
  <c r="G36" i="26"/>
  <c r="J36" i="26"/>
  <c r="C36" i="26"/>
  <c r="N36" i="26"/>
  <c r="F36" i="26"/>
  <c r="L36" i="26"/>
  <c r="M36" i="26"/>
  <c r="D36" i="26"/>
  <c r="C16" i="24"/>
  <c r="D16" i="24"/>
  <c r="F16" i="24"/>
  <c r="F77" i="24"/>
  <c r="D77" i="24"/>
  <c r="C77" i="24"/>
  <c r="E16" i="24"/>
  <c r="G77" i="24"/>
  <c r="E77" i="24"/>
  <c r="I88" i="23"/>
  <c r="H88" i="23"/>
  <c r="D88" i="23"/>
  <c r="C88" i="23"/>
  <c r="J88" i="23"/>
  <c r="G88" i="23"/>
  <c r="E88" i="23"/>
  <c r="F88" i="23"/>
  <c r="K88" i="23"/>
  <c r="H78" i="22"/>
  <c r="E78" i="22"/>
  <c r="D78" i="22"/>
  <c r="C78" i="22"/>
  <c r="I78" i="22"/>
  <c r="J99" i="21"/>
  <c r="L99" i="21"/>
  <c r="D99" i="21"/>
  <c r="C99" i="21"/>
  <c r="C38" i="21"/>
  <c r="D38" i="21"/>
  <c r="L38" i="21"/>
  <c r="P38" i="21"/>
  <c r="F38" i="21"/>
  <c r="J38" i="21"/>
  <c r="H99" i="21"/>
  <c r="M38" i="21"/>
  <c r="H38" i="21"/>
  <c r="Q38" i="21"/>
  <c r="K99" i="21"/>
  <c r="I38" i="21"/>
  <c r="P99" i="21"/>
  <c r="G38" i="21"/>
  <c r="Q99" i="21"/>
  <c r="F99" i="21"/>
  <c r="F87" i="17"/>
  <c r="D87" i="17"/>
  <c r="C87" i="17"/>
  <c r="J97" i="14"/>
  <c r="N97" i="14"/>
  <c r="F97" i="14"/>
  <c r="L97" i="14"/>
  <c r="D97" i="14"/>
  <c r="C97" i="14"/>
  <c r="G97" i="14"/>
  <c r="I97" i="14"/>
  <c r="H97" i="14"/>
  <c r="O97" i="14"/>
  <c r="M97" i="14"/>
  <c r="K97" i="14"/>
  <c r="E97" i="14"/>
  <c r="C25" i="5" l="1"/>
  <c r="C62" i="4" l="1"/>
  <c r="C58" i="4"/>
  <c r="C56" i="4"/>
  <c r="C54" i="4"/>
  <c r="C47" i="4"/>
  <c r="C45" i="4"/>
  <c r="C43" i="4"/>
  <c r="C41" i="4"/>
  <c r="C39" i="4"/>
  <c r="C32" i="4"/>
  <c r="C30" i="4"/>
  <c r="C28" i="4"/>
  <c r="C29" i="4" s="1"/>
  <c r="C26" i="4"/>
  <c r="C24" i="4"/>
  <c r="C98" i="1"/>
  <c r="C71" i="1"/>
  <c r="C48" i="12"/>
  <c r="C46" i="12"/>
  <c r="C44" i="12"/>
  <c r="C42" i="12"/>
  <c r="C40" i="12"/>
  <c r="C38" i="12"/>
  <c r="C36" i="12"/>
  <c r="C28" i="12"/>
  <c r="C26" i="12"/>
  <c r="C24" i="12"/>
  <c r="C22" i="12"/>
  <c r="C20" i="12"/>
  <c r="C18" i="12"/>
  <c r="C16" i="12"/>
  <c r="D14" i="12"/>
  <c r="M21" i="12" l="1"/>
  <c r="F49" i="12"/>
  <c r="H47" i="12"/>
  <c r="E47" i="12"/>
  <c r="D45" i="12"/>
  <c r="C43" i="12"/>
  <c r="H41" i="12"/>
  <c r="H39" i="12"/>
  <c r="E37" i="12"/>
  <c r="H34" i="12"/>
  <c r="G34" i="12"/>
  <c r="F34" i="12"/>
  <c r="E34" i="12"/>
  <c r="D34" i="12"/>
  <c r="I29" i="12"/>
  <c r="E27" i="12"/>
  <c r="N27" i="12"/>
  <c r="K25" i="12"/>
  <c r="H23" i="12"/>
  <c r="E23" i="12"/>
  <c r="N23" i="12"/>
  <c r="J19" i="12"/>
  <c r="G17" i="12"/>
  <c r="N14" i="12"/>
  <c r="M14" i="12"/>
  <c r="L14" i="12"/>
  <c r="K14" i="12"/>
  <c r="J14" i="12"/>
  <c r="I14" i="12"/>
  <c r="H14" i="12"/>
  <c r="G14" i="12"/>
  <c r="F14" i="12"/>
  <c r="E14" i="12"/>
  <c r="C25" i="11"/>
  <c r="C21" i="11"/>
  <c r="C19" i="11"/>
  <c r="C34" i="12" l="1"/>
  <c r="D35" i="12" s="1"/>
  <c r="C14" i="12"/>
  <c r="F47" i="12"/>
  <c r="F27" i="12"/>
  <c r="G27" i="12"/>
  <c r="I27" i="12"/>
  <c r="M27" i="12"/>
  <c r="C27" i="12"/>
  <c r="I23" i="12"/>
  <c r="K23" i="12"/>
  <c r="C23" i="12"/>
  <c r="E19" i="12"/>
  <c r="G19" i="12"/>
  <c r="C19" i="12"/>
  <c r="K19" i="12"/>
  <c r="M19" i="12"/>
  <c r="I19" i="12"/>
  <c r="H17" i="12"/>
  <c r="G49" i="12"/>
  <c r="E49" i="12"/>
  <c r="D47" i="12"/>
  <c r="C45" i="12"/>
  <c r="E45" i="12"/>
  <c r="G45" i="12"/>
  <c r="D43" i="12"/>
  <c r="E41" i="12"/>
  <c r="C41" i="12"/>
  <c r="G41" i="12"/>
  <c r="D37" i="12"/>
  <c r="C37" i="12"/>
  <c r="H37" i="12"/>
  <c r="G37" i="12"/>
  <c r="F37" i="12"/>
  <c r="D25" i="12"/>
  <c r="L25" i="12"/>
  <c r="M23" i="12"/>
  <c r="D23" i="12"/>
  <c r="G23" i="12"/>
  <c r="N21" i="12"/>
  <c r="D21" i="12"/>
  <c r="F21" i="12"/>
  <c r="H21" i="12"/>
  <c r="L21" i="12"/>
  <c r="F17" i="12"/>
  <c r="N17" i="12"/>
  <c r="I17" i="12"/>
  <c r="D19" i="12"/>
  <c r="L19" i="12"/>
  <c r="G21" i="12"/>
  <c r="J23" i="12"/>
  <c r="E25" i="12"/>
  <c r="M25" i="12"/>
  <c r="H27" i="12"/>
  <c r="C29" i="12"/>
  <c r="K29" i="12"/>
  <c r="C39" i="12"/>
  <c r="D41" i="12"/>
  <c r="E43" i="12"/>
  <c r="F45" i="12"/>
  <c r="G47" i="12"/>
  <c r="H49" i="12"/>
  <c r="D29" i="12"/>
  <c r="F43" i="12"/>
  <c r="C17" i="12"/>
  <c r="K17" i="12"/>
  <c r="F19" i="12"/>
  <c r="N19" i="12"/>
  <c r="I21" i="12"/>
  <c r="L23" i="12"/>
  <c r="G25" i="12"/>
  <c r="J27" i="12"/>
  <c r="E29" i="12"/>
  <c r="M29" i="12"/>
  <c r="E39" i="12"/>
  <c r="F41" i="12"/>
  <c r="G43" i="12"/>
  <c r="H45" i="12"/>
  <c r="J29" i="12"/>
  <c r="D17" i="12"/>
  <c r="L17" i="12"/>
  <c r="J21" i="12"/>
  <c r="H25" i="12"/>
  <c r="K27" i="12"/>
  <c r="F29" i="12"/>
  <c r="N29" i="12"/>
  <c r="F39" i="12"/>
  <c r="H43" i="12"/>
  <c r="C49" i="12"/>
  <c r="J17" i="12"/>
  <c r="F25" i="12"/>
  <c r="N25" i="12"/>
  <c r="L29" i="12"/>
  <c r="D39" i="12"/>
  <c r="E17" i="12"/>
  <c r="M17" i="12"/>
  <c r="H19" i="12"/>
  <c r="C21" i="12"/>
  <c r="K21" i="12"/>
  <c r="F23" i="12"/>
  <c r="I25" i="12"/>
  <c r="D27" i="12"/>
  <c r="L27" i="12"/>
  <c r="G29" i="12"/>
  <c r="G39" i="12"/>
  <c r="C47" i="12"/>
  <c r="D49" i="12"/>
  <c r="J25" i="12"/>
  <c r="H29" i="12"/>
  <c r="E21" i="12"/>
  <c r="C25" i="12"/>
  <c r="D17" i="11"/>
  <c r="E17" i="11"/>
  <c r="F17" i="11"/>
  <c r="G17" i="11"/>
  <c r="H17" i="11"/>
  <c r="I17" i="11"/>
  <c r="J17" i="11"/>
  <c r="K17" i="11"/>
  <c r="L17" i="11"/>
  <c r="M17" i="11"/>
  <c r="N17" i="11"/>
  <c r="C70" i="11"/>
  <c r="I71" i="11" s="1"/>
  <c r="C68" i="11"/>
  <c r="I69" i="11" s="1"/>
  <c r="C66" i="11"/>
  <c r="I67" i="11" s="1"/>
  <c r="C64" i="11"/>
  <c r="I65" i="11" s="1"/>
  <c r="C62" i="11"/>
  <c r="I63" i="11" s="1"/>
  <c r="C60" i="11"/>
  <c r="I61" i="11" s="1"/>
  <c r="C58" i="11"/>
  <c r="I59" i="11" s="1"/>
  <c r="I56" i="11"/>
  <c r="H56" i="11"/>
  <c r="G56" i="11"/>
  <c r="F56" i="11"/>
  <c r="E56" i="11"/>
  <c r="D56" i="11"/>
  <c r="C50" i="11"/>
  <c r="F51" i="11" s="1"/>
  <c r="C48" i="11"/>
  <c r="C49" i="11" s="1"/>
  <c r="C46" i="11"/>
  <c r="F47" i="11" s="1"/>
  <c r="C44" i="11"/>
  <c r="C45" i="11" s="1"/>
  <c r="C42" i="11"/>
  <c r="H43" i="11" s="1"/>
  <c r="C40" i="11"/>
  <c r="H41" i="11" s="1"/>
  <c r="C38" i="11"/>
  <c r="D39" i="11" s="1"/>
  <c r="H36" i="11"/>
  <c r="G36" i="11"/>
  <c r="F36" i="11"/>
  <c r="E36" i="11"/>
  <c r="D36" i="11"/>
  <c r="C31" i="11"/>
  <c r="I32" i="11" s="1"/>
  <c r="C29" i="11"/>
  <c r="L30" i="11" s="1"/>
  <c r="C27" i="11"/>
  <c r="K28" i="11" s="1"/>
  <c r="N26" i="11"/>
  <c r="I26" i="11"/>
  <c r="H26" i="11"/>
  <c r="E26" i="11"/>
  <c r="J26" i="11"/>
  <c r="C23" i="11"/>
  <c r="K24" i="11" s="1"/>
  <c r="M22" i="11"/>
  <c r="E22" i="11"/>
  <c r="J22" i="11"/>
  <c r="G20" i="11"/>
  <c r="C30" i="10"/>
  <c r="M31" i="10" s="1"/>
  <c r="C28" i="10"/>
  <c r="J29" i="10" s="1"/>
  <c r="C26" i="10"/>
  <c r="E27" i="10" s="1"/>
  <c r="C24" i="10"/>
  <c r="K25" i="10" s="1"/>
  <c r="C22" i="10"/>
  <c r="I23" i="10" s="1"/>
  <c r="C20" i="10"/>
  <c r="N21" i="10" s="1"/>
  <c r="C18" i="10"/>
  <c r="K19" i="10" s="1"/>
  <c r="I54" i="10"/>
  <c r="H54" i="10"/>
  <c r="G54" i="10"/>
  <c r="F54" i="10"/>
  <c r="E54" i="10"/>
  <c r="D54" i="10"/>
  <c r="H35" i="10"/>
  <c r="G35" i="10"/>
  <c r="F35" i="10"/>
  <c r="E35" i="10"/>
  <c r="D35" i="10"/>
  <c r="E16" i="10"/>
  <c r="F16" i="10"/>
  <c r="G16" i="10"/>
  <c r="H16" i="10"/>
  <c r="I16" i="10"/>
  <c r="J16" i="10"/>
  <c r="K16" i="10"/>
  <c r="L16" i="10"/>
  <c r="M16" i="10"/>
  <c r="N16" i="10"/>
  <c r="D16" i="10"/>
  <c r="C68" i="10"/>
  <c r="I69" i="10" s="1"/>
  <c r="C49" i="10"/>
  <c r="F50" i="10" s="1"/>
  <c r="I31" i="10"/>
  <c r="F31" i="10"/>
  <c r="D31" i="10"/>
  <c r="D27" i="10"/>
  <c r="K27" i="10"/>
  <c r="L27" i="10"/>
  <c r="C66" i="10"/>
  <c r="I67" i="10" s="1"/>
  <c r="C64" i="10"/>
  <c r="I65" i="10" s="1"/>
  <c r="C62" i="10"/>
  <c r="I63" i="10" s="1"/>
  <c r="C60" i="10"/>
  <c r="I61" i="10" s="1"/>
  <c r="C58" i="10"/>
  <c r="I59" i="10" s="1"/>
  <c r="C56" i="10"/>
  <c r="I57" i="10" s="1"/>
  <c r="C47" i="10"/>
  <c r="F48" i="10" s="1"/>
  <c r="C45" i="10"/>
  <c r="E46" i="10" s="1"/>
  <c r="C43" i="10"/>
  <c r="D44" i="10" s="1"/>
  <c r="C41" i="10"/>
  <c r="C42" i="10" s="1"/>
  <c r="C39" i="10"/>
  <c r="E40" i="10" s="1"/>
  <c r="C37" i="10"/>
  <c r="H38" i="10" s="1"/>
  <c r="C45" i="9"/>
  <c r="D46" i="9" s="1"/>
  <c r="N16" i="9"/>
  <c r="M16" i="9"/>
  <c r="L16" i="9"/>
  <c r="K16" i="9"/>
  <c r="J16" i="9"/>
  <c r="I16" i="9"/>
  <c r="H16" i="9"/>
  <c r="G16" i="9"/>
  <c r="F16" i="9"/>
  <c r="E16" i="9"/>
  <c r="D16" i="9"/>
  <c r="H33" i="9"/>
  <c r="G33" i="9"/>
  <c r="F33" i="9"/>
  <c r="E33" i="9"/>
  <c r="D33" i="9"/>
  <c r="I50" i="9"/>
  <c r="H50" i="9"/>
  <c r="G50" i="9"/>
  <c r="F50" i="9"/>
  <c r="E50" i="9"/>
  <c r="D50" i="9"/>
  <c r="C62" i="9"/>
  <c r="I63" i="9" s="1"/>
  <c r="C60" i="9"/>
  <c r="G61" i="9" s="1"/>
  <c r="C58" i="9"/>
  <c r="E59" i="9" s="1"/>
  <c r="C56" i="9"/>
  <c r="E57" i="9" s="1"/>
  <c r="C54" i="9"/>
  <c r="I55" i="9" s="1"/>
  <c r="C52" i="9"/>
  <c r="I53" i="9" s="1"/>
  <c r="C41" i="9"/>
  <c r="C42" i="9" s="1"/>
  <c r="C43" i="9"/>
  <c r="C44" i="9" s="1"/>
  <c r="C39" i="9"/>
  <c r="H40" i="9" s="1"/>
  <c r="C37" i="9"/>
  <c r="G38" i="9" s="1"/>
  <c r="C35" i="9"/>
  <c r="F36" i="9" s="1"/>
  <c r="C18" i="9"/>
  <c r="K19" i="9" s="1"/>
  <c r="C28" i="9"/>
  <c r="C29" i="9" s="1"/>
  <c r="C26" i="9"/>
  <c r="N27" i="9" s="1"/>
  <c r="C24" i="9"/>
  <c r="K25" i="9" s="1"/>
  <c r="C22" i="9"/>
  <c r="H23" i="9" s="1"/>
  <c r="C20" i="9"/>
  <c r="M21" i="9" s="1"/>
  <c r="C33" i="8"/>
  <c r="H34" i="8" s="1"/>
  <c r="C26" i="8"/>
  <c r="M27" i="8" s="1"/>
  <c r="C22" i="8"/>
  <c r="N23" i="8" s="1"/>
  <c r="C24" i="8"/>
  <c r="J25" i="8" s="1"/>
  <c r="C37" i="8"/>
  <c r="D38" i="8" s="1"/>
  <c r="C35" i="8"/>
  <c r="E36" i="8" s="1"/>
  <c r="H31" i="8"/>
  <c r="G31" i="8"/>
  <c r="F31" i="8"/>
  <c r="E31" i="8"/>
  <c r="D31" i="8"/>
  <c r="N20" i="8"/>
  <c r="M20" i="8"/>
  <c r="L20" i="8"/>
  <c r="K20" i="8"/>
  <c r="J20" i="8"/>
  <c r="I20" i="8"/>
  <c r="H20" i="8"/>
  <c r="G20" i="8"/>
  <c r="F20" i="8"/>
  <c r="E20" i="8"/>
  <c r="D20" i="8"/>
  <c r="D33" i="7"/>
  <c r="E33" i="7"/>
  <c r="F33" i="7"/>
  <c r="G33" i="7"/>
  <c r="H33" i="7"/>
  <c r="C39" i="7"/>
  <c r="G40" i="7" s="1"/>
  <c r="C37" i="7"/>
  <c r="H38" i="7" s="1"/>
  <c r="C35" i="7"/>
  <c r="C36" i="7" s="1"/>
  <c r="C28" i="7"/>
  <c r="D29" i="7" s="1"/>
  <c r="C26" i="7"/>
  <c r="J27" i="7" s="1"/>
  <c r="C24" i="7"/>
  <c r="L25" i="7" s="1"/>
  <c r="N22" i="7"/>
  <c r="M22" i="7"/>
  <c r="L22" i="7"/>
  <c r="K22" i="7"/>
  <c r="J22" i="7"/>
  <c r="I22" i="7"/>
  <c r="H22" i="7"/>
  <c r="G22" i="7"/>
  <c r="F22" i="7"/>
  <c r="E22" i="7"/>
  <c r="D22" i="7"/>
  <c r="H32" i="6"/>
  <c r="G32" i="6"/>
  <c r="F32" i="6"/>
  <c r="E32" i="6"/>
  <c r="D32" i="6"/>
  <c r="E21" i="6"/>
  <c r="F21" i="6"/>
  <c r="G21" i="6"/>
  <c r="H21" i="6"/>
  <c r="I21" i="6"/>
  <c r="J21" i="6"/>
  <c r="K21" i="6"/>
  <c r="L21" i="6"/>
  <c r="M21" i="6"/>
  <c r="N21" i="6"/>
  <c r="D21" i="6"/>
  <c r="C38" i="6"/>
  <c r="E39" i="6" s="1"/>
  <c r="C36" i="6"/>
  <c r="H37" i="6" s="1"/>
  <c r="C34" i="6"/>
  <c r="C35" i="6" s="1"/>
  <c r="C27" i="6"/>
  <c r="K28" i="6" s="1"/>
  <c r="C25" i="6"/>
  <c r="N26" i="6" s="1"/>
  <c r="C23" i="6"/>
  <c r="M24" i="6" s="1"/>
  <c r="C44" i="5"/>
  <c r="H45" i="5" s="1"/>
  <c r="J57" i="5"/>
  <c r="I57" i="5"/>
  <c r="H57" i="5"/>
  <c r="G57" i="5"/>
  <c r="F57" i="5"/>
  <c r="E57" i="5"/>
  <c r="D57" i="5"/>
  <c r="H40" i="5"/>
  <c r="G40" i="5"/>
  <c r="F40" i="5"/>
  <c r="E40" i="5"/>
  <c r="D40" i="5"/>
  <c r="E23" i="5"/>
  <c r="F23" i="5"/>
  <c r="G23" i="5"/>
  <c r="H23" i="5"/>
  <c r="I23" i="5"/>
  <c r="J23" i="5"/>
  <c r="K23" i="5"/>
  <c r="L23" i="5"/>
  <c r="M23" i="5"/>
  <c r="N23" i="5"/>
  <c r="D23" i="5"/>
  <c r="C69" i="5"/>
  <c r="I70" i="5" s="1"/>
  <c r="C52" i="5"/>
  <c r="G53" i="5" s="1"/>
  <c r="C35" i="5"/>
  <c r="N36" i="5" s="1"/>
  <c r="C67" i="5"/>
  <c r="J68" i="5" s="1"/>
  <c r="C65" i="5"/>
  <c r="C66" i="5" s="1"/>
  <c r="C63" i="5"/>
  <c r="J64" i="5" s="1"/>
  <c r="C61" i="5"/>
  <c r="J62" i="5" s="1"/>
  <c r="C59" i="5"/>
  <c r="J60" i="5" s="1"/>
  <c r="C50" i="5"/>
  <c r="C48" i="5"/>
  <c r="C46" i="5"/>
  <c r="C42" i="5"/>
  <c r="C33" i="5"/>
  <c r="I34" i="5" s="1"/>
  <c r="C31" i="5"/>
  <c r="L32" i="5" s="1"/>
  <c r="C29" i="5"/>
  <c r="K30" i="5" s="1"/>
  <c r="C27" i="5"/>
  <c r="M28" i="5" s="1"/>
  <c r="J26" i="5"/>
  <c r="E37" i="4"/>
  <c r="F37" i="4"/>
  <c r="G37" i="4"/>
  <c r="H37" i="4"/>
  <c r="I37" i="4"/>
  <c r="D37" i="4"/>
  <c r="E52" i="4"/>
  <c r="F52" i="4"/>
  <c r="G52" i="4"/>
  <c r="H52" i="4"/>
  <c r="I52" i="4"/>
  <c r="J52" i="4"/>
  <c r="D52" i="4"/>
  <c r="F25" i="4"/>
  <c r="N22" i="4"/>
  <c r="M22" i="4"/>
  <c r="L22" i="4"/>
  <c r="K22" i="4"/>
  <c r="J22" i="4"/>
  <c r="I22" i="4"/>
  <c r="H22" i="4"/>
  <c r="E22" i="4"/>
  <c r="F22" i="4"/>
  <c r="G22" i="4"/>
  <c r="D22" i="4"/>
  <c r="D63" i="4"/>
  <c r="C60" i="4"/>
  <c r="H61" i="4" s="1"/>
  <c r="J59" i="4"/>
  <c r="J57" i="4"/>
  <c r="C55" i="4"/>
  <c r="I48" i="4"/>
  <c r="I46" i="4"/>
  <c r="I44" i="4"/>
  <c r="I42" i="4"/>
  <c r="I40" i="4"/>
  <c r="F33" i="4"/>
  <c r="N31" i="4"/>
  <c r="J29" i="4"/>
  <c r="G27" i="4"/>
  <c r="C114" i="1"/>
  <c r="I115" i="1" s="1"/>
  <c r="G99" i="1"/>
  <c r="E99" i="1"/>
  <c r="C112" i="1"/>
  <c r="E113" i="1" s="1"/>
  <c r="C110" i="1"/>
  <c r="D111" i="1" s="1"/>
  <c r="C108" i="1"/>
  <c r="G109" i="1" s="1"/>
  <c r="C106" i="1"/>
  <c r="I107" i="1" s="1"/>
  <c r="C104" i="1"/>
  <c r="I105" i="1" s="1"/>
  <c r="C102" i="1"/>
  <c r="F103" i="1" s="1"/>
  <c r="C100" i="1"/>
  <c r="E101" i="1" s="1"/>
  <c r="F99" i="1"/>
  <c r="C96" i="1"/>
  <c r="E97" i="1" s="1"/>
  <c r="C94" i="1"/>
  <c r="J95" i="1" s="1"/>
  <c r="J92" i="1"/>
  <c r="I92" i="1"/>
  <c r="H92" i="1"/>
  <c r="G92" i="1"/>
  <c r="F92" i="1"/>
  <c r="E92" i="1"/>
  <c r="D92" i="1"/>
  <c r="D65" i="1"/>
  <c r="C87" i="1"/>
  <c r="E88" i="1" s="1"/>
  <c r="C85" i="1"/>
  <c r="G86" i="1" s="1"/>
  <c r="C83" i="1"/>
  <c r="G84" i="1" s="1"/>
  <c r="C81" i="1"/>
  <c r="I82" i="1" s="1"/>
  <c r="C79" i="1"/>
  <c r="I80" i="1" s="1"/>
  <c r="C77" i="1"/>
  <c r="E78" i="1" s="1"/>
  <c r="C75" i="1"/>
  <c r="I76" i="1" s="1"/>
  <c r="C73" i="1"/>
  <c r="I74" i="1" s="1"/>
  <c r="I72" i="1"/>
  <c r="C69" i="1"/>
  <c r="G70" i="1" s="1"/>
  <c r="C67" i="1"/>
  <c r="D68" i="1" s="1"/>
  <c r="E65" i="1"/>
  <c r="F65" i="1"/>
  <c r="G65" i="1"/>
  <c r="H65" i="1"/>
  <c r="I65" i="1"/>
  <c r="H50" i="10" l="1"/>
  <c r="C35" i="12"/>
  <c r="F46" i="10"/>
  <c r="K29" i="7"/>
  <c r="D60" i="5"/>
  <c r="E39" i="11"/>
  <c r="C47" i="11"/>
  <c r="F39" i="11"/>
  <c r="G39" i="11"/>
  <c r="F49" i="11"/>
  <c r="E43" i="11"/>
  <c r="E50" i="10"/>
  <c r="C50" i="10"/>
  <c r="G48" i="10"/>
  <c r="G50" i="10"/>
  <c r="H53" i="9"/>
  <c r="H40" i="7"/>
  <c r="E36" i="7"/>
  <c r="C37" i="4"/>
  <c r="C52" i="4"/>
  <c r="C53" i="4" s="1"/>
  <c r="C22" i="4"/>
  <c r="C23" i="4" s="1"/>
  <c r="G101" i="1"/>
  <c r="C84" i="1"/>
  <c r="F107" i="1"/>
  <c r="J115" i="1"/>
  <c r="C74" i="1"/>
  <c r="D74" i="1"/>
  <c r="E86" i="1"/>
  <c r="C86" i="1"/>
  <c r="E74" i="1"/>
  <c r="D82" i="1"/>
  <c r="H86" i="1"/>
  <c r="H101" i="1"/>
  <c r="J107" i="1"/>
  <c r="F74" i="1"/>
  <c r="E82" i="1"/>
  <c r="D95" i="1"/>
  <c r="J101" i="1"/>
  <c r="D109" i="1"/>
  <c r="D80" i="1"/>
  <c r="G74" i="1"/>
  <c r="D84" i="1"/>
  <c r="F97" i="1"/>
  <c r="G103" i="1"/>
  <c r="F113" i="1"/>
  <c r="D76" i="1"/>
  <c r="E84" i="1"/>
  <c r="J97" i="1"/>
  <c r="H103" i="1"/>
  <c r="C68" i="1"/>
  <c r="E68" i="1"/>
  <c r="E76" i="1"/>
  <c r="F84" i="1"/>
  <c r="I103" i="1"/>
  <c r="F68" i="1"/>
  <c r="F76" i="1"/>
  <c r="H84" i="1"/>
  <c r="D105" i="1"/>
  <c r="C76" i="1"/>
  <c r="G68" i="1"/>
  <c r="H76" i="1"/>
  <c r="I84" i="1"/>
  <c r="F101" i="1"/>
  <c r="J105" i="1"/>
  <c r="I15" i="12"/>
  <c r="C15" i="12"/>
  <c r="G35" i="12"/>
  <c r="E35" i="12"/>
  <c r="H35" i="12"/>
  <c r="F35" i="12"/>
  <c r="F15" i="12"/>
  <c r="L15" i="12"/>
  <c r="D15" i="12"/>
  <c r="K15" i="12"/>
  <c r="E15" i="12"/>
  <c r="M15" i="12"/>
  <c r="J15" i="12"/>
  <c r="H15" i="12"/>
  <c r="G15" i="12"/>
  <c r="N15" i="12"/>
  <c r="G47" i="11"/>
  <c r="H47" i="11"/>
  <c r="E51" i="11"/>
  <c r="G51" i="11"/>
  <c r="D49" i="11"/>
  <c r="E49" i="11"/>
  <c r="H49" i="11"/>
  <c r="D47" i="11"/>
  <c r="E47" i="11"/>
  <c r="D45" i="11"/>
  <c r="C43" i="11"/>
  <c r="C36" i="11"/>
  <c r="C37" i="11" s="1"/>
  <c r="H39" i="11"/>
  <c r="C39" i="11"/>
  <c r="E30" i="11"/>
  <c r="F30" i="11"/>
  <c r="G30" i="11"/>
  <c r="I30" i="11"/>
  <c r="M30" i="11"/>
  <c r="N30" i="11"/>
  <c r="D28" i="11"/>
  <c r="L28" i="11"/>
  <c r="K26" i="11"/>
  <c r="C26" i="11"/>
  <c r="L26" i="11"/>
  <c r="D26" i="11"/>
  <c r="M26" i="11"/>
  <c r="F26" i="11"/>
  <c r="G26" i="11"/>
  <c r="D24" i="11"/>
  <c r="E24" i="11"/>
  <c r="F24" i="11"/>
  <c r="H24" i="11"/>
  <c r="I24" i="11"/>
  <c r="L24" i="11"/>
  <c r="N24" i="11"/>
  <c r="M24" i="11"/>
  <c r="C22" i="11"/>
  <c r="I22" i="11"/>
  <c r="K22" i="11"/>
  <c r="H20" i="11"/>
  <c r="J32" i="11"/>
  <c r="I20" i="11"/>
  <c r="D22" i="11"/>
  <c r="L22" i="11"/>
  <c r="G24" i="11"/>
  <c r="E28" i="11"/>
  <c r="M28" i="11"/>
  <c r="H30" i="11"/>
  <c r="C32" i="11"/>
  <c r="K32" i="11"/>
  <c r="C41" i="11"/>
  <c r="D43" i="11"/>
  <c r="E45" i="11"/>
  <c r="G49" i="11"/>
  <c r="H51" i="11"/>
  <c r="C59" i="11"/>
  <c r="C61" i="11"/>
  <c r="C63" i="11"/>
  <c r="C65" i="11"/>
  <c r="C67" i="11"/>
  <c r="C69" i="11"/>
  <c r="C71" i="11"/>
  <c r="C17" i="11"/>
  <c r="L18" i="11" s="1"/>
  <c r="J20" i="11"/>
  <c r="F28" i="11"/>
  <c r="N28" i="11"/>
  <c r="D32" i="11"/>
  <c r="L32" i="11"/>
  <c r="D41" i="11"/>
  <c r="F45" i="11"/>
  <c r="C56" i="11"/>
  <c r="D59" i="11"/>
  <c r="D61" i="11"/>
  <c r="D63" i="11"/>
  <c r="D65" i="11"/>
  <c r="D67" i="11"/>
  <c r="D69" i="11"/>
  <c r="D71" i="11"/>
  <c r="C20" i="11"/>
  <c r="K20" i="11"/>
  <c r="F22" i="11"/>
  <c r="N22" i="11"/>
  <c r="G28" i="11"/>
  <c r="J30" i="11"/>
  <c r="E32" i="11"/>
  <c r="M32" i="11"/>
  <c r="E41" i="11"/>
  <c r="F43" i="11"/>
  <c r="G45" i="11"/>
  <c r="E59" i="11"/>
  <c r="E61" i="11"/>
  <c r="E63" i="11"/>
  <c r="E65" i="11"/>
  <c r="E67" i="11"/>
  <c r="E69" i="11"/>
  <c r="E71" i="11"/>
  <c r="D20" i="11"/>
  <c r="L20" i="11"/>
  <c r="G22" i="11"/>
  <c r="J24" i="11"/>
  <c r="H28" i="11"/>
  <c r="C30" i="11"/>
  <c r="K30" i="11"/>
  <c r="F32" i="11"/>
  <c r="N32" i="11"/>
  <c r="F41" i="11"/>
  <c r="G43" i="11"/>
  <c r="H45" i="11"/>
  <c r="C51" i="11"/>
  <c r="F59" i="11"/>
  <c r="F61" i="11"/>
  <c r="F63" i="11"/>
  <c r="F65" i="11"/>
  <c r="F67" i="11"/>
  <c r="F69" i="11"/>
  <c r="F71" i="11"/>
  <c r="E20" i="11"/>
  <c r="M20" i="11"/>
  <c r="H22" i="11"/>
  <c r="C24" i="11"/>
  <c r="I28" i="11"/>
  <c r="D30" i="11"/>
  <c r="G32" i="11"/>
  <c r="G41" i="11"/>
  <c r="D51" i="11"/>
  <c r="G59" i="11"/>
  <c r="G61" i="11"/>
  <c r="G63" i="11"/>
  <c r="G65" i="11"/>
  <c r="G67" i="11"/>
  <c r="G69" i="11"/>
  <c r="G71" i="11"/>
  <c r="F20" i="11"/>
  <c r="N20" i="11"/>
  <c r="J28" i="11"/>
  <c r="H32" i="11"/>
  <c r="H59" i="11"/>
  <c r="H61" i="11"/>
  <c r="H63" i="11"/>
  <c r="H65" i="11"/>
  <c r="H67" i="11"/>
  <c r="H69" i="11"/>
  <c r="H71" i="11"/>
  <c r="C28" i="11"/>
  <c r="G31" i="10"/>
  <c r="L31" i="10"/>
  <c r="N31" i="10"/>
  <c r="J27" i="10"/>
  <c r="I27" i="10"/>
  <c r="H27" i="10"/>
  <c r="G27" i="10"/>
  <c r="C27" i="10"/>
  <c r="N27" i="10"/>
  <c r="F27" i="10"/>
  <c r="M27" i="10"/>
  <c r="L25" i="10"/>
  <c r="E21" i="10"/>
  <c r="G21" i="10"/>
  <c r="M21" i="10"/>
  <c r="C69" i="10"/>
  <c r="D69" i="10"/>
  <c r="E69" i="10"/>
  <c r="F69" i="10"/>
  <c r="G69" i="10"/>
  <c r="H69" i="10"/>
  <c r="D50" i="10"/>
  <c r="H31" i="10"/>
  <c r="J31" i="10"/>
  <c r="C31" i="10"/>
  <c r="K31" i="10"/>
  <c r="E31" i="10"/>
  <c r="D46" i="10"/>
  <c r="C44" i="10"/>
  <c r="E44" i="10"/>
  <c r="H44" i="10"/>
  <c r="D42" i="10"/>
  <c r="C40" i="10"/>
  <c r="F40" i="10"/>
  <c r="H40" i="10"/>
  <c r="G40" i="10"/>
  <c r="C35" i="10"/>
  <c r="E36" i="10" s="1"/>
  <c r="N29" i="10"/>
  <c r="F29" i="10"/>
  <c r="G29" i="10"/>
  <c r="H29" i="10"/>
  <c r="I29" i="10"/>
  <c r="K29" i="10"/>
  <c r="C29" i="10"/>
  <c r="M25" i="10"/>
  <c r="C25" i="10"/>
  <c r="E25" i="10"/>
  <c r="H25" i="10"/>
  <c r="C16" i="10"/>
  <c r="F17" i="10" s="1"/>
  <c r="D19" i="10"/>
  <c r="L19" i="10"/>
  <c r="E19" i="10"/>
  <c r="M19" i="10"/>
  <c r="H21" i="10"/>
  <c r="C23" i="10"/>
  <c r="K23" i="10"/>
  <c r="F25" i="10"/>
  <c r="N25" i="10"/>
  <c r="D29" i="10"/>
  <c r="L29" i="10"/>
  <c r="C38" i="10"/>
  <c r="D40" i="10"/>
  <c r="E42" i="10"/>
  <c r="F44" i="10"/>
  <c r="G46" i="10"/>
  <c r="H48" i="10"/>
  <c r="C57" i="10"/>
  <c r="C59" i="10"/>
  <c r="C61" i="10"/>
  <c r="C63" i="10"/>
  <c r="C65" i="10"/>
  <c r="C67" i="10"/>
  <c r="F19" i="10"/>
  <c r="N19" i="10"/>
  <c r="I21" i="10"/>
  <c r="D23" i="10"/>
  <c r="L23" i="10"/>
  <c r="G25" i="10"/>
  <c r="E29" i="10"/>
  <c r="M29" i="10"/>
  <c r="D38" i="10"/>
  <c r="F42" i="10"/>
  <c r="G44" i="10"/>
  <c r="H46" i="10"/>
  <c r="C54" i="10"/>
  <c r="F55" i="10" s="1"/>
  <c r="D57" i="10"/>
  <c r="D59" i="10"/>
  <c r="D61" i="10"/>
  <c r="D63" i="10"/>
  <c r="D65" i="10"/>
  <c r="D67" i="10"/>
  <c r="G19" i="10"/>
  <c r="J21" i="10"/>
  <c r="E23" i="10"/>
  <c r="M23" i="10"/>
  <c r="E38" i="10"/>
  <c r="G42" i="10"/>
  <c r="E57" i="10"/>
  <c r="E59" i="10"/>
  <c r="E61" i="10"/>
  <c r="E63" i="10"/>
  <c r="E65" i="10"/>
  <c r="E67" i="10"/>
  <c r="H19" i="10"/>
  <c r="C21" i="10"/>
  <c r="K21" i="10"/>
  <c r="F23" i="10"/>
  <c r="N23" i="10"/>
  <c r="I25" i="10"/>
  <c r="F38" i="10"/>
  <c r="H42" i="10"/>
  <c r="C48" i="10"/>
  <c r="F57" i="10"/>
  <c r="F59" i="10"/>
  <c r="F61" i="10"/>
  <c r="F63" i="10"/>
  <c r="F65" i="10"/>
  <c r="F67" i="10"/>
  <c r="J23" i="10"/>
  <c r="I19" i="10"/>
  <c r="D21" i="10"/>
  <c r="L21" i="10"/>
  <c r="G23" i="10"/>
  <c r="J25" i="10"/>
  <c r="G38" i="10"/>
  <c r="C46" i="10"/>
  <c r="D48" i="10"/>
  <c r="G57" i="10"/>
  <c r="G59" i="10"/>
  <c r="G61" i="10"/>
  <c r="G63" i="10"/>
  <c r="G65" i="10"/>
  <c r="G67" i="10"/>
  <c r="E48" i="10"/>
  <c r="H57" i="10"/>
  <c r="H59" i="10"/>
  <c r="H61" i="10"/>
  <c r="H63" i="10"/>
  <c r="H65" i="10"/>
  <c r="H67" i="10"/>
  <c r="J19" i="10"/>
  <c r="H23" i="10"/>
  <c r="C19" i="10"/>
  <c r="F21" i="10"/>
  <c r="D25" i="10"/>
  <c r="C53" i="9"/>
  <c r="E53" i="9"/>
  <c r="F63" i="9"/>
  <c r="E36" i="9"/>
  <c r="F21" i="9"/>
  <c r="H63" i="9"/>
  <c r="N21" i="9"/>
  <c r="C46" i="9"/>
  <c r="L25" i="9"/>
  <c r="D21" i="9"/>
  <c r="C50" i="9"/>
  <c r="I51" i="9" s="1"/>
  <c r="F57" i="9"/>
  <c r="I61" i="9"/>
  <c r="I59" i="9"/>
  <c r="H57" i="9"/>
  <c r="G57" i="9"/>
  <c r="I57" i="9"/>
  <c r="C57" i="9"/>
  <c r="D57" i="9"/>
  <c r="C55" i="9"/>
  <c r="G63" i="9"/>
  <c r="D61" i="9"/>
  <c r="C61" i="9"/>
  <c r="E61" i="9"/>
  <c r="F61" i="9"/>
  <c r="F59" i="9"/>
  <c r="H59" i="9"/>
  <c r="D59" i="9"/>
  <c r="D55" i="9"/>
  <c r="D53" i="9"/>
  <c r="E55" i="9"/>
  <c r="G59" i="9"/>
  <c r="H61" i="9"/>
  <c r="F55" i="9"/>
  <c r="F53" i="9"/>
  <c r="G55" i="9"/>
  <c r="C63" i="9"/>
  <c r="G53" i="9"/>
  <c r="H55" i="9"/>
  <c r="D63" i="9"/>
  <c r="C59" i="9"/>
  <c r="E63" i="9"/>
  <c r="H46" i="9"/>
  <c r="H42" i="9"/>
  <c r="G42" i="9"/>
  <c r="F42" i="9"/>
  <c r="E42" i="9"/>
  <c r="C40" i="9"/>
  <c r="G40" i="9"/>
  <c r="H38" i="9"/>
  <c r="C33" i="9"/>
  <c r="G34" i="9" s="1"/>
  <c r="G36" i="9"/>
  <c r="H36" i="9"/>
  <c r="H44" i="9"/>
  <c r="G44" i="9"/>
  <c r="G46" i="9"/>
  <c r="F44" i="9"/>
  <c r="F46" i="9"/>
  <c r="E44" i="9"/>
  <c r="D42" i="9"/>
  <c r="E46" i="9"/>
  <c r="D44" i="9"/>
  <c r="C38" i="9"/>
  <c r="D40" i="9"/>
  <c r="C36" i="9"/>
  <c r="D38" i="9"/>
  <c r="E40" i="9"/>
  <c r="D36" i="9"/>
  <c r="E38" i="9"/>
  <c r="F40" i="9"/>
  <c r="F38" i="9"/>
  <c r="J19" i="9"/>
  <c r="E19" i="9"/>
  <c r="I19" i="9"/>
  <c r="G27" i="9"/>
  <c r="H27" i="9"/>
  <c r="M25" i="9"/>
  <c r="N25" i="9"/>
  <c r="D25" i="9"/>
  <c r="E25" i="9"/>
  <c r="F25" i="9"/>
  <c r="G25" i="9"/>
  <c r="I23" i="9"/>
  <c r="G21" i="9"/>
  <c r="H21" i="9"/>
  <c r="I21" i="9"/>
  <c r="L19" i="9"/>
  <c r="C19" i="9"/>
  <c r="M19" i="9"/>
  <c r="D19" i="9"/>
  <c r="N19" i="9"/>
  <c r="F19" i="9"/>
  <c r="C16" i="9"/>
  <c r="E17" i="9" s="1"/>
  <c r="G19" i="9"/>
  <c r="J29" i="9"/>
  <c r="I29" i="9"/>
  <c r="H29" i="9"/>
  <c r="G29" i="9"/>
  <c r="F29" i="9"/>
  <c r="M29" i="9"/>
  <c r="E29" i="9"/>
  <c r="N29" i="9"/>
  <c r="L29" i="9"/>
  <c r="D29" i="9"/>
  <c r="K29" i="9"/>
  <c r="C23" i="9"/>
  <c r="K23" i="9"/>
  <c r="I27" i="9"/>
  <c r="D23" i="9"/>
  <c r="L23" i="9"/>
  <c r="J27" i="9"/>
  <c r="J21" i="9"/>
  <c r="E23" i="9"/>
  <c r="M23" i="9"/>
  <c r="H25" i="9"/>
  <c r="C27" i="9"/>
  <c r="K27" i="9"/>
  <c r="J23" i="9"/>
  <c r="H19" i="9"/>
  <c r="C21" i="9"/>
  <c r="K21" i="9"/>
  <c r="F23" i="9"/>
  <c r="N23" i="9"/>
  <c r="I25" i="9"/>
  <c r="D27" i="9"/>
  <c r="L27" i="9"/>
  <c r="L21" i="9"/>
  <c r="G23" i="9"/>
  <c r="J25" i="9"/>
  <c r="E27" i="9"/>
  <c r="M27" i="9"/>
  <c r="E21" i="9"/>
  <c r="C25" i="9"/>
  <c r="F27" i="9"/>
  <c r="C25" i="8"/>
  <c r="K25" i="8"/>
  <c r="C38" i="8"/>
  <c r="E38" i="8"/>
  <c r="F38" i="8"/>
  <c r="G38" i="8"/>
  <c r="F36" i="8"/>
  <c r="C31" i="8"/>
  <c r="H32" i="8" s="1"/>
  <c r="C34" i="8"/>
  <c r="D34" i="8"/>
  <c r="E34" i="8"/>
  <c r="G34" i="8"/>
  <c r="F27" i="8"/>
  <c r="N27" i="8"/>
  <c r="G25" i="8"/>
  <c r="D23" i="8"/>
  <c r="G23" i="8"/>
  <c r="H23" i="8"/>
  <c r="L23" i="8"/>
  <c r="C20" i="8"/>
  <c r="D21" i="8" s="1"/>
  <c r="I23" i="8"/>
  <c r="D25" i="8"/>
  <c r="L25" i="8"/>
  <c r="G27" i="8"/>
  <c r="F34" i="8"/>
  <c r="G36" i="8"/>
  <c r="H38" i="8"/>
  <c r="J23" i="8"/>
  <c r="E25" i="8"/>
  <c r="M25" i="8"/>
  <c r="H27" i="8"/>
  <c r="H36" i="8"/>
  <c r="C23" i="8"/>
  <c r="K23" i="8"/>
  <c r="F25" i="8"/>
  <c r="N25" i="8"/>
  <c r="I27" i="8"/>
  <c r="J27" i="8"/>
  <c r="E23" i="8"/>
  <c r="M23" i="8"/>
  <c r="H25" i="8"/>
  <c r="C27" i="8"/>
  <c r="K27" i="8"/>
  <c r="C36" i="8"/>
  <c r="F23" i="8"/>
  <c r="I25" i="8"/>
  <c r="D27" i="8"/>
  <c r="L27" i="8"/>
  <c r="D36" i="8"/>
  <c r="E27" i="8"/>
  <c r="J29" i="7"/>
  <c r="I29" i="7"/>
  <c r="H29" i="7"/>
  <c r="G29" i="7"/>
  <c r="N29" i="7"/>
  <c r="F29" i="7"/>
  <c r="E38" i="7"/>
  <c r="M29" i="7"/>
  <c r="E29" i="7"/>
  <c r="L29" i="7"/>
  <c r="D40" i="7"/>
  <c r="E40" i="7"/>
  <c r="F40" i="7"/>
  <c r="D36" i="5"/>
  <c r="C38" i="7"/>
  <c r="D38" i="7"/>
  <c r="I60" i="5"/>
  <c r="F38" i="7"/>
  <c r="D36" i="7"/>
  <c r="C33" i="7"/>
  <c r="F34" i="7" s="1"/>
  <c r="H36" i="7"/>
  <c r="C29" i="7"/>
  <c r="C27" i="7"/>
  <c r="K27" i="7"/>
  <c r="N25" i="7"/>
  <c r="C25" i="7"/>
  <c r="F25" i="7"/>
  <c r="E25" i="7"/>
  <c r="G25" i="7"/>
  <c r="C22" i="7"/>
  <c r="C23" i="7" s="1"/>
  <c r="H25" i="7"/>
  <c r="K25" i="7"/>
  <c r="M25" i="7"/>
  <c r="I25" i="7"/>
  <c r="D27" i="7"/>
  <c r="L27" i="7"/>
  <c r="F36" i="7"/>
  <c r="G38" i="7"/>
  <c r="J25" i="7"/>
  <c r="E27" i="7"/>
  <c r="M27" i="7"/>
  <c r="G36" i="7"/>
  <c r="N27" i="7"/>
  <c r="F27" i="7"/>
  <c r="D25" i="7"/>
  <c r="G27" i="7"/>
  <c r="C40" i="7"/>
  <c r="H27" i="7"/>
  <c r="I27" i="7"/>
  <c r="G26" i="6"/>
  <c r="I26" i="6"/>
  <c r="M26" i="6"/>
  <c r="L28" i="6"/>
  <c r="C26" i="6"/>
  <c r="D24" i="6"/>
  <c r="H26" i="6"/>
  <c r="F39" i="6"/>
  <c r="N24" i="6"/>
  <c r="K26" i="6"/>
  <c r="H35" i="6"/>
  <c r="L26" i="6"/>
  <c r="G35" i="6"/>
  <c r="F24" i="6"/>
  <c r="F35" i="6"/>
  <c r="C21" i="6"/>
  <c r="M22" i="6" s="1"/>
  <c r="D26" i="6"/>
  <c r="E35" i="6"/>
  <c r="E26" i="6"/>
  <c r="D28" i="6"/>
  <c r="D35" i="6"/>
  <c r="E37" i="6"/>
  <c r="C37" i="6"/>
  <c r="D37" i="6"/>
  <c r="F37" i="6"/>
  <c r="G37" i="6"/>
  <c r="I63" i="4"/>
  <c r="K28" i="5"/>
  <c r="D26" i="5"/>
  <c r="G24" i="6"/>
  <c r="J26" i="6"/>
  <c r="E28" i="6"/>
  <c r="M28" i="6"/>
  <c r="G39" i="6"/>
  <c r="H24" i="6"/>
  <c r="F28" i="6"/>
  <c r="N28" i="6"/>
  <c r="C32" i="6"/>
  <c r="C33" i="6" s="1"/>
  <c r="H39" i="6"/>
  <c r="I24" i="6"/>
  <c r="G28" i="6"/>
  <c r="J24" i="6"/>
  <c r="H28" i="6"/>
  <c r="C24" i="6"/>
  <c r="K24" i="6"/>
  <c r="F26" i="6"/>
  <c r="I28" i="6"/>
  <c r="C39" i="6"/>
  <c r="L24" i="6"/>
  <c r="J28" i="6"/>
  <c r="D39" i="6"/>
  <c r="E24" i="6"/>
  <c r="C28" i="6"/>
  <c r="C40" i="5"/>
  <c r="C45" i="5"/>
  <c r="F45" i="5"/>
  <c r="C57" i="5"/>
  <c r="C58" i="5" s="1"/>
  <c r="D47" i="5"/>
  <c r="C26" i="5"/>
  <c r="F30" i="5"/>
  <c r="E45" i="5"/>
  <c r="F66" i="5"/>
  <c r="F26" i="5"/>
  <c r="G45" i="5"/>
  <c r="G60" i="5"/>
  <c r="C68" i="5"/>
  <c r="M26" i="5"/>
  <c r="N26" i="5"/>
  <c r="D43" i="5"/>
  <c r="H43" i="5"/>
  <c r="F62" i="5"/>
  <c r="E68" i="5"/>
  <c r="D66" i="5"/>
  <c r="C64" i="5"/>
  <c r="D64" i="5"/>
  <c r="E64" i="5"/>
  <c r="G64" i="5"/>
  <c r="C62" i="5"/>
  <c r="D62" i="5"/>
  <c r="E62" i="5"/>
  <c r="H62" i="5"/>
  <c r="C60" i="5"/>
  <c r="E60" i="5"/>
  <c r="F60" i="5"/>
  <c r="H53" i="5"/>
  <c r="H51" i="5"/>
  <c r="C51" i="5"/>
  <c r="D51" i="5"/>
  <c r="E51" i="5"/>
  <c r="F51" i="5"/>
  <c r="G51" i="5"/>
  <c r="G49" i="5"/>
  <c r="H49" i="5"/>
  <c r="C49" i="5"/>
  <c r="D49" i="5"/>
  <c r="E49" i="5"/>
  <c r="F49" i="5"/>
  <c r="F47" i="5"/>
  <c r="G47" i="5"/>
  <c r="H47" i="5"/>
  <c r="C47" i="5"/>
  <c r="E47" i="5"/>
  <c r="D45" i="5"/>
  <c r="E43" i="5"/>
  <c r="F43" i="5"/>
  <c r="G43" i="5"/>
  <c r="C43" i="5"/>
  <c r="I36" i="5"/>
  <c r="G36" i="5"/>
  <c r="D32" i="5"/>
  <c r="E32" i="5"/>
  <c r="F32" i="5"/>
  <c r="G32" i="5"/>
  <c r="I32" i="5"/>
  <c r="M32" i="5"/>
  <c r="N32" i="5"/>
  <c r="D30" i="5"/>
  <c r="L30" i="5"/>
  <c r="N30" i="5"/>
  <c r="L28" i="5"/>
  <c r="C28" i="5"/>
  <c r="N28" i="5"/>
  <c r="D28" i="5"/>
  <c r="F28" i="5"/>
  <c r="G28" i="5"/>
  <c r="H28" i="5"/>
  <c r="I28" i="5"/>
  <c r="E26" i="5"/>
  <c r="C23" i="5"/>
  <c r="N24" i="5" s="1"/>
  <c r="H26" i="5"/>
  <c r="I26" i="5"/>
  <c r="K26" i="5"/>
  <c r="L26" i="5"/>
  <c r="J70" i="5"/>
  <c r="C70" i="5"/>
  <c r="D70" i="5"/>
  <c r="E70" i="5"/>
  <c r="F70" i="5"/>
  <c r="G70" i="5"/>
  <c r="H70" i="5"/>
  <c r="C53" i="5"/>
  <c r="D53" i="5"/>
  <c r="E53" i="5"/>
  <c r="F53" i="5"/>
  <c r="H36" i="5"/>
  <c r="J36" i="5"/>
  <c r="C36" i="5"/>
  <c r="K36" i="5"/>
  <c r="L36" i="5"/>
  <c r="E36" i="5"/>
  <c r="M36" i="5"/>
  <c r="F36" i="5"/>
  <c r="J34" i="5"/>
  <c r="G26" i="5"/>
  <c r="J28" i="5"/>
  <c r="E30" i="5"/>
  <c r="M30" i="5"/>
  <c r="H32" i="5"/>
  <c r="C34" i="5"/>
  <c r="K34" i="5"/>
  <c r="H60" i="5"/>
  <c r="G62" i="5"/>
  <c r="F64" i="5"/>
  <c r="E66" i="5"/>
  <c r="D68" i="5"/>
  <c r="G30" i="5"/>
  <c r="J32" i="5"/>
  <c r="E34" i="5"/>
  <c r="M34" i="5"/>
  <c r="I62" i="5"/>
  <c r="H64" i="5"/>
  <c r="G66" i="5"/>
  <c r="F68" i="5"/>
  <c r="L34" i="5"/>
  <c r="E28" i="5"/>
  <c r="H30" i="5"/>
  <c r="C32" i="5"/>
  <c r="K32" i="5"/>
  <c r="F34" i="5"/>
  <c r="N34" i="5"/>
  <c r="I64" i="5"/>
  <c r="H66" i="5"/>
  <c r="G68" i="5"/>
  <c r="I30" i="5"/>
  <c r="G34" i="5"/>
  <c r="I66" i="5"/>
  <c r="H68" i="5"/>
  <c r="D34" i="5"/>
  <c r="J30" i="5"/>
  <c r="H34" i="5"/>
  <c r="J66" i="5"/>
  <c r="I68" i="5"/>
  <c r="C30" i="5"/>
  <c r="G31" i="4"/>
  <c r="H31" i="4"/>
  <c r="I31" i="4"/>
  <c r="D31" i="4"/>
  <c r="J31" i="4"/>
  <c r="K31" i="4"/>
  <c r="L31" i="4"/>
  <c r="E31" i="4"/>
  <c r="M31" i="4"/>
  <c r="F31" i="4"/>
  <c r="J63" i="4"/>
  <c r="H63" i="4"/>
  <c r="G63" i="4"/>
  <c r="F63" i="4"/>
  <c r="E63" i="4"/>
  <c r="N33" i="4"/>
  <c r="M33" i="4"/>
  <c r="L33" i="4"/>
  <c r="K29" i="4"/>
  <c r="M25" i="4"/>
  <c r="C27" i="4"/>
  <c r="N25" i="4"/>
  <c r="L27" i="4"/>
  <c r="M27" i="4"/>
  <c r="N27" i="4"/>
  <c r="L29" i="4"/>
  <c r="K27" i="4"/>
  <c r="M29" i="4"/>
  <c r="H29" i="4"/>
  <c r="L25" i="4"/>
  <c r="N29" i="4"/>
  <c r="F57" i="4"/>
  <c r="E33" i="4"/>
  <c r="I25" i="4"/>
  <c r="I29" i="4"/>
  <c r="H25" i="4"/>
  <c r="G33" i="4"/>
  <c r="J25" i="4"/>
  <c r="K25" i="4"/>
  <c r="D55" i="4"/>
  <c r="H27" i="4"/>
  <c r="H33" i="4"/>
  <c r="E55" i="4"/>
  <c r="I27" i="4"/>
  <c r="I33" i="4"/>
  <c r="G55" i="4"/>
  <c r="J27" i="4"/>
  <c r="J33" i="4"/>
  <c r="K33" i="4"/>
  <c r="D29" i="4"/>
  <c r="C40" i="4"/>
  <c r="C42" i="4"/>
  <c r="C44" i="4"/>
  <c r="C46" i="4"/>
  <c r="C48" i="4"/>
  <c r="D61" i="4"/>
  <c r="I61" i="4"/>
  <c r="D40" i="4"/>
  <c r="D44" i="4"/>
  <c r="E40" i="4"/>
  <c r="E42" i="4"/>
  <c r="E44" i="4"/>
  <c r="E46" i="4"/>
  <c r="E48" i="4"/>
  <c r="D42" i="4"/>
  <c r="D48" i="4"/>
  <c r="G25" i="4"/>
  <c r="C33" i="4"/>
  <c r="F40" i="4"/>
  <c r="F42" i="4"/>
  <c r="F44" i="4"/>
  <c r="F46" i="4"/>
  <c r="F48" i="4"/>
  <c r="C57" i="4"/>
  <c r="C63" i="4"/>
  <c r="D46" i="4"/>
  <c r="D33" i="4"/>
  <c r="G40" i="4"/>
  <c r="G42" i="4"/>
  <c r="G44" i="4"/>
  <c r="G46" i="4"/>
  <c r="G48" i="4"/>
  <c r="D57" i="4"/>
  <c r="H42" i="4"/>
  <c r="H46" i="4"/>
  <c r="H40" i="4"/>
  <c r="H44" i="4"/>
  <c r="H48" i="4"/>
  <c r="C31" i="4"/>
  <c r="C59" i="4"/>
  <c r="J61" i="4"/>
  <c r="F55" i="4"/>
  <c r="E57" i="4"/>
  <c r="D59" i="4"/>
  <c r="C61" i="4"/>
  <c r="E59" i="4"/>
  <c r="C25" i="4"/>
  <c r="D27" i="4"/>
  <c r="E29" i="4"/>
  <c r="H55" i="4"/>
  <c r="G57" i="4"/>
  <c r="F59" i="4"/>
  <c r="E61" i="4"/>
  <c r="D25" i="4"/>
  <c r="E27" i="4"/>
  <c r="F29" i="4"/>
  <c r="I55" i="4"/>
  <c r="H57" i="4"/>
  <c r="G59" i="4"/>
  <c r="F61" i="4"/>
  <c r="E25" i="4"/>
  <c r="F27" i="4"/>
  <c r="G29" i="4"/>
  <c r="J55" i="4"/>
  <c r="I57" i="4"/>
  <c r="H59" i="4"/>
  <c r="G61" i="4"/>
  <c r="I59" i="4"/>
  <c r="G113" i="1"/>
  <c r="H113" i="1"/>
  <c r="I113" i="1"/>
  <c r="J113" i="1"/>
  <c r="D113" i="1"/>
  <c r="F111" i="1"/>
  <c r="H111" i="1"/>
  <c r="I111" i="1"/>
  <c r="E111" i="1"/>
  <c r="G111" i="1"/>
  <c r="J111" i="1"/>
  <c r="E109" i="1"/>
  <c r="F109" i="1"/>
  <c r="H109" i="1"/>
  <c r="I109" i="1"/>
  <c r="J109" i="1"/>
  <c r="D107" i="1"/>
  <c r="E107" i="1"/>
  <c r="G107" i="1"/>
  <c r="H107" i="1"/>
  <c r="E105" i="1"/>
  <c r="F105" i="1"/>
  <c r="G105" i="1"/>
  <c r="H105" i="1"/>
  <c r="J103" i="1"/>
  <c r="E103" i="1"/>
  <c r="D103" i="1"/>
  <c r="I101" i="1"/>
  <c r="D101" i="1"/>
  <c r="H99" i="1"/>
  <c r="J99" i="1"/>
  <c r="I99" i="1"/>
  <c r="D99" i="1"/>
  <c r="G97" i="1"/>
  <c r="H97" i="1"/>
  <c r="C92" i="1"/>
  <c r="F93" i="1" s="1"/>
  <c r="I97" i="1"/>
  <c r="D97" i="1"/>
  <c r="E95" i="1"/>
  <c r="F95" i="1"/>
  <c r="G95" i="1"/>
  <c r="H95" i="1"/>
  <c r="I95" i="1"/>
  <c r="F88" i="1"/>
  <c r="G88" i="1"/>
  <c r="C88" i="1"/>
  <c r="H88" i="1"/>
  <c r="I88" i="1"/>
  <c r="D88" i="1"/>
  <c r="I86" i="1"/>
  <c r="D86" i="1"/>
  <c r="F86" i="1"/>
  <c r="C82" i="1"/>
  <c r="F82" i="1"/>
  <c r="G82" i="1"/>
  <c r="H82" i="1"/>
  <c r="E80" i="1"/>
  <c r="F80" i="1"/>
  <c r="G80" i="1"/>
  <c r="H80" i="1"/>
  <c r="C80" i="1"/>
  <c r="F78" i="1"/>
  <c r="G78" i="1"/>
  <c r="H78" i="1"/>
  <c r="I78" i="1"/>
  <c r="D78" i="1"/>
  <c r="C78" i="1"/>
  <c r="G76" i="1"/>
  <c r="H74" i="1"/>
  <c r="D72" i="1"/>
  <c r="E72" i="1"/>
  <c r="C72" i="1"/>
  <c r="F72" i="1"/>
  <c r="G72" i="1"/>
  <c r="C65" i="1"/>
  <c r="H66" i="1" s="1"/>
  <c r="H72" i="1"/>
  <c r="H70" i="1"/>
  <c r="I70" i="1"/>
  <c r="E70" i="1"/>
  <c r="C70" i="1"/>
  <c r="D70" i="1"/>
  <c r="F70" i="1"/>
  <c r="H68" i="1"/>
  <c r="I68" i="1"/>
  <c r="D115" i="1"/>
  <c r="E115" i="1"/>
  <c r="F115" i="1"/>
  <c r="G115" i="1"/>
  <c r="H115" i="1"/>
  <c r="C95" i="1"/>
  <c r="C97" i="1"/>
  <c r="C99" i="1"/>
  <c r="C101" i="1"/>
  <c r="C103" i="1"/>
  <c r="C105" i="1"/>
  <c r="C107" i="1"/>
  <c r="C109" i="1"/>
  <c r="C111" i="1"/>
  <c r="C113" i="1"/>
  <c r="C115" i="1"/>
  <c r="C12" i="11"/>
  <c r="D9" i="11" s="1"/>
  <c r="C12" i="10"/>
  <c r="D8" i="10" s="1"/>
  <c r="C12" i="9"/>
  <c r="D9" i="9" s="1"/>
  <c r="G37" i="11" l="1"/>
  <c r="H37" i="11"/>
  <c r="D37" i="11"/>
  <c r="E37" i="11"/>
  <c r="F37" i="11"/>
  <c r="J18" i="11"/>
  <c r="K18" i="11"/>
  <c r="H57" i="11"/>
  <c r="E57" i="11"/>
  <c r="D57" i="11"/>
  <c r="C57" i="11"/>
  <c r="C18" i="11"/>
  <c r="E18" i="11"/>
  <c r="M18" i="11"/>
  <c r="G57" i="11"/>
  <c r="I18" i="11"/>
  <c r="F57" i="11"/>
  <c r="G18" i="11"/>
  <c r="I57" i="11"/>
  <c r="N18" i="11"/>
  <c r="F18" i="11"/>
  <c r="H18" i="11"/>
  <c r="D18" i="11"/>
  <c r="E17" i="10"/>
  <c r="F36" i="10"/>
  <c r="C36" i="10"/>
  <c r="D36" i="10"/>
  <c r="G36" i="10"/>
  <c r="H36" i="10"/>
  <c r="H17" i="10"/>
  <c r="L17" i="10"/>
  <c r="I17" i="10"/>
  <c r="G17" i="10"/>
  <c r="N17" i="10"/>
  <c r="C17" i="10"/>
  <c r="K17" i="10"/>
  <c r="J17" i="10"/>
  <c r="M17" i="10"/>
  <c r="D17" i="10"/>
  <c r="G55" i="10"/>
  <c r="H55" i="10"/>
  <c r="E55" i="10"/>
  <c r="C55" i="10"/>
  <c r="D55" i="10"/>
  <c r="I55" i="10"/>
  <c r="C51" i="9"/>
  <c r="F51" i="9"/>
  <c r="D51" i="9"/>
  <c r="H51" i="9"/>
  <c r="G51" i="9"/>
  <c r="E51" i="9"/>
  <c r="E34" i="9"/>
  <c r="F34" i="9"/>
  <c r="H34" i="9"/>
  <c r="C34" i="9"/>
  <c r="D34" i="9"/>
  <c r="F17" i="9"/>
  <c r="D17" i="9"/>
  <c r="J17" i="9"/>
  <c r="C17" i="9"/>
  <c r="K17" i="9"/>
  <c r="G17" i="9"/>
  <c r="H17" i="9"/>
  <c r="N17" i="9"/>
  <c r="I17" i="9"/>
  <c r="M17" i="9"/>
  <c r="L17" i="9"/>
  <c r="C32" i="8"/>
  <c r="G32" i="8"/>
  <c r="F32" i="8"/>
  <c r="E32" i="8"/>
  <c r="D32" i="8"/>
  <c r="I21" i="8"/>
  <c r="N21" i="8"/>
  <c r="F21" i="8"/>
  <c r="G21" i="8"/>
  <c r="C21" i="8"/>
  <c r="L21" i="8"/>
  <c r="K21" i="8"/>
  <c r="M21" i="8"/>
  <c r="J21" i="8"/>
  <c r="E21" i="8"/>
  <c r="H21" i="8"/>
  <c r="D34" i="7"/>
  <c r="E34" i="7"/>
  <c r="H34" i="7"/>
  <c r="G34" i="7"/>
  <c r="C34" i="7"/>
  <c r="K23" i="7"/>
  <c r="D23" i="7"/>
  <c r="G23" i="7"/>
  <c r="L23" i="7"/>
  <c r="N23" i="7"/>
  <c r="M23" i="7"/>
  <c r="F23" i="7"/>
  <c r="E23" i="7"/>
  <c r="J23" i="7"/>
  <c r="I23" i="7"/>
  <c r="H23" i="7"/>
  <c r="C22" i="6"/>
  <c r="J22" i="6"/>
  <c r="L22" i="6"/>
  <c r="D22" i="6"/>
  <c r="H22" i="6"/>
  <c r="K22" i="6"/>
  <c r="N22" i="6"/>
  <c r="G22" i="6"/>
  <c r="I22" i="6"/>
  <c r="E22" i="6"/>
  <c r="F22" i="6"/>
  <c r="G33" i="6"/>
  <c r="F33" i="6"/>
  <c r="D33" i="6"/>
  <c r="E33" i="6"/>
  <c r="H33" i="6"/>
  <c r="E58" i="5"/>
  <c r="G58" i="5"/>
  <c r="J58" i="5"/>
  <c r="F58" i="5"/>
  <c r="H24" i="5"/>
  <c r="J24" i="5"/>
  <c r="G24" i="5"/>
  <c r="I24" i="5"/>
  <c r="K24" i="5"/>
  <c r="F24" i="5"/>
  <c r="E24" i="5"/>
  <c r="L24" i="5"/>
  <c r="C24" i="5"/>
  <c r="D24" i="5"/>
  <c r="M24" i="5"/>
  <c r="D58" i="5"/>
  <c r="G41" i="5"/>
  <c r="C41" i="5"/>
  <c r="H41" i="5"/>
  <c r="I58" i="5"/>
  <c r="H58" i="5"/>
  <c r="E41" i="5"/>
  <c r="F41" i="5"/>
  <c r="D41" i="5"/>
  <c r="D53" i="4"/>
  <c r="M23" i="4"/>
  <c r="N23" i="4"/>
  <c r="L23" i="4"/>
  <c r="K23" i="4"/>
  <c r="I23" i="4"/>
  <c r="J23" i="4"/>
  <c r="H23" i="4"/>
  <c r="E23" i="4"/>
  <c r="F23" i="4"/>
  <c r="D23" i="4"/>
  <c r="G23" i="4"/>
  <c r="C38" i="4"/>
  <c r="G38" i="4"/>
  <c r="D38" i="4"/>
  <c r="G53" i="4"/>
  <c r="I53" i="4"/>
  <c r="E38" i="4"/>
  <c r="F53" i="4"/>
  <c r="E53" i="4"/>
  <c r="H38" i="4"/>
  <c r="I38" i="4"/>
  <c r="H53" i="4"/>
  <c r="J53" i="4"/>
  <c r="F38" i="4"/>
  <c r="C93" i="1"/>
  <c r="J93" i="1"/>
  <c r="G93" i="1"/>
  <c r="D93" i="1"/>
  <c r="I93" i="1"/>
  <c r="E93" i="1"/>
  <c r="H93" i="1"/>
  <c r="I66" i="1"/>
  <c r="F66" i="1"/>
  <c r="G66" i="1"/>
  <c r="D66" i="1"/>
  <c r="C66" i="1"/>
  <c r="E66" i="1"/>
  <c r="D6" i="11"/>
  <c r="D10" i="11"/>
  <c r="D5" i="11"/>
  <c r="D5" i="10"/>
  <c r="D9" i="10"/>
  <c r="D11" i="9"/>
  <c r="D5" i="9"/>
  <c r="D6" i="9"/>
  <c r="D8" i="9"/>
  <c r="D10" i="9"/>
  <c r="D7" i="9"/>
  <c r="D7" i="11"/>
  <c r="D11" i="11"/>
  <c r="D8" i="11"/>
  <c r="D6" i="10"/>
  <c r="D10" i="10"/>
  <c r="D7" i="10"/>
  <c r="D11" i="10"/>
  <c r="D12" i="9" l="1"/>
  <c r="D12" i="11"/>
  <c r="D12" i="10"/>
</calcChain>
</file>

<file path=xl/sharedStrings.xml><?xml version="1.0" encoding="utf-8"?>
<sst xmlns="http://schemas.openxmlformats.org/spreadsheetml/2006/main" count="6194" uniqueCount="532">
  <si>
    <t>無回答</t>
    <rPh sb="0" eb="3">
      <t>ムカイトウ</t>
    </rPh>
    <phoneticPr fontId="2"/>
  </si>
  <si>
    <t>医療、福祉</t>
  </si>
  <si>
    <t>その他</t>
  </si>
  <si>
    <t>件</t>
    <rPh sb="0" eb="1">
      <t>ケン</t>
    </rPh>
    <phoneticPr fontId="5"/>
  </si>
  <si>
    <t>割合</t>
    <rPh sb="0" eb="2">
      <t>ワリアイ</t>
    </rPh>
    <phoneticPr fontId="5"/>
  </si>
  <si>
    <t>製造</t>
  </si>
  <si>
    <t>建設</t>
  </si>
  <si>
    <t>卸売</t>
  </si>
  <si>
    <t>小売</t>
  </si>
  <si>
    <t>サービス</t>
  </si>
  <si>
    <t>情報通信</t>
  </si>
  <si>
    <t>教育、学習</t>
  </si>
  <si>
    <t>運輸</t>
  </si>
  <si>
    <t>金融、保険</t>
  </si>
  <si>
    <t>計</t>
    <rPh sb="0" eb="1">
      <t>ケイ</t>
    </rPh>
    <phoneticPr fontId="5"/>
  </si>
  <si>
    <t>平成28年度</t>
    <rPh sb="0" eb="2">
      <t>ヘイセイ</t>
    </rPh>
    <rPh sb="4" eb="5">
      <t>ネン</t>
    </rPh>
    <rPh sb="5" eb="6">
      <t>ド</t>
    </rPh>
    <phoneticPr fontId="2"/>
  </si>
  <si>
    <t>【ワーク・ライフ・バランス支援】</t>
  </si>
  <si>
    <t>５千万円以下</t>
  </si>
  <si>
    <t>５千万円超～１億円</t>
  </si>
  <si>
    <t>１億円超～３億円</t>
  </si>
  <si>
    <t>３億円超</t>
  </si>
  <si>
    <t>10～19人</t>
  </si>
  <si>
    <t>20～49人</t>
  </si>
  <si>
    <t>50～99人</t>
  </si>
  <si>
    <t>無回答</t>
    <rPh sb="0" eb="1">
      <t>ム</t>
    </rPh>
    <rPh sb="1" eb="3">
      <t>カイトウ</t>
    </rPh>
    <phoneticPr fontId="2"/>
  </si>
  <si>
    <t>割合</t>
    <rPh sb="0" eb="2">
      <t>ワリアイ</t>
    </rPh>
    <phoneticPr fontId="2"/>
  </si>
  <si>
    <t>0%超～10%未満</t>
    <phoneticPr fontId="2"/>
  </si>
  <si>
    <t>10%以上～25%未満</t>
    <phoneticPr fontId="2"/>
  </si>
  <si>
    <t>25%以上～50%未満</t>
  </si>
  <si>
    <t>50%以上～75%未満</t>
  </si>
  <si>
    <t>75%以上</t>
  </si>
  <si>
    <t>0%超～5%未満</t>
  </si>
  <si>
    <t>5%以上～10%未満</t>
  </si>
  <si>
    <t>10%以上～30%未満</t>
  </si>
  <si>
    <t>30%以上～50%未満</t>
  </si>
  <si>
    <t>50%以上</t>
  </si>
  <si>
    <t>● 業種</t>
    <rPh sb="2" eb="4">
      <t>ギョウシュ</t>
    </rPh>
    <phoneticPr fontId="2"/>
  </si>
  <si>
    <t>● 業種×資本金</t>
    <rPh sb="2" eb="4">
      <t>ギョウシュ</t>
    </rPh>
    <rPh sb="5" eb="8">
      <t>シホンキン</t>
    </rPh>
    <phoneticPr fontId="2"/>
  </si>
  <si>
    <t>● 業種×従業員規模</t>
    <rPh sb="2" eb="4">
      <t>ギョウシュ</t>
    </rPh>
    <rPh sb="5" eb="8">
      <t>ジュウギョウイン</t>
    </rPh>
    <rPh sb="8" eb="10">
      <t>キボ</t>
    </rPh>
    <phoneticPr fontId="2"/>
  </si>
  <si>
    <t>合計</t>
  </si>
  <si>
    <t>５千万以下</t>
  </si>
  <si>
    <t>５千万超～１億円</t>
  </si>
  <si>
    <t>全体</t>
  </si>
  <si>
    <t>その他</t>
    <phoneticPr fontId="5"/>
  </si>
  <si>
    <t>0～9人</t>
  </si>
  <si>
    <t>● 業種×女性役員管理職の割合</t>
    <rPh sb="2" eb="4">
      <t>ギョウシュ</t>
    </rPh>
    <rPh sb="5" eb="7">
      <t>ジョセイ</t>
    </rPh>
    <rPh sb="7" eb="9">
      <t>ヤクイン</t>
    </rPh>
    <rPh sb="9" eb="11">
      <t>カンリ</t>
    </rPh>
    <rPh sb="11" eb="12">
      <t>ショク</t>
    </rPh>
    <rPh sb="13" eb="15">
      <t>ワリアイ</t>
    </rPh>
    <phoneticPr fontId="2"/>
  </si>
  <si>
    <t>0％</t>
    <phoneticPr fontId="2"/>
  </si>
  <si>
    <t>無回答</t>
    <rPh sb="0" eb="3">
      <t>ムカイトウ</t>
    </rPh>
    <phoneticPr fontId="2"/>
  </si>
  <si>
    <t>● 資本金</t>
    <rPh sb="2" eb="5">
      <t>シホンキン</t>
    </rPh>
    <phoneticPr fontId="2"/>
  </si>
  <si>
    <t>● 従業員規模</t>
    <rPh sb="2" eb="5">
      <t>ジュウギョウイン</t>
    </rPh>
    <rPh sb="5" eb="7">
      <t>キボ</t>
    </rPh>
    <phoneticPr fontId="2"/>
  </si>
  <si>
    <t>● 資本金×業種</t>
    <rPh sb="2" eb="5">
      <t>シホンキン</t>
    </rPh>
    <rPh sb="6" eb="8">
      <t>ギョウシュ</t>
    </rPh>
    <phoneticPr fontId="2"/>
  </si>
  <si>
    <t>● 資本金×従業員規模</t>
    <rPh sb="2" eb="5">
      <t>シホンキン</t>
    </rPh>
    <rPh sb="6" eb="9">
      <t>ジュウギョウイン</t>
    </rPh>
    <rPh sb="9" eb="11">
      <t>キボ</t>
    </rPh>
    <phoneticPr fontId="2"/>
  </si>
  <si>
    <t>● 資本金×女性役員管理職の割合</t>
    <rPh sb="2" eb="5">
      <t>シホンキン</t>
    </rPh>
    <rPh sb="6" eb="8">
      <t>ジョセイ</t>
    </rPh>
    <rPh sb="8" eb="10">
      <t>ヤクイン</t>
    </rPh>
    <rPh sb="10" eb="12">
      <t>カンリ</t>
    </rPh>
    <rPh sb="12" eb="13">
      <t>ショク</t>
    </rPh>
    <rPh sb="14" eb="16">
      <t>ワリアイ</t>
    </rPh>
    <phoneticPr fontId="2"/>
  </si>
  <si>
    <t>● 従業員規模×女性役員管理職の割合</t>
    <rPh sb="2" eb="5">
      <t>ジュウギョウイン</t>
    </rPh>
    <rPh sb="5" eb="7">
      <t>キボ</t>
    </rPh>
    <rPh sb="8" eb="10">
      <t>ジョセイ</t>
    </rPh>
    <rPh sb="10" eb="12">
      <t>ヤクイン</t>
    </rPh>
    <rPh sb="12" eb="14">
      <t>カンリ</t>
    </rPh>
    <rPh sb="14" eb="15">
      <t>ショク</t>
    </rPh>
    <rPh sb="16" eb="18">
      <t>ワリアイ</t>
    </rPh>
    <phoneticPr fontId="2"/>
  </si>
  <si>
    <t>無回答</t>
    <rPh sb="0" eb="3">
      <t>ムカイトウ</t>
    </rPh>
    <phoneticPr fontId="5"/>
  </si>
  <si>
    <t>●  女性役員の有無×業種</t>
    <rPh sb="3" eb="5">
      <t>ジョセイ</t>
    </rPh>
    <rPh sb="5" eb="7">
      <t>ヤクイン</t>
    </rPh>
    <rPh sb="8" eb="10">
      <t>ウム</t>
    </rPh>
    <rPh sb="11" eb="13">
      <t>ギョウシュ</t>
    </rPh>
    <phoneticPr fontId="2"/>
  </si>
  <si>
    <t>●  女性役員の有無×資本金</t>
    <rPh sb="3" eb="5">
      <t>ジョセイ</t>
    </rPh>
    <rPh sb="5" eb="7">
      <t>ヤクイン</t>
    </rPh>
    <rPh sb="8" eb="10">
      <t>ウム</t>
    </rPh>
    <rPh sb="11" eb="14">
      <t>シホンキン</t>
    </rPh>
    <phoneticPr fontId="2"/>
  </si>
  <si>
    <t>●  女性役員の有無×従業員規模</t>
    <rPh sb="3" eb="5">
      <t>ジョセイ</t>
    </rPh>
    <rPh sb="5" eb="7">
      <t>ヤクイン</t>
    </rPh>
    <rPh sb="8" eb="10">
      <t>ウム</t>
    </rPh>
    <rPh sb="11" eb="14">
      <t>ジュウギョウイン</t>
    </rPh>
    <rPh sb="14" eb="16">
      <t>キボ</t>
    </rPh>
    <phoneticPr fontId="2"/>
  </si>
  <si>
    <t>いる</t>
    <phoneticPr fontId="2"/>
  </si>
  <si>
    <t>いない</t>
    <phoneticPr fontId="2"/>
  </si>
  <si>
    <t>●  女性管理職の有無×業種</t>
    <rPh sb="3" eb="5">
      <t>ジョセイ</t>
    </rPh>
    <rPh sb="5" eb="7">
      <t>カンリ</t>
    </rPh>
    <rPh sb="7" eb="8">
      <t>ショク</t>
    </rPh>
    <rPh sb="9" eb="11">
      <t>ウム</t>
    </rPh>
    <rPh sb="12" eb="14">
      <t>ギョウシュ</t>
    </rPh>
    <phoneticPr fontId="2"/>
  </si>
  <si>
    <t>●  女性管理職の有無×資本金</t>
    <rPh sb="3" eb="5">
      <t>ジョセイ</t>
    </rPh>
    <rPh sb="5" eb="7">
      <t>カンリ</t>
    </rPh>
    <rPh sb="7" eb="8">
      <t>ショク</t>
    </rPh>
    <rPh sb="9" eb="11">
      <t>ウム</t>
    </rPh>
    <rPh sb="12" eb="15">
      <t>シホンキン</t>
    </rPh>
    <phoneticPr fontId="2"/>
  </si>
  <si>
    <t>●  女性管理職候補×業種</t>
    <rPh sb="3" eb="5">
      <t>ジョセイ</t>
    </rPh>
    <rPh sb="5" eb="7">
      <t>カンリ</t>
    </rPh>
    <rPh sb="7" eb="8">
      <t>ショク</t>
    </rPh>
    <rPh sb="8" eb="10">
      <t>コウホ</t>
    </rPh>
    <rPh sb="11" eb="13">
      <t>ギョウシュ</t>
    </rPh>
    <phoneticPr fontId="2"/>
  </si>
  <si>
    <t>●  女性管理職候補×資本金</t>
  </si>
  <si>
    <t>● 女性従業員の割合×業種</t>
    <rPh sb="2" eb="4">
      <t>ジョセイ</t>
    </rPh>
    <rPh sb="4" eb="7">
      <t>ジュウギョウイン</t>
    </rPh>
    <rPh sb="8" eb="10">
      <t>ワリアイ</t>
    </rPh>
    <rPh sb="11" eb="13">
      <t>ギョウシュ</t>
    </rPh>
    <phoneticPr fontId="2"/>
  </si>
  <si>
    <t>0%超～10%未満</t>
  </si>
  <si>
    <t>10%以上～25%未満</t>
  </si>
  <si>
    <t>0%</t>
    <phoneticPr fontId="2"/>
  </si>
  <si>
    <t>● 女性従業員の割合×資本金</t>
    <rPh sb="2" eb="4">
      <t>ジョセイ</t>
    </rPh>
    <rPh sb="4" eb="7">
      <t>ジュウギョウイン</t>
    </rPh>
    <rPh sb="8" eb="10">
      <t>ワリアイ</t>
    </rPh>
    <rPh sb="11" eb="14">
      <t>シホンキン</t>
    </rPh>
    <phoneticPr fontId="2"/>
  </si>
  <si>
    <t>●  女性従業員の割合×従業員規模</t>
    <rPh sb="5" eb="8">
      <t>ジュウギョウイン</t>
    </rPh>
    <rPh sb="9" eb="11">
      <t>ワリアイ</t>
    </rPh>
    <phoneticPr fontId="2"/>
  </si>
  <si>
    <t>● 女性役員の割合×業種</t>
    <rPh sb="2" eb="4">
      <t>ジョセイ</t>
    </rPh>
    <rPh sb="4" eb="6">
      <t>ヤクイン</t>
    </rPh>
    <rPh sb="7" eb="9">
      <t>ワリアイ</t>
    </rPh>
    <rPh sb="10" eb="12">
      <t>ギョウシュ</t>
    </rPh>
    <phoneticPr fontId="2"/>
  </si>
  <si>
    <t>● 女性役員の割合×資本金</t>
    <rPh sb="2" eb="4">
      <t>ジョセイ</t>
    </rPh>
    <rPh sb="4" eb="6">
      <t>ヤクイン</t>
    </rPh>
    <rPh sb="7" eb="9">
      <t>ワリアイ</t>
    </rPh>
    <rPh sb="10" eb="13">
      <t>シホンキン</t>
    </rPh>
    <phoneticPr fontId="2"/>
  </si>
  <si>
    <t>●  女性役員の割合×従業員規模</t>
    <rPh sb="5" eb="7">
      <t>ヤクイン</t>
    </rPh>
    <rPh sb="8" eb="10">
      <t>ワリアイ</t>
    </rPh>
    <phoneticPr fontId="2"/>
  </si>
  <si>
    <t>● 女性管理職の割合×業種</t>
    <rPh sb="2" eb="4">
      <t>ジョセイ</t>
    </rPh>
    <rPh sb="4" eb="6">
      <t>カンリ</t>
    </rPh>
    <rPh sb="6" eb="7">
      <t>ショク</t>
    </rPh>
    <rPh sb="8" eb="10">
      <t>ワリアイ</t>
    </rPh>
    <rPh sb="11" eb="13">
      <t>ギョウシュ</t>
    </rPh>
    <phoneticPr fontId="2"/>
  </si>
  <si>
    <t>● 女性管理職の割合×資本金</t>
    <rPh sb="2" eb="4">
      <t>ジョセイ</t>
    </rPh>
    <rPh sb="4" eb="6">
      <t>カンリ</t>
    </rPh>
    <rPh sb="6" eb="7">
      <t>ショク</t>
    </rPh>
    <rPh sb="8" eb="10">
      <t>ワリアイ</t>
    </rPh>
    <rPh sb="11" eb="14">
      <t>シホンキン</t>
    </rPh>
    <phoneticPr fontId="2"/>
  </si>
  <si>
    <t>●  女性管理職の割合×従業員規模</t>
    <rPh sb="5" eb="7">
      <t>カンリ</t>
    </rPh>
    <rPh sb="7" eb="8">
      <t>ショク</t>
    </rPh>
    <rPh sb="9" eb="11">
      <t>ワリアイ</t>
    </rPh>
    <phoneticPr fontId="2"/>
  </si>
  <si>
    <t>● 女性役員管理職の割合×業種</t>
    <rPh sb="2" eb="4">
      <t>ジョセイ</t>
    </rPh>
    <rPh sb="4" eb="6">
      <t>ヤクイン</t>
    </rPh>
    <rPh sb="6" eb="8">
      <t>カンリ</t>
    </rPh>
    <rPh sb="8" eb="9">
      <t>ショク</t>
    </rPh>
    <rPh sb="10" eb="12">
      <t>ワリアイ</t>
    </rPh>
    <rPh sb="13" eb="15">
      <t>ギョウシュ</t>
    </rPh>
    <phoneticPr fontId="2"/>
  </si>
  <si>
    <t>● 女性役員管理職の割合×資本金</t>
    <rPh sb="2" eb="4">
      <t>ジョセイ</t>
    </rPh>
    <rPh sb="4" eb="6">
      <t>ヤクイン</t>
    </rPh>
    <rPh sb="6" eb="8">
      <t>カンリ</t>
    </rPh>
    <rPh sb="8" eb="9">
      <t>ショク</t>
    </rPh>
    <rPh sb="10" eb="12">
      <t>ワリアイ</t>
    </rPh>
    <rPh sb="13" eb="16">
      <t>シホンキン</t>
    </rPh>
    <phoneticPr fontId="2"/>
  </si>
  <si>
    <t>●  女性役員管理職の割合×従業員規模</t>
    <rPh sb="3" eb="5">
      <t>ジョセイ</t>
    </rPh>
    <rPh sb="5" eb="7">
      <t>ヤクイン</t>
    </rPh>
    <rPh sb="7" eb="9">
      <t>カンリ</t>
    </rPh>
    <rPh sb="9" eb="10">
      <t>ショク</t>
    </rPh>
    <rPh sb="11" eb="13">
      <t>ワリアイ</t>
    </rPh>
    <phoneticPr fontId="2"/>
  </si>
  <si>
    <t xml:space="preserve">問2　貴社において、女性を役員・管理職に登用する理由は何ですか。該当する番号に〇をつけてください。（〇は5つまで）
</t>
    <rPh sb="0" eb="1">
      <t>トイ</t>
    </rPh>
    <rPh sb="3" eb="5">
      <t>キシャ</t>
    </rPh>
    <rPh sb="10" eb="12">
      <t>ジョセイ</t>
    </rPh>
    <rPh sb="13" eb="15">
      <t>ヤクイン</t>
    </rPh>
    <rPh sb="16" eb="18">
      <t>カンリ</t>
    </rPh>
    <rPh sb="18" eb="19">
      <t>ショク</t>
    </rPh>
    <rPh sb="20" eb="22">
      <t>トウヨウ</t>
    </rPh>
    <rPh sb="24" eb="26">
      <t>リユウ</t>
    </rPh>
    <rPh sb="27" eb="28">
      <t>ナン</t>
    </rPh>
    <rPh sb="32" eb="34">
      <t>ガイトウ</t>
    </rPh>
    <rPh sb="36" eb="38">
      <t>バンゴウ</t>
    </rPh>
    <phoneticPr fontId="2"/>
  </si>
  <si>
    <t>● 経年比較</t>
    <rPh sb="2" eb="4">
      <t>ケイネン</t>
    </rPh>
    <rPh sb="4" eb="6">
      <t>ヒカク</t>
    </rPh>
    <phoneticPr fontId="2"/>
  </si>
  <si>
    <t>政府の方針や、女性活躍推進の機運の高まりに対応するため</t>
  </si>
  <si>
    <t>企業イメージのアップを図るため</t>
  </si>
  <si>
    <t>女性従業員の仕事意欲の向上を図るため</t>
  </si>
  <si>
    <t>優秀な人材を確保するため</t>
  </si>
  <si>
    <t>女性の視点での商品・サービス開発・改善を期待するから</t>
  </si>
  <si>
    <t>女性の視点での職場環境改善を期待するから</t>
  </si>
  <si>
    <t>性別を問わず登用していくことが企業成長に不可欠だから</t>
  </si>
  <si>
    <t xml:space="preserve"> 性別は意識せず、勤続年数や能力などに基づき処遇したから</t>
  </si>
  <si>
    <t xml:space="preserve"> 経営戦略等の方針決定に女性の視点が必要だから</t>
  </si>
  <si>
    <t>親族である女性後継者を育成するため</t>
  </si>
  <si>
    <t>無回答</t>
    <rPh sb="0" eb="3">
      <t>ムカイトウ</t>
    </rPh>
    <phoneticPr fontId="1"/>
  </si>
  <si>
    <t>企業イメージのアップを図るため</t>
    <phoneticPr fontId="2"/>
  </si>
  <si>
    <t>女性従業員の仕事意欲の向上を図るため</t>
    <phoneticPr fontId="2"/>
  </si>
  <si>
    <t>優秀な人材を確保するため</t>
    <phoneticPr fontId="2"/>
  </si>
  <si>
    <t>女性の視点での商品・サービス開発・改善を期待するから</t>
    <phoneticPr fontId="2"/>
  </si>
  <si>
    <t>女性の視点での職場環境改善を期待するから</t>
    <phoneticPr fontId="2"/>
  </si>
  <si>
    <t>性別を問わず登用していくことが企業成長に不可欠だから</t>
    <phoneticPr fontId="2"/>
  </si>
  <si>
    <t>性別は意識せず、勤続年数や能力などに基づき処遇したから</t>
    <phoneticPr fontId="2"/>
  </si>
  <si>
    <t>経営戦略等の方針決定に女性の視点が必要だから</t>
    <phoneticPr fontId="2"/>
  </si>
  <si>
    <t>その他</t>
    <rPh sb="2" eb="3">
      <t>タ</t>
    </rPh>
    <phoneticPr fontId="2"/>
  </si>
  <si>
    <t xml:space="preserve">問3　貴社において、女性を役員・管理職に登用しにくい理由は何ですか。 該当する番号に〇をつけてください。（〇は5つまで）
</t>
    <rPh sb="0" eb="1">
      <t>トイ</t>
    </rPh>
    <rPh sb="3" eb="5">
      <t>キシャ</t>
    </rPh>
    <rPh sb="10" eb="12">
      <t>ジョセイ</t>
    </rPh>
    <rPh sb="13" eb="15">
      <t>ヤクイン</t>
    </rPh>
    <rPh sb="16" eb="18">
      <t>カンリ</t>
    </rPh>
    <rPh sb="18" eb="19">
      <t>ショク</t>
    </rPh>
    <rPh sb="20" eb="22">
      <t>トウヨウ</t>
    </rPh>
    <rPh sb="26" eb="28">
      <t>リユウ</t>
    </rPh>
    <rPh sb="29" eb="30">
      <t>ナン</t>
    </rPh>
    <rPh sb="35" eb="37">
      <t>ガイトウ</t>
    </rPh>
    <rPh sb="39" eb="41">
      <t>バンゴウ</t>
    </rPh>
    <phoneticPr fontId="2"/>
  </si>
  <si>
    <t>役員・管理職候補となる女性従業員の絶対数が少ない、またはいないから</t>
  </si>
  <si>
    <t>将来管理職につく可能性のある女性はいるが、役職につくための在籍年数を満たしていないから</t>
  </si>
  <si>
    <t>転居を伴う転勤、休日・夜間等不規則な勤務時間など、多様な労働環境への対応が困難だから</t>
  </si>
  <si>
    <t>女性従業員は補助的業務を行うことを前提に採用しているから</t>
  </si>
  <si>
    <t>女性従業員の勤続年数が短く、管理職になるまえに退職することが多いから</t>
  </si>
  <si>
    <t>女性自身が管理職になることを希望しないから</t>
  </si>
  <si>
    <t>従業員が女性管理職を希望しないから</t>
  </si>
  <si>
    <t>顧客や取引先が女性管理職をよく思わないから</t>
  </si>
  <si>
    <t>性別は意識せず、勤続年数や能力などに基づき処遇しているから</t>
  </si>
  <si>
    <t>特に登用しにくいことはない</t>
  </si>
  <si>
    <t>その他</t>
    <rPh sb="2" eb="3">
      <t>タ</t>
    </rPh>
    <phoneticPr fontId="1"/>
  </si>
  <si>
    <t>問4　貴社では、今後、女性の役員・管理職を意図的に増やしていくことを考えていますか。該当する番号に〇をつけてください。</t>
    <rPh sb="0" eb="1">
      <t>トイ</t>
    </rPh>
    <rPh sb="3" eb="5">
      <t>キシャ</t>
    </rPh>
    <rPh sb="8" eb="10">
      <t>コンゴ</t>
    </rPh>
    <rPh sb="11" eb="13">
      <t>ジョセイ</t>
    </rPh>
    <rPh sb="14" eb="16">
      <t>ヤクイン</t>
    </rPh>
    <rPh sb="17" eb="19">
      <t>カンリ</t>
    </rPh>
    <rPh sb="19" eb="20">
      <t>ショク</t>
    </rPh>
    <rPh sb="21" eb="24">
      <t>イトテキ</t>
    </rPh>
    <rPh sb="25" eb="26">
      <t>フ</t>
    </rPh>
    <rPh sb="34" eb="35">
      <t>カンガ</t>
    </rPh>
    <rPh sb="42" eb="44">
      <t>ガイトウ</t>
    </rPh>
    <rPh sb="46" eb="48">
      <t>バンゴウ</t>
    </rPh>
    <phoneticPr fontId="2"/>
  </si>
  <si>
    <t>意図的に増やしたい</t>
  </si>
  <si>
    <t>現状程度を維持したい</t>
  </si>
  <si>
    <t>減らしたい</t>
  </si>
  <si>
    <t>実施している</t>
    <rPh sb="0" eb="2">
      <t>ジッシ</t>
    </rPh>
    <phoneticPr fontId="1"/>
  </si>
  <si>
    <t>検討している</t>
    <rPh sb="0" eb="2">
      <t>ケントウ</t>
    </rPh>
    <phoneticPr fontId="1"/>
  </si>
  <si>
    <t>検討していない</t>
    <rPh sb="0" eb="2">
      <t>ケントウ</t>
    </rPh>
    <phoneticPr fontId="1"/>
  </si>
  <si>
    <t xml:space="preserve">問5　貴社では、女性の役員・管理職登用のためにどのような取組を行っていますか。ア～エの取組で、該当する番号に○をつけてください。
</t>
    <rPh sb="0" eb="1">
      <t>トイ</t>
    </rPh>
    <rPh sb="3" eb="5">
      <t>キシャ</t>
    </rPh>
    <rPh sb="8" eb="10">
      <t>ジョセイ</t>
    </rPh>
    <rPh sb="11" eb="13">
      <t>ヤクイン</t>
    </rPh>
    <rPh sb="14" eb="16">
      <t>カンリ</t>
    </rPh>
    <rPh sb="16" eb="17">
      <t>ショク</t>
    </rPh>
    <rPh sb="17" eb="19">
      <t>トウヨウ</t>
    </rPh>
    <rPh sb="28" eb="30">
      <t>トリクミ</t>
    </rPh>
    <rPh sb="31" eb="32">
      <t>オコナ</t>
    </rPh>
    <rPh sb="43" eb="45">
      <t>トリクミ</t>
    </rPh>
    <rPh sb="47" eb="49">
      <t>ガイトウ</t>
    </rPh>
    <rPh sb="51" eb="53">
      <t>バンゴウ</t>
    </rPh>
    <phoneticPr fontId="2"/>
  </si>
  <si>
    <t>ア　管理職候補者のリストアップ、積極的登用</t>
    <phoneticPr fontId="2"/>
  </si>
  <si>
    <t>イ　管理職候補者を対象とした意識喚起のための研修</t>
    <phoneticPr fontId="2"/>
  </si>
  <si>
    <t>ウ　モデル(模範)となる女性管理職の提示・周知</t>
    <phoneticPr fontId="2"/>
  </si>
  <si>
    <t>エ　その他</t>
    <rPh sb="4" eb="5">
      <t>タ</t>
    </rPh>
    <phoneticPr fontId="2"/>
  </si>
  <si>
    <t>女性従業員の労働意欲が向上した</t>
  </si>
  <si>
    <t>女性従業員に対する意識が変わった</t>
  </si>
  <si>
    <t>取引先や顧客からの評判がよくなった</t>
  </si>
  <si>
    <t>優秀な人材を採用できるようになった</t>
  </si>
  <si>
    <t>組織・職場が活性化された</t>
  </si>
  <si>
    <t>女性従業員の離職を防ぐことができた</t>
  </si>
  <si>
    <t>生産性向上や競争力強化につながった</t>
  </si>
  <si>
    <t>女性従業員のキャリア形成に役立った</t>
  </si>
  <si>
    <t>多様な顧客のニーズに対応できるようになった</t>
  </si>
  <si>
    <t>経営戦略等の方針決定に女性の視点を反映できた</t>
  </si>
  <si>
    <t>企業のイメージアップを図ることができた</t>
  </si>
  <si>
    <t>特に効果はなかった</t>
  </si>
  <si>
    <t>メリットのほうが大きいと感じる</t>
  </si>
  <si>
    <t>デメリットのほうが大きいと感じる</t>
  </si>
  <si>
    <t>メリットとデメリットが同じくらいだと感じる</t>
  </si>
  <si>
    <t>業績との相関関係は特に感じない</t>
  </si>
  <si>
    <t>件数</t>
    <rPh sb="0" eb="2">
      <t>ケンスウ</t>
    </rPh>
    <phoneticPr fontId="2"/>
  </si>
  <si>
    <t xml:space="preserve">問7　女性の役員・管理職登用の取組と企業経営との関係を総合的にみて、貴社の状況に最も近いものはどれですか。該当する番号に〇をつけてください。
</t>
    <rPh sb="0" eb="1">
      <t>トイ</t>
    </rPh>
    <rPh sb="3" eb="5">
      <t>ジョセイ</t>
    </rPh>
    <rPh sb="6" eb="8">
      <t>ヤクイン</t>
    </rPh>
    <rPh sb="9" eb="11">
      <t>カンリ</t>
    </rPh>
    <rPh sb="11" eb="12">
      <t>ショク</t>
    </rPh>
    <rPh sb="12" eb="14">
      <t>トウヨウ</t>
    </rPh>
    <rPh sb="15" eb="17">
      <t>トリクミ</t>
    </rPh>
    <rPh sb="18" eb="20">
      <t>キギョウ</t>
    </rPh>
    <rPh sb="20" eb="22">
      <t>ケイエイ</t>
    </rPh>
    <rPh sb="24" eb="26">
      <t>カンケイ</t>
    </rPh>
    <rPh sb="27" eb="30">
      <t>ソウゴウテキ</t>
    </rPh>
    <rPh sb="34" eb="36">
      <t>キシャ</t>
    </rPh>
    <rPh sb="37" eb="39">
      <t>ジョウキョウ</t>
    </rPh>
    <rPh sb="40" eb="41">
      <t>モット</t>
    </rPh>
    <rPh sb="42" eb="43">
      <t>チカ</t>
    </rPh>
    <rPh sb="53" eb="55">
      <t>ガイトウ</t>
    </rPh>
    <rPh sb="57" eb="59">
      <t>バンゴウ</t>
    </rPh>
    <phoneticPr fontId="2"/>
  </si>
  <si>
    <t xml:space="preserve">問6　女性の役員・管理職を登用することで、貴社では、どのような効果がありましたか。該当する番号に○をつけてください。（〇は5つまで）
</t>
    <rPh sb="0" eb="1">
      <t>トイ</t>
    </rPh>
    <rPh sb="3" eb="5">
      <t>ジョセイ</t>
    </rPh>
    <rPh sb="6" eb="8">
      <t>ヤクイン</t>
    </rPh>
    <rPh sb="9" eb="11">
      <t>カンリ</t>
    </rPh>
    <rPh sb="11" eb="12">
      <t>ショク</t>
    </rPh>
    <rPh sb="13" eb="15">
      <t>トウヨウ</t>
    </rPh>
    <rPh sb="21" eb="23">
      <t>キシャ</t>
    </rPh>
    <rPh sb="31" eb="33">
      <t>コウカ</t>
    </rPh>
    <rPh sb="41" eb="43">
      <t>ガイトウ</t>
    </rPh>
    <rPh sb="45" eb="47">
      <t>バンゴウ</t>
    </rPh>
    <phoneticPr fontId="2"/>
  </si>
  <si>
    <t xml:space="preserve">問8　貴社の2020年時点での役員・管理職全体に占める女性の割合の数値目標はどのくらいですか。該当する番号に〇をつけてください。
</t>
    <rPh sb="0" eb="1">
      <t>トイ</t>
    </rPh>
    <rPh sb="3" eb="5">
      <t>キシャ</t>
    </rPh>
    <rPh sb="10" eb="11">
      <t>ネン</t>
    </rPh>
    <rPh sb="11" eb="13">
      <t>ジテン</t>
    </rPh>
    <rPh sb="15" eb="17">
      <t>ヤクイン</t>
    </rPh>
    <rPh sb="18" eb="20">
      <t>カンリ</t>
    </rPh>
    <rPh sb="20" eb="21">
      <t>ショク</t>
    </rPh>
    <rPh sb="21" eb="23">
      <t>ゼンタイ</t>
    </rPh>
    <rPh sb="24" eb="25">
      <t>シ</t>
    </rPh>
    <rPh sb="27" eb="29">
      <t>ジョセイ</t>
    </rPh>
    <rPh sb="30" eb="32">
      <t>ワリアイ</t>
    </rPh>
    <rPh sb="33" eb="35">
      <t>スウチ</t>
    </rPh>
    <rPh sb="35" eb="37">
      <t>モクヒョウ</t>
    </rPh>
    <rPh sb="47" eb="49">
      <t>ガイトウ</t>
    </rPh>
    <rPh sb="51" eb="53">
      <t>バンゴウ</t>
    </rPh>
    <phoneticPr fontId="2"/>
  </si>
  <si>
    <t>５％未満</t>
  </si>
  <si>
    <t>５％以上10％未満</t>
  </si>
  <si>
    <t>10％以上20％未満</t>
  </si>
  <si>
    <t>20％以上30％未満</t>
  </si>
  <si>
    <t>30％以上</t>
  </si>
  <si>
    <t>設定していない</t>
  </si>
  <si>
    <t>取組を進めている</t>
  </si>
  <si>
    <t>取組を進めたい、進める予定である</t>
  </si>
  <si>
    <t>取組を進めるつもりはない</t>
  </si>
  <si>
    <t xml:space="preserve">問9　貴社では、女性の継続就労に向けた取組を進めていこうと考えていますか。該当する番号に〇をつけてください。
</t>
    <rPh sb="0" eb="1">
      <t>トイ</t>
    </rPh>
    <rPh sb="3" eb="5">
      <t>キシャ</t>
    </rPh>
    <rPh sb="8" eb="10">
      <t>ジョセイ</t>
    </rPh>
    <rPh sb="11" eb="13">
      <t>ケイゾク</t>
    </rPh>
    <rPh sb="13" eb="15">
      <t>シュウロウ</t>
    </rPh>
    <rPh sb="16" eb="17">
      <t>ム</t>
    </rPh>
    <rPh sb="19" eb="21">
      <t>トリクミ</t>
    </rPh>
    <rPh sb="22" eb="23">
      <t>スス</t>
    </rPh>
    <rPh sb="29" eb="30">
      <t>カンガ</t>
    </rPh>
    <rPh sb="37" eb="39">
      <t>ガイトウ</t>
    </rPh>
    <rPh sb="41" eb="43">
      <t>バンゴウ</t>
    </rPh>
    <phoneticPr fontId="2"/>
  </si>
  <si>
    <t xml:space="preserve">問10　貴社において、女性の継続就労に取り組む理由は何ですか。該当する番号に〇をつけてください。（〇は３つまで）
</t>
  </si>
  <si>
    <t>従業員の多様な働き方に対応するため</t>
  </si>
  <si>
    <t>女性従業員の離職を防ぐため</t>
  </si>
  <si>
    <t xml:space="preserve">問11　貴社において、女性の継続就労の取組が進まない、または取り組まない理由は何ですか。該当する番号に〇をつけてください。（〇は5つまで）
</t>
    <rPh sb="0" eb="1">
      <t>トイ</t>
    </rPh>
    <rPh sb="4" eb="6">
      <t>キシャ</t>
    </rPh>
    <rPh sb="11" eb="13">
      <t>ジョセイ</t>
    </rPh>
    <rPh sb="14" eb="16">
      <t>ケイゾク</t>
    </rPh>
    <rPh sb="16" eb="18">
      <t>シュウロウ</t>
    </rPh>
    <rPh sb="19" eb="21">
      <t>トリクミ</t>
    </rPh>
    <rPh sb="22" eb="23">
      <t>スス</t>
    </rPh>
    <rPh sb="30" eb="31">
      <t>ト</t>
    </rPh>
    <rPh sb="32" eb="33">
      <t>ク</t>
    </rPh>
    <rPh sb="36" eb="38">
      <t>リユウ</t>
    </rPh>
    <rPh sb="39" eb="40">
      <t>ナン</t>
    </rPh>
    <rPh sb="44" eb="46">
      <t>ガイトウ</t>
    </rPh>
    <rPh sb="48" eb="50">
      <t>バンゴウ</t>
    </rPh>
    <phoneticPr fontId="2"/>
  </si>
  <si>
    <t>女性が結婚・妊娠・出産などを機に退職するため</t>
  </si>
  <si>
    <t>女性自身の昇進や仕事に対する意識が低いため</t>
  </si>
  <si>
    <t>家庭生活への配慮をする必要があるため</t>
  </si>
  <si>
    <t>経営層・管理者層の意識、理解が不十分であるため</t>
  </si>
  <si>
    <t>男性従業員の認識、理解が不十分であるため</t>
  </si>
  <si>
    <t>所定時間外労働（残業）、深夜労働をさせにくいため</t>
  </si>
  <si>
    <t>育児休業中の代替要員の確保などコストがかかるため</t>
  </si>
  <si>
    <t>重量物の取り扱いや危険有害業務などがあるため</t>
  </si>
  <si>
    <t>前例がなく、進め方がわからないため</t>
  </si>
  <si>
    <t>継続就労のための制度を利用しやすい職場風土が醸成されていないため</t>
  </si>
  <si>
    <t>特に理由はない</t>
  </si>
  <si>
    <t>問12　貴社では、女性の継続就労等のためにどのような取組を行っていますか。問15以降で出産・子育て、介護との両立支援についてお聞きしますので、
　　　　出産・子育て、介護との 両立支援のために行っている取組についても合わせてご回答ください。
　　　　ア～ネの取組で、該当する番号に○をつけてください。</t>
    <rPh sb="0" eb="1">
      <t>トイ</t>
    </rPh>
    <phoneticPr fontId="2"/>
  </si>
  <si>
    <t>【採用・職域拡大、人材確保】</t>
    <phoneticPr fontId="2"/>
  </si>
  <si>
    <t>　　ア 管理職候補者のリストアップ、積極的登用</t>
  </si>
  <si>
    <t>　　イ 女性正規社員の中途採用（管理職以外）</t>
    <phoneticPr fontId="2"/>
  </si>
  <si>
    <t>　　ウ 非正規社員から正規社員への転換・登用</t>
    <phoneticPr fontId="2"/>
  </si>
  <si>
    <t>　　エ 女性従業員への教育・研修参加・技術習得の機会拡大</t>
    <phoneticPr fontId="2"/>
  </si>
  <si>
    <t>　　オ 育成を念頭にいれた計画的な配置・転換</t>
    <phoneticPr fontId="2"/>
  </si>
  <si>
    <t>　　カ その他</t>
    <phoneticPr fontId="2"/>
  </si>
  <si>
    <t>【人事評価】</t>
    <phoneticPr fontId="2"/>
  </si>
  <si>
    <t>　　キ 年功的な処遇から、能力・成果に応じた処遇へのシフト</t>
  </si>
  <si>
    <t>　　ク 公平な評価のための評価基準の明確化</t>
  </si>
  <si>
    <t>　　ケ 評価制度の納得の確保（結果のフィードバック）</t>
    <phoneticPr fontId="2"/>
  </si>
  <si>
    <t>　　コ その他</t>
    <phoneticPr fontId="2"/>
  </si>
  <si>
    <t>【職場風土改革】</t>
    <phoneticPr fontId="2"/>
  </si>
  <si>
    <t>　　サ 長時間労働の削減</t>
    <phoneticPr fontId="2"/>
  </si>
  <si>
    <t>　　シ 女性従業員同士のネットワーク構築</t>
    <phoneticPr fontId="2"/>
  </si>
  <si>
    <t>　　ス ハラスメント対策のための研修</t>
    <phoneticPr fontId="2"/>
  </si>
  <si>
    <t>　　セ その他</t>
    <phoneticPr fontId="2"/>
  </si>
  <si>
    <t>　　ソ 出産・育児のための休暇制度・短時間勤務制度</t>
    <phoneticPr fontId="2"/>
  </si>
  <si>
    <t>　　タ 男性の育児休業取得の奨励</t>
    <phoneticPr fontId="2"/>
  </si>
  <si>
    <t>　　チ 介護のための休暇制度・短時間勤務制度</t>
    <phoneticPr fontId="2"/>
  </si>
  <si>
    <t>　　ツ 男性の介護休業取得の奨励</t>
    <phoneticPr fontId="2"/>
  </si>
  <si>
    <t>　　テ 時間外労働削減と有給休暇取得の奨励のための対策</t>
    <phoneticPr fontId="2"/>
  </si>
  <si>
    <t>　　ト 在宅勤務等のテレワーク制度</t>
  </si>
  <si>
    <t>　　ナ 従業員の育児を支援する制度（保育サービスの利用）</t>
  </si>
  <si>
    <t>　　二 事業所内保育所の設置</t>
    <phoneticPr fontId="2"/>
  </si>
  <si>
    <t>　　ヌ 両立に向けた意識啓発・セミナーの開催</t>
  </si>
  <si>
    <t>　　ネ その他</t>
    <phoneticPr fontId="2"/>
  </si>
  <si>
    <t>従業員の多様な働き方に対応することができた</t>
  </si>
  <si>
    <t>女性従業員の勤務年数が増え、ノウハウが蓄積された</t>
  </si>
  <si>
    <t>働き方を見直すきっかけとなった</t>
  </si>
  <si>
    <t xml:space="preserve">問13　女性の継続就労のための取組を実施して、貴社では、どのような効果がありましたか。該当する番号に〇をつけてください。（〇は5つまで）
</t>
    <rPh sb="0" eb="1">
      <t>トイ</t>
    </rPh>
    <rPh sb="4" eb="6">
      <t>ジョセイ</t>
    </rPh>
    <rPh sb="7" eb="9">
      <t>ケイゾク</t>
    </rPh>
    <rPh sb="9" eb="11">
      <t>シュウロウ</t>
    </rPh>
    <rPh sb="15" eb="17">
      <t>トリクミ</t>
    </rPh>
    <rPh sb="18" eb="20">
      <t>ジッシ</t>
    </rPh>
    <rPh sb="23" eb="25">
      <t>キシャ</t>
    </rPh>
    <rPh sb="33" eb="35">
      <t>コウカ</t>
    </rPh>
    <rPh sb="43" eb="45">
      <t>ガイトウ</t>
    </rPh>
    <rPh sb="47" eb="49">
      <t>バンゴウ</t>
    </rPh>
    <phoneticPr fontId="2"/>
  </si>
  <si>
    <t xml:space="preserve">問16　貴社において、出産・子育てとの両立支援に取り組む理由は何ですか。該当する番号に〇をつけてください。（〇は３つまで）
</t>
  </si>
  <si>
    <t>従業員の仕事意欲の向上を図るため</t>
  </si>
  <si>
    <t>従業員の離職を防ぐため</t>
  </si>
  <si>
    <t xml:space="preserve">問17　貴社において、出産・子育てとの両立を支援するにあたり、企業として負担を感じることは何ですか。該当する番号に〇をつけてください。（〇は３つまで）
</t>
  </si>
  <si>
    <t>担当業務の遅滞・戦力ダウン</t>
  </si>
  <si>
    <t>休業・短時間勤務中の代替要員の確保・円滑な業務引き継ぎの困難</t>
  </si>
  <si>
    <t>代替要員確保のためのコストの増加</t>
  </si>
  <si>
    <t>本人のキャリア形成の遅れ</t>
  </si>
  <si>
    <t>処遇を巡っての職場内でのトラブル</t>
  </si>
  <si>
    <t>復職時期が予想困難なため、異動・配置転換への支障</t>
  </si>
  <si>
    <t>他の従業員への負担の増加</t>
  </si>
  <si>
    <t>特に負担に感じることはない</t>
  </si>
  <si>
    <t xml:space="preserve">問18　出産・子育てとの両立支援の取組を実施して、貴社では、どのような効果がありましたか。該当する番号に〇をつけてください。（〇は5つまで）
</t>
  </si>
  <si>
    <t>従業員の労働意欲が向上した</t>
  </si>
  <si>
    <t>従業員の離職を防ぐことができた</t>
  </si>
  <si>
    <t>従業員のキャリアの断絶を防ぐことができた</t>
  </si>
  <si>
    <t>従業員の勤務年数が増え、ノウハウが蓄積された</t>
  </si>
  <si>
    <t xml:space="preserve">問22　貴社において、介護との両立支援に取り組む理由は何ですか。該当する番号に〇をつけてください。（〇は３つまで）
</t>
    <rPh sb="0" eb="1">
      <t>トイ</t>
    </rPh>
    <rPh sb="4" eb="6">
      <t>キシャ</t>
    </rPh>
    <rPh sb="11" eb="13">
      <t>カイゴ</t>
    </rPh>
    <rPh sb="15" eb="17">
      <t>リョウリツ</t>
    </rPh>
    <rPh sb="17" eb="19">
      <t>シエン</t>
    </rPh>
    <rPh sb="20" eb="21">
      <t>ト</t>
    </rPh>
    <rPh sb="22" eb="23">
      <t>ク</t>
    </rPh>
    <rPh sb="24" eb="26">
      <t>リユウ</t>
    </rPh>
    <rPh sb="27" eb="28">
      <t>ナン</t>
    </rPh>
    <rPh sb="32" eb="34">
      <t>ガイトウ</t>
    </rPh>
    <rPh sb="36" eb="38">
      <t>バンゴウ</t>
    </rPh>
    <phoneticPr fontId="2"/>
  </si>
  <si>
    <t xml:space="preserve">問23　貴社において、介護との両立を支援するにあたり、企業として負担を感じることは何ですか。該当する番号に〇をつけてください。（〇は３つまで）
</t>
    <rPh sb="0" eb="1">
      <t>トイ</t>
    </rPh>
    <rPh sb="4" eb="6">
      <t>キシャ</t>
    </rPh>
    <rPh sb="11" eb="13">
      <t>カイゴ</t>
    </rPh>
    <rPh sb="15" eb="17">
      <t>リョウリツ</t>
    </rPh>
    <rPh sb="18" eb="20">
      <t>シエン</t>
    </rPh>
    <rPh sb="27" eb="29">
      <t>キギョウ</t>
    </rPh>
    <rPh sb="32" eb="34">
      <t>フタン</t>
    </rPh>
    <rPh sb="35" eb="36">
      <t>カン</t>
    </rPh>
    <rPh sb="41" eb="42">
      <t>ナン</t>
    </rPh>
    <rPh sb="46" eb="48">
      <t>ガイトウ</t>
    </rPh>
    <rPh sb="50" eb="52">
      <t>バンゴウ</t>
    </rPh>
    <phoneticPr fontId="2"/>
  </si>
  <si>
    <t xml:space="preserve">問24　介護との両立支援の取組を実施して、貴社では、どのような効果がありましたか。該当する番号に〇をつけてください。（〇は5つまで）
</t>
    <rPh sb="0" eb="1">
      <t>トイ</t>
    </rPh>
    <rPh sb="4" eb="6">
      <t>カイゴ</t>
    </rPh>
    <rPh sb="8" eb="10">
      <t>リョウリツ</t>
    </rPh>
    <rPh sb="10" eb="12">
      <t>シエン</t>
    </rPh>
    <rPh sb="13" eb="15">
      <t>トリクミ</t>
    </rPh>
    <rPh sb="16" eb="18">
      <t>ジッシ</t>
    </rPh>
    <rPh sb="21" eb="23">
      <t>キシャ</t>
    </rPh>
    <rPh sb="31" eb="33">
      <t>コウカ</t>
    </rPh>
    <rPh sb="41" eb="43">
      <t>ガイトウ</t>
    </rPh>
    <rPh sb="45" eb="47">
      <t>バンゴウ</t>
    </rPh>
    <phoneticPr fontId="2"/>
  </si>
  <si>
    <t xml:space="preserve">問27　企業における女性の活躍推進に関して、行政にどのような取組を期待しますか。該当する番号に〇をつけてください。（〇は5つまで）
</t>
    <rPh sb="0" eb="1">
      <t>トイ</t>
    </rPh>
    <rPh sb="4" eb="6">
      <t>キギョウ</t>
    </rPh>
    <rPh sb="10" eb="12">
      <t>ジョセイ</t>
    </rPh>
    <rPh sb="13" eb="15">
      <t>カツヤク</t>
    </rPh>
    <rPh sb="15" eb="17">
      <t>スイシン</t>
    </rPh>
    <rPh sb="18" eb="19">
      <t>カン</t>
    </rPh>
    <rPh sb="22" eb="24">
      <t>ギョウセイ</t>
    </rPh>
    <rPh sb="30" eb="32">
      <t>トリクミ</t>
    </rPh>
    <rPh sb="33" eb="35">
      <t>キタイ</t>
    </rPh>
    <rPh sb="40" eb="42">
      <t>ガイトウ</t>
    </rPh>
    <rPh sb="44" eb="46">
      <t>バンゴウ</t>
    </rPh>
    <phoneticPr fontId="2"/>
  </si>
  <si>
    <t>働く女性を支援する企業の情報提供</t>
  </si>
  <si>
    <t>イクメン（育児を積極的に行う男性）を支援する企業の情報提供</t>
  </si>
  <si>
    <t>介護を積極的に行う男性を支援する企業の情報提供</t>
  </si>
  <si>
    <t>女性の再就職を支援する研修、相談、情報提供</t>
  </si>
  <si>
    <t>管理職等ステップアップをめざす女性を対象にした講演会・交流会の開催</t>
  </si>
  <si>
    <t>経営トップ層を対象にした成功事例の紹介などを行うセミナーの開催</t>
  </si>
  <si>
    <t>活躍する女性達との出会いの場づくり等、若者を対象にしたキャリア形成支援</t>
  </si>
  <si>
    <t>女性の活躍促進に積極的に取り組む企業への助成</t>
  </si>
  <si>
    <t>公共調達におけるインセンティブ付与</t>
  </si>
  <si>
    <t>ワーク・ライフ・バランスについての啓発</t>
  </si>
  <si>
    <t>女性の活躍促進に積極的に取り組む企業への表彰、PR</t>
  </si>
  <si>
    <t>行政が率先して、女性の活躍促進に取り組む</t>
  </si>
  <si>
    <t xml:space="preserve">問14　女性の継続就労の取組と企業経営との関係を総合的にみて、貴社の状況に最も近いものはどれですか。該当する番号に〇をつけてください。
</t>
    <rPh sb="0" eb="1">
      <t>トイ</t>
    </rPh>
    <rPh sb="4" eb="6">
      <t>ジョセイ</t>
    </rPh>
    <rPh sb="7" eb="9">
      <t>ケイゾク</t>
    </rPh>
    <rPh sb="9" eb="11">
      <t>シュウロウ</t>
    </rPh>
    <rPh sb="12" eb="14">
      <t>トリクミ</t>
    </rPh>
    <rPh sb="15" eb="17">
      <t>キギョウ</t>
    </rPh>
    <rPh sb="17" eb="19">
      <t>ケイエイ</t>
    </rPh>
    <rPh sb="21" eb="23">
      <t>カンケイ</t>
    </rPh>
    <rPh sb="24" eb="27">
      <t>ソウゴウテキ</t>
    </rPh>
    <rPh sb="31" eb="33">
      <t>キシャ</t>
    </rPh>
    <rPh sb="34" eb="36">
      <t>ジョウキョウ</t>
    </rPh>
    <rPh sb="37" eb="38">
      <t>モット</t>
    </rPh>
    <rPh sb="39" eb="40">
      <t>チカ</t>
    </rPh>
    <rPh sb="50" eb="52">
      <t>ガイトウ</t>
    </rPh>
    <rPh sb="54" eb="56">
      <t>バンゴウ</t>
    </rPh>
    <phoneticPr fontId="2"/>
  </si>
  <si>
    <t xml:space="preserve">問15　貴社では、出産・子育てとの両立の支援に向けた取組を進めていこうと考えていますか。該当する番号に〇をつけてください。
</t>
  </si>
  <si>
    <t>問19　出産・子育てとの両立支援と企業経営との関係を総合的にみて、貴社の状況に最も近いものはどれですか。該当する番号に〇をつけてください。</t>
    <rPh sb="0" eb="1">
      <t>トイ</t>
    </rPh>
    <rPh sb="4" eb="6">
      <t>シュッサン</t>
    </rPh>
    <rPh sb="7" eb="9">
      <t>コソダ</t>
    </rPh>
    <rPh sb="12" eb="14">
      <t>リョウリツ</t>
    </rPh>
    <rPh sb="14" eb="16">
      <t>シエン</t>
    </rPh>
    <rPh sb="17" eb="19">
      <t>キギョウ</t>
    </rPh>
    <rPh sb="19" eb="21">
      <t>ケイエイ</t>
    </rPh>
    <rPh sb="23" eb="25">
      <t>カンケイ</t>
    </rPh>
    <rPh sb="26" eb="29">
      <t>ソウゴウテキ</t>
    </rPh>
    <rPh sb="33" eb="35">
      <t>キシャ</t>
    </rPh>
    <rPh sb="36" eb="38">
      <t>ジョウキョウ</t>
    </rPh>
    <rPh sb="39" eb="40">
      <t>モット</t>
    </rPh>
    <rPh sb="41" eb="42">
      <t>チカ</t>
    </rPh>
    <rPh sb="52" eb="54">
      <t>ガイトウ</t>
    </rPh>
    <rPh sb="56" eb="58">
      <t>バンゴウ</t>
    </rPh>
    <phoneticPr fontId="2"/>
  </si>
  <si>
    <t xml:space="preserve">問20　貴社では、男性従業員による育児休業の取得が、過去3年間でありましたか。該当する番号に〇をつけてください。
</t>
    <rPh sb="0" eb="1">
      <t>トイ</t>
    </rPh>
    <rPh sb="4" eb="6">
      <t>キシャ</t>
    </rPh>
    <rPh sb="9" eb="11">
      <t>ダンセイ</t>
    </rPh>
    <rPh sb="11" eb="14">
      <t>ジュウギョウイン</t>
    </rPh>
    <rPh sb="17" eb="19">
      <t>イクジ</t>
    </rPh>
    <rPh sb="19" eb="21">
      <t>キュウギョウ</t>
    </rPh>
    <rPh sb="22" eb="24">
      <t>シュトク</t>
    </rPh>
    <rPh sb="26" eb="28">
      <t>カコ</t>
    </rPh>
    <rPh sb="29" eb="31">
      <t>ネンカン</t>
    </rPh>
    <rPh sb="39" eb="41">
      <t>ガイトウ</t>
    </rPh>
    <rPh sb="43" eb="45">
      <t>バンゴウ</t>
    </rPh>
    <phoneticPr fontId="2"/>
  </si>
  <si>
    <t>取得があった</t>
  </si>
  <si>
    <t>対象者はいたが、取得はなかった。</t>
  </si>
  <si>
    <t>対象者がいなかった</t>
  </si>
  <si>
    <t xml:space="preserve">問21　貴社では、介護との両立支援に向けた取組を進めていこうと考えていますか。該当する番号に〇をつけてください。
</t>
  </si>
  <si>
    <t xml:space="preserve">問25　介護との両立支援と企業経営との関係を総合的にみて、貴社の状況に最も近いものはどれですか。該当する番号に〇をつけてください。 
</t>
    <rPh sb="0" eb="1">
      <t>トイ</t>
    </rPh>
    <rPh sb="4" eb="6">
      <t>カイゴ</t>
    </rPh>
    <rPh sb="8" eb="10">
      <t>リョウリツ</t>
    </rPh>
    <rPh sb="10" eb="12">
      <t>シエン</t>
    </rPh>
    <rPh sb="13" eb="15">
      <t>キギョウ</t>
    </rPh>
    <rPh sb="15" eb="17">
      <t>ケイエイ</t>
    </rPh>
    <rPh sb="19" eb="21">
      <t>カンケイ</t>
    </rPh>
    <rPh sb="22" eb="25">
      <t>ソウゴウテキ</t>
    </rPh>
    <rPh sb="29" eb="31">
      <t>キシャ</t>
    </rPh>
    <rPh sb="32" eb="34">
      <t>ジョウキョウ</t>
    </rPh>
    <rPh sb="35" eb="36">
      <t>モット</t>
    </rPh>
    <rPh sb="37" eb="38">
      <t>チカ</t>
    </rPh>
    <rPh sb="48" eb="50">
      <t>ガイトウ</t>
    </rPh>
    <rPh sb="52" eb="54">
      <t>バンゴウ</t>
    </rPh>
    <phoneticPr fontId="2"/>
  </si>
  <si>
    <t xml:space="preserve">問26　貴社では、男性従業員による介護休業の取得が、過去3年間でありましたか。該当する番号に〇をつけてください。
</t>
    <rPh sb="0" eb="1">
      <t>トイ</t>
    </rPh>
    <rPh sb="4" eb="6">
      <t>キシャ</t>
    </rPh>
    <rPh sb="9" eb="11">
      <t>ダンセイ</t>
    </rPh>
    <rPh sb="11" eb="14">
      <t>ジュウギョウイン</t>
    </rPh>
    <rPh sb="17" eb="19">
      <t>カイゴ</t>
    </rPh>
    <rPh sb="19" eb="21">
      <t>キュウギョウ</t>
    </rPh>
    <rPh sb="22" eb="24">
      <t>シュトク</t>
    </rPh>
    <rPh sb="26" eb="28">
      <t>カコ</t>
    </rPh>
    <rPh sb="29" eb="31">
      <t>ネンカン</t>
    </rPh>
    <rPh sb="39" eb="41">
      <t>ガイトウ</t>
    </rPh>
    <rPh sb="43" eb="45">
      <t>バンゴウ</t>
    </rPh>
    <phoneticPr fontId="2"/>
  </si>
  <si>
    <t xml:space="preserve">問28　女性活躍推進法における事業主行動計画の策定状況について、お聞きします。
</t>
    <rPh sb="0" eb="1">
      <t>トイ</t>
    </rPh>
    <rPh sb="4" eb="6">
      <t>ジョセイ</t>
    </rPh>
    <rPh sb="6" eb="8">
      <t>カツヤク</t>
    </rPh>
    <rPh sb="8" eb="10">
      <t>スイシン</t>
    </rPh>
    <rPh sb="10" eb="11">
      <t>ホウ</t>
    </rPh>
    <rPh sb="15" eb="17">
      <t>ジギョウ</t>
    </rPh>
    <rPh sb="17" eb="18">
      <t>ヌシ</t>
    </rPh>
    <rPh sb="18" eb="20">
      <t>コウドウ</t>
    </rPh>
    <rPh sb="20" eb="22">
      <t>ケイカク</t>
    </rPh>
    <rPh sb="23" eb="25">
      <t>サクテイ</t>
    </rPh>
    <rPh sb="25" eb="27">
      <t>ジョウキョウ</t>
    </rPh>
    <rPh sb="33" eb="34">
      <t>キ</t>
    </rPh>
    <phoneticPr fontId="2"/>
  </si>
  <si>
    <t>　　　　（1） 貴社の状況に該当する番号に〇をつけてください。</t>
    <phoneticPr fontId="2"/>
  </si>
  <si>
    <t xml:space="preserve">問29　次の各種制度について、それぞれ該当する番号に〇をつけてください。
</t>
    <rPh sb="0" eb="1">
      <t>トイ</t>
    </rPh>
    <rPh sb="4" eb="5">
      <t>ツギ</t>
    </rPh>
    <rPh sb="6" eb="8">
      <t>カクシュ</t>
    </rPh>
    <rPh sb="8" eb="10">
      <t>セイド</t>
    </rPh>
    <rPh sb="19" eb="21">
      <t>ガイトウ</t>
    </rPh>
    <rPh sb="23" eb="25">
      <t>バンゴウ</t>
    </rPh>
    <phoneticPr fontId="2"/>
  </si>
  <si>
    <t>　　　　（1） 大阪市女性活躍リーディングカンパニー企業認証を知っていますか。</t>
    <phoneticPr fontId="2"/>
  </si>
  <si>
    <t xml:space="preserve">　　　　（2） （1）で「2  策定予定」に〇をつけた企業にお聞きします。
 策定予定時期はいつですか。該当する番号に〇をつけてください。
</t>
    <phoneticPr fontId="2"/>
  </si>
  <si>
    <t>　　　　（2） （1）で「1 知っている」に○をつけた企業にお聞きします。
貴社の状況にあてはまるものに〇をつけてください。</t>
  </si>
  <si>
    <t>　　　　（3） 大阪サクヤヒメ表彰を知っていますか。</t>
    <phoneticPr fontId="2"/>
  </si>
  <si>
    <t>　　　　（4） （3）で「1 知っている」に○をつけた企業にお聞きします。
貴社の状況にあてはまるものに〇をつけてください。</t>
  </si>
  <si>
    <t>策定済み</t>
  </si>
  <si>
    <t>策定予定</t>
  </si>
  <si>
    <t>策定予定なし</t>
  </si>
  <si>
    <t>今年度中</t>
  </si>
  <si>
    <t>来年度中</t>
  </si>
  <si>
    <t>時期未定</t>
  </si>
  <si>
    <t>知っている</t>
    <rPh sb="0" eb="1">
      <t>シ</t>
    </rPh>
    <phoneticPr fontId="1"/>
  </si>
  <si>
    <t>知らない</t>
    <rPh sb="0" eb="1">
      <t>シ</t>
    </rPh>
    <phoneticPr fontId="1"/>
  </si>
  <si>
    <t>認証済み</t>
    <rPh sb="0" eb="2">
      <t>ニンショウ</t>
    </rPh>
    <rPh sb="2" eb="3">
      <t>ズ</t>
    </rPh>
    <phoneticPr fontId="1"/>
  </si>
  <si>
    <t>認証をめざしている</t>
    <rPh sb="0" eb="2">
      <t>ニンショウ</t>
    </rPh>
    <phoneticPr fontId="1"/>
  </si>
  <si>
    <t>関心がある</t>
    <rPh sb="0" eb="2">
      <t>カンシン</t>
    </rPh>
    <phoneticPr fontId="1"/>
  </si>
  <si>
    <t>関心がない</t>
    <rPh sb="0" eb="2">
      <t>カンシン</t>
    </rPh>
    <phoneticPr fontId="1"/>
  </si>
  <si>
    <t>応募済み</t>
    <rPh sb="0" eb="2">
      <t>オウボ</t>
    </rPh>
    <rPh sb="2" eb="3">
      <t>ズ</t>
    </rPh>
    <phoneticPr fontId="1"/>
  </si>
  <si>
    <t>表彰をめざしている</t>
    <rPh sb="0" eb="2">
      <t>ヒョウショウ</t>
    </rPh>
    <phoneticPr fontId="1"/>
  </si>
  <si>
    <t>平成28年度</t>
    <rPh sb="0" eb="2">
      <t>ヘイセイ</t>
    </rPh>
    <rPh sb="4" eb="5">
      <t>ネン</t>
    </rPh>
    <rPh sb="5" eb="6">
      <t>ド</t>
    </rPh>
    <phoneticPr fontId="2"/>
  </si>
  <si>
    <t>令和元年度</t>
    <rPh sb="0" eb="2">
      <t>レイワ</t>
    </rPh>
    <rPh sb="2" eb="3">
      <t>ガン</t>
    </rPh>
    <rPh sb="3" eb="5">
      <t>ネンド</t>
    </rPh>
    <phoneticPr fontId="2"/>
  </si>
  <si>
    <t>いる</t>
  </si>
  <si>
    <t>いない</t>
  </si>
  <si>
    <t>0%</t>
    <phoneticPr fontId="2"/>
  </si>
  <si>
    <t>性別は意識せず、勤続年数や能力などに基づき処遇したから</t>
  </si>
  <si>
    <t>経営戦略等の方針決定に女性の視点が必要だから</t>
  </si>
  <si>
    <t>対象者はいたが、取得はなかった</t>
    <phoneticPr fontId="2"/>
  </si>
  <si>
    <t>対象者はいたが、取得はなかった</t>
  </si>
  <si>
    <t>● 問4×問2</t>
    <rPh sb="2" eb="3">
      <t>トイ</t>
    </rPh>
    <rPh sb="5" eb="6">
      <t>トイ</t>
    </rPh>
    <phoneticPr fontId="2"/>
  </si>
  <si>
    <t>● 問4×問3</t>
    <rPh sb="2" eb="3">
      <t>トイ</t>
    </rPh>
    <rPh sb="5" eb="6">
      <t>トイ</t>
    </rPh>
    <phoneticPr fontId="2"/>
  </si>
  <si>
    <t>● 問7×問2</t>
    <rPh sb="2" eb="3">
      <t>トイ</t>
    </rPh>
    <rPh sb="5" eb="6">
      <t>トイ</t>
    </rPh>
    <phoneticPr fontId="2"/>
  </si>
  <si>
    <t>● 問7×問3</t>
    <rPh sb="2" eb="3">
      <t>トイ</t>
    </rPh>
    <rPh sb="5" eb="6">
      <t>トイ</t>
    </rPh>
    <phoneticPr fontId="2"/>
  </si>
  <si>
    <t>● 問7×問4</t>
    <rPh sb="2" eb="3">
      <t>トイ</t>
    </rPh>
    <rPh sb="5" eb="6">
      <t>トイ</t>
    </rPh>
    <phoneticPr fontId="2"/>
  </si>
  <si>
    <t>● 問10×問9</t>
    <rPh sb="2" eb="3">
      <t>トイ</t>
    </rPh>
    <rPh sb="6" eb="7">
      <t>トイ</t>
    </rPh>
    <phoneticPr fontId="2"/>
  </si>
  <si>
    <t>政府の方針や、女性活躍推進の機運の高まりに対応するため</t>
    <phoneticPr fontId="2"/>
  </si>
  <si>
    <t>企業イメージのアップを図るため</t>
    <phoneticPr fontId="2"/>
  </si>
  <si>
    <t>女性従業員の仕事意欲の向上を図るため</t>
    <phoneticPr fontId="2"/>
  </si>
  <si>
    <t>優秀な人材を確保するため</t>
    <phoneticPr fontId="2"/>
  </si>
  <si>
    <t>従業員の多様な働き方に対応するため</t>
    <phoneticPr fontId="2"/>
  </si>
  <si>
    <t>女性従業員の離職を防ぐため</t>
    <phoneticPr fontId="2"/>
  </si>
  <si>
    <t>女性の視点での商品・サービス開発・改善を期待するから</t>
    <phoneticPr fontId="2"/>
  </si>
  <si>
    <t>その他</t>
    <rPh sb="2" eb="3">
      <t>タ</t>
    </rPh>
    <phoneticPr fontId="2"/>
  </si>
  <si>
    <t>● 問14×問9</t>
    <rPh sb="2" eb="3">
      <t>トイ</t>
    </rPh>
    <rPh sb="6" eb="7">
      <t>トイ</t>
    </rPh>
    <phoneticPr fontId="2"/>
  </si>
  <si>
    <t>政府の方針や、女性活躍推進の機運の高まりに対応するため</t>
    <phoneticPr fontId="2"/>
  </si>
  <si>
    <t>メリットのほうが大きいと感じる</t>
    <phoneticPr fontId="2"/>
  </si>
  <si>
    <t>デメリットのほうが大きいと感じる</t>
    <phoneticPr fontId="2"/>
  </si>
  <si>
    <t>メリットとデメリットが同じくらいだと感じる</t>
    <phoneticPr fontId="2"/>
  </si>
  <si>
    <t>業績との相関関係は特に感じない</t>
    <phoneticPr fontId="2"/>
  </si>
  <si>
    <t>● 問14×問10</t>
    <rPh sb="2" eb="3">
      <t>トイ</t>
    </rPh>
    <rPh sb="6" eb="7">
      <t>トイ</t>
    </rPh>
    <phoneticPr fontId="2"/>
  </si>
  <si>
    <t>● 問14×問11</t>
    <rPh sb="2" eb="3">
      <t>トイ</t>
    </rPh>
    <rPh sb="6" eb="7">
      <t>トイ</t>
    </rPh>
    <phoneticPr fontId="2"/>
  </si>
  <si>
    <t>● 問16×問15</t>
    <rPh sb="2" eb="3">
      <t>トイ</t>
    </rPh>
    <rPh sb="6" eb="7">
      <t>トイ</t>
    </rPh>
    <phoneticPr fontId="2"/>
  </si>
  <si>
    <t>企業イメージのアップを図るため</t>
    <phoneticPr fontId="2"/>
  </si>
  <si>
    <t>従業員の仕事意欲の向上を図るため</t>
    <phoneticPr fontId="2"/>
  </si>
  <si>
    <t>優秀な人材を確保するため</t>
    <phoneticPr fontId="2"/>
  </si>
  <si>
    <t>従業員の離職を防ぐため</t>
    <phoneticPr fontId="2"/>
  </si>
  <si>
    <t>従業員の多様な働き方に対応するため</t>
    <phoneticPr fontId="2"/>
  </si>
  <si>
    <t>● 問19×問15</t>
    <rPh sb="2" eb="3">
      <t>トイ</t>
    </rPh>
    <rPh sb="6" eb="7">
      <t>トイ</t>
    </rPh>
    <phoneticPr fontId="2"/>
  </si>
  <si>
    <t>● 問19×問16</t>
    <rPh sb="2" eb="3">
      <t>トイ</t>
    </rPh>
    <rPh sb="6" eb="7">
      <t>トイ</t>
    </rPh>
    <phoneticPr fontId="2"/>
  </si>
  <si>
    <t>● 問19×問17</t>
    <rPh sb="2" eb="3">
      <t>トイ</t>
    </rPh>
    <rPh sb="6" eb="7">
      <t>トイ</t>
    </rPh>
    <phoneticPr fontId="2"/>
  </si>
  <si>
    <t>● 問22×問21</t>
    <rPh sb="2" eb="3">
      <t>トイ</t>
    </rPh>
    <rPh sb="6" eb="7">
      <t>トイ</t>
    </rPh>
    <phoneticPr fontId="2"/>
  </si>
  <si>
    <t>● 問25×問21</t>
    <rPh sb="2" eb="3">
      <t>トイ</t>
    </rPh>
    <rPh sb="6" eb="7">
      <t>トイ</t>
    </rPh>
    <phoneticPr fontId="2"/>
  </si>
  <si>
    <t>● 問25×問22</t>
    <rPh sb="2" eb="3">
      <t>トイ</t>
    </rPh>
    <rPh sb="6" eb="7">
      <t>トイ</t>
    </rPh>
    <phoneticPr fontId="2"/>
  </si>
  <si>
    <t>● 問25×問23</t>
    <rPh sb="2" eb="3">
      <t>トイ</t>
    </rPh>
    <rPh sb="6" eb="7">
      <t>トイ</t>
    </rPh>
    <phoneticPr fontId="2"/>
  </si>
  <si>
    <t>● 女性役員・管理職の割合</t>
    <rPh sb="2" eb="4">
      <t>ジョセイ</t>
    </rPh>
    <rPh sb="4" eb="6">
      <t>ヤクイン</t>
    </rPh>
    <rPh sb="7" eb="9">
      <t>カンリ</t>
    </rPh>
    <rPh sb="9" eb="10">
      <t>ショク</t>
    </rPh>
    <rPh sb="11" eb="13">
      <t>ワリアイ</t>
    </rPh>
    <phoneticPr fontId="2"/>
  </si>
  <si>
    <t>情報
通信</t>
    <phoneticPr fontId="2"/>
  </si>
  <si>
    <t>医療、
福祉</t>
    <phoneticPr fontId="2"/>
  </si>
  <si>
    <t>100～300人</t>
  </si>
  <si>
    <t>100～300人</t>
    <phoneticPr fontId="5"/>
  </si>
  <si>
    <t>301人以上</t>
  </si>
  <si>
    <t>301人以上</t>
    <phoneticPr fontId="5"/>
  </si>
  <si>
    <t>100～300人</t>
    <rPh sb="7" eb="8">
      <t>ニン</t>
    </rPh>
    <phoneticPr fontId="2"/>
  </si>
  <si>
    <t>301人以上</t>
    <phoneticPr fontId="2"/>
  </si>
  <si>
    <t>100～300人</t>
    <phoneticPr fontId="2"/>
  </si>
  <si>
    <t>性別を問わず登用していくことが企業成長に不可欠だから</t>
    <phoneticPr fontId="2"/>
  </si>
  <si>
    <t>1位</t>
    <rPh sb="1" eb="2">
      <t>イ</t>
    </rPh>
    <phoneticPr fontId="2"/>
  </si>
  <si>
    <t>2位</t>
    <rPh sb="1" eb="2">
      <t>イ</t>
    </rPh>
    <phoneticPr fontId="2"/>
  </si>
  <si>
    <t>3位</t>
    <rPh sb="1" eb="2">
      <t>イ</t>
    </rPh>
    <phoneticPr fontId="2"/>
  </si>
  <si>
    <t>4位</t>
    <rPh sb="1" eb="2">
      <t>イ</t>
    </rPh>
    <phoneticPr fontId="2"/>
  </si>
  <si>
    <t>性別を問わず登用していくことが企業成長に不可欠だから（22.1％）</t>
    <phoneticPr fontId="2"/>
  </si>
  <si>
    <t>性別は意識せず、勤続年数や能力などに基づき処遇したから（20.9％）</t>
    <phoneticPr fontId="2"/>
  </si>
  <si>
    <t>優秀な人材を確保するため（16.5％）</t>
    <phoneticPr fontId="2"/>
  </si>
  <si>
    <t>女性従業員の仕事意欲の向上を図るため（13.5％）</t>
    <phoneticPr fontId="2"/>
  </si>
  <si>
    <t>性別を問わず登用していくことが企業成長に不可欠だから（19.3％）</t>
    <phoneticPr fontId="2"/>
  </si>
  <si>
    <t>性別は意識せず、勤続年数や能力などに基づき処遇したから（17.5％）</t>
    <phoneticPr fontId="2"/>
  </si>
  <si>
    <t>優秀な人材を確保するため（12.9％）</t>
    <phoneticPr fontId="2"/>
  </si>
  <si>
    <t>女性従業員の仕事意欲の向上を図るため（11.6％）</t>
    <phoneticPr fontId="2"/>
  </si>
  <si>
    <t>親族である女性後継者を育成するため</t>
    <phoneticPr fontId="2"/>
  </si>
  <si>
    <t>その他</t>
    <phoneticPr fontId="2"/>
  </si>
  <si>
    <t>計</t>
    <rPh sb="0" eb="1">
      <t>ケイ</t>
    </rPh>
    <phoneticPr fontId="2"/>
  </si>
  <si>
    <t>役員・管理職候補となる女性従業員の絶対数が少ない、またはいないから</t>
    <phoneticPr fontId="2"/>
  </si>
  <si>
    <t>特に登用しにくいことはない</t>
    <phoneticPr fontId="2"/>
  </si>
  <si>
    <t>性別は意識せず、勤続年数や能力などに基づき処遇しているから</t>
    <phoneticPr fontId="2"/>
  </si>
  <si>
    <t>女性自身が管理職になることを希望しないから</t>
    <phoneticPr fontId="2"/>
  </si>
  <si>
    <t>役員・管理職候補となる女性従業員の絶対数が少ない、またはいないから（30.1％</t>
    <phoneticPr fontId="2"/>
  </si>
  <si>
    <t>特に登用しにくいことはない（16.6％）</t>
    <phoneticPr fontId="2"/>
  </si>
  <si>
    <t>性別は意識せず、勤続年数や能力などに基づき処遇しているから（16.2％）</t>
    <phoneticPr fontId="2"/>
  </si>
  <si>
    <t>女性自身が管理職になることを希望しないから（9.8％）</t>
    <phoneticPr fontId="2"/>
  </si>
  <si>
    <t>役員・管理職候補となる女性従業員の絶対数が少ない、またはいないから（21.2）</t>
    <phoneticPr fontId="2"/>
  </si>
  <si>
    <t>特に登用しにくいことはない（20.0％）</t>
    <phoneticPr fontId="2"/>
  </si>
  <si>
    <t>性別は意識せず、勤続年数や能力などに基づき処遇しているから（12.7％）</t>
    <phoneticPr fontId="2"/>
  </si>
  <si>
    <t>女性自身が管理職になることを希望しないから（10.21％）</t>
    <phoneticPr fontId="2"/>
  </si>
  <si>
    <t>N=802</t>
    <phoneticPr fontId="2"/>
  </si>
  <si>
    <t>農業、林業</t>
  </si>
  <si>
    <t>漁業</t>
  </si>
  <si>
    <t>鉱業、採石業、砂利採取業</t>
  </si>
  <si>
    <t>建設業</t>
  </si>
  <si>
    <t>製造業</t>
  </si>
  <si>
    <t>電気・ガス・熱供給・水道業</t>
  </si>
  <si>
    <t>情報通信業</t>
  </si>
  <si>
    <t>報道</t>
  </si>
  <si>
    <t>運輸業、郵便業</t>
  </si>
  <si>
    <t>卸売業</t>
  </si>
  <si>
    <t>小売業</t>
  </si>
  <si>
    <t>金融業、保険業</t>
  </si>
  <si>
    <t>不動産業、物品賃貸業</t>
  </si>
  <si>
    <t>学術研究、専門・技術サービス業</t>
  </si>
  <si>
    <t>宿泊業、飲食サービス業</t>
  </si>
  <si>
    <t>生活関連サービス業、娯楽業</t>
  </si>
  <si>
    <t>教育、学習支援業</t>
  </si>
  <si>
    <t>複合サービス事業</t>
  </si>
  <si>
    <t>サービス業（その他）</t>
  </si>
  <si>
    <t>計</t>
    <phoneticPr fontId="2"/>
  </si>
  <si>
    <t>100～300人</t>
    <phoneticPr fontId="2"/>
  </si>
  <si>
    <t>301人以上</t>
    <phoneticPr fontId="2"/>
  </si>
  <si>
    <t>いる</t>
    <phoneticPr fontId="2"/>
  </si>
  <si>
    <t>いない</t>
    <phoneticPr fontId="2"/>
  </si>
  <si>
    <t>N=802</t>
    <phoneticPr fontId="2"/>
  </si>
  <si>
    <t>取組を進めたい、進める予定である</t>
    <phoneticPr fontId="2"/>
  </si>
  <si>
    <t>休業・短時間勤務中の代替要員の確保・円滑な業務引き継ぎの困難</t>
    <phoneticPr fontId="2"/>
  </si>
  <si>
    <t>担当業務の遅滞・戦力ダウン</t>
    <phoneticPr fontId="2"/>
  </si>
  <si>
    <t>他の従業員への負担の増加</t>
    <phoneticPr fontId="2"/>
  </si>
  <si>
    <t>代替要員確保のためのコストの増加</t>
    <phoneticPr fontId="2"/>
  </si>
  <si>
    <t>休業・短時間勤務中の代替要員の確保・円滑な業務引き継ぎの困難（23.7％）</t>
    <phoneticPr fontId="2"/>
  </si>
  <si>
    <t>担当業務の遅滞・戦力ダウン（23.2％）</t>
    <phoneticPr fontId="2"/>
  </si>
  <si>
    <t>他の従業員への負担の増加（19.8％）</t>
    <phoneticPr fontId="2"/>
  </si>
  <si>
    <t>代替要員確保のためのコストの増加（15.8）</t>
    <phoneticPr fontId="2"/>
  </si>
  <si>
    <t>休業・短時間勤務中の代替要員の確保・円滑な業務引き継ぎの困難（19.7％）</t>
    <phoneticPr fontId="2"/>
  </si>
  <si>
    <t>他の従業員への負担の増加（23.8％）</t>
    <phoneticPr fontId="2"/>
  </si>
  <si>
    <t>担当業務の遅滞・戦力ダウン（18.5％）</t>
    <phoneticPr fontId="2"/>
  </si>
  <si>
    <t>代替要員確保のためのコストの増加（15.45％）</t>
    <phoneticPr fontId="2"/>
  </si>
  <si>
    <t>従業員の離職を防ぐことができた</t>
    <phoneticPr fontId="2"/>
  </si>
  <si>
    <t>従業員の多様な働き方に対応することができた</t>
    <phoneticPr fontId="2"/>
  </si>
  <si>
    <t>特に効果はなかった</t>
    <phoneticPr fontId="2"/>
  </si>
  <si>
    <t>業績との相関関係は特に感じない</t>
    <phoneticPr fontId="2"/>
  </si>
  <si>
    <t>メリットとデメリットが同じくらいだと感じる</t>
    <phoneticPr fontId="2"/>
  </si>
  <si>
    <t>担当業務の遅滞・戦力ダウン（25.5％）</t>
    <phoneticPr fontId="2"/>
  </si>
  <si>
    <t>休業・短時間勤務中の代替要員の確保・円滑な業務引き継ぎの困難（24.1％）</t>
    <phoneticPr fontId="2"/>
  </si>
  <si>
    <t>他の従業員への負担の増加（18.6％）</t>
    <phoneticPr fontId="2"/>
  </si>
  <si>
    <t>代替要員確保のためのコストの増加（14.9％）</t>
    <phoneticPr fontId="2"/>
  </si>
  <si>
    <t>他の従業員への負担の増加（25.1％）</t>
    <phoneticPr fontId="2"/>
  </si>
  <si>
    <t>担当業務の遅滞・戦力ダウン（21.5％</t>
    <phoneticPr fontId="2"/>
  </si>
  <si>
    <t>休業・短時間勤務中の代替要員の確保・円滑な業務引き継ぎの困難（19.6％）</t>
    <phoneticPr fontId="2"/>
  </si>
  <si>
    <t>代替要員確保のためのコストの増加（14.0）</t>
    <phoneticPr fontId="2"/>
  </si>
  <si>
    <t>メリットのほうが大きいと感じる</t>
    <phoneticPr fontId="2"/>
  </si>
  <si>
    <t>女性の活躍促進に積極的に取り組む企業への助成</t>
    <phoneticPr fontId="2"/>
  </si>
  <si>
    <t>行政が率先して、女性の活躍促進に取り組む</t>
    <phoneticPr fontId="2"/>
  </si>
  <si>
    <t>女性の再就職を支援する研修、相談、情報提供</t>
    <phoneticPr fontId="2"/>
  </si>
  <si>
    <t>働く女性を支援する企業の情報提供</t>
    <phoneticPr fontId="2"/>
  </si>
  <si>
    <t>管理職等ステップアップをめざす女性を対象にした講演会・交流会の開催</t>
    <phoneticPr fontId="2"/>
  </si>
  <si>
    <t>女性の活躍促進に積極的に取り組む企業への助成（23.6％）</t>
    <phoneticPr fontId="2"/>
  </si>
  <si>
    <t>働く女性を支援する企業の情報提供（14.1％）</t>
    <phoneticPr fontId="2"/>
  </si>
  <si>
    <t>女性の再就職を支援する研修、相談、情報提供（12.0％）</t>
    <phoneticPr fontId="2"/>
  </si>
  <si>
    <t>管理職等ステップアップをめざす女性を対象にした講演会・交流会の開催（9.2％）</t>
    <phoneticPr fontId="2"/>
  </si>
  <si>
    <t>女性の活躍促進に積極的に取り組む企業への助成（16.9％）</t>
    <phoneticPr fontId="2"/>
  </si>
  <si>
    <t>行政が率先して、女性の活躍促進に取り組む（11.9％）</t>
    <phoneticPr fontId="2"/>
  </si>
  <si>
    <t>女性の再就職を支援する研修、相談、情報提供（10.0％）</t>
    <phoneticPr fontId="2"/>
  </si>
  <si>
    <t>働く女性を支援する企業の情報提供（9.8％）</t>
    <phoneticPr fontId="2"/>
  </si>
  <si>
    <t>女性が結婚・妊娠・出産などを機に退職するため</t>
    <phoneticPr fontId="2"/>
  </si>
  <si>
    <t>家庭生活への配慮をする必要があるため</t>
    <phoneticPr fontId="2"/>
  </si>
  <si>
    <t>育児休業中の代替要員の確保などコストがかかるため</t>
    <phoneticPr fontId="2"/>
  </si>
  <si>
    <t>女性自身の昇進や仕事に対する意識が低いため</t>
    <phoneticPr fontId="2"/>
  </si>
  <si>
    <t>特に理由はない</t>
    <phoneticPr fontId="2"/>
  </si>
  <si>
    <t>女性が結婚・妊娠・出産などを機に退職するため（18.2％）</t>
    <phoneticPr fontId="2"/>
  </si>
  <si>
    <t>家庭生活への配慮をする必要があるため（17.6％）</t>
    <phoneticPr fontId="2"/>
  </si>
  <si>
    <t>育児休業中の代替要員の確保などコストがかかるため（15.8％）</t>
    <phoneticPr fontId="2"/>
  </si>
  <si>
    <t>女性自身の昇進や仕事に対する意識が低いため（13.3％）</t>
    <phoneticPr fontId="2"/>
  </si>
  <si>
    <t>特に理由はない（15.7％）</t>
    <phoneticPr fontId="2"/>
  </si>
  <si>
    <t>女性が結婚・妊娠・出産などを機に退職するため（13.6％）</t>
    <phoneticPr fontId="2"/>
  </si>
  <si>
    <t>家庭生活への配慮をする必要があるため（12.3％）</t>
    <phoneticPr fontId="2"/>
  </si>
  <si>
    <t>女性自身の昇進や仕事に対する意識が低いため（10.1％）</t>
    <phoneticPr fontId="2"/>
  </si>
  <si>
    <t>女性従業員のキャリア形成に役立った</t>
    <phoneticPr fontId="2"/>
  </si>
  <si>
    <t>女性従業員の労働意欲が向上した</t>
    <phoneticPr fontId="2"/>
  </si>
  <si>
    <t>女性従業員の離職を防ぐことができた</t>
    <phoneticPr fontId="2"/>
  </si>
  <si>
    <t>組織・職場が活性化された</t>
    <phoneticPr fontId="2"/>
  </si>
  <si>
    <t>女性従業員の労働意欲が向上した（17.2％）</t>
    <phoneticPr fontId="2"/>
  </si>
  <si>
    <t>女性従業員の離職を防ぐことができた（13.2％）</t>
    <phoneticPr fontId="2"/>
  </si>
  <si>
    <t>組織・職場が活性化された（12.8％）</t>
    <phoneticPr fontId="2"/>
  </si>
  <si>
    <t>特に効果はなかった（11.7％）</t>
    <phoneticPr fontId="2"/>
  </si>
  <si>
    <t>特に効果はなかった（12.0％）</t>
    <phoneticPr fontId="2"/>
  </si>
  <si>
    <t>女性従業員のキャリア形成に役立った（10.7％）</t>
    <phoneticPr fontId="2"/>
  </si>
  <si>
    <t>女性従業員の労働意欲が向上した（10.1％）</t>
    <phoneticPr fontId="2"/>
  </si>
  <si>
    <t>組織・職場が活性化された（7.4％）</t>
    <phoneticPr fontId="2"/>
  </si>
  <si>
    <t>女性従業員の勤務年数が増え、ノウハウが蓄積された</t>
    <phoneticPr fontId="2"/>
  </si>
  <si>
    <t>女性従業員の労働意欲が向上した</t>
    <phoneticPr fontId="2"/>
  </si>
  <si>
    <t>女性従業員の労働意欲が向上した（15.4％）</t>
    <phoneticPr fontId="2"/>
  </si>
  <si>
    <t>女性従業員の離職を防ぐことができた</t>
    <phoneticPr fontId="2"/>
  </si>
  <si>
    <t>女性従業員の離職を防ぐことができた（11.8％）</t>
  </si>
  <si>
    <t>組織・職場が活性化された</t>
    <phoneticPr fontId="2"/>
  </si>
  <si>
    <t>組織・職場が活性化された（11.4％）</t>
    <phoneticPr fontId="2"/>
  </si>
  <si>
    <t>女性従業員の勤務年数が増え、ノウハウが蓄積された</t>
    <phoneticPr fontId="2"/>
  </si>
  <si>
    <t>女性従業員の勤務年数が増え、ノウハウが蓄積された（10.5％）</t>
  </si>
  <si>
    <t>女性従業員の離職を防ぐことができた（13.6％）</t>
    <phoneticPr fontId="2"/>
  </si>
  <si>
    <t>女性従業員の労働意欲が向上した（11.6％）</t>
  </si>
  <si>
    <t>女性従業員の勤務年数が増え、ノウハウが蓄積された（10.7％）</t>
    <phoneticPr fontId="2"/>
  </si>
  <si>
    <t>従業員の多様な働き方に対応することができた</t>
    <phoneticPr fontId="2"/>
  </si>
  <si>
    <t>従業員の多様な働き方に対応することができた（7.5％）</t>
    <phoneticPr fontId="2"/>
  </si>
  <si>
    <t>製造</t>
    <phoneticPr fontId="2"/>
  </si>
  <si>
    <t>建設</t>
    <phoneticPr fontId="2"/>
  </si>
  <si>
    <t>卸売</t>
    <phoneticPr fontId="2"/>
  </si>
  <si>
    <t>小売</t>
    <phoneticPr fontId="2"/>
  </si>
  <si>
    <t>サービス</t>
    <phoneticPr fontId="2"/>
  </si>
  <si>
    <t>教育、学習</t>
    <phoneticPr fontId="2"/>
  </si>
  <si>
    <t>運輸</t>
    <phoneticPr fontId="2"/>
  </si>
  <si>
    <t>金融、保険</t>
    <phoneticPr fontId="2"/>
  </si>
  <si>
    <t>その他</t>
    <phoneticPr fontId="2"/>
  </si>
  <si>
    <t>増減</t>
    <rPh sb="0" eb="2">
      <t>ゾウゲン</t>
    </rPh>
    <phoneticPr fontId="2"/>
  </si>
  <si>
    <t>令和元年度</t>
    <rPh sb="0" eb="2">
      <t>レイワ</t>
    </rPh>
    <rPh sb="2" eb="3">
      <t>ガン</t>
    </rPh>
    <rPh sb="3" eb="5">
      <t>ネンド</t>
    </rPh>
    <phoneticPr fontId="2"/>
  </si>
  <si>
    <t>平成28年度</t>
    <rPh sb="0" eb="2">
      <t>ヘイセイ</t>
    </rPh>
    <rPh sb="4" eb="5">
      <t>ネン</t>
    </rPh>
    <rPh sb="5" eb="6">
      <t>ド</t>
    </rPh>
    <phoneticPr fontId="2"/>
  </si>
  <si>
    <t>特に効果はなかった（10.5％）</t>
    <phoneticPr fontId="2"/>
  </si>
  <si>
    <t>100～300人</t>
    <phoneticPr fontId="2"/>
  </si>
  <si>
    <t>301人以上</t>
    <phoneticPr fontId="2"/>
  </si>
  <si>
    <t>1～9人</t>
    <phoneticPr fontId="2"/>
  </si>
  <si>
    <t>1～9人</t>
    <phoneticPr fontId="2"/>
  </si>
  <si>
    <t>1～9人</t>
    <phoneticPr fontId="2"/>
  </si>
  <si>
    <t>役員・管理職候補となる女性従業員の絶対数が少ない、またはいないから</t>
    <phoneticPr fontId="5"/>
  </si>
  <si>
    <t>将来管理職につく可能性のある女性はいるが、役職につくための在籍年数を満たしていないから</t>
    <phoneticPr fontId="5"/>
  </si>
  <si>
    <t>転居を伴う転勤、休日・夜間等不規則な勤務時間など、多様な労働環境への対応が困難だから</t>
    <phoneticPr fontId="5"/>
  </si>
  <si>
    <t>女性従業員は補助的業務を行うことを前提に採用しているから</t>
    <phoneticPr fontId="5"/>
  </si>
  <si>
    <t>女性従業員の勤続年数が短く、管理職になるまえに退職することが多いから</t>
    <phoneticPr fontId="5"/>
  </si>
  <si>
    <t>女性自身が管理職になることを希望しないから</t>
    <phoneticPr fontId="5"/>
  </si>
  <si>
    <t>従業員が女性管理職を希望しないから</t>
    <phoneticPr fontId="5"/>
  </si>
  <si>
    <t>顧客や取引先が女性管理職をよく思わないから</t>
    <phoneticPr fontId="5"/>
  </si>
  <si>
    <t>性別は意識せず、勤続年数や能力などに基づき処遇しているから</t>
    <phoneticPr fontId="5"/>
  </si>
  <si>
    <t>特に登用しにくいことはない</t>
    <phoneticPr fontId="5"/>
  </si>
  <si>
    <t>その他</t>
    <phoneticPr fontId="5"/>
  </si>
  <si>
    <t>無回答</t>
  </si>
  <si>
    <t>全体</t>
    <rPh sb="0" eb="2">
      <t>ゼンタイ</t>
    </rPh>
    <phoneticPr fontId="5"/>
  </si>
  <si>
    <t>1～9人</t>
    <rPh sb="3" eb="4">
      <t>ニン</t>
    </rPh>
    <phoneticPr fontId="5"/>
  </si>
  <si>
    <t>10～19人</t>
    <rPh sb="5" eb="6">
      <t>ニン</t>
    </rPh>
    <phoneticPr fontId="5"/>
  </si>
  <si>
    <t>100～300人</t>
    <phoneticPr fontId="5"/>
  </si>
  <si>
    <t>301人以上</t>
    <phoneticPr fontId="5"/>
  </si>
  <si>
    <t>300人以下</t>
    <rPh sb="3" eb="6">
      <t>ニンイカ</t>
    </rPh>
    <phoneticPr fontId="5"/>
  </si>
  <si>
    <t>意図的に増やしたい</t>
    <phoneticPr fontId="5"/>
  </si>
  <si>
    <t>現状程度を維持したい　</t>
    <phoneticPr fontId="5"/>
  </si>
  <si>
    <t>減らしたい</t>
    <phoneticPr fontId="5"/>
  </si>
  <si>
    <t>1～9人</t>
    <rPh sb="3" eb="4">
      <t>ニン</t>
    </rPh>
    <phoneticPr fontId="6"/>
  </si>
  <si>
    <t>1～9人</t>
    <phoneticPr fontId="2"/>
  </si>
  <si>
    <t>1～9人</t>
    <phoneticPr fontId="2"/>
  </si>
  <si>
    <t>1～9人</t>
    <phoneticPr fontId="2"/>
  </si>
  <si>
    <t>1～9人</t>
    <phoneticPr fontId="2"/>
  </si>
  <si>
    <t>1～9人</t>
    <phoneticPr fontId="2"/>
  </si>
  <si>
    <t>1～9人</t>
    <phoneticPr fontId="2"/>
  </si>
  <si>
    <t>1～9人</t>
    <phoneticPr fontId="2"/>
  </si>
  <si>
    <t>1～9人</t>
    <phoneticPr fontId="2"/>
  </si>
  <si>
    <t>1～9人</t>
    <phoneticPr fontId="2"/>
  </si>
  <si>
    <t>1～9人</t>
    <phoneticPr fontId="2"/>
  </si>
  <si>
    <t>1～9人</t>
    <phoneticPr fontId="2"/>
  </si>
  <si>
    <t>1～9人</t>
    <rPh sb="3" eb="4">
      <t>ニン</t>
    </rPh>
    <phoneticPr fontId="2"/>
  </si>
  <si>
    <t>1～9人</t>
    <phoneticPr fontId="2"/>
  </si>
  <si>
    <t>1～9人</t>
    <phoneticPr fontId="2"/>
  </si>
  <si>
    <t>●  女性管理職の有無×従業員規模</t>
    <phoneticPr fontId="2"/>
  </si>
  <si>
    <t>●  女性管理職候補×従業員規模</t>
    <phoneticPr fontId="2"/>
  </si>
  <si>
    <t>100～300人</t>
    <phoneticPr fontId="5"/>
  </si>
  <si>
    <t>300人以上</t>
    <rPh sb="4" eb="6">
      <t>イジョウ</t>
    </rPh>
    <phoneticPr fontId="2"/>
  </si>
  <si>
    <t>業種</t>
    <rPh sb="0" eb="2">
      <t>ギョウシュ</t>
    </rPh>
    <phoneticPr fontId="2"/>
  </si>
  <si>
    <t>令和元年度　企業における女性活躍推進に関する調査　　データ集</t>
    <phoneticPr fontId="2"/>
  </si>
  <si>
    <t>資本金</t>
    <rPh sb="0" eb="3">
      <t>シホンキン</t>
    </rPh>
    <phoneticPr fontId="2"/>
  </si>
  <si>
    <t>従業員規模（常用労働者数）</t>
    <rPh sb="0" eb="3">
      <t>ジュウギョウイン</t>
    </rPh>
    <rPh sb="3" eb="5">
      <t>キボ</t>
    </rPh>
    <rPh sb="6" eb="8">
      <t>ジョウヨウ</t>
    </rPh>
    <rPh sb="8" eb="11">
      <t>ロウドウシャ</t>
    </rPh>
    <rPh sb="11" eb="12">
      <t>カズ</t>
    </rPh>
    <phoneticPr fontId="2"/>
  </si>
  <si>
    <t>女性役員の有無</t>
    <rPh sb="0" eb="2">
      <t>ジョセイ</t>
    </rPh>
    <rPh sb="2" eb="4">
      <t>ヤクイン</t>
    </rPh>
    <rPh sb="5" eb="7">
      <t>ウム</t>
    </rPh>
    <phoneticPr fontId="2"/>
  </si>
  <si>
    <t>女性管理職の有無</t>
    <rPh sb="0" eb="2">
      <t>ジョセイ</t>
    </rPh>
    <rPh sb="2" eb="4">
      <t>カンリ</t>
    </rPh>
    <rPh sb="4" eb="5">
      <t>ショク</t>
    </rPh>
    <rPh sb="6" eb="8">
      <t>ウム</t>
    </rPh>
    <phoneticPr fontId="2"/>
  </si>
  <si>
    <t>女性管理職候補の有無</t>
    <rPh sb="0" eb="2">
      <t>ジョセイ</t>
    </rPh>
    <rPh sb="2" eb="4">
      <t>カンリ</t>
    </rPh>
    <rPh sb="4" eb="5">
      <t>ショク</t>
    </rPh>
    <rPh sb="5" eb="7">
      <t>コウホ</t>
    </rPh>
    <rPh sb="8" eb="10">
      <t>ウム</t>
    </rPh>
    <phoneticPr fontId="2"/>
  </si>
  <si>
    <t>女性従業員の割合</t>
    <phoneticPr fontId="2"/>
  </si>
  <si>
    <t>女性役員の割合</t>
    <phoneticPr fontId="2"/>
  </si>
  <si>
    <t>女性管理職の割合</t>
    <phoneticPr fontId="2"/>
  </si>
  <si>
    <t>【女性役員管理職の割合】</t>
    <rPh sb="1" eb="3">
      <t>ジョセイ</t>
    </rPh>
    <rPh sb="3" eb="5">
      <t>ヤクイン</t>
    </rPh>
    <rPh sb="5" eb="7">
      <t>カンリ</t>
    </rPh>
    <rPh sb="7" eb="8">
      <t>ショク</t>
    </rPh>
    <rPh sb="9" eb="11">
      <t>ワリアイ</t>
    </rPh>
    <phoneticPr fontId="2"/>
  </si>
  <si>
    <t>【女性管理職の割合】</t>
    <rPh sb="1" eb="3">
      <t>ジョセイ</t>
    </rPh>
    <rPh sb="3" eb="5">
      <t>カンリ</t>
    </rPh>
    <rPh sb="5" eb="6">
      <t>ショク</t>
    </rPh>
    <rPh sb="7" eb="9">
      <t>ワリアイ</t>
    </rPh>
    <phoneticPr fontId="2"/>
  </si>
  <si>
    <t>【女性役員の割合】</t>
    <rPh sb="1" eb="3">
      <t>ジョセイ</t>
    </rPh>
    <rPh sb="3" eb="5">
      <t>ヤクイン</t>
    </rPh>
    <rPh sb="6" eb="8">
      <t>ワリアイ</t>
    </rPh>
    <phoneticPr fontId="2"/>
  </si>
  <si>
    <t>【女性従業員の割合】</t>
    <rPh sb="1" eb="3">
      <t>ジョセイ</t>
    </rPh>
    <rPh sb="3" eb="6">
      <t>ジュウギョウイン</t>
    </rPh>
    <rPh sb="7" eb="9">
      <t>ワリアイ</t>
    </rPh>
    <phoneticPr fontId="2"/>
  </si>
  <si>
    <t>【女性管理職候補の有無】</t>
    <rPh sb="1" eb="3">
      <t>ジョセイ</t>
    </rPh>
    <rPh sb="3" eb="5">
      <t>カンリ</t>
    </rPh>
    <rPh sb="5" eb="6">
      <t>ショク</t>
    </rPh>
    <rPh sb="6" eb="8">
      <t>コウホ</t>
    </rPh>
    <rPh sb="9" eb="11">
      <t>ウム</t>
    </rPh>
    <phoneticPr fontId="2"/>
  </si>
  <si>
    <t>【女性管理職の有無】</t>
    <rPh sb="1" eb="3">
      <t>ジョセイ</t>
    </rPh>
    <rPh sb="3" eb="5">
      <t>カンリ</t>
    </rPh>
    <rPh sb="5" eb="6">
      <t>ショク</t>
    </rPh>
    <rPh sb="7" eb="9">
      <t>ウム</t>
    </rPh>
    <phoneticPr fontId="2"/>
  </si>
  <si>
    <t>【女性役員の有無】</t>
    <rPh sb="1" eb="3">
      <t>ジョセイ</t>
    </rPh>
    <rPh sb="3" eb="5">
      <t>ヤクイン</t>
    </rPh>
    <rPh sb="6" eb="8">
      <t>ウム</t>
    </rPh>
    <phoneticPr fontId="2"/>
  </si>
  <si>
    <t>【従業員規模（常用労働者数）】</t>
    <phoneticPr fontId="2"/>
  </si>
  <si>
    <t>【資本金】</t>
    <rPh sb="1" eb="4">
      <t>シホンキン</t>
    </rPh>
    <phoneticPr fontId="2"/>
  </si>
  <si>
    <t>【業種】</t>
    <rPh sb="1" eb="3">
      <t>ギョウシュ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</si>
</sst>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Red]\(0\)"/>
    <numFmt numFmtId="178" formatCode="#,##0_);[Red]\(#,##0\)"/>
    <numFmt numFmtId="179" formatCode="#,##0_ "/>
    <numFmt numFmtId="180" formatCode="_ * ###0_ ;_ * \-###0_ "/>
    <numFmt numFmtId="181" formatCode="0.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2"/>
      <name val="ＭＳ 明朝"/>
      <family val="1"/>
      <charset val="128"/>
    </font>
    <font>
      <sz val="6"/>
      <name val="游ゴシック"/>
      <family val="3"/>
      <charset val="128"/>
      <scheme val="minor"/>
    </font>
    <font>
      <sz val="11"/>
      <name val="ＭＳ Ｐ明朝"/>
      <family val="1"/>
      <charset val="128"/>
    </font>
    <font>
      <sz val="11"/>
      <color theme="1"/>
      <name val="游ゴシック"/>
      <family val="3"/>
      <charset val="128"/>
      <scheme val="minor"/>
    </font>
    <font>
      <sz val="10"/>
      <name val="ＭＳ ゴシック"/>
      <family val="3"/>
      <charset val="128"/>
    </font>
    <font>
      <sz val="10"/>
      <color theme="1"/>
      <name val="ＭＳ ゴシック"/>
      <family val="3"/>
      <charset val="128"/>
    </font>
    <font>
      <sz val="9"/>
      <color rgb="FFFFFFFF"/>
      <name val="ＭＳ ゴシック"/>
      <family val="3"/>
      <charset val="128"/>
    </font>
    <font>
      <sz val="9"/>
      <color theme="1"/>
      <name val="ＭＳ ゴシック"/>
      <family val="3"/>
      <charset val="128"/>
    </font>
    <font>
      <sz val="10"/>
      <color rgb="FF000000"/>
      <name val="ＭＳ ゴシック"/>
      <family val="3"/>
      <charset val="128"/>
    </font>
    <font>
      <sz val="11"/>
      <color theme="1"/>
      <name val="ＭＳ ゴシック"/>
      <family val="3"/>
      <charset val="128"/>
    </font>
    <font>
      <sz val="8"/>
      <name val="ＭＳ ゴシック"/>
      <family val="3"/>
      <charset val="128"/>
    </font>
    <font>
      <sz val="9"/>
      <name val="ＭＳ ゴシック"/>
      <family val="3"/>
      <charset val="128"/>
    </font>
    <font>
      <b/>
      <sz val="10"/>
      <color rgb="FF000000"/>
      <name val="ＭＳ ゴシック"/>
      <family val="3"/>
      <charset val="128"/>
    </font>
    <font>
      <b/>
      <sz val="10"/>
      <color theme="1"/>
      <name val="ＭＳ ゴシック"/>
      <family val="3"/>
      <charset val="128"/>
    </font>
    <font>
      <sz val="10"/>
      <color rgb="FFFF0000"/>
      <name val="ＭＳ ゴシック"/>
      <family val="3"/>
      <charset val="128"/>
    </font>
    <font>
      <sz val="11"/>
      <name val="ＭＳ ゴシック"/>
      <family val="3"/>
      <charset val="128"/>
    </font>
    <font>
      <sz val="11"/>
      <color rgb="FF000000"/>
      <name val="ＭＳ ゴシック"/>
      <family val="3"/>
      <charset val="128"/>
    </font>
    <font>
      <sz val="11"/>
      <color theme="0"/>
      <name val="ＭＳ ゴシック"/>
      <family val="3"/>
      <charset val="128"/>
    </font>
    <font>
      <b/>
      <sz val="11"/>
      <color theme="1"/>
      <name val="ＭＳ ゴシック"/>
      <family val="3"/>
      <charset val="128"/>
    </font>
    <font>
      <sz val="11"/>
      <color rgb="FF000000"/>
      <name val="ＭＳ Ｐ明朝"/>
      <family val="1"/>
      <charset val="128"/>
    </font>
    <font>
      <sz val="9"/>
      <color theme="0"/>
      <name val="ＭＳ ゴシック"/>
      <family val="3"/>
      <charset val="128"/>
    </font>
    <font>
      <b/>
      <sz val="9"/>
      <color theme="1"/>
      <name val="ＭＳ ゴシック"/>
      <family val="3"/>
      <charset val="128"/>
    </font>
    <font>
      <sz val="9"/>
      <color rgb="FF000000"/>
      <name val="ＭＳ ゴシック"/>
      <family val="3"/>
      <charset val="128"/>
    </font>
    <font>
      <sz val="12"/>
      <color theme="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39994506668294322"/>
        <bgColor indexed="64"/>
      </patternFill>
    </fill>
    <fill>
      <patternFill patternType="solid">
        <fgColor rgb="FFFFFF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s>
  <cellStyleXfs count="6">
    <xf numFmtId="0" fontId="0" fillId="0" borderId="0">
      <alignment vertical="center"/>
    </xf>
    <xf numFmtId="0" fontId="3" fillId="0" borderId="0"/>
    <xf numFmtId="38" fontId="3" fillId="0" borderId="0" applyFont="0" applyFill="0" applyBorder="0" applyAlignment="0" applyProtection="0">
      <alignment vertical="center"/>
    </xf>
    <xf numFmtId="0" fontId="4" fillId="0" borderId="0"/>
    <xf numFmtId="0" fontId="1" fillId="0" borderId="0">
      <alignment vertical="center"/>
    </xf>
    <xf numFmtId="0" fontId="7" fillId="0" borderId="0">
      <alignment vertical="center"/>
    </xf>
  </cellStyleXfs>
  <cellXfs count="374">
    <xf numFmtId="0" fontId="0" fillId="0" borderId="0" xfId="0">
      <alignment vertical="center"/>
    </xf>
    <xf numFmtId="49" fontId="8" fillId="7" borderId="1" xfId="0" applyNumberFormat="1" applyFont="1" applyFill="1" applyBorder="1" applyAlignment="1">
      <alignment vertical="top" wrapText="1"/>
    </xf>
    <xf numFmtId="49" fontId="8" fillId="6" borderId="1" xfId="0" applyNumberFormat="1" applyFont="1" applyFill="1" applyBorder="1" applyAlignment="1">
      <alignment horizontal="center" vertical="top" wrapText="1"/>
    </xf>
    <xf numFmtId="0" fontId="9" fillId="6" borderId="1" xfId="0" applyFont="1" applyFill="1" applyBorder="1" applyAlignment="1">
      <alignment horizontal="center" vertical="top"/>
    </xf>
    <xf numFmtId="49" fontId="8" fillId="4" borderId="1" xfId="0" applyNumberFormat="1" applyFont="1" applyFill="1" applyBorder="1" applyAlignment="1">
      <alignment horizontal="center" vertical="center" wrapText="1"/>
    </xf>
    <xf numFmtId="1" fontId="8" fillId="2" borderId="1" xfId="0" applyNumberFormat="1" applyFont="1" applyFill="1" applyBorder="1" applyAlignment="1">
      <alignment horizontal="right" vertical="center"/>
    </xf>
    <xf numFmtId="0" fontId="9" fillId="2" borderId="1" xfId="0" applyFont="1" applyFill="1" applyBorder="1" applyAlignment="1">
      <alignment vertical="center"/>
    </xf>
    <xf numFmtId="0" fontId="8" fillId="3" borderId="1" xfId="0" applyFont="1" applyFill="1" applyBorder="1" applyAlignment="1">
      <alignment horizontal="center" vertical="center" wrapText="1"/>
    </xf>
    <xf numFmtId="0" fontId="8" fillId="2"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176" fontId="8" fillId="2" borderId="1" xfId="0" applyNumberFormat="1" applyFont="1" applyFill="1" applyBorder="1" applyAlignment="1">
      <alignment horizontal="right" vertical="center"/>
    </xf>
    <xf numFmtId="0" fontId="9" fillId="3" borderId="1" xfId="0" applyFont="1" applyFill="1" applyBorder="1" applyAlignment="1">
      <alignment horizontal="center" vertical="center"/>
    </xf>
    <xf numFmtId="0" fontId="9" fillId="0" borderId="1" xfId="0" applyFont="1" applyBorder="1">
      <alignment vertical="center"/>
    </xf>
    <xf numFmtId="176"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left" vertical="center"/>
    </xf>
    <xf numFmtId="0" fontId="9" fillId="2" borderId="0" xfId="0" applyFont="1" applyFill="1">
      <alignment vertical="center"/>
    </xf>
    <xf numFmtId="0" fontId="9" fillId="2" borderId="0" xfId="0" applyFont="1" applyFill="1" applyBorder="1">
      <alignment vertical="center"/>
    </xf>
    <xf numFmtId="0" fontId="10" fillId="2" borderId="0" xfId="0" applyFont="1" applyFill="1" applyAlignment="1">
      <alignment horizontal="right" vertical="center"/>
    </xf>
    <xf numFmtId="0" fontId="9" fillId="2" borderId="12" xfId="0" applyFont="1" applyFill="1" applyBorder="1" applyAlignment="1">
      <alignment horizontal="center" vertical="center" wrapText="1"/>
    </xf>
    <xf numFmtId="0" fontId="9" fillId="2" borderId="7" xfId="0" applyFont="1" applyFill="1" applyBorder="1">
      <alignment vertical="center"/>
    </xf>
    <xf numFmtId="0" fontId="9" fillId="3" borderId="1" xfId="1" applyFont="1" applyFill="1" applyBorder="1" applyAlignment="1">
      <alignment horizontal="center" vertical="center"/>
    </xf>
    <xf numFmtId="0" fontId="11" fillId="2" borderId="0" xfId="0" applyFont="1" applyFill="1">
      <alignment vertical="center"/>
    </xf>
    <xf numFmtId="49" fontId="9" fillId="2" borderId="6" xfId="0" applyNumberFormat="1" applyFont="1" applyFill="1" applyBorder="1" applyAlignment="1">
      <alignment vertical="center"/>
    </xf>
    <xf numFmtId="0" fontId="9" fillId="2" borderId="12" xfId="0" applyFont="1" applyFill="1" applyBorder="1" applyAlignment="1">
      <alignment vertical="center" wrapText="1"/>
    </xf>
    <xf numFmtId="176" fontId="9" fillId="2" borderId="1" xfId="0" applyNumberFormat="1" applyFont="1" applyFill="1" applyBorder="1">
      <alignment vertical="center"/>
    </xf>
    <xf numFmtId="49" fontId="9" fillId="2" borderId="19" xfId="0" applyNumberFormat="1" applyFont="1" applyFill="1" applyBorder="1" applyAlignment="1">
      <alignment vertical="center"/>
    </xf>
    <xf numFmtId="0" fontId="9" fillId="2" borderId="23" xfId="0" applyFont="1" applyFill="1" applyBorder="1" applyAlignment="1">
      <alignment vertical="center" wrapText="1"/>
    </xf>
    <xf numFmtId="0" fontId="9" fillId="2" borderId="24" xfId="0" applyFont="1" applyFill="1" applyBorder="1">
      <alignment vertical="center"/>
    </xf>
    <xf numFmtId="0" fontId="9" fillId="2" borderId="15" xfId="0" applyNumberFormat="1" applyFont="1" applyFill="1" applyBorder="1">
      <alignment vertical="center"/>
    </xf>
    <xf numFmtId="176" fontId="9" fillId="2" borderId="15" xfId="0" applyNumberFormat="1" applyFont="1" applyFill="1" applyBorder="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center" vertical="center" wrapText="1"/>
    </xf>
    <xf numFmtId="180" fontId="11" fillId="2" borderId="0" xfId="0" applyNumberFormat="1" applyFont="1" applyFill="1" applyBorder="1">
      <alignment vertical="center"/>
    </xf>
    <xf numFmtId="176" fontId="11" fillId="2" borderId="0" xfId="0" applyNumberFormat="1" applyFont="1" applyFill="1" applyBorder="1">
      <alignment vertical="center"/>
    </xf>
    <xf numFmtId="0" fontId="8" fillId="0" borderId="0" xfId="0" applyFont="1" applyFill="1" applyBorder="1" applyAlignment="1">
      <alignment horizontal="center" vertical="center" wrapText="1"/>
    </xf>
    <xf numFmtId="176" fontId="8" fillId="2" borderId="0" xfId="0" applyNumberFormat="1" applyFont="1" applyFill="1" applyBorder="1" applyAlignment="1">
      <alignment horizontal="right" vertical="center"/>
    </xf>
    <xf numFmtId="49" fontId="8" fillId="5" borderId="5" xfId="0" applyNumberFormat="1" applyFont="1" applyFill="1" applyBorder="1" applyAlignment="1">
      <alignment vertical="top" wrapText="1"/>
    </xf>
    <xf numFmtId="49" fontId="8" fillId="3" borderId="1" xfId="0" applyNumberFormat="1" applyFont="1" applyFill="1" applyBorder="1" applyAlignment="1">
      <alignment horizontal="center" vertical="top" wrapText="1"/>
    </xf>
    <xf numFmtId="49" fontId="8" fillId="3" borderId="2" xfId="0" applyNumberFormat="1" applyFont="1" applyFill="1" applyBorder="1" applyAlignment="1">
      <alignment horizontal="center" vertical="top" wrapText="1"/>
    </xf>
    <xf numFmtId="49" fontId="8" fillId="2" borderId="8" xfId="0" applyNumberFormat="1" applyFont="1" applyFill="1" applyBorder="1" applyAlignment="1">
      <alignment horizontal="center" vertical="top" wrapText="1"/>
    </xf>
    <xf numFmtId="49" fontId="8" fillId="2" borderId="5" xfId="0" applyNumberFormat="1" applyFont="1" applyFill="1" applyBorder="1" applyAlignment="1">
      <alignment horizontal="left" vertical="top" wrapText="1"/>
    </xf>
    <xf numFmtId="1" fontId="8" fillId="2" borderId="3" xfId="0" applyNumberFormat="1" applyFont="1" applyFill="1" applyBorder="1" applyAlignment="1">
      <alignment horizontal="right"/>
    </xf>
    <xf numFmtId="1" fontId="8" fillId="2" borderId="2" xfId="0" applyNumberFormat="1" applyFont="1" applyFill="1" applyBorder="1" applyAlignment="1">
      <alignment horizontal="right"/>
    </xf>
    <xf numFmtId="1" fontId="8" fillId="2" borderId="8" xfId="0" applyNumberFormat="1" applyFont="1" applyFill="1" applyBorder="1" applyAlignment="1">
      <alignment horizontal="right"/>
    </xf>
    <xf numFmtId="0" fontId="8" fillId="2" borderId="16" xfId="0" applyFont="1" applyFill="1" applyBorder="1" applyAlignment="1">
      <alignment horizontal="left" vertical="top" wrapText="1"/>
    </xf>
    <xf numFmtId="176" fontId="8" fillId="2" borderId="17" xfId="0" applyNumberFormat="1" applyFont="1" applyFill="1" applyBorder="1" applyAlignment="1">
      <alignment horizontal="right"/>
    </xf>
    <xf numFmtId="176" fontId="8" fillId="2" borderId="8" xfId="0" applyNumberFormat="1" applyFont="1" applyFill="1" applyBorder="1" applyAlignment="1">
      <alignment horizontal="right"/>
    </xf>
    <xf numFmtId="49" fontId="8" fillId="2" borderId="3" xfId="0" applyNumberFormat="1" applyFont="1" applyFill="1" applyBorder="1" applyAlignment="1">
      <alignment horizontal="left" vertical="top" wrapText="1"/>
    </xf>
    <xf numFmtId="1" fontId="8" fillId="2" borderId="18" xfId="0" applyNumberFormat="1" applyFont="1" applyFill="1" applyBorder="1" applyAlignment="1">
      <alignment horizontal="right"/>
    </xf>
    <xf numFmtId="0" fontId="8" fillId="2" borderId="4" xfId="0" applyFont="1" applyFill="1" applyBorder="1" applyAlignment="1">
      <alignment horizontal="left" vertical="top" wrapText="1"/>
    </xf>
    <xf numFmtId="176" fontId="8" fillId="2" borderId="4" xfId="0" applyNumberFormat="1" applyFont="1" applyFill="1" applyBorder="1" applyAlignment="1">
      <alignment horizontal="right"/>
    </xf>
    <xf numFmtId="176" fontId="12" fillId="2" borderId="17" xfId="0" applyNumberFormat="1" applyFont="1" applyFill="1" applyBorder="1" applyAlignment="1">
      <alignment horizontal="right" vertical="center"/>
    </xf>
    <xf numFmtId="0" fontId="8" fillId="2" borderId="4" xfId="0" applyNumberFormat="1" applyFont="1" applyFill="1" applyBorder="1" applyAlignment="1">
      <alignment horizontal="left" vertical="top" wrapText="1"/>
    </xf>
    <xf numFmtId="0" fontId="8" fillId="2" borderId="3" xfId="0" applyNumberFormat="1" applyFont="1" applyFill="1" applyBorder="1" applyAlignment="1">
      <alignment horizontal="left" vertical="top" wrapText="1"/>
    </xf>
    <xf numFmtId="0" fontId="13" fillId="2" borderId="0" xfId="0" applyFont="1" applyFill="1">
      <alignment vertical="center"/>
    </xf>
    <xf numFmtId="0" fontId="13" fillId="2" borderId="0" xfId="0" applyFont="1" applyFill="1" applyBorder="1">
      <alignment vertical="center"/>
    </xf>
    <xf numFmtId="49" fontId="8"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xf>
    <xf numFmtId="49" fontId="8" fillId="3" borderId="1" xfId="0" applyNumberFormat="1" applyFont="1" applyFill="1" applyBorder="1" applyAlignment="1">
      <alignment horizontal="center" vertical="top" shrinkToFit="1"/>
    </xf>
    <xf numFmtId="49" fontId="8" fillId="3" borderId="2" xfId="0" applyNumberFormat="1" applyFont="1" applyFill="1" applyBorder="1" applyAlignment="1">
      <alignment horizontal="center" vertical="top" shrinkToFit="1"/>
    </xf>
    <xf numFmtId="180" fontId="9" fillId="2" borderId="15" xfId="0" applyNumberFormat="1" applyFont="1" applyFill="1" applyBorder="1">
      <alignment vertical="center"/>
    </xf>
    <xf numFmtId="49" fontId="14" fillId="3" borderId="1"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77" fontId="8" fillId="2" borderId="8" xfId="0" applyNumberFormat="1" applyFont="1" applyFill="1" applyBorder="1" applyAlignment="1">
      <alignment horizontal="right"/>
    </xf>
    <xf numFmtId="177" fontId="9" fillId="2" borderId="0" xfId="0" applyNumberFormat="1" applyFont="1" applyFill="1" applyBorder="1">
      <alignment vertical="center"/>
    </xf>
    <xf numFmtId="177" fontId="9" fillId="2" borderId="0" xfId="0" applyNumberFormat="1" applyFont="1" applyFill="1">
      <alignment vertical="center"/>
    </xf>
    <xf numFmtId="49" fontId="8" fillId="6" borderId="1" xfId="0" applyNumberFormat="1" applyFont="1" applyFill="1" applyBorder="1" applyAlignment="1">
      <alignment horizontal="left" vertical="top" wrapText="1"/>
    </xf>
    <xf numFmtId="0" fontId="8" fillId="2" borderId="8" xfId="0" applyNumberFormat="1" applyFont="1" applyFill="1" applyBorder="1" applyAlignment="1">
      <alignment horizontal="right"/>
    </xf>
    <xf numFmtId="0" fontId="9" fillId="2" borderId="0" xfId="0" applyNumberFormat="1" applyFont="1" applyFill="1" applyBorder="1">
      <alignment vertical="center"/>
    </xf>
    <xf numFmtId="0" fontId="9" fillId="2" borderId="0" xfId="0" applyNumberFormat="1" applyFont="1" applyFill="1">
      <alignment vertical="center"/>
    </xf>
    <xf numFmtId="49" fontId="8" fillId="2" borderId="0" xfId="0" applyNumberFormat="1" applyFont="1" applyFill="1" applyBorder="1" applyAlignment="1">
      <alignment vertical="top" wrapText="1"/>
    </xf>
    <xf numFmtId="49" fontId="8" fillId="2" borderId="0"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9" fillId="2" borderId="6" xfId="0" applyFont="1" applyFill="1" applyBorder="1" applyAlignment="1">
      <alignment horizontal="center" vertical="center"/>
    </xf>
    <xf numFmtId="0" fontId="11" fillId="2" borderId="7" xfId="0" applyFont="1" applyFill="1" applyBorder="1">
      <alignment vertical="center"/>
    </xf>
    <xf numFmtId="0" fontId="9" fillId="2" borderId="6" xfId="0" applyFont="1" applyFill="1" applyBorder="1" applyAlignment="1">
      <alignment vertical="center"/>
    </xf>
    <xf numFmtId="179" fontId="9" fillId="2" borderId="1" xfId="0" applyNumberFormat="1" applyFont="1" applyFill="1" applyBorder="1">
      <alignment vertical="center"/>
    </xf>
    <xf numFmtId="0" fontId="9" fillId="2" borderId="0" xfId="0" applyFont="1" applyFill="1" applyAlignment="1">
      <alignment vertical="center" wrapText="1"/>
    </xf>
    <xf numFmtId="176" fontId="11" fillId="2" borderId="0" xfId="0" applyNumberFormat="1" applyFont="1" applyFill="1">
      <alignment vertical="center"/>
    </xf>
    <xf numFmtId="49" fontId="15" fillId="6" borderId="1" xfId="0" applyNumberFormat="1" applyFont="1" applyFill="1" applyBorder="1" applyAlignment="1">
      <alignment horizontal="center" vertical="top" wrapText="1"/>
    </xf>
    <xf numFmtId="0" fontId="11" fillId="6" borderId="1" xfId="0" applyFont="1" applyFill="1" applyBorder="1" applyAlignment="1">
      <alignment horizontal="center" vertical="top" wrapText="1"/>
    </xf>
    <xf numFmtId="178" fontId="12" fillId="2" borderId="1" xfId="1" applyNumberFormat="1" applyFont="1" applyFill="1" applyBorder="1" applyAlignment="1">
      <alignment horizontal="right"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176" fontId="8" fillId="2" borderId="0" xfId="0" applyNumberFormat="1" applyFont="1" applyFill="1" applyBorder="1" applyAlignment="1">
      <alignment horizontal="right" vertical="center" wrapText="1"/>
    </xf>
    <xf numFmtId="49" fontId="15" fillId="5" borderId="5" xfId="0" applyNumberFormat="1" applyFont="1" applyFill="1" applyBorder="1" applyAlignment="1">
      <alignment vertical="top" wrapText="1"/>
    </xf>
    <xf numFmtId="49" fontId="15" fillId="3" borderId="1" xfId="0" applyNumberFormat="1" applyFont="1" applyFill="1" applyBorder="1" applyAlignment="1">
      <alignment horizontal="center" vertical="top" wrapText="1"/>
    </xf>
    <xf numFmtId="49" fontId="15" fillId="3" borderId="2" xfId="0" applyNumberFormat="1" applyFont="1" applyFill="1" applyBorder="1" applyAlignment="1">
      <alignment horizontal="center" vertical="top" wrapText="1"/>
    </xf>
    <xf numFmtId="0" fontId="11" fillId="2" borderId="6" xfId="0" applyFont="1" applyFill="1" applyBorder="1" applyAlignment="1">
      <alignment vertical="center"/>
    </xf>
    <xf numFmtId="0" fontId="11" fillId="2" borderId="12" xfId="0" applyFont="1" applyFill="1" applyBorder="1" applyAlignment="1">
      <alignment vertical="center" wrapText="1"/>
    </xf>
    <xf numFmtId="49" fontId="15" fillId="6" borderId="1" xfId="0" applyNumberFormat="1" applyFont="1" applyFill="1" applyBorder="1" applyAlignment="1">
      <alignment horizontal="left" vertical="top" wrapText="1"/>
    </xf>
    <xf numFmtId="0" fontId="11" fillId="6" borderId="1" xfId="0" applyFont="1" applyFill="1" applyBorder="1" applyAlignment="1">
      <alignment horizontal="left" vertical="top" wrapText="1"/>
    </xf>
    <xf numFmtId="49" fontId="15" fillId="3" borderId="2" xfId="0" applyNumberFormat="1" applyFont="1" applyFill="1" applyBorder="1" applyAlignment="1">
      <alignment horizontal="left" vertical="top" wrapText="1"/>
    </xf>
    <xf numFmtId="49" fontId="8" fillId="2" borderId="3" xfId="0" applyNumberFormat="1" applyFont="1" applyFill="1" applyBorder="1" applyAlignment="1">
      <alignment horizontal="left" vertical="top"/>
    </xf>
    <xf numFmtId="0" fontId="8" fillId="2" borderId="4" xfId="0" applyFont="1" applyFill="1" applyBorder="1" applyAlignment="1">
      <alignment horizontal="left" vertical="top"/>
    </xf>
    <xf numFmtId="0" fontId="9" fillId="2" borderId="0" xfId="0" applyFont="1" applyFill="1" applyAlignment="1">
      <alignment horizontal="right" vertical="center"/>
    </xf>
    <xf numFmtId="0" fontId="11" fillId="2" borderId="12" xfId="0" applyFont="1" applyFill="1" applyBorder="1">
      <alignment vertical="center"/>
    </xf>
    <xf numFmtId="0" fontId="9" fillId="2" borderId="19" xfId="0" applyFont="1" applyFill="1" applyBorder="1" applyAlignment="1">
      <alignment vertical="center"/>
    </xf>
    <xf numFmtId="0" fontId="11" fillId="2" borderId="23" xfId="0" applyFont="1" applyFill="1" applyBorder="1">
      <alignment vertical="center"/>
    </xf>
    <xf numFmtId="0" fontId="11" fillId="2" borderId="24" xfId="0" applyFont="1" applyFill="1" applyBorder="1">
      <alignment vertical="center"/>
    </xf>
    <xf numFmtId="179" fontId="9" fillId="2" borderId="13" xfId="0" applyNumberFormat="1" applyFont="1" applyFill="1" applyBorder="1">
      <alignment vertical="center"/>
    </xf>
    <xf numFmtId="176" fontId="9" fillId="2" borderId="13" xfId="0" applyNumberFormat="1" applyFont="1" applyFill="1" applyBorder="1">
      <alignment vertical="center"/>
    </xf>
    <xf numFmtId="49" fontId="9" fillId="2" borderId="20"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179" fontId="9" fillId="2" borderId="15" xfId="0" applyNumberFormat="1" applyFont="1" applyFill="1" applyBorder="1">
      <alignment vertical="center"/>
    </xf>
    <xf numFmtId="49" fontId="9" fillId="2" borderId="0" xfId="0" applyNumberFormat="1" applyFont="1" applyFill="1" applyBorder="1" applyAlignment="1">
      <alignment horizontal="center" vertical="center" wrapText="1"/>
    </xf>
    <xf numFmtId="179" fontId="9" fillId="2" borderId="0" xfId="0" applyNumberFormat="1" applyFont="1" applyFill="1" applyBorder="1">
      <alignment vertical="center"/>
    </xf>
    <xf numFmtId="176" fontId="9" fillId="2" borderId="0" xfId="0" applyNumberFormat="1" applyFont="1" applyFill="1" applyBorder="1">
      <alignment vertical="center"/>
    </xf>
    <xf numFmtId="49" fontId="15" fillId="6" borderId="2" xfId="0" applyNumberFormat="1" applyFont="1" applyFill="1" applyBorder="1" applyAlignment="1">
      <alignment horizontal="center" vertical="top" wrapText="1"/>
    </xf>
    <xf numFmtId="49" fontId="15" fillId="6" borderId="2" xfId="0" applyNumberFormat="1" applyFont="1" applyFill="1" applyBorder="1" applyAlignment="1">
      <alignment horizontal="left" vertical="top" wrapText="1"/>
    </xf>
    <xf numFmtId="49" fontId="15" fillId="2" borderId="8" xfId="0" applyNumberFormat="1" applyFont="1" applyFill="1" applyBorder="1" applyAlignment="1">
      <alignment horizontal="center" vertical="top" wrapText="1"/>
    </xf>
    <xf numFmtId="49" fontId="15" fillId="2" borderId="0" xfId="0" applyNumberFormat="1" applyFont="1" applyFill="1" applyBorder="1" applyAlignment="1">
      <alignment horizontal="center" vertical="top" wrapText="1"/>
    </xf>
    <xf numFmtId="1" fontId="8" fillId="2" borderId="0" xfId="0" applyNumberFormat="1" applyFont="1" applyFill="1" applyBorder="1" applyAlignment="1">
      <alignment horizontal="right"/>
    </xf>
    <xf numFmtId="176" fontId="8" fillId="2" borderId="0" xfId="0" applyNumberFormat="1" applyFont="1" applyFill="1" applyBorder="1" applyAlignment="1">
      <alignment horizontal="right"/>
    </xf>
    <xf numFmtId="0" fontId="8" fillId="2" borderId="0" xfId="0" applyNumberFormat="1" applyFont="1" applyFill="1" applyBorder="1" applyAlignment="1">
      <alignment horizontal="right"/>
    </xf>
    <xf numFmtId="0" fontId="15" fillId="2" borderId="0" xfId="0" applyNumberFormat="1" applyFont="1" applyFill="1" applyBorder="1" applyAlignment="1">
      <alignment horizontal="center" vertical="top" wrapText="1"/>
    </xf>
    <xf numFmtId="49" fontId="15" fillId="3" borderId="1" xfId="0" applyNumberFormat="1"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right" vertical="center"/>
    </xf>
    <xf numFmtId="49" fontId="8" fillId="2" borderId="4" xfId="0" applyNumberFormat="1" applyFont="1" applyFill="1" applyBorder="1" applyAlignment="1">
      <alignment horizontal="left" vertical="center" wrapText="1"/>
    </xf>
    <xf numFmtId="176" fontId="8" fillId="2" borderId="4" xfId="0" applyNumberFormat="1" applyFont="1" applyFill="1" applyBorder="1" applyAlignment="1">
      <alignment horizontal="right" vertical="center"/>
    </xf>
    <xf numFmtId="176" fontId="8" fillId="2" borderId="17" xfId="0" applyNumberFormat="1" applyFont="1" applyFill="1" applyBorder="1" applyAlignment="1">
      <alignment horizontal="right" vertical="center"/>
    </xf>
    <xf numFmtId="0" fontId="8" fillId="2" borderId="25" xfId="0" applyNumberFormat="1" applyFont="1" applyFill="1" applyBorder="1" applyAlignment="1">
      <alignment horizontal="right" vertical="center"/>
    </xf>
    <xf numFmtId="49" fontId="15" fillId="3" borderId="2" xfId="0" applyNumberFormat="1" applyFont="1" applyFill="1" applyBorder="1" applyAlignment="1">
      <alignment horizontal="left" vertical="center" wrapText="1"/>
    </xf>
    <xf numFmtId="49" fontId="15" fillId="6" borderId="1" xfId="0" applyNumberFormat="1" applyFont="1" applyFill="1" applyBorder="1" applyAlignment="1">
      <alignment horizontal="center" vertical="center" wrapText="1"/>
    </xf>
    <xf numFmtId="49" fontId="8" fillId="7" borderId="1" xfId="0" applyNumberFormat="1" applyFont="1" applyFill="1" applyBorder="1" applyAlignment="1">
      <alignment vertical="center" wrapText="1"/>
    </xf>
    <xf numFmtId="49" fontId="15" fillId="5" borderId="5" xfId="0" applyNumberFormat="1" applyFont="1" applyFill="1" applyBorder="1" applyAlignment="1">
      <alignment vertical="center" wrapText="1"/>
    </xf>
    <xf numFmtId="49" fontId="15" fillId="6" borderId="1" xfId="0" applyNumberFormat="1" applyFont="1" applyFill="1" applyBorder="1" applyAlignment="1">
      <alignment horizontal="center" vertical="center" shrinkToFit="1"/>
    </xf>
    <xf numFmtId="49" fontId="15" fillId="3" borderId="2" xfId="0" applyNumberFormat="1" applyFont="1" applyFill="1" applyBorder="1" applyAlignment="1">
      <alignment horizontal="center" vertical="top" shrinkToFit="1"/>
    </xf>
    <xf numFmtId="0" fontId="9" fillId="2" borderId="12" xfId="0" applyFont="1" applyFill="1" applyBorder="1">
      <alignment vertical="center"/>
    </xf>
    <xf numFmtId="0" fontId="11" fillId="2" borderId="8" xfId="0" applyFont="1" applyFill="1" applyBorder="1">
      <alignment vertical="center"/>
    </xf>
    <xf numFmtId="0" fontId="9" fillId="2" borderId="23" xfId="0" applyFont="1" applyFill="1" applyBorder="1">
      <alignment vertical="center"/>
    </xf>
    <xf numFmtId="49" fontId="9" fillId="2" borderId="8" xfId="0" applyNumberFormat="1" applyFont="1" applyFill="1" applyBorder="1" applyAlignment="1">
      <alignment horizontal="center" vertical="center" wrapText="1"/>
    </xf>
    <xf numFmtId="0" fontId="9" fillId="2" borderId="2" xfId="0" applyFont="1" applyFill="1" applyBorder="1">
      <alignment vertical="center"/>
    </xf>
    <xf numFmtId="0" fontId="9" fillId="2" borderId="6" xfId="1" applyFont="1" applyFill="1" applyBorder="1" applyAlignment="1">
      <alignment vertical="center"/>
    </xf>
    <xf numFmtId="0" fontId="9" fillId="2" borderId="12" xfId="1" applyFont="1" applyFill="1" applyBorder="1" applyAlignment="1">
      <alignment vertical="center"/>
    </xf>
    <xf numFmtId="0" fontId="9" fillId="2" borderId="7" xfId="1" applyFont="1" applyFill="1" applyBorder="1" applyAlignment="1">
      <alignment vertical="center"/>
    </xf>
    <xf numFmtId="0" fontId="9" fillId="2" borderId="0" xfId="0" applyFont="1" applyFill="1" applyAlignment="1">
      <alignment horizontal="center" vertical="center"/>
    </xf>
    <xf numFmtId="0" fontId="12" fillId="2" borderId="6" xfId="1" applyFont="1" applyFill="1" applyBorder="1" applyAlignment="1"/>
    <xf numFmtId="0" fontId="12" fillId="2" borderId="12" xfId="1" applyFont="1" applyFill="1" applyBorder="1" applyAlignment="1">
      <alignment wrapText="1"/>
    </xf>
    <xf numFmtId="0" fontId="12" fillId="2" borderId="7" xfId="1" applyFont="1" applyFill="1" applyBorder="1" applyAlignment="1">
      <alignment wrapText="1"/>
    </xf>
    <xf numFmtId="176" fontId="12" fillId="2" borderId="1" xfId="1" applyNumberFormat="1" applyFont="1" applyFill="1" applyBorder="1" applyAlignment="1">
      <alignment horizontal="right" wrapText="1"/>
    </xf>
    <xf numFmtId="0" fontId="12" fillId="2" borderId="19" xfId="1" applyFont="1" applyFill="1" applyBorder="1" applyAlignment="1">
      <alignment wrapText="1"/>
    </xf>
    <xf numFmtId="0" fontId="12" fillId="2" borderId="23" xfId="1" applyFont="1" applyFill="1" applyBorder="1" applyAlignment="1">
      <alignment wrapText="1"/>
    </xf>
    <xf numFmtId="0" fontId="12" fillId="2" borderId="24" xfId="1" applyFont="1" applyFill="1" applyBorder="1" applyAlignment="1">
      <alignment wrapText="1"/>
    </xf>
    <xf numFmtId="178" fontId="12" fillId="2" borderId="13" xfId="1" applyNumberFormat="1" applyFont="1" applyFill="1" applyBorder="1" applyAlignment="1">
      <alignment horizontal="right" wrapText="1"/>
    </xf>
    <xf numFmtId="176" fontId="12" fillId="2" borderId="13" xfId="1" applyNumberFormat="1" applyFont="1" applyFill="1" applyBorder="1" applyAlignment="1">
      <alignment horizontal="right" wrapText="1"/>
    </xf>
    <xf numFmtId="178" fontId="12" fillId="2" borderId="15" xfId="1" applyNumberFormat="1" applyFont="1" applyFill="1" applyBorder="1" applyAlignment="1">
      <alignment horizontal="right" wrapText="1"/>
    </xf>
    <xf numFmtId="176" fontId="12" fillId="2" borderId="15" xfId="1" applyNumberFormat="1" applyFont="1" applyFill="1" applyBorder="1" applyAlignment="1">
      <alignment horizontal="right" wrapText="1"/>
    </xf>
    <xf numFmtId="49" fontId="8" fillId="2" borderId="2"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0" fontId="12" fillId="2" borderId="5" xfId="1" applyFont="1" applyFill="1" applyBorder="1" applyAlignment="1"/>
    <xf numFmtId="0" fontId="12" fillId="2" borderId="14" xfId="1" applyFont="1" applyFill="1" applyBorder="1" applyAlignment="1">
      <alignment wrapText="1"/>
    </xf>
    <xf numFmtId="0" fontId="12" fillId="2" borderId="10" xfId="1" applyFont="1" applyFill="1" applyBorder="1" applyAlignment="1">
      <alignment wrapText="1"/>
    </xf>
    <xf numFmtId="0" fontId="9" fillId="2" borderId="7" xfId="0" applyFont="1" applyFill="1" applyBorder="1" applyAlignment="1">
      <alignment horizontal="center" vertical="center"/>
    </xf>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0" applyFont="1" applyFill="1" applyBorder="1">
      <alignment vertical="center"/>
    </xf>
    <xf numFmtId="0" fontId="12" fillId="2" borderId="12" xfId="1" applyFont="1" applyFill="1" applyBorder="1" applyAlignment="1"/>
    <xf numFmtId="49" fontId="8" fillId="2" borderId="5" xfId="0" applyNumberFormat="1" applyFont="1" applyFill="1" applyBorder="1" applyAlignment="1">
      <alignment horizontal="left" vertical="top" wrapText="1"/>
    </xf>
    <xf numFmtId="0" fontId="11" fillId="2" borderId="0" xfId="0" applyFont="1" applyFill="1" applyBorder="1">
      <alignment vertical="center"/>
    </xf>
    <xf numFmtId="0" fontId="9" fillId="2" borderId="20" xfId="1" applyFont="1" applyFill="1" applyBorder="1" applyAlignment="1">
      <alignment horizontal="center"/>
    </xf>
    <xf numFmtId="0" fontId="9" fillId="2" borderId="21" xfId="1" applyFont="1" applyFill="1" applyBorder="1" applyAlignment="1">
      <alignment horizontal="center"/>
    </xf>
    <xf numFmtId="49" fontId="8" fillId="2" borderId="5" xfId="0" applyNumberFormat="1" applyFont="1" applyFill="1" applyBorder="1" applyAlignment="1">
      <alignment horizontal="left" vertical="top" wrapText="1"/>
    </xf>
    <xf numFmtId="0" fontId="12" fillId="2" borderId="0" xfId="0" applyFont="1" applyFill="1" applyAlignment="1">
      <alignment vertical="center"/>
    </xf>
    <xf numFmtId="0" fontId="12" fillId="2" borderId="19" xfId="1" applyFont="1" applyFill="1" applyBorder="1" applyAlignment="1"/>
    <xf numFmtId="0" fontId="16" fillId="2" borderId="0" xfId="0" applyFont="1" applyFill="1" applyAlignment="1">
      <alignment vertical="center"/>
    </xf>
    <xf numFmtId="49" fontId="15" fillId="3" borderId="1" xfId="0" applyNumberFormat="1" applyFont="1" applyFill="1" applyBorder="1" applyAlignment="1">
      <alignment horizontal="center" vertical="top" shrinkToFit="1"/>
    </xf>
    <xf numFmtId="49" fontId="15" fillId="7" borderId="1" xfId="0" applyNumberFormat="1" applyFont="1" applyFill="1" applyBorder="1" applyAlignment="1">
      <alignment vertical="top" wrapText="1"/>
    </xf>
    <xf numFmtId="49" fontId="15" fillId="6" borderId="1" xfId="0" applyNumberFormat="1" applyFont="1" applyFill="1" applyBorder="1" applyAlignment="1">
      <alignment horizontal="center" vertical="top" shrinkToFit="1"/>
    </xf>
    <xf numFmtId="0" fontId="9" fillId="2" borderId="6" xfId="1" applyFont="1" applyFill="1" applyBorder="1" applyAlignment="1">
      <alignment vertical="center" wrapText="1"/>
    </xf>
    <xf numFmtId="0" fontId="9" fillId="2" borderId="12" xfId="1" applyFont="1" applyFill="1" applyBorder="1" applyAlignment="1">
      <alignment vertical="center" wrapText="1"/>
    </xf>
    <xf numFmtId="0" fontId="9" fillId="3" borderId="1" xfId="1" applyFont="1" applyFill="1" applyBorder="1" applyAlignment="1">
      <alignment horizontal="center" vertical="center" wrapText="1"/>
    </xf>
    <xf numFmtId="0" fontId="12" fillId="2" borderId="6" xfId="1" applyFont="1" applyFill="1" applyBorder="1" applyAlignment="1">
      <alignment wrapText="1"/>
    </xf>
    <xf numFmtId="0" fontId="17" fillId="2" borderId="0" xfId="0" applyFont="1" applyFill="1" applyAlignment="1">
      <alignment vertical="center"/>
    </xf>
    <xf numFmtId="0" fontId="9" fillId="2" borderId="5" xfId="0" applyFont="1" applyFill="1" applyBorder="1" applyAlignment="1">
      <alignment vertical="center"/>
    </xf>
    <xf numFmtId="0" fontId="9" fillId="2" borderId="14" xfId="0" applyFont="1" applyFill="1" applyBorder="1" applyAlignment="1">
      <alignment vertical="center" wrapText="1"/>
    </xf>
    <xf numFmtId="0" fontId="11" fillId="2" borderId="14" xfId="0" applyFont="1" applyFill="1" applyBorder="1">
      <alignment vertical="center"/>
    </xf>
    <xf numFmtId="179" fontId="9" fillId="2" borderId="2" xfId="0" applyNumberFormat="1" applyFont="1" applyFill="1" applyBorder="1">
      <alignment vertical="center"/>
    </xf>
    <xf numFmtId="0" fontId="13" fillId="2" borderId="0" xfId="0" applyNumberFormat="1" applyFont="1" applyFill="1" applyBorder="1">
      <alignment vertical="center"/>
    </xf>
    <xf numFmtId="0" fontId="13" fillId="2" borderId="0" xfId="0" applyNumberFormat="1" applyFont="1" applyFill="1">
      <alignment vertical="center"/>
    </xf>
    <xf numFmtId="0" fontId="12" fillId="2" borderId="23" xfId="1" applyFont="1" applyFill="1" applyBorder="1" applyAlignment="1"/>
    <xf numFmtId="0" fontId="12" fillId="2" borderId="7" xfId="1" applyFont="1" applyFill="1" applyBorder="1" applyAlignment="1"/>
    <xf numFmtId="0" fontId="12" fillId="2" borderId="24" xfId="1" applyFont="1" applyFill="1" applyBorder="1" applyAlignment="1"/>
    <xf numFmtId="0" fontId="11" fillId="6" borderId="1" xfId="0" applyFont="1" applyFill="1" applyBorder="1" applyAlignment="1">
      <alignment horizontal="center" vertical="top"/>
    </xf>
    <xf numFmtId="0" fontId="9" fillId="2" borderId="12" xfId="0" applyFont="1" applyFill="1" applyBorder="1" applyAlignment="1">
      <alignment horizontal="center" vertical="center"/>
    </xf>
    <xf numFmtId="0" fontId="9" fillId="2" borderId="21" xfId="0" applyFont="1" applyFill="1" applyBorder="1">
      <alignment vertical="center"/>
    </xf>
    <xf numFmtId="0" fontId="9" fillId="2" borderId="0" xfId="0" applyFont="1" applyFill="1" applyAlignment="1">
      <alignment horizontal="center" vertical="top"/>
    </xf>
    <xf numFmtId="49" fontId="8" fillId="2" borderId="5" xfId="0" applyNumberFormat="1" applyFont="1" applyFill="1" applyBorder="1" applyAlignment="1">
      <alignment horizontal="left" vertical="top" wrapText="1"/>
    </xf>
    <xf numFmtId="0" fontId="9" fillId="2" borderId="1"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0" xfId="1" applyFont="1" applyFill="1" applyBorder="1" applyAlignment="1">
      <alignment horizontal="center" vertical="center"/>
    </xf>
    <xf numFmtId="9" fontId="12" fillId="2" borderId="1" xfId="1" applyNumberFormat="1" applyFont="1" applyFill="1" applyBorder="1" applyAlignment="1">
      <alignment horizontal="left" wrapText="1"/>
    </xf>
    <xf numFmtId="0" fontId="12" fillId="2" borderId="1" xfId="1" applyFont="1" applyFill="1" applyBorder="1" applyAlignment="1">
      <alignment horizontal="right" wrapText="1"/>
    </xf>
    <xf numFmtId="176" fontId="9" fillId="2" borderId="1" xfId="1" applyNumberFormat="1" applyFont="1" applyFill="1" applyBorder="1" applyAlignment="1"/>
    <xf numFmtId="176" fontId="9" fillId="2" borderId="8" xfId="1" applyNumberFormat="1" applyFont="1" applyFill="1" applyBorder="1" applyAlignment="1"/>
    <xf numFmtId="0" fontId="12" fillId="2" borderId="0" xfId="1" applyFont="1" applyFill="1" applyBorder="1" applyAlignment="1">
      <alignment horizontal="right" wrapText="1"/>
    </xf>
    <xf numFmtId="176" fontId="9" fillId="2" borderId="0" xfId="1" applyNumberFormat="1" applyFont="1" applyFill="1" applyBorder="1" applyAlignment="1"/>
    <xf numFmtId="0" fontId="12" fillId="2" borderId="1" xfId="1" applyFont="1" applyFill="1" applyBorder="1" applyAlignment="1">
      <alignment horizontal="left" wrapText="1"/>
    </xf>
    <xf numFmtId="0" fontId="12" fillId="2" borderId="13" xfId="1" applyFont="1" applyFill="1" applyBorder="1" applyAlignment="1">
      <alignment wrapText="1"/>
    </xf>
    <xf numFmtId="0" fontId="12" fillId="2" borderId="13" xfId="1" applyFont="1" applyFill="1" applyBorder="1" applyAlignment="1">
      <alignment horizontal="right" wrapText="1"/>
    </xf>
    <xf numFmtId="0" fontId="9" fillId="2" borderId="15" xfId="1" applyFont="1" applyFill="1" applyBorder="1" applyAlignment="1">
      <alignment horizontal="center"/>
    </xf>
    <xf numFmtId="0" fontId="12" fillId="2" borderId="15" xfId="1" applyFont="1" applyFill="1" applyBorder="1" applyAlignment="1">
      <alignment horizontal="right" wrapText="1"/>
    </xf>
    <xf numFmtId="176" fontId="9" fillId="2" borderId="15" xfId="1" applyNumberFormat="1" applyFont="1" applyFill="1" applyBorder="1" applyAlignment="1"/>
    <xf numFmtId="49" fontId="8" fillId="2" borderId="5" xfId="0" applyNumberFormat="1" applyFont="1" applyFill="1" applyBorder="1" applyAlignment="1">
      <alignment horizontal="left" vertical="top" wrapText="1"/>
    </xf>
    <xf numFmtId="0" fontId="9" fillId="2" borderId="0" xfId="0" applyFont="1" applyFill="1" applyBorder="1" applyAlignment="1">
      <alignment horizontal="left" vertical="center"/>
    </xf>
    <xf numFmtId="49" fontId="8" fillId="3" borderId="1" xfId="0" applyNumberFormat="1" applyFont="1" applyFill="1" applyBorder="1" applyAlignment="1">
      <alignment horizontal="left" vertical="top" wrapText="1"/>
    </xf>
    <xf numFmtId="180" fontId="9" fillId="2" borderId="1" xfId="0" applyNumberFormat="1" applyFont="1" applyFill="1" applyBorder="1">
      <alignment vertical="center"/>
    </xf>
    <xf numFmtId="180" fontId="9" fillId="2" borderId="13" xfId="0" applyNumberFormat="1" applyFont="1" applyFill="1" applyBorder="1">
      <alignment vertical="center"/>
    </xf>
    <xf numFmtId="49" fontId="8" fillId="3" borderId="2" xfId="0" applyNumberFormat="1" applyFont="1" applyFill="1" applyBorder="1" applyAlignment="1">
      <alignment horizontal="left" vertical="top" wrapText="1"/>
    </xf>
    <xf numFmtId="49" fontId="15" fillId="3" borderId="2" xfId="0" applyNumberFormat="1" applyFont="1" applyFill="1" applyBorder="1" applyAlignment="1">
      <alignment horizontal="center" vertical="top"/>
    </xf>
    <xf numFmtId="49" fontId="15" fillId="3" borderId="2" xfId="0" applyNumberFormat="1" applyFont="1" applyFill="1" applyBorder="1" applyAlignment="1">
      <alignment horizontal="left" vertical="top" wrapText="1" shrinkToFit="1"/>
    </xf>
    <xf numFmtId="49" fontId="8" fillId="2" borderId="5" xfId="0" applyNumberFormat="1" applyFont="1" applyFill="1" applyBorder="1" applyAlignment="1">
      <alignment horizontal="left" vertical="top" wrapText="1"/>
    </xf>
    <xf numFmtId="0" fontId="18" fillId="2" borderId="0" xfId="0" applyFont="1" applyFill="1">
      <alignment vertical="center"/>
    </xf>
    <xf numFmtId="0" fontId="18" fillId="2" borderId="0" xfId="0" applyFont="1" applyFill="1" applyBorder="1">
      <alignment vertical="center"/>
    </xf>
    <xf numFmtId="0" fontId="19" fillId="0" borderId="0" xfId="0" applyFont="1" applyFill="1" applyAlignment="1"/>
    <xf numFmtId="0" fontId="13" fillId="0" borderId="0" xfId="0" applyFont="1" applyFill="1" applyBorder="1" applyAlignment="1"/>
    <xf numFmtId="0" fontId="13" fillId="0" borderId="0" xfId="0" applyFont="1" applyFill="1" applyAlignment="1"/>
    <xf numFmtId="49" fontId="19" fillId="2" borderId="5" xfId="0" applyNumberFormat="1" applyFont="1" applyFill="1" applyBorder="1" applyAlignment="1">
      <alignment horizontal="left" vertical="top" wrapText="1"/>
    </xf>
    <xf numFmtId="1" fontId="19" fillId="2" borderId="2" xfId="0" applyNumberFormat="1" applyFont="1" applyFill="1" applyBorder="1" applyAlignment="1"/>
    <xf numFmtId="0" fontId="20" fillId="2" borderId="14" xfId="0" applyFont="1" applyFill="1" applyBorder="1" applyAlignment="1">
      <alignment horizontal="right" vertical="center"/>
    </xf>
    <xf numFmtId="0" fontId="20" fillId="2" borderId="2" xfId="0" applyFont="1" applyFill="1" applyBorder="1" applyAlignment="1">
      <alignment horizontal="right" vertical="center"/>
    </xf>
    <xf numFmtId="0" fontId="20" fillId="2" borderId="3" xfId="0" applyFont="1" applyFill="1" applyBorder="1" applyAlignment="1">
      <alignment horizontal="right" vertical="center"/>
    </xf>
    <xf numFmtId="0" fontId="13" fillId="0" borderId="0" xfId="0" applyNumberFormat="1" applyFont="1" applyFill="1" applyAlignment="1">
      <alignment vertical="center"/>
    </xf>
    <xf numFmtId="0" fontId="21" fillId="2" borderId="16" xfId="0" applyFont="1" applyFill="1" applyBorder="1" applyAlignment="1">
      <alignment horizontal="left" vertical="top" wrapText="1"/>
    </xf>
    <xf numFmtId="176" fontId="19" fillId="2" borderId="17" xfId="0" applyNumberFormat="1" applyFont="1" applyFill="1" applyBorder="1" applyAlignment="1"/>
    <xf numFmtId="176" fontId="20" fillId="2" borderId="17" xfId="0" applyNumberFormat="1" applyFont="1" applyFill="1" applyBorder="1" applyAlignment="1">
      <alignment horizontal="right" vertical="center"/>
    </xf>
    <xf numFmtId="49" fontId="19" fillId="2" borderId="8" xfId="0" applyNumberFormat="1" applyFont="1" applyFill="1" applyBorder="1" applyAlignment="1">
      <alignment horizontal="left" vertical="top" wrapText="1"/>
    </xf>
    <xf numFmtId="1" fontId="19" fillId="2" borderId="3" xfId="0" applyNumberFormat="1" applyFont="1" applyFill="1" applyBorder="1" applyAlignment="1"/>
    <xf numFmtId="0" fontId="20" fillId="2" borderId="0" xfId="0" applyFont="1" applyFill="1" applyBorder="1" applyAlignment="1">
      <alignment horizontal="right" vertical="center"/>
    </xf>
    <xf numFmtId="49" fontId="19" fillId="0" borderId="0" xfId="0" applyNumberFormat="1" applyFont="1" applyFill="1" applyAlignment="1">
      <alignment vertical="top" wrapText="1"/>
    </xf>
    <xf numFmtId="0" fontId="21" fillId="2" borderId="9" xfId="0" applyFont="1" applyFill="1" applyBorder="1" applyAlignment="1">
      <alignment horizontal="left" vertical="top" wrapText="1"/>
    </xf>
    <xf numFmtId="176" fontId="19" fillId="2" borderId="4" xfId="0" applyNumberFormat="1" applyFont="1" applyFill="1" applyBorder="1" applyAlignment="1"/>
    <xf numFmtId="176" fontId="20" fillId="2" borderId="4" xfId="0" applyNumberFormat="1" applyFont="1" applyFill="1" applyBorder="1" applyAlignment="1">
      <alignment horizontal="right" vertical="center"/>
    </xf>
    <xf numFmtId="0" fontId="13" fillId="0" borderId="0" xfId="0" applyNumberFormat="1" applyFont="1" applyFill="1" applyBorder="1" applyAlignment="1">
      <alignment vertical="center"/>
    </xf>
    <xf numFmtId="0" fontId="22" fillId="0" borderId="0" xfId="0" applyNumberFormat="1" applyFont="1" applyFill="1" applyBorder="1" applyAlignment="1">
      <alignment vertical="center"/>
    </xf>
    <xf numFmtId="0" fontId="13" fillId="0" borderId="0" xfId="0" applyFont="1" applyBorder="1" applyAlignment="1"/>
    <xf numFmtId="0" fontId="13" fillId="0" borderId="0" xfId="0" applyFont="1" applyAlignment="1"/>
    <xf numFmtId="49" fontId="19" fillId="9" borderId="28" xfId="0" applyNumberFormat="1" applyFont="1" applyFill="1" applyBorder="1" applyAlignment="1">
      <alignment horizontal="left" vertical="top" wrapText="1"/>
    </xf>
    <xf numFmtId="1" fontId="19" fillId="2" borderId="25" xfId="0" applyNumberFormat="1" applyFont="1" applyFill="1" applyBorder="1" applyAlignment="1"/>
    <xf numFmtId="0" fontId="19" fillId="9" borderId="9" xfId="0" applyFont="1" applyFill="1" applyBorder="1" applyAlignment="1">
      <alignment horizontal="left" vertical="top" wrapText="1"/>
    </xf>
    <xf numFmtId="0" fontId="13" fillId="5" borderId="1" xfId="0" applyFont="1" applyFill="1" applyBorder="1" applyAlignment="1"/>
    <xf numFmtId="49" fontId="19" fillId="3" borderId="1" xfId="0" applyNumberFormat="1" applyFont="1" applyFill="1" applyBorder="1" applyAlignment="1">
      <alignment horizontal="center" vertical="center" wrapText="1"/>
    </xf>
    <xf numFmtId="49" fontId="19" fillId="3" borderId="12" xfId="0" applyNumberFormat="1" applyFont="1" applyFill="1" applyBorder="1" applyAlignment="1">
      <alignment vertical="top" wrapText="1"/>
    </xf>
    <xf numFmtId="49" fontId="19" fillId="3" borderId="1" xfId="0" applyNumberFormat="1" applyFont="1" applyFill="1" applyBorder="1" applyAlignment="1">
      <alignment vertical="top" wrapText="1"/>
    </xf>
    <xf numFmtId="49" fontId="19" fillId="5" borderId="5" xfId="0" applyNumberFormat="1" applyFont="1" applyFill="1" applyBorder="1" applyAlignment="1">
      <alignment vertical="top" wrapText="1"/>
    </xf>
    <xf numFmtId="49" fontId="19" fillId="0" borderId="8" xfId="0" applyNumberFormat="1" applyFont="1" applyFill="1" applyBorder="1" applyAlignment="1">
      <alignment vertical="top" wrapText="1"/>
    </xf>
    <xf numFmtId="181" fontId="19" fillId="0" borderId="0" xfId="0" applyNumberFormat="1" applyFont="1" applyFill="1" applyBorder="1" applyAlignment="1"/>
    <xf numFmtId="0" fontId="19" fillId="0" borderId="0" xfId="0" applyFont="1" applyFill="1" applyBorder="1" applyAlignment="1"/>
    <xf numFmtId="0" fontId="19" fillId="0" borderId="0" xfId="0" applyFont="1" applyAlignment="1">
      <alignment vertical="center"/>
    </xf>
    <xf numFmtId="49" fontId="6" fillId="9" borderId="28" xfId="0" applyNumberFormat="1" applyFont="1" applyFill="1" applyBorder="1" applyAlignment="1">
      <alignment horizontal="left" vertical="top" wrapText="1"/>
    </xf>
    <xf numFmtId="1" fontId="6" fillId="0" borderId="25" xfId="0" applyNumberFormat="1" applyFont="1" applyFill="1" applyBorder="1" applyAlignment="1"/>
    <xf numFmtId="0" fontId="6" fillId="9" borderId="9" xfId="0" applyFont="1" applyFill="1" applyBorder="1" applyAlignment="1">
      <alignment horizontal="left" vertical="top" wrapText="1"/>
    </xf>
    <xf numFmtId="176" fontId="6" fillId="0" borderId="4" xfId="0" applyNumberFormat="1" applyFont="1" applyFill="1" applyBorder="1" applyAlignment="1"/>
    <xf numFmtId="176" fontId="23" fillId="10" borderId="4" xfId="0" applyNumberFormat="1" applyFont="1" applyFill="1" applyBorder="1" applyAlignment="1">
      <alignment horizontal="right" vertical="center"/>
    </xf>
    <xf numFmtId="176" fontId="23" fillId="0" borderId="4" xfId="0" applyNumberFormat="1" applyFont="1" applyFill="1" applyBorder="1" applyAlignment="1">
      <alignment horizontal="right" vertical="center"/>
    </xf>
    <xf numFmtId="1" fontId="19" fillId="0" borderId="25" xfId="0" applyNumberFormat="1" applyFont="1" applyFill="1" applyBorder="1" applyAlignment="1"/>
    <xf numFmtId="176" fontId="20" fillId="10" borderId="4" xfId="0" applyNumberFormat="1" applyFont="1" applyFill="1" applyBorder="1" applyAlignment="1">
      <alignment horizontal="right" vertical="center"/>
    </xf>
    <xf numFmtId="49" fontId="9" fillId="5" borderId="5" xfId="0" applyNumberFormat="1" applyFont="1" applyFill="1" applyBorder="1" applyAlignment="1">
      <alignment vertical="top" wrapText="1"/>
    </xf>
    <xf numFmtId="49" fontId="9" fillId="3" borderId="1" xfId="0" applyNumberFormat="1" applyFont="1" applyFill="1" applyBorder="1" applyAlignment="1">
      <alignment horizontal="center" vertical="center" wrapText="1"/>
    </xf>
    <xf numFmtId="49" fontId="9" fillId="2" borderId="5" xfId="0" applyNumberFormat="1" applyFont="1" applyFill="1" applyBorder="1" applyAlignment="1">
      <alignment horizontal="left" vertical="top" wrapText="1"/>
    </xf>
    <xf numFmtId="1" fontId="9" fillId="2" borderId="3" xfId="0" applyNumberFormat="1" applyFont="1" applyFill="1" applyBorder="1" applyAlignment="1">
      <alignment horizontal="right"/>
    </xf>
    <xf numFmtId="1" fontId="9" fillId="2" borderId="2" xfId="0" applyNumberFormat="1" applyFont="1" applyFill="1" applyBorder="1" applyAlignment="1">
      <alignment horizontal="right"/>
    </xf>
    <xf numFmtId="0" fontId="9" fillId="2" borderId="16" xfId="0" applyFont="1" applyFill="1" applyBorder="1" applyAlignment="1">
      <alignment horizontal="left" vertical="top" wrapText="1"/>
    </xf>
    <xf numFmtId="176" fontId="9" fillId="2" borderId="17" xfId="0" applyNumberFormat="1" applyFont="1" applyFill="1" applyBorder="1" applyAlignment="1">
      <alignment horizontal="right"/>
    </xf>
    <xf numFmtId="176" fontId="9" fillId="2" borderId="17" xfId="0" applyNumberFormat="1" applyFont="1" applyFill="1" applyBorder="1" applyAlignment="1">
      <alignment horizontal="right" vertical="center"/>
    </xf>
    <xf numFmtId="49" fontId="9" fillId="2" borderId="3" xfId="0" applyNumberFormat="1" applyFont="1" applyFill="1" applyBorder="1" applyAlignment="1">
      <alignment horizontal="left" vertical="top" wrapText="1"/>
    </xf>
    <xf numFmtId="1" fontId="9" fillId="2" borderId="18" xfId="0" applyNumberFormat="1" applyFont="1" applyFill="1" applyBorder="1" applyAlignment="1">
      <alignment horizontal="right"/>
    </xf>
    <xf numFmtId="0" fontId="9" fillId="2" borderId="4" xfId="0" applyFont="1" applyFill="1" applyBorder="1" applyAlignment="1">
      <alignment horizontal="left" vertical="top" wrapText="1"/>
    </xf>
    <xf numFmtId="176" fontId="9" fillId="2" borderId="4" xfId="0" applyNumberFormat="1" applyFont="1" applyFill="1" applyBorder="1" applyAlignment="1">
      <alignment horizontal="right"/>
    </xf>
    <xf numFmtId="49" fontId="8" fillId="9" borderId="28" xfId="0" applyNumberFormat="1" applyFont="1" applyFill="1" applyBorder="1" applyAlignment="1">
      <alignment horizontal="left" vertical="top" wrapText="1"/>
    </xf>
    <xf numFmtId="1" fontId="8" fillId="2" borderId="25" xfId="0" applyNumberFormat="1" applyFont="1" applyFill="1" applyBorder="1" applyAlignment="1"/>
    <xf numFmtId="0" fontId="8" fillId="9" borderId="9" xfId="0" applyFont="1" applyFill="1" applyBorder="1" applyAlignment="1">
      <alignment horizontal="left" vertical="top" wrapText="1"/>
    </xf>
    <xf numFmtId="176" fontId="8" fillId="2" borderId="4" xfId="0" applyNumberFormat="1" applyFont="1" applyFill="1" applyBorder="1" applyAlignment="1"/>
    <xf numFmtId="176" fontId="12" fillId="2" borderId="4" xfId="0" applyNumberFormat="1" applyFont="1" applyFill="1" applyBorder="1" applyAlignment="1">
      <alignment horizontal="right" vertical="center"/>
    </xf>
    <xf numFmtId="49" fontId="8" fillId="2" borderId="4"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5" xfId="0" applyNumberFormat="1" applyFont="1" applyFill="1" applyBorder="1" applyAlignment="1">
      <alignment horizontal="left" vertical="top" wrapText="1"/>
    </xf>
    <xf numFmtId="49" fontId="15" fillId="2" borderId="5" xfId="0" applyNumberFormat="1" applyFont="1" applyFill="1" applyBorder="1" applyAlignment="1">
      <alignment horizontal="left" vertical="top" wrapText="1"/>
    </xf>
    <xf numFmtId="1" fontId="15" fillId="2" borderId="2" xfId="0" applyNumberFormat="1" applyFont="1" applyFill="1" applyBorder="1" applyAlignment="1"/>
    <xf numFmtId="1" fontId="15" fillId="0" borderId="8" xfId="0" applyNumberFormat="1" applyFont="1" applyFill="1" applyBorder="1" applyAlignment="1"/>
    <xf numFmtId="0" fontId="11" fillId="0" borderId="0" xfId="0" applyFont="1" applyFill="1" applyBorder="1" applyAlignment="1"/>
    <xf numFmtId="0" fontId="11" fillId="0" borderId="0" xfId="0" applyNumberFormat="1" applyFont="1" applyFill="1" applyBorder="1" applyAlignment="1">
      <alignment vertical="center"/>
    </xf>
    <xf numFmtId="0" fontId="15" fillId="0" borderId="0" xfId="0" applyFont="1" applyFill="1" applyBorder="1" applyAlignment="1"/>
    <xf numFmtId="0" fontId="24" fillId="2" borderId="16" xfId="0" applyFont="1" applyFill="1" applyBorder="1" applyAlignment="1">
      <alignment horizontal="left" vertical="top" wrapText="1"/>
    </xf>
    <xf numFmtId="176" fontId="15" fillId="2" borderId="17" xfId="0" applyNumberFormat="1" applyFont="1" applyFill="1" applyBorder="1" applyAlignment="1"/>
    <xf numFmtId="176" fontId="15" fillId="0" borderId="8" xfId="0" applyNumberFormat="1" applyFont="1" applyFill="1" applyBorder="1" applyAlignment="1"/>
    <xf numFmtId="49" fontId="15" fillId="2" borderId="8" xfId="0" applyNumberFormat="1" applyFont="1" applyFill="1" applyBorder="1" applyAlignment="1">
      <alignment horizontal="left" vertical="top" wrapText="1"/>
    </xf>
    <xf numFmtId="1" fontId="15" fillId="2" borderId="3" xfId="0" applyNumberFormat="1" applyFont="1" applyFill="1" applyBorder="1" applyAlignment="1"/>
    <xf numFmtId="1" fontId="15" fillId="2" borderId="8" xfId="0" applyNumberFormat="1" applyFont="1" applyFill="1" applyBorder="1" applyAlignment="1"/>
    <xf numFmtId="0" fontId="24" fillId="2" borderId="9" xfId="0" applyFont="1" applyFill="1" applyBorder="1" applyAlignment="1">
      <alignment horizontal="left" vertical="top" wrapText="1"/>
    </xf>
    <xf numFmtId="176" fontId="15" fillId="2" borderId="4" xfId="0" applyNumberFormat="1" applyFont="1" applyFill="1" applyBorder="1" applyAlignment="1"/>
    <xf numFmtId="176" fontId="15" fillId="2" borderId="9" xfId="0" applyNumberFormat="1" applyFont="1" applyFill="1" applyBorder="1" applyAlignment="1"/>
    <xf numFmtId="1" fontId="15" fillId="2" borderId="5" xfId="0" applyNumberFormat="1" applyFont="1" applyFill="1" applyBorder="1" applyAlignment="1"/>
    <xf numFmtId="0" fontId="25" fillId="0" borderId="0" xfId="0" applyNumberFormat="1" applyFont="1" applyFill="1" applyBorder="1" applyAlignment="1">
      <alignment vertical="center"/>
    </xf>
    <xf numFmtId="181" fontId="15" fillId="0" borderId="0" xfId="0" applyNumberFormat="1" applyFont="1" applyFill="1" applyBorder="1" applyAlignment="1"/>
    <xf numFmtId="0" fontId="15" fillId="0" borderId="0" xfId="0" applyFont="1" applyFill="1" applyAlignment="1"/>
    <xf numFmtId="0" fontId="11" fillId="2" borderId="0" xfId="0" applyNumberFormat="1" applyFont="1" applyFill="1" applyBorder="1">
      <alignment vertical="center"/>
    </xf>
    <xf numFmtId="49" fontId="15" fillId="9" borderId="28" xfId="0" applyNumberFormat="1" applyFont="1" applyFill="1" applyBorder="1" applyAlignment="1">
      <alignment horizontal="left" vertical="top" wrapText="1"/>
    </xf>
    <xf numFmtId="1" fontId="15" fillId="2" borderId="25" xfId="0" applyNumberFormat="1" applyFont="1" applyFill="1" applyBorder="1" applyAlignment="1"/>
    <xf numFmtId="176" fontId="15" fillId="0" borderId="0" xfId="0" applyNumberFormat="1" applyFont="1" applyFill="1" applyBorder="1" applyAlignment="1"/>
    <xf numFmtId="0" fontId="15" fillId="9" borderId="9" xfId="0" applyFont="1" applyFill="1" applyBorder="1" applyAlignment="1">
      <alignment horizontal="left" vertical="top" wrapText="1"/>
    </xf>
    <xf numFmtId="176" fontId="26" fillId="2" borderId="4" xfId="0" applyNumberFormat="1" applyFont="1" applyFill="1" applyBorder="1" applyAlignment="1">
      <alignment horizontal="right" vertical="center"/>
    </xf>
    <xf numFmtId="49" fontId="15" fillId="3" borderId="1" xfId="0" applyNumberFormat="1" applyFont="1" applyFill="1" applyBorder="1" applyAlignment="1">
      <alignment vertical="top" wrapText="1"/>
    </xf>
    <xf numFmtId="49" fontId="15" fillId="3" borderId="6" xfId="0" applyNumberFormat="1" applyFont="1" applyFill="1" applyBorder="1" applyAlignment="1">
      <alignment vertical="top"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176" fontId="8" fillId="2" borderId="6" xfId="0" applyNumberFormat="1" applyFont="1" applyFill="1" applyBorder="1" applyAlignment="1">
      <alignment horizontal="left" vertical="top" wrapText="1"/>
    </xf>
    <xf numFmtId="176" fontId="8" fillId="2" borderId="7" xfId="0" applyNumberFormat="1" applyFont="1" applyFill="1" applyBorder="1" applyAlignment="1">
      <alignment horizontal="left" vertical="top" wrapText="1"/>
    </xf>
    <xf numFmtId="176" fontId="8" fillId="8" borderId="1"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176" fontId="15" fillId="2" borderId="6" xfId="0" applyNumberFormat="1" applyFont="1" applyFill="1" applyBorder="1" applyAlignment="1">
      <alignment horizontal="left" vertical="top" wrapText="1"/>
    </xf>
    <xf numFmtId="176" fontId="15" fillId="2" borderId="7" xfId="0" applyNumberFormat="1" applyFont="1" applyFill="1" applyBorder="1" applyAlignment="1">
      <alignment horizontal="left" vertical="top" wrapText="1"/>
    </xf>
    <xf numFmtId="49" fontId="9" fillId="2" borderId="20"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176" fontId="15" fillId="8" borderId="1" xfId="0" applyNumberFormat="1" applyFont="1" applyFill="1" applyBorder="1" applyAlignment="1">
      <alignment horizontal="center" vertical="center" wrapText="1"/>
    </xf>
    <xf numFmtId="0" fontId="9" fillId="2" borderId="20" xfId="1" applyFont="1" applyFill="1" applyBorder="1" applyAlignment="1">
      <alignment horizontal="center"/>
    </xf>
    <xf numFmtId="0" fontId="9" fillId="2" borderId="21" xfId="1" applyFont="1" applyFill="1" applyBorder="1" applyAlignment="1">
      <alignment horizontal="center"/>
    </xf>
    <xf numFmtId="0" fontId="9" fillId="2" borderId="22" xfId="1" applyFont="1" applyFill="1" applyBorder="1" applyAlignment="1">
      <alignment horizontal="center"/>
    </xf>
    <xf numFmtId="49" fontId="8" fillId="2" borderId="25"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8" fillId="2" borderId="2" xfId="0" applyNumberFormat="1" applyFont="1" applyFill="1" applyBorder="1" applyAlignment="1">
      <alignment horizontal="left" vertical="center" wrapText="1"/>
    </xf>
    <xf numFmtId="49" fontId="8" fillId="2" borderId="25"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49" fontId="8" fillId="2" borderId="2" xfId="0" applyNumberFormat="1" applyFont="1" applyFill="1" applyBorder="1" applyAlignment="1">
      <alignment horizontal="left" vertical="top" wrapText="1"/>
    </xf>
    <xf numFmtId="49" fontId="15" fillId="5" borderId="6" xfId="0" applyNumberFormat="1" applyFont="1" applyFill="1" applyBorder="1" applyAlignment="1">
      <alignment horizontal="center" vertical="top" wrapText="1"/>
    </xf>
    <xf numFmtId="49" fontId="15" fillId="5" borderId="7" xfId="0" applyNumberFormat="1" applyFont="1" applyFill="1" applyBorder="1" applyAlignment="1">
      <alignment horizontal="center" vertical="top" wrapText="1"/>
    </xf>
    <xf numFmtId="49" fontId="8" fillId="2" borderId="19" xfId="0" applyNumberFormat="1" applyFont="1" applyFill="1" applyBorder="1" applyAlignment="1">
      <alignment horizontal="left" vertical="top" wrapText="1"/>
    </xf>
    <xf numFmtId="49" fontId="8" fillId="2" borderId="24" xfId="0" applyNumberFormat="1" applyFont="1" applyFill="1" applyBorder="1" applyAlignment="1">
      <alignment horizontal="left" vertical="top" wrapText="1"/>
    </xf>
    <xf numFmtId="49" fontId="8" fillId="2" borderId="26" xfId="0" applyNumberFormat="1" applyFont="1" applyFill="1" applyBorder="1" applyAlignment="1">
      <alignment horizontal="left" vertical="top" wrapText="1"/>
    </xf>
    <xf numFmtId="49" fontId="8" fillId="2" borderId="27" xfId="0" applyNumberFormat="1" applyFont="1" applyFill="1" applyBorder="1" applyAlignment="1">
      <alignment horizontal="left" vertical="top" wrapText="1"/>
    </xf>
    <xf numFmtId="49" fontId="8" fillId="2" borderId="20" xfId="0" applyNumberFormat="1" applyFont="1" applyFill="1" applyBorder="1" applyAlignment="1">
      <alignment horizontal="left" vertical="top" wrapText="1"/>
    </xf>
    <xf numFmtId="49" fontId="8" fillId="2" borderId="22" xfId="0" applyNumberFormat="1" applyFont="1" applyFill="1" applyBorder="1" applyAlignment="1">
      <alignment horizontal="left" vertical="top" wrapText="1"/>
    </xf>
    <xf numFmtId="49" fontId="8" fillId="2" borderId="5" xfId="0" applyNumberFormat="1" applyFont="1" applyFill="1" applyBorder="1" applyAlignment="1">
      <alignment horizontal="left" vertical="top" wrapText="1"/>
    </xf>
    <xf numFmtId="49" fontId="8" fillId="2" borderId="10" xfId="0" applyNumberFormat="1" applyFont="1" applyFill="1" applyBorder="1" applyAlignment="1">
      <alignment horizontal="left" vertical="top" wrapText="1"/>
    </xf>
    <xf numFmtId="49" fontId="8" fillId="2" borderId="9" xfId="0" applyNumberFormat="1" applyFont="1" applyFill="1" applyBorder="1" applyAlignment="1">
      <alignment horizontal="left" vertical="top" wrapText="1"/>
    </xf>
    <xf numFmtId="49" fontId="8" fillId="2" borderId="11" xfId="0" applyNumberFormat="1" applyFont="1" applyFill="1" applyBorder="1" applyAlignment="1">
      <alignment horizontal="left" vertical="top" wrapText="1"/>
    </xf>
    <xf numFmtId="0" fontId="9" fillId="2" borderId="0" xfId="0" applyFont="1" applyFill="1" applyAlignment="1">
      <alignment horizontal="left" vertical="center" wrapText="1"/>
    </xf>
    <xf numFmtId="0" fontId="9" fillId="2" borderId="20" xfId="1" applyFont="1" applyFill="1" applyBorder="1" applyAlignment="1">
      <alignment horizontal="center" wrapText="1"/>
    </xf>
    <xf numFmtId="0" fontId="9" fillId="2" borderId="21" xfId="1" applyFont="1" applyFill="1" applyBorder="1" applyAlignment="1">
      <alignment horizontal="center" wrapText="1"/>
    </xf>
    <xf numFmtId="0" fontId="9" fillId="2" borderId="22" xfId="1" applyFont="1" applyFill="1" applyBorder="1" applyAlignment="1">
      <alignment horizontal="center" wrapText="1"/>
    </xf>
    <xf numFmtId="176" fontId="8" fillId="8" borderId="6" xfId="0" applyNumberFormat="1" applyFont="1" applyFill="1" applyBorder="1" applyAlignment="1">
      <alignment horizontal="center" vertical="center" wrapText="1"/>
    </xf>
    <xf numFmtId="176" fontId="8" fillId="8" borderId="12" xfId="0" applyNumberFormat="1" applyFont="1" applyFill="1" applyBorder="1" applyAlignment="1">
      <alignment horizontal="center" vertical="center" wrapText="1"/>
    </xf>
    <xf numFmtId="176" fontId="8" fillId="8" borderId="7" xfId="0" applyNumberFormat="1" applyFont="1" applyFill="1" applyBorder="1" applyAlignment="1">
      <alignment horizontal="center" vertical="center" wrapText="1"/>
    </xf>
    <xf numFmtId="49" fontId="15" fillId="2" borderId="5" xfId="0" applyNumberFormat="1" applyFont="1" applyFill="1" applyBorder="1" applyAlignment="1">
      <alignment horizontal="left" vertical="top" wrapText="1"/>
    </xf>
    <xf numFmtId="49" fontId="15" fillId="2" borderId="10" xfId="0" applyNumberFormat="1" applyFont="1" applyFill="1" applyBorder="1" applyAlignment="1">
      <alignment horizontal="left" vertical="top" wrapText="1"/>
    </xf>
    <xf numFmtId="49" fontId="15" fillId="2" borderId="9" xfId="0" applyNumberFormat="1" applyFont="1" applyFill="1" applyBorder="1" applyAlignment="1">
      <alignment horizontal="left" vertical="top" wrapText="1"/>
    </xf>
    <xf numFmtId="49" fontId="15" fillId="2" borderId="11" xfId="0" applyNumberFormat="1" applyFont="1" applyFill="1" applyBorder="1" applyAlignment="1">
      <alignment horizontal="left" vertical="top" wrapText="1"/>
    </xf>
    <xf numFmtId="49" fontId="15" fillId="2" borderId="19" xfId="0" applyNumberFormat="1" applyFont="1" applyFill="1" applyBorder="1" applyAlignment="1">
      <alignment horizontal="left" vertical="top" wrapText="1"/>
    </xf>
    <xf numFmtId="49" fontId="15" fillId="2" borderId="24" xfId="0" applyNumberFormat="1" applyFont="1" applyFill="1" applyBorder="1" applyAlignment="1">
      <alignment horizontal="left" vertical="top" wrapText="1"/>
    </xf>
    <xf numFmtId="49" fontId="15" fillId="2" borderId="26" xfId="0" applyNumberFormat="1" applyFont="1" applyFill="1" applyBorder="1" applyAlignment="1">
      <alignment horizontal="left" vertical="top" wrapText="1"/>
    </xf>
    <xf numFmtId="49" fontId="15" fillId="2" borderId="27" xfId="0" applyNumberFormat="1" applyFont="1" applyFill="1" applyBorder="1" applyAlignment="1">
      <alignment horizontal="left" vertical="top" wrapText="1"/>
    </xf>
    <xf numFmtId="49" fontId="15" fillId="2" borderId="20" xfId="0" applyNumberFormat="1" applyFont="1" applyFill="1" applyBorder="1" applyAlignment="1">
      <alignment horizontal="left" vertical="top" wrapText="1"/>
    </xf>
    <xf numFmtId="49" fontId="15" fillId="2" borderId="22" xfId="0" applyNumberFormat="1" applyFont="1" applyFill="1" applyBorder="1" applyAlignment="1">
      <alignment horizontal="left" vertical="top" wrapText="1"/>
    </xf>
    <xf numFmtId="49" fontId="8" fillId="2" borderId="17" xfId="0" applyNumberFormat="1" applyFont="1" applyFill="1" applyBorder="1" applyAlignment="1">
      <alignment horizontal="left" vertical="top" wrapText="1"/>
    </xf>
    <xf numFmtId="0" fontId="9" fillId="2" borderId="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7" fillId="2" borderId="0" xfId="0" applyFont="1" applyFill="1">
      <alignment vertical="center"/>
    </xf>
    <xf numFmtId="0" fontId="9" fillId="2" borderId="6"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7" xfId="0" applyFont="1" applyFill="1" applyBorder="1" applyAlignment="1">
      <alignment horizontal="left" vertical="center" wrapText="1"/>
    </xf>
  </cellXfs>
  <cellStyles count="6">
    <cellStyle name="桁区切り 2" xfId="2"/>
    <cellStyle name="標準" xfId="0" builtinId="0"/>
    <cellStyle name="標準 2" xfId="3"/>
    <cellStyle name="標準 2 2" xfId="5"/>
    <cellStyle name="標準 3" xfId="4"/>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tabSelected="1" view="pageBreakPreview" zoomScaleNormal="100" zoomScaleSheetLayoutView="100" workbookViewId="0"/>
  </sheetViews>
  <sheetFormatPr defaultRowHeight="12" x14ac:dyDescent="0.4"/>
  <cols>
    <col min="1" max="1" width="9" style="18"/>
    <col min="2" max="2" width="17.875" style="18" customWidth="1"/>
    <col min="3" max="4" width="10.625" style="18" customWidth="1"/>
    <col min="5" max="5" width="10.625" style="19" customWidth="1"/>
    <col min="6" max="17" width="10.625" style="18" customWidth="1"/>
    <col min="18" max="18" width="15.125" style="18" customWidth="1"/>
    <col min="19" max="21" width="13.625" style="18" customWidth="1"/>
    <col min="22" max="16384" width="9" style="18"/>
  </cols>
  <sheetData>
    <row r="1" spans="1:20" ht="21.75" customHeight="1" x14ac:dyDescent="0.4">
      <c r="B1" s="370" t="s">
        <v>513</v>
      </c>
    </row>
    <row r="2" spans="1:20" ht="27.75" customHeight="1" x14ac:dyDescent="0.4">
      <c r="B2" s="57" t="s">
        <v>531</v>
      </c>
    </row>
    <row r="3" spans="1:20" s="24" customFormat="1" ht="21.75" customHeight="1" x14ac:dyDescent="0.4">
      <c r="A3" s="20"/>
      <c r="B3" s="367" t="s">
        <v>512</v>
      </c>
      <c r="C3" s="368"/>
      <c r="D3" s="369"/>
      <c r="E3" s="23" t="s">
        <v>3</v>
      </c>
      <c r="F3" s="23" t="s">
        <v>4</v>
      </c>
      <c r="H3" s="13"/>
      <c r="I3" s="13" t="s">
        <v>464</v>
      </c>
      <c r="J3" s="13" t="s">
        <v>465</v>
      </c>
      <c r="K3" s="13" t="s">
        <v>463</v>
      </c>
      <c r="R3" s="18"/>
      <c r="T3" s="18"/>
    </row>
    <row r="4" spans="1:20" s="24" customFormat="1" ht="15" customHeight="1" x14ac:dyDescent="0.4">
      <c r="A4" s="20"/>
      <c r="B4" s="25" t="s">
        <v>350</v>
      </c>
      <c r="C4" s="26"/>
      <c r="D4" s="22"/>
      <c r="E4" s="212">
        <v>0</v>
      </c>
      <c r="F4" s="27">
        <f>IFERROR(E4/$E$26,0)</f>
        <v>0</v>
      </c>
      <c r="H4" s="14" t="s">
        <v>454</v>
      </c>
      <c r="I4" s="15">
        <v>0.26681614349775784</v>
      </c>
      <c r="J4" s="15">
        <v>0.30548628428927682</v>
      </c>
      <c r="K4" s="15">
        <f>I4-J4</f>
        <v>-3.8670140791518981E-2</v>
      </c>
    </row>
    <row r="5" spans="1:20" s="24" customFormat="1" ht="15" customHeight="1" x14ac:dyDescent="0.4">
      <c r="A5" s="20"/>
      <c r="B5" s="25" t="s">
        <v>351</v>
      </c>
      <c r="C5" s="26"/>
      <c r="D5" s="22"/>
      <c r="E5" s="212">
        <v>0</v>
      </c>
      <c r="F5" s="27">
        <f t="shared" ref="F5:F25" si="0">IFERROR(E5/$E$26,0)</f>
        <v>0</v>
      </c>
      <c r="H5" s="14" t="s">
        <v>455</v>
      </c>
      <c r="I5" s="15">
        <v>0.10986547085201794</v>
      </c>
      <c r="J5" s="15">
        <v>0.11097256857855362</v>
      </c>
      <c r="K5" s="15">
        <f t="shared" ref="K5:K14" si="1">I5-J5</f>
        <v>-1.1070977265356802E-3</v>
      </c>
    </row>
    <row r="6" spans="1:20" s="24" customFormat="1" ht="15" customHeight="1" x14ac:dyDescent="0.4">
      <c r="A6" s="20"/>
      <c r="B6" s="25" t="s">
        <v>352</v>
      </c>
      <c r="C6" s="26"/>
      <c r="D6" s="22"/>
      <c r="E6" s="212">
        <v>0</v>
      </c>
      <c r="F6" s="27">
        <f t="shared" si="0"/>
        <v>0</v>
      </c>
      <c r="H6" s="14" t="s">
        <v>456</v>
      </c>
      <c r="I6" s="15">
        <v>0.2320627802690583</v>
      </c>
      <c r="J6" s="15">
        <v>0.26558603491271821</v>
      </c>
      <c r="K6" s="15">
        <f t="shared" si="1"/>
        <v>-3.3523254643659905E-2</v>
      </c>
    </row>
    <row r="7" spans="1:20" s="24" customFormat="1" ht="15" customHeight="1" x14ac:dyDescent="0.4">
      <c r="A7" s="20"/>
      <c r="B7" s="25" t="s">
        <v>353</v>
      </c>
      <c r="C7" s="26"/>
      <c r="D7" s="22"/>
      <c r="E7" s="212">
        <v>89</v>
      </c>
      <c r="F7" s="27">
        <f t="shared" si="0"/>
        <v>0.11097256857855362</v>
      </c>
      <c r="H7" s="14" t="s">
        <v>457</v>
      </c>
      <c r="I7" s="15">
        <v>5.829596412556054E-2</v>
      </c>
      <c r="J7" s="15">
        <v>4.488778054862843E-2</v>
      </c>
      <c r="K7" s="15">
        <f t="shared" si="1"/>
        <v>1.340818357693211E-2</v>
      </c>
    </row>
    <row r="8" spans="1:20" s="24" customFormat="1" ht="15" customHeight="1" x14ac:dyDescent="0.4">
      <c r="A8" s="20"/>
      <c r="B8" s="25" t="s">
        <v>354</v>
      </c>
      <c r="C8" s="26"/>
      <c r="D8" s="22"/>
      <c r="E8" s="212">
        <v>245</v>
      </c>
      <c r="F8" s="27">
        <f t="shared" si="0"/>
        <v>0.30548628428927682</v>
      </c>
      <c r="H8" s="16" t="s">
        <v>458</v>
      </c>
      <c r="I8" s="15">
        <v>0.12219730941704036</v>
      </c>
      <c r="J8" s="15">
        <v>0.12219451371571072</v>
      </c>
      <c r="K8" s="15">
        <f t="shared" si="1"/>
        <v>2.7957013296470157E-6</v>
      </c>
    </row>
    <row r="9" spans="1:20" s="24" customFormat="1" ht="15" customHeight="1" x14ac:dyDescent="0.4">
      <c r="A9" s="20"/>
      <c r="B9" s="25" t="s">
        <v>355</v>
      </c>
      <c r="C9" s="26"/>
      <c r="D9" s="22"/>
      <c r="E9" s="212">
        <v>6</v>
      </c>
      <c r="F9" s="27">
        <f t="shared" si="0"/>
        <v>7.481296758104738E-3</v>
      </c>
      <c r="H9" s="16" t="s">
        <v>1</v>
      </c>
      <c r="I9" s="15">
        <v>1.4573991031390135E-2</v>
      </c>
      <c r="J9" s="15">
        <v>4.9875311720698253E-3</v>
      </c>
      <c r="K9" s="15">
        <f t="shared" si="1"/>
        <v>9.5864598593203097E-3</v>
      </c>
    </row>
    <row r="10" spans="1:20" s="24" customFormat="1" ht="15" customHeight="1" x14ac:dyDescent="0.4">
      <c r="A10" s="20"/>
      <c r="B10" s="25" t="s">
        <v>356</v>
      </c>
      <c r="C10" s="26"/>
      <c r="D10" s="22"/>
      <c r="E10" s="212">
        <v>17</v>
      </c>
      <c r="F10" s="27">
        <f t="shared" si="0"/>
        <v>2.119700748129676E-2</v>
      </c>
      <c r="H10" s="16" t="s">
        <v>10</v>
      </c>
      <c r="I10" s="15">
        <v>5.717488789237668E-2</v>
      </c>
      <c r="J10" s="15">
        <v>2.119700748129676E-2</v>
      </c>
      <c r="K10" s="15">
        <f t="shared" si="1"/>
        <v>3.5977880411079924E-2</v>
      </c>
    </row>
    <row r="11" spans="1:20" s="24" customFormat="1" ht="15" customHeight="1" x14ac:dyDescent="0.4">
      <c r="A11" s="20"/>
      <c r="B11" s="25" t="s">
        <v>357</v>
      </c>
      <c r="C11" s="26"/>
      <c r="D11" s="22"/>
      <c r="E11" s="212">
        <v>0</v>
      </c>
      <c r="F11" s="27">
        <f t="shared" si="0"/>
        <v>0</v>
      </c>
      <c r="H11" s="17" t="s">
        <v>459</v>
      </c>
      <c r="I11" s="15">
        <v>4.4843049327354259E-3</v>
      </c>
      <c r="J11" s="15">
        <v>3.740648379052369E-3</v>
      </c>
      <c r="K11" s="15">
        <f t="shared" si="1"/>
        <v>7.4365655368305696E-4</v>
      </c>
    </row>
    <row r="12" spans="1:20" s="24" customFormat="1" ht="15" customHeight="1" x14ac:dyDescent="0.4">
      <c r="A12" s="20"/>
      <c r="B12" s="25" t="s">
        <v>358</v>
      </c>
      <c r="C12" s="26"/>
      <c r="D12" s="22"/>
      <c r="E12" s="212">
        <v>18</v>
      </c>
      <c r="F12" s="27">
        <f t="shared" si="0"/>
        <v>2.2443890274314215E-2</v>
      </c>
      <c r="H12" s="14" t="s">
        <v>460</v>
      </c>
      <c r="I12" s="15">
        <v>3.4753363228699555E-2</v>
      </c>
      <c r="J12" s="15">
        <v>2.2443890274314215E-2</v>
      </c>
      <c r="K12" s="15">
        <f t="shared" si="1"/>
        <v>1.230947295438534E-2</v>
      </c>
    </row>
    <row r="13" spans="1:20" s="24" customFormat="1" ht="15" customHeight="1" x14ac:dyDescent="0.4">
      <c r="A13" s="20"/>
      <c r="B13" s="25" t="s">
        <v>359</v>
      </c>
      <c r="C13" s="26"/>
      <c r="D13" s="22"/>
      <c r="E13" s="212">
        <v>213</v>
      </c>
      <c r="F13" s="27">
        <f t="shared" si="0"/>
        <v>0.26558603491271821</v>
      </c>
      <c r="H13" s="14" t="s">
        <v>461</v>
      </c>
      <c r="I13" s="15">
        <v>1.4573991031390135E-2</v>
      </c>
      <c r="J13" s="15">
        <v>1.1221945137157107E-2</v>
      </c>
      <c r="K13" s="15">
        <f t="shared" si="1"/>
        <v>3.3520458942330276E-3</v>
      </c>
    </row>
    <row r="14" spans="1:20" s="24" customFormat="1" ht="15" customHeight="1" x14ac:dyDescent="0.4">
      <c r="A14" s="20"/>
      <c r="B14" s="25" t="s">
        <v>360</v>
      </c>
      <c r="C14" s="26"/>
      <c r="D14" s="22"/>
      <c r="E14" s="212">
        <v>36</v>
      </c>
      <c r="F14" s="27">
        <f t="shared" si="0"/>
        <v>4.488778054862843E-2</v>
      </c>
      <c r="H14" s="16" t="s">
        <v>462</v>
      </c>
      <c r="I14" s="15">
        <v>8.520179372197309E-2</v>
      </c>
      <c r="J14" s="15">
        <v>8.7281795511221949E-2</v>
      </c>
      <c r="K14" s="15">
        <f t="shared" si="1"/>
        <v>-2.0800017892488587E-3</v>
      </c>
    </row>
    <row r="15" spans="1:20" s="24" customFormat="1" ht="15" customHeight="1" x14ac:dyDescent="0.4">
      <c r="A15" s="20"/>
      <c r="B15" s="25" t="s">
        <v>361</v>
      </c>
      <c r="C15" s="26"/>
      <c r="D15" s="22"/>
      <c r="E15" s="212">
        <v>9</v>
      </c>
      <c r="F15" s="27">
        <f t="shared" si="0"/>
        <v>1.1221945137157107E-2</v>
      </c>
    </row>
    <row r="16" spans="1:20" s="24" customFormat="1" ht="15" customHeight="1" x14ac:dyDescent="0.4">
      <c r="A16" s="20"/>
      <c r="B16" s="25" t="s">
        <v>362</v>
      </c>
      <c r="C16" s="26"/>
      <c r="D16" s="22"/>
      <c r="E16" s="212">
        <v>22</v>
      </c>
      <c r="F16" s="27">
        <f t="shared" si="0"/>
        <v>2.7431421446384038E-2</v>
      </c>
      <c r="R16" s="11"/>
      <c r="T16" s="19"/>
    </row>
    <row r="17" spans="1:20" s="24" customFormat="1" ht="15" customHeight="1" x14ac:dyDescent="0.4">
      <c r="A17" s="20"/>
      <c r="B17" s="25" t="s">
        <v>363</v>
      </c>
      <c r="C17" s="26"/>
      <c r="D17" s="22"/>
      <c r="E17" s="212">
        <v>21</v>
      </c>
      <c r="F17" s="27">
        <f t="shared" si="0"/>
        <v>2.6184538653366583E-2</v>
      </c>
      <c r="R17" s="210"/>
      <c r="T17" s="19"/>
    </row>
    <row r="18" spans="1:20" s="24" customFormat="1" ht="15" customHeight="1" x14ac:dyDescent="0.4">
      <c r="A18" s="20"/>
      <c r="B18" s="25" t="s">
        <v>364</v>
      </c>
      <c r="C18" s="26"/>
      <c r="D18" s="22"/>
      <c r="E18" s="212">
        <v>10</v>
      </c>
      <c r="F18" s="27">
        <f t="shared" si="0"/>
        <v>1.2468827930174564E-2</v>
      </c>
      <c r="R18" s="19"/>
      <c r="T18" s="19"/>
    </row>
    <row r="19" spans="1:20" s="24" customFormat="1" ht="15" customHeight="1" x14ac:dyDescent="0.4">
      <c r="A19" s="20"/>
      <c r="B19" s="25" t="s">
        <v>365</v>
      </c>
      <c r="C19" s="26"/>
      <c r="D19" s="22"/>
      <c r="E19" s="212">
        <v>1</v>
      </c>
      <c r="F19" s="27">
        <f t="shared" si="0"/>
        <v>1.2468827930174563E-3</v>
      </c>
      <c r="R19" s="19"/>
      <c r="T19" s="19"/>
    </row>
    <row r="20" spans="1:20" s="24" customFormat="1" ht="15" customHeight="1" x14ac:dyDescent="0.4">
      <c r="A20" s="20"/>
      <c r="B20" s="25" t="s">
        <v>366</v>
      </c>
      <c r="C20" s="26"/>
      <c r="D20" s="22"/>
      <c r="E20" s="212">
        <v>3</v>
      </c>
      <c r="F20" s="27">
        <f t="shared" si="0"/>
        <v>3.740648379052369E-3</v>
      </c>
      <c r="R20" s="11"/>
      <c r="T20" s="19"/>
    </row>
    <row r="21" spans="1:20" s="24" customFormat="1" ht="15" customHeight="1" x14ac:dyDescent="0.4">
      <c r="A21" s="20"/>
      <c r="B21" s="25" t="s">
        <v>1</v>
      </c>
      <c r="C21" s="26"/>
      <c r="D21" s="22"/>
      <c r="E21" s="212">
        <v>4</v>
      </c>
      <c r="F21" s="27">
        <f t="shared" si="0"/>
        <v>4.9875311720698253E-3</v>
      </c>
      <c r="R21" s="11"/>
      <c r="T21" s="19"/>
    </row>
    <row r="22" spans="1:20" s="24" customFormat="1" ht="15" customHeight="1" x14ac:dyDescent="0.4">
      <c r="A22" s="20"/>
      <c r="B22" s="25" t="s">
        <v>367</v>
      </c>
      <c r="C22" s="26"/>
      <c r="D22" s="22"/>
      <c r="E22" s="212">
        <v>8</v>
      </c>
      <c r="F22" s="27">
        <f t="shared" si="0"/>
        <v>9.9750623441396506E-3</v>
      </c>
      <c r="R22" s="11"/>
      <c r="T22" s="19"/>
    </row>
    <row r="23" spans="1:20" s="24" customFormat="1" ht="15" customHeight="1" x14ac:dyDescent="0.4">
      <c r="A23" s="20"/>
      <c r="B23" s="25" t="s">
        <v>368</v>
      </c>
      <c r="C23" s="26"/>
      <c r="D23" s="22"/>
      <c r="E23" s="212">
        <v>58</v>
      </c>
      <c r="F23" s="27">
        <f t="shared" si="0"/>
        <v>7.2319201995012475E-2</v>
      </c>
      <c r="R23" s="11"/>
      <c r="T23" s="19"/>
    </row>
    <row r="24" spans="1:20" s="24" customFormat="1" ht="15" customHeight="1" x14ac:dyDescent="0.4">
      <c r="A24" s="20"/>
      <c r="B24" s="25" t="s">
        <v>2</v>
      </c>
      <c r="C24" s="26"/>
      <c r="D24" s="22"/>
      <c r="E24" s="212">
        <v>33</v>
      </c>
      <c r="F24" s="27">
        <f t="shared" si="0"/>
        <v>4.1147132169576058E-2</v>
      </c>
      <c r="R24" s="11"/>
      <c r="T24" s="19"/>
    </row>
    <row r="25" spans="1:20" s="24" customFormat="1" ht="15" customHeight="1" thickBot="1" x14ac:dyDescent="0.45">
      <c r="A25" s="20"/>
      <c r="B25" s="28" t="s">
        <v>0</v>
      </c>
      <c r="C25" s="29"/>
      <c r="D25" s="30"/>
      <c r="E25" s="213">
        <v>9</v>
      </c>
      <c r="F25" s="27">
        <f t="shared" si="0"/>
        <v>1.1221945137157107E-2</v>
      </c>
      <c r="R25" s="11"/>
      <c r="T25" s="19"/>
    </row>
    <row r="26" spans="1:20" s="24" customFormat="1" ht="15" customHeight="1" thickTop="1" x14ac:dyDescent="0.4">
      <c r="A26" s="20"/>
      <c r="B26" s="310" t="s">
        <v>369</v>
      </c>
      <c r="C26" s="311"/>
      <c r="D26" s="312"/>
      <c r="E26" s="63">
        <f>SUM(E4:E25)</f>
        <v>802</v>
      </c>
      <c r="F26" s="32">
        <f>SUM(F4:F25)</f>
        <v>1.0000000000000002</v>
      </c>
      <c r="R26" s="18"/>
      <c r="T26" s="18"/>
    </row>
    <row r="27" spans="1:20" s="24" customFormat="1" ht="15" customHeight="1" x14ac:dyDescent="0.4">
      <c r="A27" s="20"/>
      <c r="B27" s="33"/>
      <c r="C27" s="34"/>
      <c r="D27" s="35"/>
      <c r="E27" s="36"/>
      <c r="R27" s="18"/>
      <c r="T27" s="18"/>
    </row>
    <row r="28" spans="1:20" x14ac:dyDescent="0.4">
      <c r="B28" s="18" t="s">
        <v>80</v>
      </c>
    </row>
    <row r="29" spans="1:20" ht="24" customHeight="1" x14ac:dyDescent="0.4">
      <c r="B29" s="1"/>
      <c r="C29" s="2" t="s">
        <v>39</v>
      </c>
      <c r="D29" s="2" t="s">
        <v>5</v>
      </c>
      <c r="E29" s="2" t="s">
        <v>6</v>
      </c>
      <c r="F29" s="2" t="s">
        <v>7</v>
      </c>
      <c r="G29" s="2" t="s">
        <v>8</v>
      </c>
      <c r="H29" s="2" t="s">
        <v>9</v>
      </c>
      <c r="I29" s="3" t="s">
        <v>1</v>
      </c>
      <c r="J29" s="3" t="s">
        <v>10</v>
      </c>
      <c r="K29" s="3" t="s">
        <v>11</v>
      </c>
      <c r="L29" s="3" t="s">
        <v>12</v>
      </c>
      <c r="M29" s="3" t="s">
        <v>13</v>
      </c>
      <c r="N29" s="3" t="s">
        <v>2</v>
      </c>
    </row>
    <row r="30" spans="1:20" ht="15" customHeight="1" x14ac:dyDescent="0.4">
      <c r="B30" s="4" t="s">
        <v>267</v>
      </c>
      <c r="C30" s="5">
        <f>SUM(D30:N30)</f>
        <v>892</v>
      </c>
      <c r="D30" s="5">
        <v>238</v>
      </c>
      <c r="E30" s="5">
        <v>98</v>
      </c>
      <c r="F30" s="5">
        <v>207</v>
      </c>
      <c r="G30" s="5">
        <v>52</v>
      </c>
      <c r="H30" s="5">
        <v>109</v>
      </c>
      <c r="I30" s="6">
        <v>13</v>
      </c>
      <c r="J30" s="6">
        <v>51</v>
      </c>
      <c r="K30" s="6">
        <v>4</v>
      </c>
      <c r="L30" s="6">
        <v>31</v>
      </c>
      <c r="M30" s="6">
        <v>13</v>
      </c>
      <c r="N30" s="6">
        <v>76</v>
      </c>
    </row>
    <row r="31" spans="1:20" ht="15" customHeight="1" x14ac:dyDescent="0.4">
      <c r="B31" s="7" t="s">
        <v>268</v>
      </c>
      <c r="C31" s="5">
        <f>SUM(D31:N31)</f>
        <v>802</v>
      </c>
      <c r="D31" s="8">
        <v>245</v>
      </c>
      <c r="E31" s="8">
        <v>89</v>
      </c>
      <c r="F31" s="8">
        <v>213</v>
      </c>
      <c r="G31" s="8">
        <v>36</v>
      </c>
      <c r="H31" s="8">
        <v>98</v>
      </c>
      <c r="I31" s="9">
        <v>4</v>
      </c>
      <c r="J31" s="9">
        <v>17</v>
      </c>
      <c r="K31" s="9">
        <v>3</v>
      </c>
      <c r="L31" s="9">
        <v>18</v>
      </c>
      <c r="M31" s="9">
        <v>9</v>
      </c>
      <c r="N31" s="9">
        <v>70</v>
      </c>
    </row>
    <row r="32" spans="1:20" ht="7.5" customHeight="1" x14ac:dyDescent="0.4">
      <c r="B32" s="10"/>
      <c r="C32" s="10"/>
      <c r="D32" s="10"/>
      <c r="E32" s="11"/>
      <c r="F32" s="10"/>
      <c r="G32" s="10"/>
      <c r="H32" s="10"/>
      <c r="I32" s="10"/>
      <c r="J32" s="10"/>
      <c r="K32" s="10"/>
      <c r="L32" s="10"/>
      <c r="M32" s="10"/>
      <c r="N32" s="10"/>
    </row>
    <row r="33" spans="2:14" ht="15" customHeight="1" x14ac:dyDescent="0.4">
      <c r="B33" s="4" t="s">
        <v>267</v>
      </c>
      <c r="C33" s="12">
        <f>C30/C30</f>
        <v>1</v>
      </c>
      <c r="D33" s="12">
        <f>D30/$C30</f>
        <v>0.26681614349775784</v>
      </c>
      <c r="E33" s="12">
        <f t="shared" ref="E33:N33" si="2">E30/$C30</f>
        <v>0.10986547085201794</v>
      </c>
      <c r="F33" s="12">
        <f t="shared" si="2"/>
        <v>0.2320627802690583</v>
      </c>
      <c r="G33" s="12">
        <f t="shared" si="2"/>
        <v>5.829596412556054E-2</v>
      </c>
      <c r="H33" s="12">
        <f t="shared" si="2"/>
        <v>0.12219730941704036</v>
      </c>
      <c r="I33" s="12">
        <f t="shared" si="2"/>
        <v>1.4573991031390135E-2</v>
      </c>
      <c r="J33" s="12">
        <f t="shared" si="2"/>
        <v>5.717488789237668E-2</v>
      </c>
      <c r="K33" s="12">
        <f t="shared" si="2"/>
        <v>4.4843049327354259E-3</v>
      </c>
      <c r="L33" s="12">
        <f t="shared" si="2"/>
        <v>3.4753363228699555E-2</v>
      </c>
      <c r="M33" s="12">
        <f t="shared" si="2"/>
        <v>1.4573991031390135E-2</v>
      </c>
      <c r="N33" s="12">
        <f t="shared" si="2"/>
        <v>8.520179372197309E-2</v>
      </c>
    </row>
    <row r="34" spans="2:14" ht="15" customHeight="1" x14ac:dyDescent="0.4">
      <c r="B34" s="7" t="s">
        <v>268</v>
      </c>
      <c r="C34" s="12">
        <f>C31/C31</f>
        <v>1</v>
      </c>
      <c r="D34" s="12">
        <f>D31/$C31</f>
        <v>0.30548628428927682</v>
      </c>
      <c r="E34" s="12">
        <f t="shared" ref="E34:N34" si="3">E31/$C31</f>
        <v>0.11097256857855362</v>
      </c>
      <c r="F34" s="12">
        <f t="shared" si="3"/>
        <v>0.26558603491271821</v>
      </c>
      <c r="G34" s="12">
        <f t="shared" si="3"/>
        <v>4.488778054862843E-2</v>
      </c>
      <c r="H34" s="12">
        <f t="shared" si="3"/>
        <v>0.12219451371571072</v>
      </c>
      <c r="I34" s="12">
        <f t="shared" si="3"/>
        <v>4.9875311720698253E-3</v>
      </c>
      <c r="J34" s="12">
        <f t="shared" si="3"/>
        <v>2.119700748129676E-2</v>
      </c>
      <c r="K34" s="12">
        <f t="shared" si="3"/>
        <v>3.740648379052369E-3</v>
      </c>
      <c r="L34" s="12">
        <f t="shared" si="3"/>
        <v>2.2443890274314215E-2</v>
      </c>
      <c r="M34" s="12">
        <f t="shared" si="3"/>
        <v>1.1221945137157107E-2</v>
      </c>
      <c r="N34" s="12">
        <f t="shared" si="3"/>
        <v>8.7281795511221949E-2</v>
      </c>
    </row>
    <row r="36" spans="2:14" x14ac:dyDescent="0.4">
      <c r="B36" s="18" t="s">
        <v>37</v>
      </c>
    </row>
    <row r="37" spans="2:14" ht="30" customHeight="1" x14ac:dyDescent="0.4">
      <c r="B37" s="39"/>
      <c r="C37" s="40" t="s">
        <v>39</v>
      </c>
      <c r="D37" s="214" t="s">
        <v>40</v>
      </c>
      <c r="E37" s="214" t="s">
        <v>41</v>
      </c>
      <c r="F37" s="214" t="s">
        <v>19</v>
      </c>
      <c r="G37" s="41" t="s">
        <v>20</v>
      </c>
      <c r="H37" s="41" t="s">
        <v>0</v>
      </c>
    </row>
    <row r="38" spans="2:14" ht="11.25" customHeight="1" x14ac:dyDescent="0.15">
      <c r="B38" s="209" t="s">
        <v>42</v>
      </c>
      <c r="C38" s="44">
        <f>SUM(D38:H38)</f>
        <v>802</v>
      </c>
      <c r="D38" s="45">
        <f>SUM(D40,D42,D44,D46,D48,D50,D52,D54,D56,D58,D60)</f>
        <v>633</v>
      </c>
      <c r="E38" s="45">
        <f t="shared" ref="E38:H38" si="4">SUM(E40,E42,E44,E46,E48,E50,E52,E54,E56,E58,E60)</f>
        <v>91</v>
      </c>
      <c r="F38" s="45">
        <f t="shared" si="4"/>
        <v>21</v>
      </c>
      <c r="G38" s="45">
        <f t="shared" si="4"/>
        <v>37</v>
      </c>
      <c r="H38" s="45">
        <f t="shared" si="4"/>
        <v>20</v>
      </c>
    </row>
    <row r="39" spans="2:14" ht="11.25" customHeight="1" thickBot="1" x14ac:dyDescent="0.2">
      <c r="B39" s="47"/>
      <c r="C39" s="48">
        <f>$C38/C38</f>
        <v>1</v>
      </c>
      <c r="D39" s="48">
        <f>D38/$C38</f>
        <v>0.78927680798004984</v>
      </c>
      <c r="E39" s="48">
        <f t="shared" ref="E39:H39" si="5">E38/$C38</f>
        <v>0.11346633416458853</v>
      </c>
      <c r="F39" s="48">
        <f t="shared" si="5"/>
        <v>2.6184538653366583E-2</v>
      </c>
      <c r="G39" s="48">
        <f t="shared" si="5"/>
        <v>4.6134663341645885E-2</v>
      </c>
      <c r="H39" s="48">
        <f t="shared" si="5"/>
        <v>2.4937655860349128E-2</v>
      </c>
    </row>
    <row r="40" spans="2:14" ht="11.25" customHeight="1" thickTop="1" x14ac:dyDescent="0.15">
      <c r="B40" s="50" t="s">
        <v>5</v>
      </c>
      <c r="C40" s="44">
        <f>SUM(D40:H40)</f>
        <v>245</v>
      </c>
      <c r="D40" s="51">
        <v>186</v>
      </c>
      <c r="E40" s="45">
        <v>35</v>
      </c>
      <c r="F40" s="45">
        <v>4</v>
      </c>
      <c r="G40" s="45">
        <v>12</v>
      </c>
      <c r="H40" s="45">
        <v>8</v>
      </c>
    </row>
    <row r="41" spans="2:14" ht="11.25" customHeight="1" x14ac:dyDescent="0.15">
      <c r="B41" s="52"/>
      <c r="C41" s="53">
        <f>$C40/C40</f>
        <v>1</v>
      </c>
      <c r="D41" s="53">
        <f>D40/$C40</f>
        <v>0.75918367346938775</v>
      </c>
      <c r="E41" s="53">
        <f t="shared" ref="E41:H41" si="6">E40/$C40</f>
        <v>0.14285714285714285</v>
      </c>
      <c r="F41" s="53">
        <f t="shared" si="6"/>
        <v>1.6326530612244899E-2</v>
      </c>
      <c r="G41" s="53">
        <f t="shared" si="6"/>
        <v>4.8979591836734691E-2</v>
      </c>
      <c r="H41" s="53">
        <f t="shared" si="6"/>
        <v>3.2653061224489799E-2</v>
      </c>
    </row>
    <row r="42" spans="2:14" ht="11.25" customHeight="1" x14ac:dyDescent="0.15">
      <c r="B42" s="50" t="s">
        <v>6</v>
      </c>
      <c r="C42" s="44">
        <f>SUM(D42:H42)</f>
        <v>89</v>
      </c>
      <c r="D42" s="51">
        <v>68</v>
      </c>
      <c r="E42" s="45">
        <v>10</v>
      </c>
      <c r="F42" s="45">
        <v>3</v>
      </c>
      <c r="G42" s="45">
        <v>8</v>
      </c>
      <c r="H42" s="45">
        <v>0</v>
      </c>
    </row>
    <row r="43" spans="2:14" ht="11.25" customHeight="1" x14ac:dyDescent="0.15">
      <c r="B43" s="52"/>
      <c r="C43" s="53">
        <f>$C42/C42</f>
        <v>1</v>
      </c>
      <c r="D43" s="53">
        <f>D42/$C42</f>
        <v>0.7640449438202247</v>
      </c>
      <c r="E43" s="53">
        <f t="shared" ref="E43:H43" si="7">E42/$C42</f>
        <v>0.11235955056179775</v>
      </c>
      <c r="F43" s="53">
        <f t="shared" si="7"/>
        <v>3.3707865168539325E-2</v>
      </c>
      <c r="G43" s="53">
        <f t="shared" si="7"/>
        <v>8.98876404494382E-2</v>
      </c>
      <c r="H43" s="53">
        <f t="shared" si="7"/>
        <v>0</v>
      </c>
    </row>
    <row r="44" spans="2:14" ht="11.25" customHeight="1" x14ac:dyDescent="0.15">
      <c r="B44" s="50" t="s">
        <v>7</v>
      </c>
      <c r="C44" s="44">
        <f>SUM(D44:H44)</f>
        <v>213</v>
      </c>
      <c r="D44" s="51">
        <v>169</v>
      </c>
      <c r="E44" s="45">
        <v>26</v>
      </c>
      <c r="F44" s="45">
        <v>5</v>
      </c>
      <c r="G44" s="45">
        <v>11</v>
      </c>
      <c r="H44" s="45">
        <v>2</v>
      </c>
    </row>
    <row r="45" spans="2:14" ht="11.25" customHeight="1" x14ac:dyDescent="0.15">
      <c r="B45" s="52"/>
      <c r="C45" s="53">
        <f>$C44/C44</f>
        <v>1</v>
      </c>
      <c r="D45" s="53">
        <f>D44/$C44</f>
        <v>0.79342723004694837</v>
      </c>
      <c r="E45" s="53">
        <f t="shared" ref="E45:H45" si="8">E44/$C44</f>
        <v>0.12206572769953052</v>
      </c>
      <c r="F45" s="53">
        <f t="shared" si="8"/>
        <v>2.3474178403755867E-2</v>
      </c>
      <c r="G45" s="53">
        <f t="shared" si="8"/>
        <v>5.1643192488262914E-2</v>
      </c>
      <c r="H45" s="53">
        <f t="shared" si="8"/>
        <v>9.3896713615023476E-3</v>
      </c>
    </row>
    <row r="46" spans="2:14" ht="11.25" customHeight="1" x14ac:dyDescent="0.15">
      <c r="B46" s="50" t="s">
        <v>8</v>
      </c>
      <c r="C46" s="44">
        <f>SUM(D46:H46)</f>
        <v>36</v>
      </c>
      <c r="D46" s="51">
        <v>31</v>
      </c>
      <c r="E46" s="45">
        <v>1</v>
      </c>
      <c r="F46" s="45">
        <v>2</v>
      </c>
      <c r="G46" s="45">
        <v>1</v>
      </c>
      <c r="H46" s="45">
        <v>1</v>
      </c>
    </row>
    <row r="47" spans="2:14" ht="11.25" customHeight="1" x14ac:dyDescent="0.15">
      <c r="B47" s="52"/>
      <c r="C47" s="53">
        <f>$C46/C46</f>
        <v>1</v>
      </c>
      <c r="D47" s="53">
        <f>D46/$C46</f>
        <v>0.86111111111111116</v>
      </c>
      <c r="E47" s="53">
        <f t="shared" ref="E47:H47" si="9">E46/$C46</f>
        <v>2.7777777777777776E-2</v>
      </c>
      <c r="F47" s="53">
        <f t="shared" si="9"/>
        <v>5.5555555555555552E-2</v>
      </c>
      <c r="G47" s="53">
        <f t="shared" si="9"/>
        <v>2.7777777777777776E-2</v>
      </c>
      <c r="H47" s="53">
        <f t="shared" si="9"/>
        <v>2.7777777777777776E-2</v>
      </c>
    </row>
    <row r="48" spans="2:14" ht="11.25" customHeight="1" x14ac:dyDescent="0.15">
      <c r="B48" s="50" t="s">
        <v>9</v>
      </c>
      <c r="C48" s="44">
        <f>SUM(D48:H48)</f>
        <v>98</v>
      </c>
      <c r="D48" s="51">
        <v>91</v>
      </c>
      <c r="E48" s="45">
        <v>5</v>
      </c>
      <c r="F48" s="45">
        <v>0</v>
      </c>
      <c r="G48" s="45">
        <v>0</v>
      </c>
      <c r="H48" s="45">
        <v>2</v>
      </c>
    </row>
    <row r="49" spans="2:9" ht="11.25" customHeight="1" x14ac:dyDescent="0.15">
      <c r="B49" s="52"/>
      <c r="C49" s="53">
        <f>$C48/C48</f>
        <v>1</v>
      </c>
      <c r="D49" s="53">
        <f>D48/$C48</f>
        <v>0.9285714285714286</v>
      </c>
      <c r="E49" s="53">
        <f t="shared" ref="E49:H49" si="10">E48/$C48</f>
        <v>5.1020408163265307E-2</v>
      </c>
      <c r="F49" s="53">
        <f t="shared" si="10"/>
        <v>0</v>
      </c>
      <c r="G49" s="53">
        <f t="shared" si="10"/>
        <v>0</v>
      </c>
      <c r="H49" s="53">
        <f t="shared" si="10"/>
        <v>2.0408163265306121E-2</v>
      </c>
    </row>
    <row r="50" spans="2:9" ht="11.25" customHeight="1" x14ac:dyDescent="0.15">
      <c r="B50" s="50" t="s">
        <v>1</v>
      </c>
      <c r="C50" s="44">
        <f>SUM(D50:H50)</f>
        <v>4</v>
      </c>
      <c r="D50" s="51">
        <v>3</v>
      </c>
      <c r="E50" s="45">
        <v>1</v>
      </c>
      <c r="F50" s="45">
        <v>0</v>
      </c>
      <c r="G50" s="45">
        <v>0</v>
      </c>
      <c r="H50" s="45">
        <v>0</v>
      </c>
    </row>
    <row r="51" spans="2:9" ht="11.25" customHeight="1" x14ac:dyDescent="0.15">
      <c r="B51" s="52"/>
      <c r="C51" s="53">
        <f>$C50/C50</f>
        <v>1</v>
      </c>
      <c r="D51" s="53">
        <f>D50/$C50</f>
        <v>0.75</v>
      </c>
      <c r="E51" s="53">
        <f t="shared" ref="E51:H51" si="11">E50/$C50</f>
        <v>0.25</v>
      </c>
      <c r="F51" s="53">
        <f t="shared" si="11"/>
        <v>0</v>
      </c>
      <c r="G51" s="53">
        <f t="shared" si="11"/>
        <v>0</v>
      </c>
      <c r="H51" s="53">
        <f t="shared" si="11"/>
        <v>0</v>
      </c>
    </row>
    <row r="52" spans="2:9" ht="11.25" customHeight="1" x14ac:dyDescent="0.15">
      <c r="B52" s="50" t="s">
        <v>10</v>
      </c>
      <c r="C52" s="44">
        <f>SUM(D52:H52)</f>
        <v>17</v>
      </c>
      <c r="D52" s="51">
        <v>14</v>
      </c>
      <c r="E52" s="45">
        <v>2</v>
      </c>
      <c r="F52" s="45">
        <v>1</v>
      </c>
      <c r="G52" s="45">
        <v>0</v>
      </c>
      <c r="H52" s="45">
        <v>0</v>
      </c>
    </row>
    <row r="53" spans="2:9" ht="11.25" customHeight="1" x14ac:dyDescent="0.15">
      <c r="B53" s="52"/>
      <c r="C53" s="53">
        <f>$C52/C52</f>
        <v>1</v>
      </c>
      <c r="D53" s="53">
        <f>D52/$C52</f>
        <v>0.82352941176470584</v>
      </c>
      <c r="E53" s="53">
        <f t="shared" ref="E53:H53" si="12">E52/$C52</f>
        <v>0.11764705882352941</v>
      </c>
      <c r="F53" s="53">
        <f t="shared" si="12"/>
        <v>5.8823529411764705E-2</v>
      </c>
      <c r="G53" s="53">
        <f t="shared" si="12"/>
        <v>0</v>
      </c>
      <c r="H53" s="53">
        <f t="shared" si="12"/>
        <v>0</v>
      </c>
    </row>
    <row r="54" spans="2:9" ht="11.25" customHeight="1" x14ac:dyDescent="0.15">
      <c r="B54" s="50" t="s">
        <v>11</v>
      </c>
      <c r="C54" s="44">
        <f>SUM(D54:H54)</f>
        <v>3</v>
      </c>
      <c r="D54" s="51">
        <v>2</v>
      </c>
      <c r="E54" s="45">
        <v>0</v>
      </c>
      <c r="F54" s="45">
        <v>1</v>
      </c>
      <c r="G54" s="45">
        <v>0</v>
      </c>
      <c r="H54" s="45">
        <v>0</v>
      </c>
    </row>
    <row r="55" spans="2:9" ht="11.25" customHeight="1" x14ac:dyDescent="0.15">
      <c r="B55" s="52"/>
      <c r="C55" s="53">
        <f>$C54/C54</f>
        <v>1</v>
      </c>
      <c r="D55" s="53">
        <f>D54/$C54</f>
        <v>0.66666666666666663</v>
      </c>
      <c r="E55" s="53">
        <f t="shared" ref="E55:H55" si="13">E54/$C54</f>
        <v>0</v>
      </c>
      <c r="F55" s="53">
        <f t="shared" si="13"/>
        <v>0.33333333333333331</v>
      </c>
      <c r="G55" s="53">
        <f t="shared" si="13"/>
        <v>0</v>
      </c>
      <c r="H55" s="53">
        <f t="shared" si="13"/>
        <v>0</v>
      </c>
    </row>
    <row r="56" spans="2:9" ht="11.25" customHeight="1" x14ac:dyDescent="0.15">
      <c r="B56" s="50" t="s">
        <v>12</v>
      </c>
      <c r="C56" s="44">
        <f>SUM(D56:H56)</f>
        <v>18</v>
      </c>
      <c r="D56" s="51">
        <v>15</v>
      </c>
      <c r="E56" s="45">
        <v>2</v>
      </c>
      <c r="F56" s="45">
        <v>1</v>
      </c>
      <c r="G56" s="45">
        <v>0</v>
      </c>
      <c r="H56" s="45">
        <v>0</v>
      </c>
    </row>
    <row r="57" spans="2:9" ht="11.25" customHeight="1" x14ac:dyDescent="0.15">
      <c r="B57" s="52"/>
      <c r="C57" s="53">
        <f>$C56/C56</f>
        <v>1</v>
      </c>
      <c r="D57" s="53">
        <f>D56/$C56</f>
        <v>0.83333333333333337</v>
      </c>
      <c r="E57" s="53">
        <f t="shared" ref="E57:H57" si="14">E56/$C56</f>
        <v>0.1111111111111111</v>
      </c>
      <c r="F57" s="53">
        <f t="shared" si="14"/>
        <v>5.5555555555555552E-2</v>
      </c>
      <c r="G57" s="53">
        <f t="shared" si="14"/>
        <v>0</v>
      </c>
      <c r="H57" s="53">
        <f t="shared" si="14"/>
        <v>0</v>
      </c>
    </row>
    <row r="58" spans="2:9" ht="11.25" customHeight="1" x14ac:dyDescent="0.15">
      <c r="B58" s="50" t="s">
        <v>13</v>
      </c>
      <c r="C58" s="44">
        <f>SUM(D58:H58)</f>
        <v>9</v>
      </c>
      <c r="D58" s="51">
        <v>4</v>
      </c>
      <c r="E58" s="45">
        <v>1</v>
      </c>
      <c r="F58" s="45">
        <v>0</v>
      </c>
      <c r="G58" s="45">
        <v>3</v>
      </c>
      <c r="H58" s="45">
        <v>1</v>
      </c>
    </row>
    <row r="59" spans="2:9" ht="11.25" customHeight="1" x14ac:dyDescent="0.15">
      <c r="B59" s="52"/>
      <c r="C59" s="53">
        <f>$C58/C58</f>
        <v>1</v>
      </c>
      <c r="D59" s="53">
        <f>D58/$C58</f>
        <v>0.44444444444444442</v>
      </c>
      <c r="E59" s="53">
        <f t="shared" ref="E59:H59" si="15">E58/$C58</f>
        <v>0.1111111111111111</v>
      </c>
      <c r="F59" s="53">
        <f t="shared" si="15"/>
        <v>0</v>
      </c>
      <c r="G59" s="53">
        <f t="shared" si="15"/>
        <v>0.33333333333333331</v>
      </c>
      <c r="H59" s="53">
        <f t="shared" si="15"/>
        <v>0.1111111111111111</v>
      </c>
    </row>
    <row r="60" spans="2:9" ht="11.25" customHeight="1" x14ac:dyDescent="0.15">
      <c r="B60" s="50" t="s">
        <v>43</v>
      </c>
      <c r="C60" s="44">
        <f>SUM(D60:H60)</f>
        <v>70</v>
      </c>
      <c r="D60" s="51">
        <v>50</v>
      </c>
      <c r="E60" s="45">
        <v>8</v>
      </c>
      <c r="F60" s="45">
        <v>4</v>
      </c>
      <c r="G60" s="45">
        <v>2</v>
      </c>
      <c r="H60" s="45">
        <v>6</v>
      </c>
    </row>
    <row r="61" spans="2:9" ht="11.25" customHeight="1" x14ac:dyDescent="0.15">
      <c r="B61" s="52"/>
      <c r="C61" s="53">
        <f>$C60/C60</f>
        <v>1</v>
      </c>
      <c r="D61" s="53">
        <f>D60/$C60</f>
        <v>0.7142857142857143</v>
      </c>
      <c r="E61" s="53">
        <f t="shared" ref="E61:H61" si="16">E60/$C60</f>
        <v>0.11428571428571428</v>
      </c>
      <c r="F61" s="53">
        <f t="shared" si="16"/>
        <v>5.7142857142857141E-2</v>
      </c>
      <c r="G61" s="53">
        <f t="shared" si="16"/>
        <v>2.8571428571428571E-2</v>
      </c>
      <c r="H61" s="53">
        <f t="shared" si="16"/>
        <v>8.5714285714285715E-2</v>
      </c>
    </row>
    <row r="63" spans="2:9" ht="12.75" customHeight="1" x14ac:dyDescent="0.4">
      <c r="B63" s="18" t="s">
        <v>38</v>
      </c>
    </row>
    <row r="64" spans="2:9" ht="26.25" customHeight="1" x14ac:dyDescent="0.4">
      <c r="B64" s="39"/>
      <c r="C64" s="40" t="s">
        <v>39</v>
      </c>
      <c r="D64" s="40" t="s">
        <v>469</v>
      </c>
      <c r="E64" s="40" t="s">
        <v>21</v>
      </c>
      <c r="F64" s="40" t="s">
        <v>22</v>
      </c>
      <c r="G64" s="40" t="s">
        <v>23</v>
      </c>
      <c r="H64" s="40" t="s">
        <v>314</v>
      </c>
      <c r="I64" s="40" t="s">
        <v>317</v>
      </c>
    </row>
    <row r="65" spans="2:9" ht="11.25" customHeight="1" x14ac:dyDescent="0.15">
      <c r="B65" s="209" t="s">
        <v>42</v>
      </c>
      <c r="C65" s="44">
        <f>SUM(D65:I65)</f>
        <v>784</v>
      </c>
      <c r="D65" s="45">
        <f>SUM(D67,D69,D71,D73,D75,D77,D79,D81,D83,D85,D87)</f>
        <v>109</v>
      </c>
      <c r="E65" s="45">
        <f>SUM(E67,E69,E71,E73,E75,E77,E79,E81,E83,E85,E87)</f>
        <v>226</v>
      </c>
      <c r="F65" s="45">
        <f t="shared" ref="F65:I65" si="17">SUM(F67,F69,F71,F73,F75,F77,F79,F81,F83,F85,F87)</f>
        <v>276</v>
      </c>
      <c r="G65" s="45">
        <f t="shared" si="17"/>
        <v>90</v>
      </c>
      <c r="H65" s="45">
        <f t="shared" si="17"/>
        <v>62</v>
      </c>
      <c r="I65" s="45">
        <f t="shared" si="17"/>
        <v>21</v>
      </c>
    </row>
    <row r="66" spans="2:9" ht="11.25" customHeight="1" thickBot="1" x14ac:dyDescent="0.2">
      <c r="B66" s="47"/>
      <c r="C66" s="48">
        <f>$C65/C65</f>
        <v>1</v>
      </c>
      <c r="D66" s="54">
        <f>D65/$C65</f>
        <v>0.13903061224489796</v>
      </c>
      <c r="E66" s="54">
        <f>E65/$C65</f>
        <v>0.28826530612244899</v>
      </c>
      <c r="F66" s="54">
        <f t="shared" ref="F66:I66" si="18">F65/$C65</f>
        <v>0.35204081632653061</v>
      </c>
      <c r="G66" s="54">
        <f t="shared" si="18"/>
        <v>0.11479591836734694</v>
      </c>
      <c r="H66" s="54">
        <f t="shared" si="18"/>
        <v>7.9081632653061229E-2</v>
      </c>
      <c r="I66" s="54">
        <f t="shared" si="18"/>
        <v>2.6785714285714284E-2</v>
      </c>
    </row>
    <row r="67" spans="2:9" ht="11.25" customHeight="1" thickTop="1" x14ac:dyDescent="0.15">
      <c r="B67" s="50" t="s">
        <v>5</v>
      </c>
      <c r="C67" s="44">
        <f>SUM(D67:I67)</f>
        <v>242</v>
      </c>
      <c r="D67" s="51">
        <v>29</v>
      </c>
      <c r="E67" s="51">
        <v>62</v>
      </c>
      <c r="F67" s="45">
        <v>82</v>
      </c>
      <c r="G67" s="45">
        <v>36</v>
      </c>
      <c r="H67" s="45">
        <v>24</v>
      </c>
      <c r="I67" s="45">
        <v>9</v>
      </c>
    </row>
    <row r="68" spans="2:9" ht="11.25" customHeight="1" x14ac:dyDescent="0.15">
      <c r="B68" s="52"/>
      <c r="C68" s="53">
        <f>$C67/C67</f>
        <v>1</v>
      </c>
      <c r="D68" s="53">
        <f>D67/$C67</f>
        <v>0.11983471074380166</v>
      </c>
      <c r="E68" s="53">
        <f>E67/$C67</f>
        <v>0.256198347107438</v>
      </c>
      <c r="F68" s="53">
        <f t="shared" ref="F68" si="19">F67/$C67</f>
        <v>0.33884297520661155</v>
      </c>
      <c r="G68" s="53">
        <f t="shared" ref="G68" si="20">G67/$C67</f>
        <v>0.1487603305785124</v>
      </c>
      <c r="H68" s="53">
        <f t="shared" ref="H68" si="21">H67/$C67</f>
        <v>9.9173553719008267E-2</v>
      </c>
      <c r="I68" s="53">
        <f t="shared" ref="I68" si="22">I67/$C67</f>
        <v>3.71900826446281E-2</v>
      </c>
    </row>
    <row r="69" spans="2:9" ht="11.25" customHeight="1" x14ac:dyDescent="0.15">
      <c r="B69" s="50" t="s">
        <v>6</v>
      </c>
      <c r="C69" s="44">
        <f>SUM(D69:I69)</f>
        <v>88</v>
      </c>
      <c r="D69" s="51">
        <v>18</v>
      </c>
      <c r="E69" s="51">
        <v>23</v>
      </c>
      <c r="F69" s="45">
        <v>28</v>
      </c>
      <c r="G69" s="45">
        <v>8</v>
      </c>
      <c r="H69" s="45">
        <v>7</v>
      </c>
      <c r="I69" s="45">
        <v>4</v>
      </c>
    </row>
    <row r="70" spans="2:9" ht="11.25" customHeight="1" x14ac:dyDescent="0.15">
      <c r="B70" s="52"/>
      <c r="C70" s="53">
        <f>$C69/C69</f>
        <v>1</v>
      </c>
      <c r="D70" s="53">
        <f>D69/$C69</f>
        <v>0.20454545454545456</v>
      </c>
      <c r="E70" s="53">
        <f>E69/$C69</f>
        <v>0.26136363636363635</v>
      </c>
      <c r="F70" s="53">
        <f t="shared" ref="F70" si="23">F69/$C69</f>
        <v>0.31818181818181818</v>
      </c>
      <c r="G70" s="53">
        <f t="shared" ref="G70" si="24">G69/$C69</f>
        <v>9.0909090909090912E-2</v>
      </c>
      <c r="H70" s="53">
        <f t="shared" ref="H70" si="25">H69/$C69</f>
        <v>7.9545454545454544E-2</v>
      </c>
      <c r="I70" s="53">
        <f t="shared" ref="I70" si="26">I69/$C69</f>
        <v>4.5454545454545456E-2</v>
      </c>
    </row>
    <row r="71" spans="2:9" ht="11.25" customHeight="1" x14ac:dyDescent="0.15">
      <c r="B71" s="50" t="s">
        <v>7</v>
      </c>
      <c r="C71" s="44">
        <f>SUM(D71:I71)</f>
        <v>211</v>
      </c>
      <c r="D71" s="51">
        <v>22</v>
      </c>
      <c r="E71" s="51">
        <v>72</v>
      </c>
      <c r="F71" s="45">
        <v>70</v>
      </c>
      <c r="G71" s="45">
        <v>27</v>
      </c>
      <c r="H71" s="45">
        <v>18</v>
      </c>
      <c r="I71" s="45">
        <v>2</v>
      </c>
    </row>
    <row r="72" spans="2:9" ht="11.25" customHeight="1" x14ac:dyDescent="0.15">
      <c r="B72" s="52"/>
      <c r="C72" s="53">
        <f>$C71/C71</f>
        <v>1</v>
      </c>
      <c r="D72" s="53">
        <f>D71/$C71</f>
        <v>0.10426540284360189</v>
      </c>
      <c r="E72" s="53">
        <f>E71/$C71</f>
        <v>0.34123222748815168</v>
      </c>
      <c r="F72" s="53">
        <f t="shared" ref="F72" si="27">F71/$C71</f>
        <v>0.33175355450236965</v>
      </c>
      <c r="G72" s="53">
        <f t="shared" ref="G72" si="28">G71/$C71</f>
        <v>0.12796208530805686</v>
      </c>
      <c r="H72" s="53">
        <f t="shared" ref="H72" si="29">H71/$C71</f>
        <v>8.5308056872037921E-2</v>
      </c>
      <c r="I72" s="53">
        <f t="shared" ref="I72" si="30">I71/$C71</f>
        <v>9.4786729857819912E-3</v>
      </c>
    </row>
    <row r="73" spans="2:9" ht="11.25" customHeight="1" x14ac:dyDescent="0.15">
      <c r="B73" s="50" t="s">
        <v>8</v>
      </c>
      <c r="C73" s="44">
        <f>SUM(D73:I73)</f>
        <v>35</v>
      </c>
      <c r="D73" s="51">
        <v>10</v>
      </c>
      <c r="E73" s="51">
        <v>8</v>
      </c>
      <c r="F73" s="45">
        <v>12</v>
      </c>
      <c r="G73" s="45">
        <v>1</v>
      </c>
      <c r="H73" s="45">
        <v>2</v>
      </c>
      <c r="I73" s="45">
        <v>2</v>
      </c>
    </row>
    <row r="74" spans="2:9" ht="11.25" customHeight="1" x14ac:dyDescent="0.15">
      <c r="B74" s="52"/>
      <c r="C74" s="53">
        <f>$C73/C73</f>
        <v>1</v>
      </c>
      <c r="D74" s="53">
        <f>D73/$C73</f>
        <v>0.2857142857142857</v>
      </c>
      <c r="E74" s="53">
        <f>E73/$C73</f>
        <v>0.22857142857142856</v>
      </c>
      <c r="F74" s="53">
        <f t="shared" ref="F74" si="31">F73/$C73</f>
        <v>0.34285714285714286</v>
      </c>
      <c r="G74" s="53">
        <f t="shared" ref="G74" si="32">G73/$C73</f>
        <v>2.8571428571428571E-2</v>
      </c>
      <c r="H74" s="53">
        <f t="shared" ref="H74" si="33">H73/$C73</f>
        <v>5.7142857142857141E-2</v>
      </c>
      <c r="I74" s="53">
        <f t="shared" ref="I74" si="34">I73/$C73</f>
        <v>5.7142857142857141E-2</v>
      </c>
    </row>
    <row r="75" spans="2:9" ht="11.25" customHeight="1" x14ac:dyDescent="0.15">
      <c r="B75" s="50" t="s">
        <v>9</v>
      </c>
      <c r="C75" s="44">
        <f>SUM(D75:I75)</f>
        <v>93</v>
      </c>
      <c r="D75" s="51">
        <v>14</v>
      </c>
      <c r="E75" s="51">
        <v>27</v>
      </c>
      <c r="F75" s="45">
        <v>40</v>
      </c>
      <c r="G75" s="45">
        <v>7</v>
      </c>
      <c r="H75" s="45">
        <v>5</v>
      </c>
      <c r="I75" s="45">
        <v>0</v>
      </c>
    </row>
    <row r="76" spans="2:9" ht="11.25" customHeight="1" x14ac:dyDescent="0.15">
      <c r="B76" s="52"/>
      <c r="C76" s="53">
        <f>$C75/C75</f>
        <v>1</v>
      </c>
      <c r="D76" s="53">
        <f>D75/$C75</f>
        <v>0.15053763440860216</v>
      </c>
      <c r="E76" s="53">
        <f>E75/$C75</f>
        <v>0.29032258064516131</v>
      </c>
      <c r="F76" s="53">
        <f t="shared" ref="F76" si="35">F75/$C75</f>
        <v>0.43010752688172044</v>
      </c>
      <c r="G76" s="53">
        <f t="shared" ref="G76" si="36">G75/$C75</f>
        <v>7.5268817204301078E-2</v>
      </c>
      <c r="H76" s="53">
        <f t="shared" ref="H76" si="37">H75/$C75</f>
        <v>5.3763440860215055E-2</v>
      </c>
      <c r="I76" s="53">
        <f t="shared" ref="I76" si="38">I75/$C75</f>
        <v>0</v>
      </c>
    </row>
    <row r="77" spans="2:9" ht="11.25" customHeight="1" x14ac:dyDescent="0.15">
      <c r="B77" s="50" t="s">
        <v>1</v>
      </c>
      <c r="C77" s="44">
        <f>SUM(D77:I77)</f>
        <v>4</v>
      </c>
      <c r="D77" s="51">
        <v>0</v>
      </c>
      <c r="E77" s="51">
        <v>0</v>
      </c>
      <c r="F77" s="45">
        <v>3</v>
      </c>
      <c r="G77" s="45">
        <v>0</v>
      </c>
      <c r="H77" s="45">
        <v>0</v>
      </c>
      <c r="I77" s="45">
        <v>1</v>
      </c>
    </row>
    <row r="78" spans="2:9" ht="11.25" customHeight="1" x14ac:dyDescent="0.15">
      <c r="B78" s="52"/>
      <c r="C78" s="53">
        <f>$C77/C77</f>
        <v>1</v>
      </c>
      <c r="D78" s="53">
        <f>D77/$C77</f>
        <v>0</v>
      </c>
      <c r="E78" s="53">
        <f>E77/$C77</f>
        <v>0</v>
      </c>
      <c r="F78" s="53">
        <f t="shared" ref="F78" si="39">F77/$C77</f>
        <v>0.75</v>
      </c>
      <c r="G78" s="53">
        <f t="shared" ref="G78" si="40">G77/$C77</f>
        <v>0</v>
      </c>
      <c r="H78" s="53">
        <f t="shared" ref="H78" si="41">H77/$C77</f>
        <v>0</v>
      </c>
      <c r="I78" s="53">
        <f t="shared" ref="I78" si="42">I77/$C77</f>
        <v>0.25</v>
      </c>
    </row>
    <row r="79" spans="2:9" ht="11.25" customHeight="1" x14ac:dyDescent="0.15">
      <c r="B79" s="50" t="s">
        <v>10</v>
      </c>
      <c r="C79" s="44">
        <f>SUM(D79:I79)</f>
        <v>16</v>
      </c>
      <c r="D79" s="51">
        <v>1</v>
      </c>
      <c r="E79" s="51">
        <v>5</v>
      </c>
      <c r="F79" s="45">
        <v>8</v>
      </c>
      <c r="G79" s="45">
        <v>1</v>
      </c>
      <c r="H79" s="45">
        <v>1</v>
      </c>
      <c r="I79" s="45">
        <v>0</v>
      </c>
    </row>
    <row r="80" spans="2:9" ht="11.25" customHeight="1" x14ac:dyDescent="0.15">
      <c r="B80" s="52"/>
      <c r="C80" s="53">
        <f>$C79/C79</f>
        <v>1</v>
      </c>
      <c r="D80" s="53">
        <f>D79/$C79</f>
        <v>6.25E-2</v>
      </c>
      <c r="E80" s="53">
        <f>E79/$C79</f>
        <v>0.3125</v>
      </c>
      <c r="F80" s="53">
        <f t="shared" ref="F80" si="43">F79/$C79</f>
        <v>0.5</v>
      </c>
      <c r="G80" s="53">
        <f t="shared" ref="G80" si="44">G79/$C79</f>
        <v>6.25E-2</v>
      </c>
      <c r="H80" s="53">
        <f t="shared" ref="H80" si="45">H79/$C79</f>
        <v>6.25E-2</v>
      </c>
      <c r="I80" s="53">
        <f t="shared" ref="I80" si="46">I79/$C79</f>
        <v>0</v>
      </c>
    </row>
    <row r="81" spans="2:10" ht="11.25" customHeight="1" x14ac:dyDescent="0.15">
      <c r="B81" s="50" t="s">
        <v>11</v>
      </c>
      <c r="C81" s="44">
        <f>SUM(D81:I81)</f>
        <v>3</v>
      </c>
      <c r="D81" s="51">
        <v>0</v>
      </c>
      <c r="E81" s="51">
        <v>1</v>
      </c>
      <c r="F81" s="45">
        <v>1</v>
      </c>
      <c r="G81" s="45">
        <v>0</v>
      </c>
      <c r="H81" s="45">
        <v>0</v>
      </c>
      <c r="I81" s="45">
        <v>1</v>
      </c>
    </row>
    <row r="82" spans="2:10" ht="11.25" customHeight="1" x14ac:dyDescent="0.15">
      <c r="B82" s="52"/>
      <c r="C82" s="53">
        <f>$C81/C81</f>
        <v>1</v>
      </c>
      <c r="D82" s="53">
        <f>D81/$C81</f>
        <v>0</v>
      </c>
      <c r="E82" s="53">
        <f>E81/$C81</f>
        <v>0.33333333333333331</v>
      </c>
      <c r="F82" s="53">
        <f t="shared" ref="F82" si="47">F81/$C81</f>
        <v>0.33333333333333331</v>
      </c>
      <c r="G82" s="53">
        <f t="shared" ref="G82" si="48">G81/$C81</f>
        <v>0</v>
      </c>
      <c r="H82" s="53">
        <f t="shared" ref="H82" si="49">H81/$C81</f>
        <v>0</v>
      </c>
      <c r="I82" s="53">
        <f t="shared" ref="I82" si="50">I81/$C81</f>
        <v>0.33333333333333331</v>
      </c>
    </row>
    <row r="83" spans="2:10" ht="11.25" customHeight="1" x14ac:dyDescent="0.15">
      <c r="B83" s="50" t="s">
        <v>12</v>
      </c>
      <c r="C83" s="44">
        <f>SUM(D83:I83)</f>
        <v>18</v>
      </c>
      <c r="D83" s="51">
        <v>0</v>
      </c>
      <c r="E83" s="51">
        <v>4</v>
      </c>
      <c r="F83" s="45">
        <v>10</v>
      </c>
      <c r="G83" s="45">
        <v>2</v>
      </c>
      <c r="H83" s="45">
        <v>2</v>
      </c>
      <c r="I83" s="45">
        <v>0</v>
      </c>
    </row>
    <row r="84" spans="2:10" ht="11.25" customHeight="1" x14ac:dyDescent="0.15">
      <c r="B84" s="52"/>
      <c r="C84" s="53">
        <f>$C83/C83</f>
        <v>1</v>
      </c>
      <c r="D84" s="53">
        <f>D83/$C83</f>
        <v>0</v>
      </c>
      <c r="E84" s="53">
        <f>E83/$C83</f>
        <v>0.22222222222222221</v>
      </c>
      <c r="F84" s="53">
        <f t="shared" ref="F84" si="51">F83/$C83</f>
        <v>0.55555555555555558</v>
      </c>
      <c r="G84" s="53">
        <f t="shared" ref="G84" si="52">G83/$C83</f>
        <v>0.1111111111111111</v>
      </c>
      <c r="H84" s="53">
        <f t="shared" ref="H84" si="53">H83/$C83</f>
        <v>0.1111111111111111</v>
      </c>
      <c r="I84" s="53">
        <f t="shared" ref="I84" si="54">I83/$C83</f>
        <v>0</v>
      </c>
    </row>
    <row r="85" spans="2:10" ht="11.25" customHeight="1" x14ac:dyDescent="0.15">
      <c r="B85" s="50" t="s">
        <v>13</v>
      </c>
      <c r="C85" s="44">
        <f>SUM(D85:I85)</f>
        <v>9</v>
      </c>
      <c r="D85" s="51">
        <v>2</v>
      </c>
      <c r="E85" s="51">
        <v>3</v>
      </c>
      <c r="F85" s="45">
        <v>2</v>
      </c>
      <c r="G85" s="45">
        <v>0</v>
      </c>
      <c r="H85" s="45">
        <v>1</v>
      </c>
      <c r="I85" s="45">
        <v>1</v>
      </c>
    </row>
    <row r="86" spans="2:10" ht="11.25" customHeight="1" x14ac:dyDescent="0.15">
      <c r="B86" s="52"/>
      <c r="C86" s="53">
        <f>$C85/C85</f>
        <v>1</v>
      </c>
      <c r="D86" s="53">
        <f>D85/$C85</f>
        <v>0.22222222222222221</v>
      </c>
      <c r="E86" s="53">
        <f>E85/$C85</f>
        <v>0.33333333333333331</v>
      </c>
      <c r="F86" s="53">
        <f t="shared" ref="F86" si="55">F85/$C85</f>
        <v>0.22222222222222221</v>
      </c>
      <c r="G86" s="53">
        <f t="shared" ref="G86" si="56">G85/$C85</f>
        <v>0</v>
      </c>
      <c r="H86" s="53">
        <f t="shared" ref="H86" si="57">H85/$C85</f>
        <v>0.1111111111111111</v>
      </c>
      <c r="I86" s="53">
        <f t="shared" ref="I86" si="58">I85/$C85</f>
        <v>0.1111111111111111</v>
      </c>
    </row>
    <row r="87" spans="2:10" ht="11.25" customHeight="1" x14ac:dyDescent="0.15">
      <c r="B87" s="50" t="s">
        <v>43</v>
      </c>
      <c r="C87" s="44">
        <f>SUM(D87:I87)</f>
        <v>65</v>
      </c>
      <c r="D87" s="51">
        <v>13</v>
      </c>
      <c r="E87" s="51">
        <v>21</v>
      </c>
      <c r="F87" s="45">
        <v>20</v>
      </c>
      <c r="G87" s="45">
        <v>8</v>
      </c>
      <c r="H87" s="45">
        <v>2</v>
      </c>
      <c r="I87" s="45">
        <v>1</v>
      </c>
    </row>
    <row r="88" spans="2:10" ht="11.25" customHeight="1" x14ac:dyDescent="0.15">
      <c r="B88" s="52"/>
      <c r="C88" s="53">
        <f>$C87/C87</f>
        <v>1</v>
      </c>
      <c r="D88" s="53">
        <f>D87/$C87</f>
        <v>0.2</v>
      </c>
      <c r="E88" s="53">
        <f>E87/$C87</f>
        <v>0.32307692307692309</v>
      </c>
      <c r="F88" s="53">
        <f t="shared" ref="F88" si="59">F87/$C87</f>
        <v>0.30769230769230771</v>
      </c>
      <c r="G88" s="53">
        <f t="shared" ref="G88" si="60">G87/$C87</f>
        <v>0.12307692307692308</v>
      </c>
      <c r="H88" s="53">
        <f t="shared" ref="H88" si="61">H87/$C87</f>
        <v>3.0769230769230771E-2</v>
      </c>
      <c r="I88" s="53">
        <f t="shared" ref="I88" si="62">I87/$C87</f>
        <v>1.5384615384615385E-2</v>
      </c>
    </row>
    <row r="90" spans="2:10" ht="12.75" customHeight="1" x14ac:dyDescent="0.4">
      <c r="B90" s="18" t="s">
        <v>45</v>
      </c>
    </row>
    <row r="91" spans="2:10" ht="29.25" customHeight="1" x14ac:dyDescent="0.4">
      <c r="B91" s="39"/>
      <c r="C91" s="40" t="s">
        <v>39</v>
      </c>
      <c r="D91" s="40" t="s">
        <v>46</v>
      </c>
      <c r="E91" s="211" t="s">
        <v>31</v>
      </c>
      <c r="F91" s="211" t="s">
        <v>32</v>
      </c>
      <c r="G91" s="211" t="s">
        <v>33</v>
      </c>
      <c r="H91" s="211" t="s">
        <v>34</v>
      </c>
      <c r="I91" s="40" t="s">
        <v>35</v>
      </c>
      <c r="J91" s="40" t="s">
        <v>47</v>
      </c>
    </row>
    <row r="92" spans="2:10" x14ac:dyDescent="0.15">
      <c r="B92" s="209" t="s">
        <v>42</v>
      </c>
      <c r="C92" s="44">
        <f>SUM(D92:J92)</f>
        <v>802</v>
      </c>
      <c r="D92" s="45">
        <f>SUM(D94,D96,D98,D100,D102,D104,D106,D108,D110,D112,D114)</f>
        <v>262</v>
      </c>
      <c r="E92" s="45">
        <f>SUM(E94,E96,E98,E100,E102,E104,E106,E108,E110,E112,E114)</f>
        <v>31</v>
      </c>
      <c r="F92" s="45">
        <f t="shared" ref="F92:I92" si="63">SUM(F94,F96,F98,F100,F102,F104,F106,F108,F110,F112,F114)</f>
        <v>56</v>
      </c>
      <c r="G92" s="45">
        <f t="shared" si="63"/>
        <v>235</v>
      </c>
      <c r="H92" s="45">
        <f t="shared" si="63"/>
        <v>99</v>
      </c>
      <c r="I92" s="45">
        <f t="shared" si="63"/>
        <v>97</v>
      </c>
      <c r="J92" s="45">
        <f>SUM(J94,J96,J98,J100,J102,J104,J106,J108,J110,J112,J114)</f>
        <v>22</v>
      </c>
    </row>
    <row r="93" spans="2:10" ht="12.75" thickBot="1" x14ac:dyDescent="0.2">
      <c r="B93" s="47"/>
      <c r="C93" s="48">
        <f>$C92/C92</f>
        <v>1</v>
      </c>
      <c r="D93" s="54">
        <f>D92/$C92</f>
        <v>0.32668329177057359</v>
      </c>
      <c r="E93" s="54">
        <f t="shared" ref="E93:J93" si="64">E92/$C92</f>
        <v>3.8653366583541147E-2</v>
      </c>
      <c r="F93" s="54">
        <f t="shared" si="64"/>
        <v>6.9825436408977551E-2</v>
      </c>
      <c r="G93" s="54">
        <f t="shared" si="64"/>
        <v>0.29301745635910226</v>
      </c>
      <c r="H93" s="54">
        <f>H92/$C92</f>
        <v>0.12344139650872818</v>
      </c>
      <c r="I93" s="54">
        <f t="shared" si="64"/>
        <v>0.12094763092269327</v>
      </c>
      <c r="J93" s="54">
        <f t="shared" si="64"/>
        <v>2.7431421446384038E-2</v>
      </c>
    </row>
    <row r="94" spans="2:10" ht="12.75" thickTop="1" x14ac:dyDescent="0.15">
      <c r="B94" s="50" t="s">
        <v>5</v>
      </c>
      <c r="C94" s="44">
        <f>SUM(D94:J94)</f>
        <v>245</v>
      </c>
      <c r="D94" s="51">
        <v>81</v>
      </c>
      <c r="E94" s="51">
        <v>10</v>
      </c>
      <c r="F94" s="45">
        <v>18</v>
      </c>
      <c r="G94" s="45">
        <v>79</v>
      </c>
      <c r="H94" s="45">
        <v>27</v>
      </c>
      <c r="I94" s="45">
        <v>23</v>
      </c>
      <c r="J94" s="45">
        <v>7</v>
      </c>
    </row>
    <row r="95" spans="2:10" x14ac:dyDescent="0.15">
      <c r="B95" s="52"/>
      <c r="C95" s="53">
        <f>$C94/C94</f>
        <v>1</v>
      </c>
      <c r="D95" s="53">
        <f>D94/$C94</f>
        <v>0.33061224489795921</v>
      </c>
      <c r="E95" s="53">
        <f t="shared" ref="E95" si="65">E94/$C94</f>
        <v>4.0816326530612242E-2</v>
      </c>
      <c r="F95" s="53">
        <f t="shared" ref="F95" si="66">F94/$C94</f>
        <v>7.3469387755102047E-2</v>
      </c>
      <c r="G95" s="53">
        <f t="shared" ref="G95" si="67">G94/$C94</f>
        <v>0.32244897959183672</v>
      </c>
      <c r="H95" s="53">
        <f>H94/$C94</f>
        <v>0.11020408163265306</v>
      </c>
      <c r="I95" s="53">
        <f t="shared" ref="I95" si="68">I94/$C94</f>
        <v>9.3877551020408165E-2</v>
      </c>
      <c r="J95" s="53">
        <f t="shared" ref="J95" si="69">J94/$C94</f>
        <v>2.8571428571428571E-2</v>
      </c>
    </row>
    <row r="96" spans="2:10" x14ac:dyDescent="0.15">
      <c r="B96" s="50" t="s">
        <v>6</v>
      </c>
      <c r="C96" s="44">
        <f>SUM(D96:J96)</f>
        <v>89</v>
      </c>
      <c r="D96" s="51">
        <v>28</v>
      </c>
      <c r="E96" s="51">
        <v>7</v>
      </c>
      <c r="F96" s="45">
        <v>7</v>
      </c>
      <c r="G96" s="45">
        <v>27</v>
      </c>
      <c r="H96" s="45">
        <v>13</v>
      </c>
      <c r="I96" s="45">
        <v>7</v>
      </c>
      <c r="J96" s="45">
        <v>0</v>
      </c>
    </row>
    <row r="97" spans="2:10" x14ac:dyDescent="0.15">
      <c r="B97" s="52"/>
      <c r="C97" s="53">
        <f>$C96/C96</f>
        <v>1</v>
      </c>
      <c r="D97" s="53">
        <f>D96/$C96</f>
        <v>0.3146067415730337</v>
      </c>
      <c r="E97" s="53">
        <f t="shared" ref="E97" si="70">E96/$C96</f>
        <v>7.8651685393258425E-2</v>
      </c>
      <c r="F97" s="53">
        <f t="shared" ref="F97" si="71">F96/$C96</f>
        <v>7.8651685393258425E-2</v>
      </c>
      <c r="G97" s="53">
        <f t="shared" ref="G97" si="72">G96/$C96</f>
        <v>0.30337078651685395</v>
      </c>
      <c r="H97" s="53">
        <f>H96/$C96</f>
        <v>0.14606741573033707</v>
      </c>
      <c r="I97" s="53">
        <f t="shared" ref="I97" si="73">I96/$C96</f>
        <v>7.8651685393258425E-2</v>
      </c>
      <c r="J97" s="53">
        <f t="shared" ref="J97" si="74">J96/$C96</f>
        <v>0</v>
      </c>
    </row>
    <row r="98" spans="2:10" x14ac:dyDescent="0.15">
      <c r="B98" s="50" t="s">
        <v>7</v>
      </c>
      <c r="C98" s="44">
        <f>SUM(D98:J98)</f>
        <v>213</v>
      </c>
      <c r="D98" s="51">
        <v>87</v>
      </c>
      <c r="E98" s="51">
        <v>6</v>
      </c>
      <c r="F98" s="45">
        <v>15</v>
      </c>
      <c r="G98" s="45">
        <v>53</v>
      </c>
      <c r="H98" s="45">
        <v>25</v>
      </c>
      <c r="I98" s="45">
        <v>23</v>
      </c>
      <c r="J98" s="45">
        <v>4</v>
      </c>
    </row>
    <row r="99" spans="2:10" x14ac:dyDescent="0.15">
      <c r="B99" s="52"/>
      <c r="C99" s="53">
        <f>$C98/C98</f>
        <v>1</v>
      </c>
      <c r="D99" s="53">
        <f>D98/$C98</f>
        <v>0.40845070422535212</v>
      </c>
      <c r="E99" s="53">
        <f t="shared" ref="E99" si="75">E98/$C98</f>
        <v>2.8169014084507043E-2</v>
      </c>
      <c r="F99" s="53">
        <f t="shared" ref="F99" si="76">F98/$C98</f>
        <v>7.0422535211267609E-2</v>
      </c>
      <c r="G99" s="53">
        <f t="shared" ref="G99" si="77">G98/$C98</f>
        <v>0.24882629107981222</v>
      </c>
      <c r="H99" s="53">
        <f>H98/$C98</f>
        <v>0.11737089201877934</v>
      </c>
      <c r="I99" s="53">
        <f t="shared" ref="I99" si="78">I98/$C98</f>
        <v>0.107981220657277</v>
      </c>
      <c r="J99" s="53">
        <f t="shared" ref="J99" si="79">J98/$C98</f>
        <v>1.8779342723004695E-2</v>
      </c>
    </row>
    <row r="100" spans="2:10" x14ac:dyDescent="0.15">
      <c r="B100" s="50" t="s">
        <v>8</v>
      </c>
      <c r="C100" s="44">
        <f>SUM(D100:J100)</f>
        <v>36</v>
      </c>
      <c r="D100" s="51">
        <v>12</v>
      </c>
      <c r="E100" s="51">
        <v>0</v>
      </c>
      <c r="F100" s="45">
        <v>4</v>
      </c>
      <c r="G100" s="45">
        <v>10</v>
      </c>
      <c r="H100" s="45">
        <v>5</v>
      </c>
      <c r="I100" s="45">
        <v>5</v>
      </c>
      <c r="J100" s="45">
        <v>0</v>
      </c>
    </row>
    <row r="101" spans="2:10" x14ac:dyDescent="0.15">
      <c r="B101" s="52"/>
      <c r="C101" s="53">
        <f>$C100/C100</f>
        <v>1</v>
      </c>
      <c r="D101" s="53">
        <f>D100/$C100</f>
        <v>0.33333333333333331</v>
      </c>
      <c r="E101" s="53">
        <f t="shared" ref="E101" si="80">E100/$C100</f>
        <v>0</v>
      </c>
      <c r="F101" s="53">
        <f t="shared" ref="F101" si="81">F100/$C100</f>
        <v>0.1111111111111111</v>
      </c>
      <c r="G101" s="53">
        <f t="shared" ref="G101" si="82">G100/$C100</f>
        <v>0.27777777777777779</v>
      </c>
      <c r="H101" s="53">
        <f>H100/$C100</f>
        <v>0.1388888888888889</v>
      </c>
      <c r="I101" s="53">
        <f t="shared" ref="I101" si="83">I100/$C100</f>
        <v>0.1388888888888889</v>
      </c>
      <c r="J101" s="53">
        <f t="shared" ref="J101" si="84">J100/$C100</f>
        <v>0</v>
      </c>
    </row>
    <row r="102" spans="2:10" x14ac:dyDescent="0.15">
      <c r="B102" s="50" t="s">
        <v>9</v>
      </c>
      <c r="C102" s="44">
        <f>SUM(D102:J102)</f>
        <v>98</v>
      </c>
      <c r="D102" s="51">
        <v>20</v>
      </c>
      <c r="E102" s="51">
        <v>2</v>
      </c>
      <c r="F102" s="45">
        <v>7</v>
      </c>
      <c r="G102" s="45">
        <v>28</v>
      </c>
      <c r="H102" s="45">
        <v>17</v>
      </c>
      <c r="I102" s="45">
        <v>22</v>
      </c>
      <c r="J102" s="45">
        <v>2</v>
      </c>
    </row>
    <row r="103" spans="2:10" x14ac:dyDescent="0.15">
      <c r="B103" s="52"/>
      <c r="C103" s="53">
        <f>$C102/C102</f>
        <v>1</v>
      </c>
      <c r="D103" s="53">
        <f>D102/$C102</f>
        <v>0.20408163265306123</v>
      </c>
      <c r="E103" s="53">
        <f t="shared" ref="E103" si="85">E102/$C102</f>
        <v>2.0408163265306121E-2</v>
      </c>
      <c r="F103" s="53">
        <f t="shared" ref="F103" si="86">F102/$C102</f>
        <v>7.1428571428571425E-2</v>
      </c>
      <c r="G103" s="53">
        <f t="shared" ref="G103" si="87">G102/$C102</f>
        <v>0.2857142857142857</v>
      </c>
      <c r="H103" s="53">
        <f>H102/$C102</f>
        <v>0.17346938775510204</v>
      </c>
      <c r="I103" s="53">
        <f t="shared" ref="I103" si="88">I102/$C102</f>
        <v>0.22448979591836735</v>
      </c>
      <c r="J103" s="53">
        <f t="shared" ref="J103" si="89">J102/$C102</f>
        <v>2.0408163265306121E-2</v>
      </c>
    </row>
    <row r="104" spans="2:10" x14ac:dyDescent="0.15">
      <c r="B104" s="50" t="s">
        <v>1</v>
      </c>
      <c r="C104" s="44">
        <f>SUM(D104:J104)</f>
        <v>4</v>
      </c>
      <c r="D104" s="51">
        <v>1</v>
      </c>
      <c r="E104" s="51">
        <v>0</v>
      </c>
      <c r="F104" s="45">
        <v>0</v>
      </c>
      <c r="G104" s="45">
        <v>0</v>
      </c>
      <c r="H104" s="45">
        <v>0</v>
      </c>
      <c r="I104" s="45">
        <v>3</v>
      </c>
      <c r="J104" s="45">
        <v>0</v>
      </c>
    </row>
    <row r="105" spans="2:10" x14ac:dyDescent="0.15">
      <c r="B105" s="52"/>
      <c r="C105" s="53">
        <f>$C104/C104</f>
        <v>1</v>
      </c>
      <c r="D105" s="53">
        <f>D104/$C104</f>
        <v>0.25</v>
      </c>
      <c r="E105" s="53">
        <f t="shared" ref="E105" si="90">E104/$C104</f>
        <v>0</v>
      </c>
      <c r="F105" s="53">
        <f t="shared" ref="F105" si="91">F104/$C104</f>
        <v>0</v>
      </c>
      <c r="G105" s="53">
        <f t="shared" ref="G105" si="92">G104/$C104</f>
        <v>0</v>
      </c>
      <c r="H105" s="53">
        <f>H104/$C104</f>
        <v>0</v>
      </c>
      <c r="I105" s="53">
        <f t="shared" ref="I105" si="93">I104/$C104</f>
        <v>0.75</v>
      </c>
      <c r="J105" s="53">
        <f t="shared" ref="J105" si="94">J104/$C104</f>
        <v>0</v>
      </c>
    </row>
    <row r="106" spans="2:10" x14ac:dyDescent="0.15">
      <c r="B106" s="50" t="s">
        <v>10</v>
      </c>
      <c r="C106" s="44">
        <f>SUM(D106:J106)</f>
        <v>17</v>
      </c>
      <c r="D106" s="51">
        <v>5</v>
      </c>
      <c r="E106" s="51">
        <v>0</v>
      </c>
      <c r="F106" s="45">
        <v>1</v>
      </c>
      <c r="G106" s="45">
        <v>6</v>
      </c>
      <c r="H106" s="45">
        <v>2</v>
      </c>
      <c r="I106" s="45">
        <v>2</v>
      </c>
      <c r="J106" s="45">
        <v>1</v>
      </c>
    </row>
    <row r="107" spans="2:10" x14ac:dyDescent="0.15">
      <c r="B107" s="52"/>
      <c r="C107" s="53">
        <f>$C106/C106</f>
        <v>1</v>
      </c>
      <c r="D107" s="53">
        <f>D106/$C106</f>
        <v>0.29411764705882354</v>
      </c>
      <c r="E107" s="53">
        <f t="shared" ref="E107" si="95">E106/$C106</f>
        <v>0</v>
      </c>
      <c r="F107" s="53">
        <f t="shared" ref="F107" si="96">F106/$C106</f>
        <v>5.8823529411764705E-2</v>
      </c>
      <c r="G107" s="53">
        <f t="shared" ref="G107" si="97">G106/$C106</f>
        <v>0.35294117647058826</v>
      </c>
      <c r="H107" s="53">
        <f>H106/$C106</f>
        <v>0.11764705882352941</v>
      </c>
      <c r="I107" s="53">
        <f t="shared" ref="I107" si="98">I106/$C106</f>
        <v>0.11764705882352941</v>
      </c>
      <c r="J107" s="53">
        <f t="shared" ref="J107" si="99">J106/$C106</f>
        <v>5.8823529411764705E-2</v>
      </c>
    </row>
    <row r="108" spans="2:10" x14ac:dyDescent="0.15">
      <c r="B108" s="50" t="s">
        <v>11</v>
      </c>
      <c r="C108" s="44">
        <f>SUM(D108:J108)</f>
        <v>3</v>
      </c>
      <c r="D108" s="51">
        <v>0</v>
      </c>
      <c r="E108" s="51">
        <v>1</v>
      </c>
      <c r="F108" s="45">
        <v>0</v>
      </c>
      <c r="G108" s="45">
        <v>0</v>
      </c>
      <c r="H108" s="45">
        <v>0</v>
      </c>
      <c r="I108" s="45">
        <v>2</v>
      </c>
      <c r="J108" s="45">
        <v>0</v>
      </c>
    </row>
    <row r="109" spans="2:10" x14ac:dyDescent="0.15">
      <c r="B109" s="52"/>
      <c r="C109" s="53">
        <f>$C108/C108</f>
        <v>1</v>
      </c>
      <c r="D109" s="53">
        <f>D108/$C108</f>
        <v>0</v>
      </c>
      <c r="E109" s="53">
        <f t="shared" ref="E109" si="100">E108/$C108</f>
        <v>0.33333333333333331</v>
      </c>
      <c r="F109" s="53">
        <f t="shared" ref="F109" si="101">F108/$C108</f>
        <v>0</v>
      </c>
      <c r="G109" s="53">
        <f t="shared" ref="G109" si="102">G108/$C108</f>
        <v>0</v>
      </c>
      <c r="H109" s="53">
        <f>H108/$C108</f>
        <v>0</v>
      </c>
      <c r="I109" s="53">
        <f t="shared" ref="I109" si="103">I108/$C108</f>
        <v>0.66666666666666663</v>
      </c>
      <c r="J109" s="53">
        <f t="shared" ref="J109" si="104">J108/$C108</f>
        <v>0</v>
      </c>
    </row>
    <row r="110" spans="2:10" x14ac:dyDescent="0.15">
      <c r="B110" s="50" t="s">
        <v>12</v>
      </c>
      <c r="C110" s="44">
        <f>SUM(D110:J110)</f>
        <v>18</v>
      </c>
      <c r="D110" s="51">
        <v>4</v>
      </c>
      <c r="E110" s="51">
        <v>1</v>
      </c>
      <c r="F110" s="45">
        <v>1</v>
      </c>
      <c r="G110" s="45">
        <v>7</v>
      </c>
      <c r="H110" s="45">
        <v>3</v>
      </c>
      <c r="I110" s="45">
        <v>2</v>
      </c>
      <c r="J110" s="45">
        <v>0</v>
      </c>
    </row>
    <row r="111" spans="2:10" x14ac:dyDescent="0.15">
      <c r="B111" s="52"/>
      <c r="C111" s="53">
        <f>$C110/C110</f>
        <v>1</v>
      </c>
      <c r="D111" s="53">
        <f>D110/$C110</f>
        <v>0.22222222222222221</v>
      </c>
      <c r="E111" s="53">
        <f t="shared" ref="E111" si="105">E110/$C110</f>
        <v>5.5555555555555552E-2</v>
      </c>
      <c r="F111" s="53">
        <f t="shared" ref="F111" si="106">F110/$C110</f>
        <v>5.5555555555555552E-2</v>
      </c>
      <c r="G111" s="53">
        <f t="shared" ref="G111" si="107">G110/$C110</f>
        <v>0.3888888888888889</v>
      </c>
      <c r="H111" s="53">
        <f>H110/$C110</f>
        <v>0.16666666666666666</v>
      </c>
      <c r="I111" s="53">
        <f t="shared" ref="I111" si="108">I110/$C110</f>
        <v>0.1111111111111111</v>
      </c>
      <c r="J111" s="53">
        <f t="shared" ref="J111" si="109">J110/$C110</f>
        <v>0</v>
      </c>
    </row>
    <row r="112" spans="2:10" x14ac:dyDescent="0.15">
      <c r="B112" s="50" t="s">
        <v>13</v>
      </c>
      <c r="C112" s="44">
        <f>SUM(D112:J112)</f>
        <v>9</v>
      </c>
      <c r="D112" s="51">
        <v>1</v>
      </c>
      <c r="E112" s="51">
        <v>1</v>
      </c>
      <c r="F112" s="45">
        <v>0</v>
      </c>
      <c r="G112" s="45">
        <v>3</v>
      </c>
      <c r="H112" s="45">
        <v>0</v>
      </c>
      <c r="I112" s="45">
        <v>1</v>
      </c>
      <c r="J112" s="45">
        <v>3</v>
      </c>
    </row>
    <row r="113" spans="2:10" x14ac:dyDescent="0.15">
      <c r="B113" s="52"/>
      <c r="C113" s="53">
        <f>$C112/C112</f>
        <v>1</v>
      </c>
      <c r="D113" s="53">
        <f>D112/$C112</f>
        <v>0.1111111111111111</v>
      </c>
      <c r="E113" s="53">
        <f t="shared" ref="E113" si="110">E112/$C112</f>
        <v>0.1111111111111111</v>
      </c>
      <c r="F113" s="53">
        <f t="shared" ref="F113" si="111">F112/$C112</f>
        <v>0</v>
      </c>
      <c r="G113" s="53">
        <f t="shared" ref="G113" si="112">G112/$C112</f>
        <v>0.33333333333333331</v>
      </c>
      <c r="H113" s="53">
        <f>H112/$C112</f>
        <v>0</v>
      </c>
      <c r="I113" s="53">
        <f t="shared" ref="I113" si="113">I112/$C112</f>
        <v>0.1111111111111111</v>
      </c>
      <c r="J113" s="53">
        <f t="shared" ref="J113" si="114">J112/$C112</f>
        <v>0.33333333333333331</v>
      </c>
    </row>
    <row r="114" spans="2:10" x14ac:dyDescent="0.15">
      <c r="B114" s="50" t="s">
        <v>43</v>
      </c>
      <c r="C114" s="44">
        <f>SUM(D114:J114)</f>
        <v>70</v>
      </c>
      <c r="D114" s="51">
        <v>23</v>
      </c>
      <c r="E114" s="51">
        <v>3</v>
      </c>
      <c r="F114" s="45">
        <v>3</v>
      </c>
      <c r="G114" s="45">
        <v>22</v>
      </c>
      <c r="H114" s="45">
        <v>7</v>
      </c>
      <c r="I114" s="45">
        <v>7</v>
      </c>
      <c r="J114" s="45">
        <v>5</v>
      </c>
    </row>
    <row r="115" spans="2:10" x14ac:dyDescent="0.15">
      <c r="B115" s="52"/>
      <c r="C115" s="53">
        <f>$C114/C114</f>
        <v>1</v>
      </c>
      <c r="D115" s="53">
        <f>D114/$C114</f>
        <v>0.32857142857142857</v>
      </c>
      <c r="E115" s="53">
        <f t="shared" ref="E115" si="115">E114/$C114</f>
        <v>4.2857142857142858E-2</v>
      </c>
      <c r="F115" s="53">
        <f t="shared" ref="F115" si="116">F114/$C114</f>
        <v>4.2857142857142858E-2</v>
      </c>
      <c r="G115" s="53">
        <f t="shared" ref="G115" si="117">G114/$C114</f>
        <v>0.31428571428571428</v>
      </c>
      <c r="H115" s="53">
        <f>H114/$C114</f>
        <v>0.1</v>
      </c>
      <c r="I115" s="53">
        <f t="shared" ref="I115" si="118">I114/$C114</f>
        <v>0.1</v>
      </c>
      <c r="J115" s="53">
        <f t="shared" ref="J115" si="119">J114/$C114</f>
        <v>7.1428571428571425E-2</v>
      </c>
    </row>
  </sheetData>
  <mergeCells count="2">
    <mergeCell ref="B26:D26"/>
    <mergeCell ref="B3:D3"/>
  </mergeCells>
  <phoneticPr fontId="2"/>
  <pageMargins left="0.64" right="0.28999999999999998" top="0.74803149606299213" bottom="0.74803149606299213" header="0.31496062992125984" footer="0.31496062992125984"/>
  <pageSetup paperSize="9" scale="78" orientation="landscape" r:id="rId1"/>
  <rowBreaks count="1" manualBreakCount="1">
    <brk id="3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Normal="100" zoomScaleSheetLayoutView="100" workbookViewId="0"/>
  </sheetViews>
  <sheetFormatPr defaultRowHeight="13.5" x14ac:dyDescent="0.4"/>
  <cols>
    <col min="1" max="1" width="9" style="57"/>
    <col min="2" max="2" width="17.875" style="57" customWidth="1"/>
    <col min="3" max="4" width="10.625" style="57" customWidth="1"/>
    <col min="5" max="5" width="10.625" style="58" customWidth="1"/>
    <col min="6" max="8" width="10.625" style="57" customWidth="1"/>
    <col min="9" max="16384" width="9" style="57"/>
  </cols>
  <sheetData>
    <row r="1" spans="1:8" s="18" customFormat="1" ht="21.75" customHeight="1" x14ac:dyDescent="0.4">
      <c r="B1" s="370" t="s">
        <v>513</v>
      </c>
      <c r="E1" s="19"/>
    </row>
    <row r="2" spans="1:8" ht="16.5" customHeight="1" x14ac:dyDescent="0.4">
      <c r="B2" s="57" t="s">
        <v>530</v>
      </c>
    </row>
    <row r="3" spans="1:8" s="18" customFormat="1" ht="12" x14ac:dyDescent="0.4">
      <c r="E3" s="19"/>
    </row>
    <row r="4" spans="1:8" s="24" customFormat="1" ht="24" customHeight="1" x14ac:dyDescent="0.4">
      <c r="A4" s="20"/>
      <c r="B4" s="367" t="s">
        <v>514</v>
      </c>
      <c r="C4" s="368"/>
      <c r="D4" s="369"/>
      <c r="E4" s="23" t="s">
        <v>3</v>
      </c>
      <c r="F4" s="23" t="s">
        <v>4</v>
      </c>
    </row>
    <row r="5" spans="1:8" s="24" customFormat="1" ht="15" customHeight="1" x14ac:dyDescent="0.4">
      <c r="A5" s="20"/>
      <c r="B5" s="25" t="s">
        <v>17</v>
      </c>
      <c r="C5" s="26"/>
      <c r="D5" s="22"/>
      <c r="E5" s="8">
        <v>633</v>
      </c>
      <c r="F5" s="27">
        <f>IFERROR(E5/$E$10,0)</f>
        <v>0.78927680798004984</v>
      </c>
    </row>
    <row r="6" spans="1:8" s="24" customFormat="1" ht="15" customHeight="1" x14ac:dyDescent="0.4">
      <c r="A6" s="20"/>
      <c r="B6" s="25" t="s">
        <v>18</v>
      </c>
      <c r="C6" s="26"/>
      <c r="D6" s="22"/>
      <c r="E6" s="8">
        <v>91</v>
      </c>
      <c r="F6" s="27">
        <f t="shared" ref="F6:F9" si="0">IFERROR(E6/$E$10,0)</f>
        <v>0.11346633416458853</v>
      </c>
    </row>
    <row r="7" spans="1:8" s="24" customFormat="1" ht="15" customHeight="1" x14ac:dyDescent="0.4">
      <c r="A7" s="20"/>
      <c r="B7" s="25" t="s">
        <v>19</v>
      </c>
      <c r="C7" s="26"/>
      <c r="D7" s="22"/>
      <c r="E7" s="8">
        <v>21</v>
      </c>
      <c r="F7" s="27">
        <f t="shared" si="0"/>
        <v>2.6184538653366583E-2</v>
      </c>
    </row>
    <row r="8" spans="1:8" s="24" customFormat="1" ht="15" customHeight="1" x14ac:dyDescent="0.4">
      <c r="A8" s="20"/>
      <c r="B8" s="25" t="s">
        <v>20</v>
      </c>
      <c r="C8" s="26"/>
      <c r="D8" s="22"/>
      <c r="E8" s="8">
        <v>37</v>
      </c>
      <c r="F8" s="27">
        <f t="shared" si="0"/>
        <v>4.6134663341645885E-2</v>
      </c>
    </row>
    <row r="9" spans="1:8" s="24" customFormat="1" ht="15" customHeight="1" thickBot="1" x14ac:dyDescent="0.45">
      <c r="A9" s="20"/>
      <c r="B9" s="28" t="s">
        <v>0</v>
      </c>
      <c r="C9" s="29"/>
      <c r="D9" s="30"/>
      <c r="E9" s="8">
        <v>20</v>
      </c>
      <c r="F9" s="27">
        <f t="shared" si="0"/>
        <v>2.4937655860349128E-2</v>
      </c>
    </row>
    <row r="10" spans="1:8" s="24" customFormat="1" ht="15" customHeight="1" thickTop="1" x14ac:dyDescent="0.4">
      <c r="A10" s="20"/>
      <c r="B10" s="310" t="s">
        <v>369</v>
      </c>
      <c r="C10" s="311"/>
      <c r="D10" s="312"/>
      <c r="E10" s="31">
        <f>SUM(E5:E9)</f>
        <v>802</v>
      </c>
      <c r="F10" s="32">
        <f>SUM(F5:F9)</f>
        <v>0.99999999999999989</v>
      </c>
    </row>
    <row r="11" spans="1:8" s="24" customFormat="1" ht="15" customHeight="1" x14ac:dyDescent="0.4">
      <c r="A11" s="20"/>
      <c r="B11" s="33"/>
      <c r="C11" s="34"/>
      <c r="D11" s="35"/>
      <c r="E11" s="36"/>
    </row>
    <row r="12" spans="1:8" s="18" customFormat="1" ht="12" x14ac:dyDescent="0.4">
      <c r="B12" s="18" t="s">
        <v>80</v>
      </c>
      <c r="E12" s="19"/>
    </row>
    <row r="13" spans="1:8" s="18" customFormat="1" ht="28.5" customHeight="1" x14ac:dyDescent="0.4">
      <c r="B13" s="1"/>
      <c r="C13" s="2" t="s">
        <v>39</v>
      </c>
      <c r="D13" s="70" t="s">
        <v>17</v>
      </c>
      <c r="E13" s="70" t="s">
        <v>18</v>
      </c>
      <c r="F13" s="70" t="s">
        <v>19</v>
      </c>
      <c r="G13" s="2" t="s">
        <v>20</v>
      </c>
      <c r="H13" s="2" t="s">
        <v>24</v>
      </c>
    </row>
    <row r="14" spans="1:8" s="18" customFormat="1" ht="15" customHeight="1" x14ac:dyDescent="0.4">
      <c r="B14" s="4" t="s">
        <v>267</v>
      </c>
      <c r="C14" s="5">
        <f>SUM(D14:H14)</f>
        <v>892</v>
      </c>
      <c r="D14" s="5">
        <v>646</v>
      </c>
      <c r="E14" s="5">
        <v>149</v>
      </c>
      <c r="F14" s="5">
        <v>32</v>
      </c>
      <c r="G14" s="5">
        <v>65</v>
      </c>
      <c r="H14" s="5">
        <v>0</v>
      </c>
    </row>
    <row r="15" spans="1:8" s="18" customFormat="1" ht="15" customHeight="1" x14ac:dyDescent="0.4">
      <c r="B15" s="7" t="s">
        <v>268</v>
      </c>
      <c r="C15" s="5">
        <f>SUM(D15:H15)</f>
        <v>802</v>
      </c>
      <c r="D15" s="8">
        <v>633</v>
      </c>
      <c r="E15" s="8">
        <v>91</v>
      </c>
      <c r="F15" s="8">
        <v>21</v>
      </c>
      <c r="G15" s="8">
        <v>37</v>
      </c>
      <c r="H15" s="8">
        <v>20</v>
      </c>
    </row>
    <row r="16" spans="1:8" s="18" customFormat="1" ht="7.5" customHeight="1" x14ac:dyDescent="0.4">
      <c r="B16" s="10"/>
      <c r="C16" s="10"/>
      <c r="D16" s="10"/>
      <c r="E16" s="11"/>
      <c r="F16" s="10"/>
      <c r="G16" s="10"/>
      <c r="H16" s="10"/>
    </row>
    <row r="17" spans="2:16" s="18" customFormat="1" ht="15" customHeight="1" x14ac:dyDescent="0.4">
      <c r="B17" s="4" t="s">
        <v>267</v>
      </c>
      <c r="C17" s="12">
        <f>C14/C14</f>
        <v>1</v>
      </c>
      <c r="D17" s="12">
        <f>D14/$C14</f>
        <v>0.72421524663677128</v>
      </c>
      <c r="E17" s="12">
        <f t="shared" ref="E17:H18" si="1">E14/$C14</f>
        <v>0.16704035874439463</v>
      </c>
      <c r="F17" s="12">
        <f t="shared" si="1"/>
        <v>3.5874439461883408E-2</v>
      </c>
      <c r="G17" s="12">
        <f t="shared" si="1"/>
        <v>7.2869955156950675E-2</v>
      </c>
      <c r="H17" s="12">
        <f t="shared" si="1"/>
        <v>0</v>
      </c>
    </row>
    <row r="18" spans="2:16" s="18" customFormat="1" ht="15" customHeight="1" x14ac:dyDescent="0.4">
      <c r="B18" s="7" t="s">
        <v>268</v>
      </c>
      <c r="C18" s="12">
        <f>C15/C15</f>
        <v>1</v>
      </c>
      <c r="D18" s="12">
        <f>D15/$C15</f>
        <v>0.78927680798004984</v>
      </c>
      <c r="E18" s="12">
        <f t="shared" si="1"/>
        <v>0.11346633416458853</v>
      </c>
      <c r="F18" s="12">
        <f t="shared" si="1"/>
        <v>2.6184538653366583E-2</v>
      </c>
      <c r="G18" s="12">
        <f t="shared" si="1"/>
        <v>4.6134663341645885E-2</v>
      </c>
      <c r="H18" s="12">
        <f t="shared" si="1"/>
        <v>2.4937655860349128E-2</v>
      </c>
    </row>
    <row r="19" spans="2:16" s="18" customFormat="1" ht="15" customHeight="1" x14ac:dyDescent="0.4">
      <c r="B19" s="37"/>
      <c r="C19" s="38"/>
      <c r="D19" s="38"/>
      <c r="E19" s="38"/>
      <c r="F19" s="38"/>
      <c r="G19" s="38"/>
      <c r="H19" s="38"/>
      <c r="I19" s="38"/>
      <c r="J19" s="38"/>
      <c r="K19" s="38"/>
      <c r="L19" s="38"/>
      <c r="M19" s="38"/>
      <c r="N19" s="38"/>
    </row>
    <row r="20" spans="2:16" s="18" customFormat="1" ht="12" x14ac:dyDescent="0.4">
      <c r="B20" s="18" t="s">
        <v>50</v>
      </c>
      <c r="E20" s="19"/>
      <c r="O20" s="19"/>
      <c r="P20" s="19"/>
    </row>
    <row r="21" spans="2:16" s="18" customFormat="1" ht="33" customHeight="1" x14ac:dyDescent="0.4">
      <c r="B21" s="39"/>
      <c r="C21" s="40" t="s">
        <v>39</v>
      </c>
      <c r="D21" s="41" t="s">
        <v>5</v>
      </c>
      <c r="E21" s="41" t="s">
        <v>6</v>
      </c>
      <c r="F21" s="41" t="s">
        <v>7</v>
      </c>
      <c r="G21" s="41" t="s">
        <v>8</v>
      </c>
      <c r="H21" s="41" t="s">
        <v>9</v>
      </c>
      <c r="I21" s="214" t="s">
        <v>1</v>
      </c>
      <c r="J21" s="41" t="s">
        <v>10</v>
      </c>
      <c r="K21" s="214" t="s">
        <v>11</v>
      </c>
      <c r="L21" s="41" t="s">
        <v>12</v>
      </c>
      <c r="M21" s="214" t="s">
        <v>13</v>
      </c>
      <c r="N21" s="41" t="s">
        <v>2</v>
      </c>
      <c r="O21" s="42"/>
      <c r="P21" s="19"/>
    </row>
    <row r="22" spans="2:16" s="18" customFormat="1" ht="12" x14ac:dyDescent="0.15">
      <c r="B22" s="43" t="s">
        <v>42</v>
      </c>
      <c r="C22" s="44">
        <f>SUM(D22:N22)</f>
        <v>802</v>
      </c>
      <c r="D22" s="45">
        <f t="shared" ref="D22:N22" si="2">SUM(D24,D26,D28,D30,D32,)</f>
        <v>245</v>
      </c>
      <c r="E22" s="45">
        <f t="shared" si="2"/>
        <v>89</v>
      </c>
      <c r="F22" s="45">
        <f t="shared" si="2"/>
        <v>213</v>
      </c>
      <c r="G22" s="45">
        <f t="shared" si="2"/>
        <v>36</v>
      </c>
      <c r="H22" s="45">
        <f t="shared" si="2"/>
        <v>98</v>
      </c>
      <c r="I22" s="45">
        <f t="shared" si="2"/>
        <v>4</v>
      </c>
      <c r="J22" s="45">
        <f t="shared" si="2"/>
        <v>17</v>
      </c>
      <c r="K22" s="45">
        <f t="shared" si="2"/>
        <v>3</v>
      </c>
      <c r="L22" s="45">
        <f t="shared" si="2"/>
        <v>18</v>
      </c>
      <c r="M22" s="45">
        <f t="shared" si="2"/>
        <v>9</v>
      </c>
      <c r="N22" s="45">
        <f t="shared" si="2"/>
        <v>70</v>
      </c>
      <c r="O22" s="46"/>
      <c r="P22" s="19"/>
    </row>
    <row r="23" spans="2:16" s="18" customFormat="1" ht="12.75" thickBot="1" x14ac:dyDescent="0.2">
      <c r="B23" s="47"/>
      <c r="C23" s="48">
        <f>$C22/C22</f>
        <v>1</v>
      </c>
      <c r="D23" s="48">
        <f t="shared" ref="D23:N23" si="3">D22/$C22</f>
        <v>0.30548628428927682</v>
      </c>
      <c r="E23" s="48">
        <f t="shared" si="3"/>
        <v>0.11097256857855362</v>
      </c>
      <c r="F23" s="48">
        <f t="shared" si="3"/>
        <v>0.26558603491271821</v>
      </c>
      <c r="G23" s="48">
        <f t="shared" si="3"/>
        <v>4.488778054862843E-2</v>
      </c>
      <c r="H23" s="48">
        <f t="shared" si="3"/>
        <v>0.12219451371571072</v>
      </c>
      <c r="I23" s="48">
        <f t="shared" si="3"/>
        <v>4.9875311720698253E-3</v>
      </c>
      <c r="J23" s="48">
        <f t="shared" si="3"/>
        <v>2.119700748129676E-2</v>
      </c>
      <c r="K23" s="48">
        <f t="shared" si="3"/>
        <v>3.740648379052369E-3</v>
      </c>
      <c r="L23" s="48">
        <f t="shared" si="3"/>
        <v>2.2443890274314215E-2</v>
      </c>
      <c r="M23" s="48">
        <f t="shared" si="3"/>
        <v>1.1221945137157107E-2</v>
      </c>
      <c r="N23" s="48">
        <f t="shared" si="3"/>
        <v>8.7281795511221949E-2</v>
      </c>
      <c r="O23" s="49"/>
      <c r="P23" s="19"/>
    </row>
    <row r="24" spans="2:16" s="18" customFormat="1" ht="12.75" thickTop="1" x14ac:dyDescent="0.15">
      <c r="B24" s="50" t="s">
        <v>17</v>
      </c>
      <c r="C24" s="44">
        <f>SUM(D24:N24)</f>
        <v>633</v>
      </c>
      <c r="D24" s="51">
        <v>186</v>
      </c>
      <c r="E24" s="45">
        <v>68</v>
      </c>
      <c r="F24" s="45">
        <v>169</v>
      </c>
      <c r="G24" s="45">
        <v>31</v>
      </c>
      <c r="H24" s="51">
        <v>91</v>
      </c>
      <c r="I24" s="45">
        <v>3</v>
      </c>
      <c r="J24" s="45">
        <v>14</v>
      </c>
      <c r="K24" s="45">
        <v>2</v>
      </c>
      <c r="L24" s="45">
        <v>15</v>
      </c>
      <c r="M24" s="45">
        <v>4</v>
      </c>
      <c r="N24" s="45">
        <v>50</v>
      </c>
      <c r="O24" s="46"/>
      <c r="P24" s="19"/>
    </row>
    <row r="25" spans="2:16" s="18" customFormat="1" ht="12" x14ac:dyDescent="0.15">
      <c r="B25" s="52"/>
      <c r="C25" s="53">
        <f>$C24/C24</f>
        <v>1</v>
      </c>
      <c r="D25" s="53">
        <f t="shared" ref="D25:N25" si="4">D24/$C24</f>
        <v>0.29383886255924169</v>
      </c>
      <c r="E25" s="53">
        <f t="shared" si="4"/>
        <v>0.10742496050552923</v>
      </c>
      <c r="F25" s="53">
        <f t="shared" si="4"/>
        <v>0.26698262243285942</v>
      </c>
      <c r="G25" s="53">
        <f t="shared" si="4"/>
        <v>4.8973143759873619E-2</v>
      </c>
      <c r="H25" s="53">
        <f t="shared" si="4"/>
        <v>0.14375987361769352</v>
      </c>
      <c r="I25" s="53">
        <f t="shared" si="4"/>
        <v>4.7393364928909956E-3</v>
      </c>
      <c r="J25" s="53">
        <f t="shared" si="4"/>
        <v>2.2116903633491312E-2</v>
      </c>
      <c r="K25" s="53">
        <f t="shared" si="4"/>
        <v>3.1595576619273301E-3</v>
      </c>
      <c r="L25" s="53">
        <f t="shared" si="4"/>
        <v>2.3696682464454975E-2</v>
      </c>
      <c r="M25" s="53">
        <f t="shared" si="4"/>
        <v>6.3191153238546603E-3</v>
      </c>
      <c r="N25" s="53">
        <f t="shared" si="4"/>
        <v>7.8988941548183256E-2</v>
      </c>
      <c r="O25" s="49"/>
      <c r="P25" s="19"/>
    </row>
    <row r="26" spans="2:16" s="18" customFormat="1" ht="12" x14ac:dyDescent="0.15">
      <c r="B26" s="50" t="s">
        <v>18</v>
      </c>
      <c r="C26" s="44">
        <f>SUM(D26:N26)</f>
        <v>91</v>
      </c>
      <c r="D26" s="51">
        <v>35</v>
      </c>
      <c r="E26" s="45">
        <v>10</v>
      </c>
      <c r="F26" s="45">
        <v>26</v>
      </c>
      <c r="G26" s="45">
        <v>1</v>
      </c>
      <c r="H26" s="51">
        <v>5</v>
      </c>
      <c r="I26" s="45">
        <v>1</v>
      </c>
      <c r="J26" s="45">
        <v>2</v>
      </c>
      <c r="K26" s="45">
        <v>0</v>
      </c>
      <c r="L26" s="45">
        <v>2</v>
      </c>
      <c r="M26" s="45">
        <v>1</v>
      </c>
      <c r="N26" s="45">
        <v>8</v>
      </c>
      <c r="O26" s="46"/>
      <c r="P26" s="19"/>
    </row>
    <row r="27" spans="2:16" s="18" customFormat="1" ht="12" x14ac:dyDescent="0.15">
      <c r="B27" s="52"/>
      <c r="C27" s="53">
        <f>$C26/C26</f>
        <v>1</v>
      </c>
      <c r="D27" s="53">
        <f t="shared" ref="D27:N27" si="5">D26/$C26</f>
        <v>0.38461538461538464</v>
      </c>
      <c r="E27" s="53">
        <f t="shared" si="5"/>
        <v>0.10989010989010989</v>
      </c>
      <c r="F27" s="53">
        <f t="shared" si="5"/>
        <v>0.2857142857142857</v>
      </c>
      <c r="G27" s="53">
        <f t="shared" si="5"/>
        <v>1.098901098901099E-2</v>
      </c>
      <c r="H27" s="53">
        <f t="shared" si="5"/>
        <v>5.4945054945054944E-2</v>
      </c>
      <c r="I27" s="53">
        <f t="shared" si="5"/>
        <v>1.098901098901099E-2</v>
      </c>
      <c r="J27" s="53">
        <f t="shared" si="5"/>
        <v>2.197802197802198E-2</v>
      </c>
      <c r="K27" s="53">
        <f t="shared" si="5"/>
        <v>0</v>
      </c>
      <c r="L27" s="53">
        <f t="shared" si="5"/>
        <v>2.197802197802198E-2</v>
      </c>
      <c r="M27" s="53">
        <f t="shared" si="5"/>
        <v>1.098901098901099E-2</v>
      </c>
      <c r="N27" s="53">
        <f t="shared" si="5"/>
        <v>8.7912087912087919E-2</v>
      </c>
      <c r="O27" s="49"/>
      <c r="P27" s="19"/>
    </row>
    <row r="28" spans="2:16" s="18" customFormat="1" ht="12" x14ac:dyDescent="0.15">
      <c r="B28" s="50" t="s">
        <v>19</v>
      </c>
      <c r="C28" s="44">
        <f>SUM(D28:N28)</f>
        <v>21</v>
      </c>
      <c r="D28" s="51">
        <v>4</v>
      </c>
      <c r="E28" s="45">
        <v>3</v>
      </c>
      <c r="F28" s="45">
        <v>5</v>
      </c>
      <c r="G28" s="45">
        <v>2</v>
      </c>
      <c r="H28" s="51">
        <v>0</v>
      </c>
      <c r="I28" s="45">
        <v>0</v>
      </c>
      <c r="J28" s="45">
        <v>1</v>
      </c>
      <c r="K28" s="45">
        <v>1</v>
      </c>
      <c r="L28" s="45">
        <v>1</v>
      </c>
      <c r="M28" s="45">
        <v>0</v>
      </c>
      <c r="N28" s="45">
        <v>4</v>
      </c>
      <c r="O28" s="46"/>
      <c r="P28" s="19"/>
    </row>
    <row r="29" spans="2:16" s="18" customFormat="1" ht="12" x14ac:dyDescent="0.15">
      <c r="B29" s="52"/>
      <c r="C29" s="53">
        <f>$C28/C28</f>
        <v>1</v>
      </c>
      <c r="D29" s="53">
        <f t="shared" ref="D29:N29" si="6">D28/$C28</f>
        <v>0.19047619047619047</v>
      </c>
      <c r="E29" s="53">
        <f t="shared" si="6"/>
        <v>0.14285714285714285</v>
      </c>
      <c r="F29" s="53">
        <f t="shared" si="6"/>
        <v>0.23809523809523808</v>
      </c>
      <c r="G29" s="53">
        <f t="shared" si="6"/>
        <v>9.5238095238095233E-2</v>
      </c>
      <c r="H29" s="53">
        <f t="shared" si="6"/>
        <v>0</v>
      </c>
      <c r="I29" s="53">
        <f t="shared" si="6"/>
        <v>0</v>
      </c>
      <c r="J29" s="53">
        <f t="shared" si="6"/>
        <v>4.7619047619047616E-2</v>
      </c>
      <c r="K29" s="53">
        <f t="shared" si="6"/>
        <v>4.7619047619047616E-2</v>
      </c>
      <c r="L29" s="53">
        <f t="shared" si="6"/>
        <v>4.7619047619047616E-2</v>
      </c>
      <c r="M29" s="53">
        <f t="shared" si="6"/>
        <v>0</v>
      </c>
      <c r="N29" s="53">
        <f t="shared" si="6"/>
        <v>0.19047619047619047</v>
      </c>
      <c r="O29" s="49"/>
      <c r="P29" s="19"/>
    </row>
    <row r="30" spans="2:16" s="18" customFormat="1" ht="12" x14ac:dyDescent="0.15">
      <c r="B30" s="50" t="s">
        <v>20</v>
      </c>
      <c r="C30" s="44">
        <f>SUM(D30:N30)</f>
        <v>37</v>
      </c>
      <c r="D30" s="51">
        <v>12</v>
      </c>
      <c r="E30" s="45">
        <v>8</v>
      </c>
      <c r="F30" s="45">
        <v>11</v>
      </c>
      <c r="G30" s="45">
        <v>1</v>
      </c>
      <c r="H30" s="51">
        <v>0</v>
      </c>
      <c r="I30" s="45">
        <v>0</v>
      </c>
      <c r="J30" s="45">
        <v>0</v>
      </c>
      <c r="K30" s="45">
        <v>0</v>
      </c>
      <c r="L30" s="45">
        <v>0</v>
      </c>
      <c r="M30" s="45">
        <v>3</v>
      </c>
      <c r="N30" s="45">
        <v>2</v>
      </c>
      <c r="O30" s="46"/>
      <c r="P30" s="19"/>
    </row>
    <row r="31" spans="2:16" s="18" customFormat="1" ht="12" x14ac:dyDescent="0.15">
      <c r="B31" s="52"/>
      <c r="C31" s="53">
        <f>$C30/C30</f>
        <v>1</v>
      </c>
      <c r="D31" s="53">
        <f t="shared" ref="D31:N31" si="7">D30/$C30</f>
        <v>0.32432432432432434</v>
      </c>
      <c r="E31" s="53">
        <f t="shared" si="7"/>
        <v>0.21621621621621623</v>
      </c>
      <c r="F31" s="53">
        <f t="shared" si="7"/>
        <v>0.29729729729729731</v>
      </c>
      <c r="G31" s="53">
        <f t="shared" si="7"/>
        <v>2.7027027027027029E-2</v>
      </c>
      <c r="H31" s="53">
        <f t="shared" si="7"/>
        <v>0</v>
      </c>
      <c r="I31" s="53">
        <f t="shared" si="7"/>
        <v>0</v>
      </c>
      <c r="J31" s="53">
        <f t="shared" si="7"/>
        <v>0</v>
      </c>
      <c r="K31" s="53">
        <f t="shared" si="7"/>
        <v>0</v>
      </c>
      <c r="L31" s="53">
        <f t="shared" si="7"/>
        <v>0</v>
      </c>
      <c r="M31" s="53">
        <f t="shared" si="7"/>
        <v>8.1081081081081086E-2</v>
      </c>
      <c r="N31" s="53">
        <f t="shared" si="7"/>
        <v>5.4054054054054057E-2</v>
      </c>
      <c r="O31" s="49"/>
      <c r="P31" s="19"/>
    </row>
    <row r="32" spans="2:16" s="18" customFormat="1" ht="12" x14ac:dyDescent="0.15">
      <c r="B32" s="50" t="s">
        <v>24</v>
      </c>
      <c r="C32" s="44">
        <f>SUM(D32:N32)</f>
        <v>20</v>
      </c>
      <c r="D32" s="51">
        <v>8</v>
      </c>
      <c r="E32" s="45">
        <v>0</v>
      </c>
      <c r="F32" s="45">
        <v>2</v>
      </c>
      <c r="G32" s="45">
        <v>1</v>
      </c>
      <c r="H32" s="51">
        <v>2</v>
      </c>
      <c r="I32" s="45">
        <v>0</v>
      </c>
      <c r="J32" s="45">
        <v>0</v>
      </c>
      <c r="K32" s="45">
        <v>0</v>
      </c>
      <c r="L32" s="45">
        <v>0</v>
      </c>
      <c r="M32" s="45">
        <v>1</v>
      </c>
      <c r="N32" s="45">
        <v>6</v>
      </c>
      <c r="O32" s="46"/>
      <c r="P32" s="19"/>
    </row>
    <row r="33" spans="2:16" s="18" customFormat="1" ht="12" x14ac:dyDescent="0.15">
      <c r="B33" s="52"/>
      <c r="C33" s="53">
        <f>$C32/C32</f>
        <v>1</v>
      </c>
      <c r="D33" s="53">
        <f t="shared" ref="D33:N33" si="8">D32/$C32</f>
        <v>0.4</v>
      </c>
      <c r="E33" s="53">
        <f t="shared" si="8"/>
        <v>0</v>
      </c>
      <c r="F33" s="53">
        <f t="shared" si="8"/>
        <v>0.1</v>
      </c>
      <c r="G33" s="53">
        <f t="shared" si="8"/>
        <v>0.05</v>
      </c>
      <c r="H33" s="53">
        <f t="shared" si="8"/>
        <v>0.1</v>
      </c>
      <c r="I33" s="53">
        <f t="shared" si="8"/>
        <v>0</v>
      </c>
      <c r="J33" s="53">
        <f t="shared" si="8"/>
        <v>0</v>
      </c>
      <c r="K33" s="53">
        <f t="shared" si="8"/>
        <v>0</v>
      </c>
      <c r="L33" s="53">
        <f t="shared" si="8"/>
        <v>0</v>
      </c>
      <c r="M33" s="53">
        <f t="shared" si="8"/>
        <v>0.05</v>
      </c>
      <c r="N33" s="53">
        <f t="shared" si="8"/>
        <v>0.3</v>
      </c>
      <c r="O33" s="49"/>
      <c r="P33" s="19"/>
    </row>
    <row r="34" spans="2:16" s="18" customFormat="1" ht="12" x14ac:dyDescent="0.4">
      <c r="E34" s="19"/>
      <c r="O34" s="19"/>
      <c r="P34" s="19"/>
    </row>
    <row r="35" spans="2:16" s="18" customFormat="1" ht="12.75" customHeight="1" x14ac:dyDescent="0.4">
      <c r="B35" s="18" t="s">
        <v>51</v>
      </c>
      <c r="E35" s="19"/>
      <c r="O35" s="19"/>
      <c r="P35" s="19"/>
    </row>
    <row r="36" spans="2:16" s="18" customFormat="1" ht="25.5" customHeight="1" x14ac:dyDescent="0.4">
      <c r="B36" s="39"/>
      <c r="C36" s="40" t="s">
        <v>39</v>
      </c>
      <c r="D36" s="40" t="s">
        <v>469</v>
      </c>
      <c r="E36" s="40" t="s">
        <v>21</v>
      </c>
      <c r="F36" s="40" t="s">
        <v>22</v>
      </c>
      <c r="G36" s="40" t="s">
        <v>23</v>
      </c>
      <c r="H36" s="40" t="s">
        <v>315</v>
      </c>
      <c r="I36" s="40" t="s">
        <v>317</v>
      </c>
    </row>
    <row r="37" spans="2:16" s="18" customFormat="1" ht="12" x14ac:dyDescent="0.15">
      <c r="B37" s="43" t="s">
        <v>42</v>
      </c>
      <c r="C37" s="44">
        <f>SUM(D37:I37)</f>
        <v>784</v>
      </c>
      <c r="D37" s="45">
        <f>SUM(D39,D41,D43,D45,D47,)</f>
        <v>109</v>
      </c>
      <c r="E37" s="45">
        <f t="shared" ref="E37:I37" si="9">SUM(E39,E41,E43,E45,E47,)</f>
        <v>226</v>
      </c>
      <c r="F37" s="45">
        <f t="shared" si="9"/>
        <v>276</v>
      </c>
      <c r="G37" s="45">
        <f t="shared" si="9"/>
        <v>90</v>
      </c>
      <c r="H37" s="45">
        <f t="shared" si="9"/>
        <v>62</v>
      </c>
      <c r="I37" s="45">
        <f t="shared" si="9"/>
        <v>21</v>
      </c>
    </row>
    <row r="38" spans="2:16" s="18" customFormat="1" ht="12.75" thickBot="1" x14ac:dyDescent="0.2">
      <c r="B38" s="47"/>
      <c r="C38" s="48">
        <f>$C37/C37</f>
        <v>1</v>
      </c>
      <c r="D38" s="54">
        <f>D37/$C37</f>
        <v>0.13903061224489796</v>
      </c>
      <c r="E38" s="54">
        <f>E37/$C37</f>
        <v>0.28826530612244899</v>
      </c>
      <c r="F38" s="54">
        <f t="shared" ref="F38:I38" si="10">F37/$C37</f>
        <v>0.35204081632653061</v>
      </c>
      <c r="G38" s="54">
        <f t="shared" si="10"/>
        <v>0.11479591836734694</v>
      </c>
      <c r="H38" s="54">
        <f t="shared" si="10"/>
        <v>7.9081632653061229E-2</v>
      </c>
      <c r="I38" s="54">
        <f t="shared" si="10"/>
        <v>2.6785714285714284E-2</v>
      </c>
    </row>
    <row r="39" spans="2:16" s="18" customFormat="1" ht="12.75" thickTop="1" x14ac:dyDescent="0.15">
      <c r="B39" s="50" t="s">
        <v>17</v>
      </c>
      <c r="C39" s="44">
        <f>SUM(D39:I39)</f>
        <v>622</v>
      </c>
      <c r="D39" s="51">
        <v>100</v>
      </c>
      <c r="E39" s="51">
        <v>207</v>
      </c>
      <c r="F39" s="45">
        <v>239</v>
      </c>
      <c r="G39" s="45">
        <v>57</v>
      </c>
      <c r="H39" s="45">
        <v>19</v>
      </c>
      <c r="I39" s="45">
        <v>0</v>
      </c>
    </row>
    <row r="40" spans="2:16" s="18" customFormat="1" ht="12" x14ac:dyDescent="0.15">
      <c r="B40" s="52"/>
      <c r="C40" s="53">
        <f>$C39/C39</f>
        <v>1</v>
      </c>
      <c r="D40" s="53">
        <f>D39/$C39</f>
        <v>0.16077170418006431</v>
      </c>
      <c r="E40" s="53">
        <f>E39/$C39</f>
        <v>0.33279742765273312</v>
      </c>
      <c r="F40" s="53">
        <f t="shared" ref="F40:I40" si="11">F39/$C39</f>
        <v>0.38424437299035369</v>
      </c>
      <c r="G40" s="53">
        <f t="shared" si="11"/>
        <v>9.1639871382636656E-2</v>
      </c>
      <c r="H40" s="53">
        <f t="shared" si="11"/>
        <v>3.0546623794212219E-2</v>
      </c>
      <c r="I40" s="53">
        <f t="shared" si="11"/>
        <v>0</v>
      </c>
    </row>
    <row r="41" spans="2:16" s="18" customFormat="1" ht="12" x14ac:dyDescent="0.15">
      <c r="B41" s="50" t="s">
        <v>18</v>
      </c>
      <c r="C41" s="44">
        <f>SUM(D41:I41)</f>
        <v>89</v>
      </c>
      <c r="D41" s="51">
        <v>4</v>
      </c>
      <c r="E41" s="51">
        <v>17</v>
      </c>
      <c r="F41" s="45">
        <v>23</v>
      </c>
      <c r="G41" s="45">
        <v>26</v>
      </c>
      <c r="H41" s="45">
        <v>14</v>
      </c>
      <c r="I41" s="45">
        <v>5</v>
      </c>
    </row>
    <row r="42" spans="2:16" s="18" customFormat="1" ht="12" x14ac:dyDescent="0.15">
      <c r="B42" s="52"/>
      <c r="C42" s="53">
        <f>$C41/C41</f>
        <v>1</v>
      </c>
      <c r="D42" s="53">
        <f>D41/$C41</f>
        <v>4.49438202247191E-2</v>
      </c>
      <c r="E42" s="53">
        <f>E41/$C41</f>
        <v>0.19101123595505617</v>
      </c>
      <c r="F42" s="53">
        <f t="shared" ref="F42:I42" si="12">F41/$C41</f>
        <v>0.25842696629213485</v>
      </c>
      <c r="G42" s="53">
        <f t="shared" si="12"/>
        <v>0.29213483146067415</v>
      </c>
      <c r="H42" s="53">
        <f t="shared" si="12"/>
        <v>0.15730337078651685</v>
      </c>
      <c r="I42" s="53">
        <f t="shared" si="12"/>
        <v>5.6179775280898875E-2</v>
      </c>
    </row>
    <row r="43" spans="2:16" s="18" customFormat="1" ht="12" x14ac:dyDescent="0.15">
      <c r="B43" s="50" t="s">
        <v>19</v>
      </c>
      <c r="C43" s="44">
        <f>SUM(D43:I43)</f>
        <v>21</v>
      </c>
      <c r="D43" s="51">
        <v>0</v>
      </c>
      <c r="E43" s="51">
        <v>1</v>
      </c>
      <c r="F43" s="45">
        <v>6</v>
      </c>
      <c r="G43" s="45">
        <v>1</v>
      </c>
      <c r="H43" s="45">
        <v>10</v>
      </c>
      <c r="I43" s="45">
        <v>3</v>
      </c>
    </row>
    <row r="44" spans="2:16" s="18" customFormat="1" ht="12" x14ac:dyDescent="0.15">
      <c r="B44" s="52"/>
      <c r="C44" s="53">
        <f>$C43/C43</f>
        <v>1</v>
      </c>
      <c r="D44" s="53">
        <f>D43/$C43</f>
        <v>0</v>
      </c>
      <c r="E44" s="53">
        <f>E43/$C43</f>
        <v>4.7619047619047616E-2</v>
      </c>
      <c r="F44" s="53">
        <f t="shared" ref="F44:I44" si="13">F43/$C43</f>
        <v>0.2857142857142857</v>
      </c>
      <c r="G44" s="53">
        <f t="shared" si="13"/>
        <v>4.7619047619047616E-2</v>
      </c>
      <c r="H44" s="53">
        <f t="shared" si="13"/>
        <v>0.47619047619047616</v>
      </c>
      <c r="I44" s="53">
        <f t="shared" si="13"/>
        <v>0.14285714285714285</v>
      </c>
    </row>
    <row r="45" spans="2:16" s="18" customFormat="1" ht="12" x14ac:dyDescent="0.15">
      <c r="B45" s="50" t="s">
        <v>20</v>
      </c>
      <c r="C45" s="44">
        <f>SUM(D45:I45)</f>
        <v>37</v>
      </c>
      <c r="D45" s="51">
        <v>1</v>
      </c>
      <c r="E45" s="51">
        <v>0</v>
      </c>
      <c r="F45" s="45">
        <v>3</v>
      </c>
      <c r="G45" s="45">
        <v>3</v>
      </c>
      <c r="H45" s="45">
        <v>18</v>
      </c>
      <c r="I45" s="45">
        <v>12</v>
      </c>
    </row>
    <row r="46" spans="2:16" s="18" customFormat="1" ht="12" x14ac:dyDescent="0.15">
      <c r="B46" s="52"/>
      <c r="C46" s="53">
        <f>$C45/C45</f>
        <v>1</v>
      </c>
      <c r="D46" s="53">
        <f>D45/$C45</f>
        <v>2.7027027027027029E-2</v>
      </c>
      <c r="E46" s="53">
        <f>E45/$C45</f>
        <v>0</v>
      </c>
      <c r="F46" s="53">
        <f t="shared" ref="F46:I46" si="14">F45/$C45</f>
        <v>8.1081081081081086E-2</v>
      </c>
      <c r="G46" s="53">
        <f t="shared" si="14"/>
        <v>8.1081081081081086E-2</v>
      </c>
      <c r="H46" s="53">
        <f t="shared" si="14"/>
        <v>0.48648648648648651</v>
      </c>
      <c r="I46" s="53">
        <f t="shared" si="14"/>
        <v>0.32432432432432434</v>
      </c>
    </row>
    <row r="47" spans="2:16" s="18" customFormat="1" ht="12" x14ac:dyDescent="0.15">
      <c r="B47" s="50" t="s">
        <v>24</v>
      </c>
      <c r="C47" s="44">
        <f>SUM(D47:I47)</f>
        <v>15</v>
      </c>
      <c r="D47" s="51">
        <v>4</v>
      </c>
      <c r="E47" s="51">
        <v>1</v>
      </c>
      <c r="F47" s="45">
        <v>5</v>
      </c>
      <c r="G47" s="45">
        <v>3</v>
      </c>
      <c r="H47" s="45">
        <v>1</v>
      </c>
      <c r="I47" s="45">
        <v>1</v>
      </c>
    </row>
    <row r="48" spans="2:16" s="18" customFormat="1" ht="12" x14ac:dyDescent="0.15">
      <c r="B48" s="52"/>
      <c r="C48" s="53">
        <f>$C47/C47</f>
        <v>1</v>
      </c>
      <c r="D48" s="53">
        <f>D47/$C47</f>
        <v>0.26666666666666666</v>
      </c>
      <c r="E48" s="53">
        <f>E47/$C47</f>
        <v>6.6666666666666666E-2</v>
      </c>
      <c r="F48" s="53">
        <f t="shared" ref="F48:I48" si="15">F47/$C47</f>
        <v>0.33333333333333331</v>
      </c>
      <c r="G48" s="53">
        <f t="shared" si="15"/>
        <v>0.2</v>
      </c>
      <c r="H48" s="53">
        <f t="shared" si="15"/>
        <v>6.6666666666666666E-2</v>
      </c>
      <c r="I48" s="53">
        <f t="shared" si="15"/>
        <v>6.6666666666666666E-2</v>
      </c>
    </row>
    <row r="49" spans="2:10" s="18" customFormat="1" ht="12" x14ac:dyDescent="0.4">
      <c r="E49" s="19"/>
    </row>
    <row r="50" spans="2:10" s="18" customFormat="1" ht="12.75" customHeight="1" x14ac:dyDescent="0.4">
      <c r="B50" s="18" t="s">
        <v>52</v>
      </c>
      <c r="E50" s="19"/>
    </row>
    <row r="51" spans="2:10" s="18" customFormat="1" ht="30.75" customHeight="1" x14ac:dyDescent="0.4">
      <c r="B51" s="39"/>
      <c r="C51" s="40" t="s">
        <v>39</v>
      </c>
      <c r="D51" s="40" t="s">
        <v>46</v>
      </c>
      <c r="E51" s="211" t="s">
        <v>31</v>
      </c>
      <c r="F51" s="211" t="s">
        <v>32</v>
      </c>
      <c r="G51" s="211" t="s">
        <v>33</v>
      </c>
      <c r="H51" s="211" t="s">
        <v>34</v>
      </c>
      <c r="I51" s="40" t="s">
        <v>35</v>
      </c>
      <c r="J51" s="40" t="s">
        <v>47</v>
      </c>
    </row>
    <row r="52" spans="2:10" s="18" customFormat="1" ht="12" x14ac:dyDescent="0.15">
      <c r="B52" s="43" t="s">
        <v>42</v>
      </c>
      <c r="C52" s="44">
        <f>SUM(D52:J52)</f>
        <v>802</v>
      </c>
      <c r="D52" s="45">
        <f>SUM(D54,D56,D58,D60,D62,)</f>
        <v>262</v>
      </c>
      <c r="E52" s="45">
        <f t="shared" ref="E52:J52" si="16">SUM(E54,E56,E58,E60,E62,)</f>
        <v>31</v>
      </c>
      <c r="F52" s="45">
        <f t="shared" si="16"/>
        <v>56</v>
      </c>
      <c r="G52" s="45">
        <f t="shared" si="16"/>
        <v>235</v>
      </c>
      <c r="H52" s="45">
        <f t="shared" si="16"/>
        <v>99</v>
      </c>
      <c r="I52" s="45">
        <f t="shared" si="16"/>
        <v>97</v>
      </c>
      <c r="J52" s="45">
        <f t="shared" si="16"/>
        <v>22</v>
      </c>
    </row>
    <row r="53" spans="2:10" s="18" customFormat="1" ht="12.75" thickBot="1" x14ac:dyDescent="0.2">
      <c r="B53" s="47"/>
      <c r="C53" s="48">
        <f>$C52/C52</f>
        <v>1</v>
      </c>
      <c r="D53" s="54">
        <f>D52/$C52</f>
        <v>0.32668329177057359</v>
      </c>
      <c r="E53" s="54">
        <f t="shared" ref="E53:J53" si="17">E52/$C52</f>
        <v>3.8653366583541147E-2</v>
      </c>
      <c r="F53" s="54">
        <f t="shared" si="17"/>
        <v>6.9825436408977551E-2</v>
      </c>
      <c r="G53" s="54">
        <f t="shared" si="17"/>
        <v>0.29301745635910226</v>
      </c>
      <c r="H53" s="54">
        <f>H52/$C52</f>
        <v>0.12344139650872818</v>
      </c>
      <c r="I53" s="54">
        <f t="shared" si="17"/>
        <v>0.12094763092269327</v>
      </c>
      <c r="J53" s="54">
        <f t="shared" si="17"/>
        <v>2.7431421446384038E-2</v>
      </c>
    </row>
    <row r="54" spans="2:10" s="18" customFormat="1" ht="12.75" thickTop="1" x14ac:dyDescent="0.15">
      <c r="B54" s="50" t="s">
        <v>17</v>
      </c>
      <c r="C54" s="44">
        <f>SUM(D54:J54)</f>
        <v>633</v>
      </c>
      <c r="D54" s="51">
        <v>202</v>
      </c>
      <c r="E54" s="51">
        <v>3</v>
      </c>
      <c r="F54" s="45">
        <v>36</v>
      </c>
      <c r="G54" s="45">
        <v>198</v>
      </c>
      <c r="H54" s="45">
        <v>88</v>
      </c>
      <c r="I54" s="45">
        <v>93</v>
      </c>
      <c r="J54" s="45">
        <v>13</v>
      </c>
    </row>
    <row r="55" spans="2:10" s="18" customFormat="1" ht="12" x14ac:dyDescent="0.15">
      <c r="B55" s="52"/>
      <c r="C55" s="53">
        <f>$C54/C54</f>
        <v>1</v>
      </c>
      <c r="D55" s="53">
        <f>D54/$C54</f>
        <v>0.31911532385466035</v>
      </c>
      <c r="E55" s="53">
        <f t="shared" ref="E55:G55" si="18">E54/$C54</f>
        <v>4.7393364928909956E-3</v>
      </c>
      <c r="F55" s="53">
        <f t="shared" si="18"/>
        <v>5.6872037914691941E-2</v>
      </c>
      <c r="G55" s="53">
        <f t="shared" si="18"/>
        <v>0.3127962085308057</v>
      </c>
      <c r="H55" s="53">
        <f>H54/$C54</f>
        <v>0.13902053712480253</v>
      </c>
      <c r="I55" s="53">
        <f t="shared" ref="I55:J55" si="19">I54/$C54</f>
        <v>0.14691943127962084</v>
      </c>
      <c r="J55" s="53">
        <f t="shared" si="19"/>
        <v>2.0537124802527645E-2</v>
      </c>
    </row>
    <row r="56" spans="2:10" s="18" customFormat="1" ht="12" x14ac:dyDescent="0.15">
      <c r="B56" s="50" t="s">
        <v>18</v>
      </c>
      <c r="C56" s="44">
        <f>SUM(D56:J56)</f>
        <v>91</v>
      </c>
      <c r="D56" s="51">
        <v>35</v>
      </c>
      <c r="E56" s="51">
        <v>5</v>
      </c>
      <c r="F56" s="45">
        <v>13</v>
      </c>
      <c r="G56" s="45">
        <v>27</v>
      </c>
      <c r="H56" s="45">
        <v>8</v>
      </c>
      <c r="I56" s="45">
        <v>3</v>
      </c>
      <c r="J56" s="45">
        <v>0</v>
      </c>
    </row>
    <row r="57" spans="2:10" s="18" customFormat="1" ht="12" x14ac:dyDescent="0.15">
      <c r="B57" s="52"/>
      <c r="C57" s="53">
        <f>$C56/C56</f>
        <v>1</v>
      </c>
      <c r="D57" s="53">
        <f>D56/$C56</f>
        <v>0.38461538461538464</v>
      </c>
      <c r="E57" s="53">
        <f t="shared" ref="E57:G57" si="20">E56/$C56</f>
        <v>5.4945054945054944E-2</v>
      </c>
      <c r="F57" s="53">
        <f t="shared" si="20"/>
        <v>0.14285714285714285</v>
      </c>
      <c r="G57" s="53">
        <f t="shared" si="20"/>
        <v>0.2967032967032967</v>
      </c>
      <c r="H57" s="53">
        <f>H56/$C56</f>
        <v>8.7912087912087919E-2</v>
      </c>
      <c r="I57" s="53">
        <f t="shared" ref="I57:J57" si="21">I56/$C56</f>
        <v>3.2967032967032968E-2</v>
      </c>
      <c r="J57" s="53">
        <f t="shared" si="21"/>
        <v>0</v>
      </c>
    </row>
    <row r="58" spans="2:10" s="18" customFormat="1" ht="12" x14ac:dyDescent="0.15">
      <c r="B58" s="50" t="s">
        <v>19</v>
      </c>
      <c r="C58" s="44">
        <f>SUM(D58:J58)</f>
        <v>21</v>
      </c>
      <c r="D58" s="51">
        <v>10</v>
      </c>
      <c r="E58" s="51">
        <v>5</v>
      </c>
      <c r="F58" s="45">
        <v>1</v>
      </c>
      <c r="G58" s="45">
        <v>5</v>
      </c>
      <c r="H58" s="45">
        <v>0</v>
      </c>
      <c r="I58" s="45">
        <v>0</v>
      </c>
      <c r="J58" s="45">
        <v>0</v>
      </c>
    </row>
    <row r="59" spans="2:10" s="18" customFormat="1" ht="12" x14ac:dyDescent="0.15">
      <c r="B59" s="52"/>
      <c r="C59" s="53">
        <f>$C58/C58</f>
        <v>1</v>
      </c>
      <c r="D59" s="53">
        <f>D58/$C58</f>
        <v>0.47619047619047616</v>
      </c>
      <c r="E59" s="53">
        <f t="shared" ref="E59:G59" si="22">E58/$C58</f>
        <v>0.23809523809523808</v>
      </c>
      <c r="F59" s="53">
        <f t="shared" si="22"/>
        <v>4.7619047619047616E-2</v>
      </c>
      <c r="G59" s="53">
        <f t="shared" si="22"/>
        <v>0.23809523809523808</v>
      </c>
      <c r="H59" s="53">
        <f>H58/$C58</f>
        <v>0</v>
      </c>
      <c r="I59" s="53">
        <f t="shared" ref="I59:J59" si="23">I58/$C58</f>
        <v>0</v>
      </c>
      <c r="J59" s="53">
        <f t="shared" si="23"/>
        <v>0</v>
      </c>
    </row>
    <row r="60" spans="2:10" s="18" customFormat="1" ht="12" x14ac:dyDescent="0.15">
      <c r="B60" s="50" t="s">
        <v>20</v>
      </c>
      <c r="C60" s="44">
        <f>SUM(D60:J60)</f>
        <v>37</v>
      </c>
      <c r="D60" s="51">
        <v>10</v>
      </c>
      <c r="E60" s="51">
        <v>17</v>
      </c>
      <c r="F60" s="45">
        <v>6</v>
      </c>
      <c r="G60" s="45">
        <v>1</v>
      </c>
      <c r="H60" s="45">
        <v>1</v>
      </c>
      <c r="I60" s="45">
        <v>0</v>
      </c>
      <c r="J60" s="45">
        <v>2</v>
      </c>
    </row>
    <row r="61" spans="2:10" s="18" customFormat="1" ht="12" x14ac:dyDescent="0.15">
      <c r="B61" s="52"/>
      <c r="C61" s="53">
        <f>$C60/C60</f>
        <v>1</v>
      </c>
      <c r="D61" s="53">
        <f>D60/$C60</f>
        <v>0.27027027027027029</v>
      </c>
      <c r="E61" s="53">
        <f t="shared" ref="E61:G61" si="24">E60/$C60</f>
        <v>0.45945945945945948</v>
      </c>
      <c r="F61" s="53">
        <f t="shared" si="24"/>
        <v>0.16216216216216217</v>
      </c>
      <c r="G61" s="53">
        <f t="shared" si="24"/>
        <v>2.7027027027027029E-2</v>
      </c>
      <c r="H61" s="53">
        <f>H60/$C60</f>
        <v>2.7027027027027029E-2</v>
      </c>
      <c r="I61" s="53">
        <f t="shared" ref="I61:J61" si="25">I60/$C60</f>
        <v>0</v>
      </c>
      <c r="J61" s="53">
        <f t="shared" si="25"/>
        <v>5.4054054054054057E-2</v>
      </c>
    </row>
    <row r="62" spans="2:10" s="18" customFormat="1" ht="12" x14ac:dyDescent="0.15">
      <c r="B62" s="50" t="s">
        <v>24</v>
      </c>
      <c r="C62" s="44">
        <f>SUM(D62:J62)</f>
        <v>20</v>
      </c>
      <c r="D62" s="51">
        <v>5</v>
      </c>
      <c r="E62" s="51">
        <v>1</v>
      </c>
      <c r="F62" s="45">
        <v>0</v>
      </c>
      <c r="G62" s="45">
        <v>4</v>
      </c>
      <c r="H62" s="45">
        <v>2</v>
      </c>
      <c r="I62" s="45">
        <v>1</v>
      </c>
      <c r="J62" s="45">
        <v>7</v>
      </c>
    </row>
    <row r="63" spans="2:10" s="18" customFormat="1" ht="12" x14ac:dyDescent="0.15">
      <c r="B63" s="52"/>
      <c r="C63" s="53">
        <f>$C62/C62</f>
        <v>1</v>
      </c>
      <c r="D63" s="53">
        <f>D62/$C62</f>
        <v>0.25</v>
      </c>
      <c r="E63" s="53">
        <f t="shared" ref="E63:G63" si="26">E62/$C62</f>
        <v>0.05</v>
      </c>
      <c r="F63" s="53">
        <f t="shared" si="26"/>
        <v>0</v>
      </c>
      <c r="G63" s="53">
        <f t="shared" si="26"/>
        <v>0.2</v>
      </c>
      <c r="H63" s="53">
        <f>H62/$C62</f>
        <v>0.1</v>
      </c>
      <c r="I63" s="53">
        <f t="shared" ref="I63:J63" si="27">I62/$C62</f>
        <v>0.05</v>
      </c>
      <c r="J63" s="53">
        <f t="shared" si="27"/>
        <v>0.35</v>
      </c>
    </row>
    <row r="64" spans="2:10" s="18" customFormat="1" ht="12" x14ac:dyDescent="0.4">
      <c r="E64" s="19"/>
    </row>
    <row r="65" spans="5:5" s="18" customFormat="1" ht="12" x14ac:dyDescent="0.4">
      <c r="E65" s="19"/>
    </row>
  </sheetData>
  <mergeCells count="2">
    <mergeCell ref="B10:D10"/>
    <mergeCell ref="B4:D4"/>
  </mergeCells>
  <phoneticPr fontId="2"/>
  <pageMargins left="0.70866141732283472" right="0.70866141732283472" top="0.74803149606299213" bottom="0.74803149606299213" header="0.31496062992125984" footer="0.31496062992125984"/>
  <pageSetup paperSize="9" scale="83" orientation="landscape" r:id="rId1"/>
  <rowBreaks count="1" manualBreakCount="1">
    <brk id="34"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topLeftCell="A7" zoomScaleNormal="100" zoomScaleSheetLayoutView="100" workbookViewId="0"/>
  </sheetViews>
  <sheetFormatPr defaultRowHeight="13.5" x14ac:dyDescent="0.4"/>
  <cols>
    <col min="1" max="1" width="9" style="57"/>
    <col min="2" max="2" width="16" style="57" customWidth="1"/>
    <col min="3" max="4" width="8.875" style="57" customWidth="1"/>
    <col min="5" max="5" width="8.875" style="58" customWidth="1"/>
    <col min="6" max="14" width="8.875" style="57" customWidth="1"/>
    <col min="15" max="16384" width="9" style="57"/>
  </cols>
  <sheetData>
    <row r="1" spans="1:9" s="18" customFormat="1" ht="21.75" customHeight="1" x14ac:dyDescent="0.4">
      <c r="B1" s="370" t="s">
        <v>513</v>
      </c>
      <c r="E1" s="19"/>
    </row>
    <row r="2" spans="1:9" x14ac:dyDescent="0.4">
      <c r="B2" s="57" t="s">
        <v>529</v>
      </c>
    </row>
    <row r="3" spans="1:9" s="18" customFormat="1" ht="12" x14ac:dyDescent="0.4">
      <c r="E3" s="19"/>
    </row>
    <row r="4" spans="1:9" s="24" customFormat="1" ht="18.75" customHeight="1" x14ac:dyDescent="0.4">
      <c r="A4" s="20"/>
      <c r="B4" s="367" t="s">
        <v>515</v>
      </c>
      <c r="C4" s="368"/>
      <c r="D4" s="369"/>
      <c r="E4" s="23" t="s">
        <v>3</v>
      </c>
      <c r="F4" s="23" t="s">
        <v>4</v>
      </c>
    </row>
    <row r="5" spans="1:9" s="24" customFormat="1" ht="15" customHeight="1" x14ac:dyDescent="0.4">
      <c r="A5" s="20"/>
      <c r="B5" s="25" t="s">
        <v>505</v>
      </c>
      <c r="C5" s="26"/>
      <c r="D5" s="22"/>
      <c r="E5" s="8">
        <v>109</v>
      </c>
      <c r="F5" s="27">
        <f>IFERROR(E5/$E$11,0)</f>
        <v>0.13903061224489796</v>
      </c>
    </row>
    <row r="6" spans="1:9" s="24" customFormat="1" ht="15" customHeight="1" x14ac:dyDescent="0.4">
      <c r="A6" s="20"/>
      <c r="B6" s="25" t="s">
        <v>21</v>
      </c>
      <c r="C6" s="26"/>
      <c r="D6" s="22"/>
      <c r="E6" s="8">
        <v>226</v>
      </c>
      <c r="F6" s="27">
        <f t="shared" ref="F6:F10" si="0">IFERROR(E6/$E$11,0)</f>
        <v>0.28826530612244899</v>
      </c>
    </row>
    <row r="7" spans="1:9" s="24" customFormat="1" ht="15" customHeight="1" x14ac:dyDescent="0.4">
      <c r="A7" s="20"/>
      <c r="B7" s="25" t="s">
        <v>22</v>
      </c>
      <c r="C7" s="26"/>
      <c r="D7" s="22"/>
      <c r="E7" s="8">
        <v>276</v>
      </c>
      <c r="F7" s="27">
        <f t="shared" si="0"/>
        <v>0.35204081632653061</v>
      </c>
    </row>
    <row r="8" spans="1:9" s="24" customFormat="1" ht="15" customHeight="1" x14ac:dyDescent="0.4">
      <c r="A8" s="20"/>
      <c r="B8" s="25" t="s">
        <v>23</v>
      </c>
      <c r="C8" s="26"/>
      <c r="D8" s="22"/>
      <c r="E8" s="8">
        <v>90</v>
      </c>
      <c r="F8" s="27">
        <f t="shared" si="0"/>
        <v>0.11479591836734694</v>
      </c>
    </row>
    <row r="9" spans="1:9" s="24" customFormat="1" ht="15" customHeight="1" x14ac:dyDescent="0.4">
      <c r="A9" s="20"/>
      <c r="B9" s="25" t="s">
        <v>314</v>
      </c>
      <c r="C9" s="26"/>
      <c r="D9" s="22"/>
      <c r="E9" s="8">
        <v>62</v>
      </c>
      <c r="F9" s="27">
        <f t="shared" si="0"/>
        <v>7.9081632653061229E-2</v>
      </c>
    </row>
    <row r="10" spans="1:9" s="24" customFormat="1" ht="15" customHeight="1" thickBot="1" x14ac:dyDescent="0.45">
      <c r="A10" s="20"/>
      <c r="B10" s="28" t="s">
        <v>316</v>
      </c>
      <c r="C10" s="29"/>
      <c r="D10" s="30"/>
      <c r="E10" s="8">
        <v>21</v>
      </c>
      <c r="F10" s="27">
        <f t="shared" si="0"/>
        <v>2.6785714285714284E-2</v>
      </c>
    </row>
    <row r="11" spans="1:9" s="24" customFormat="1" ht="15" customHeight="1" thickTop="1" x14ac:dyDescent="0.4">
      <c r="A11" s="20"/>
      <c r="B11" s="310" t="s">
        <v>369</v>
      </c>
      <c r="C11" s="311"/>
      <c r="D11" s="312"/>
      <c r="E11" s="31">
        <f>SUM(E5:E10)</f>
        <v>784</v>
      </c>
      <c r="F11" s="32">
        <f>SUM(F5:F10)</f>
        <v>1</v>
      </c>
    </row>
    <row r="12" spans="1:9" s="24" customFormat="1" ht="15" customHeight="1" x14ac:dyDescent="0.4">
      <c r="A12" s="20"/>
      <c r="B12" s="33"/>
      <c r="C12" s="34"/>
      <c r="D12" s="35"/>
      <c r="E12" s="36"/>
    </row>
    <row r="13" spans="1:9" s="18" customFormat="1" ht="12" x14ac:dyDescent="0.4">
      <c r="B13" s="18" t="s">
        <v>80</v>
      </c>
      <c r="E13" s="19"/>
    </row>
    <row r="14" spans="1:9" s="18" customFormat="1" ht="29.25" customHeight="1" x14ac:dyDescent="0.4">
      <c r="B14" s="1"/>
      <c r="C14" s="2" t="s">
        <v>39</v>
      </c>
      <c r="D14" s="2" t="s">
        <v>505</v>
      </c>
      <c r="E14" s="2" t="s">
        <v>21</v>
      </c>
      <c r="F14" s="2" t="s">
        <v>22</v>
      </c>
      <c r="G14" s="2" t="s">
        <v>23</v>
      </c>
      <c r="H14" s="2" t="s">
        <v>370</v>
      </c>
      <c r="I14" s="3" t="s">
        <v>371</v>
      </c>
    </row>
    <row r="15" spans="1:9" s="18" customFormat="1" ht="15" customHeight="1" x14ac:dyDescent="0.4">
      <c r="B15" s="4" t="s">
        <v>267</v>
      </c>
      <c r="C15" s="5">
        <f>SUM(D15:I15)</f>
        <v>892</v>
      </c>
      <c r="D15" s="5">
        <v>0</v>
      </c>
      <c r="E15" s="5">
        <v>294</v>
      </c>
      <c r="F15" s="5">
        <v>237</v>
      </c>
      <c r="G15" s="5">
        <v>119</v>
      </c>
      <c r="H15" s="5">
        <v>154</v>
      </c>
      <c r="I15" s="6">
        <v>88</v>
      </c>
    </row>
    <row r="16" spans="1:9" s="18" customFormat="1" ht="15" customHeight="1" x14ac:dyDescent="0.4">
      <c r="B16" s="7" t="s">
        <v>268</v>
      </c>
      <c r="C16" s="5">
        <f>SUM(D16:I16)</f>
        <v>784</v>
      </c>
      <c r="D16" s="8">
        <v>109</v>
      </c>
      <c r="E16" s="8">
        <v>226</v>
      </c>
      <c r="F16" s="8">
        <v>276</v>
      </c>
      <c r="G16" s="8">
        <v>90</v>
      </c>
      <c r="H16" s="8">
        <v>62</v>
      </c>
      <c r="I16" s="9">
        <v>21</v>
      </c>
    </row>
    <row r="17" spans="2:16" s="18" customFormat="1" ht="7.5" customHeight="1" x14ac:dyDescent="0.4">
      <c r="B17" s="10"/>
      <c r="C17" s="10"/>
      <c r="D17" s="10"/>
      <c r="E17" s="11"/>
      <c r="F17" s="10"/>
      <c r="G17" s="10"/>
      <c r="H17" s="10"/>
      <c r="I17" s="10"/>
    </row>
    <row r="18" spans="2:16" s="18" customFormat="1" ht="15" customHeight="1" x14ac:dyDescent="0.4">
      <c r="B18" s="4" t="s">
        <v>267</v>
      </c>
      <c r="C18" s="12">
        <f>C15/C15</f>
        <v>1</v>
      </c>
      <c r="D18" s="12">
        <f>D15/$C15</f>
        <v>0</v>
      </c>
      <c r="E18" s="12">
        <f t="shared" ref="E18:I19" si="1">E15/$C15</f>
        <v>0.32959641255605382</v>
      </c>
      <c r="F18" s="12">
        <f t="shared" si="1"/>
        <v>0.26569506726457398</v>
      </c>
      <c r="G18" s="12">
        <f t="shared" si="1"/>
        <v>0.13340807174887892</v>
      </c>
      <c r="H18" s="12">
        <f t="shared" si="1"/>
        <v>0.1726457399103139</v>
      </c>
      <c r="I18" s="12">
        <f t="shared" si="1"/>
        <v>9.8654708520179366E-2</v>
      </c>
    </row>
    <row r="19" spans="2:16" s="18" customFormat="1" ht="15" customHeight="1" x14ac:dyDescent="0.4">
      <c r="B19" s="7" t="s">
        <v>268</v>
      </c>
      <c r="C19" s="12">
        <f>C16/C16</f>
        <v>1</v>
      </c>
      <c r="D19" s="12">
        <f>D16/$C16</f>
        <v>0.13903061224489796</v>
      </c>
      <c r="E19" s="12">
        <f t="shared" si="1"/>
        <v>0.28826530612244899</v>
      </c>
      <c r="F19" s="12">
        <f t="shared" si="1"/>
        <v>0.35204081632653061</v>
      </c>
      <c r="G19" s="12">
        <f t="shared" si="1"/>
        <v>0.11479591836734694</v>
      </c>
      <c r="H19" s="12">
        <f t="shared" si="1"/>
        <v>7.9081632653061229E-2</v>
      </c>
      <c r="I19" s="12">
        <f t="shared" si="1"/>
        <v>2.6785714285714284E-2</v>
      </c>
    </row>
    <row r="20" spans="2:16" s="18" customFormat="1" ht="15" customHeight="1" x14ac:dyDescent="0.4">
      <c r="B20" s="37"/>
      <c r="C20" s="38"/>
      <c r="D20" s="38"/>
      <c r="E20" s="38"/>
      <c r="F20" s="38"/>
      <c r="G20" s="38"/>
      <c r="H20" s="38"/>
      <c r="I20" s="38"/>
      <c r="J20" s="38"/>
      <c r="K20" s="38"/>
      <c r="L20" s="38"/>
      <c r="M20" s="38"/>
      <c r="N20" s="38"/>
    </row>
    <row r="21" spans="2:16" s="18" customFormat="1" ht="12" x14ac:dyDescent="0.4">
      <c r="B21" s="18" t="s">
        <v>36</v>
      </c>
      <c r="E21" s="19"/>
      <c r="O21" s="19"/>
      <c r="P21" s="19"/>
    </row>
    <row r="22" spans="2:16" s="18" customFormat="1" ht="24" customHeight="1" x14ac:dyDescent="0.4">
      <c r="B22" s="39"/>
      <c r="C22" s="61" t="s">
        <v>39</v>
      </c>
      <c r="D22" s="62" t="s">
        <v>5</v>
      </c>
      <c r="E22" s="62" t="s">
        <v>6</v>
      </c>
      <c r="F22" s="62" t="s">
        <v>7</v>
      </c>
      <c r="G22" s="62" t="s">
        <v>8</v>
      </c>
      <c r="H22" s="62" t="s">
        <v>9</v>
      </c>
      <c r="I22" s="62" t="s">
        <v>1</v>
      </c>
      <c r="J22" s="62" t="s">
        <v>10</v>
      </c>
      <c r="K22" s="62" t="s">
        <v>11</v>
      </c>
      <c r="L22" s="62" t="s">
        <v>12</v>
      </c>
      <c r="M22" s="62" t="s">
        <v>13</v>
      </c>
      <c r="N22" s="62" t="s">
        <v>2</v>
      </c>
      <c r="O22" s="42"/>
      <c r="P22" s="19"/>
    </row>
    <row r="23" spans="2:16" s="18" customFormat="1" ht="12" x14ac:dyDescent="0.15">
      <c r="B23" s="43" t="s">
        <v>42</v>
      </c>
      <c r="C23" s="44">
        <f>SUM(D23:N23)</f>
        <v>784</v>
      </c>
      <c r="D23" s="45">
        <f>SUM(D25,D27,D29,D31,D33,D35)</f>
        <v>242</v>
      </c>
      <c r="E23" s="45">
        <f t="shared" ref="E23:N23" si="2">SUM(E25,E27,E29,E31,E33,E35)</f>
        <v>88</v>
      </c>
      <c r="F23" s="45">
        <f t="shared" si="2"/>
        <v>211</v>
      </c>
      <c r="G23" s="45">
        <f t="shared" si="2"/>
        <v>35</v>
      </c>
      <c r="H23" s="45">
        <f t="shared" si="2"/>
        <v>93</v>
      </c>
      <c r="I23" s="45">
        <f t="shared" si="2"/>
        <v>4</v>
      </c>
      <c r="J23" s="45">
        <f t="shared" si="2"/>
        <v>16</v>
      </c>
      <c r="K23" s="45">
        <f t="shared" si="2"/>
        <v>3</v>
      </c>
      <c r="L23" s="45">
        <f t="shared" si="2"/>
        <v>18</v>
      </c>
      <c r="M23" s="45">
        <f t="shared" si="2"/>
        <v>9</v>
      </c>
      <c r="N23" s="45">
        <f t="shared" si="2"/>
        <v>65</v>
      </c>
      <c r="O23" s="46"/>
      <c r="P23" s="19"/>
    </row>
    <row r="24" spans="2:16" s="18" customFormat="1" ht="12.75" thickBot="1" x14ac:dyDescent="0.2">
      <c r="B24" s="47"/>
      <c r="C24" s="48">
        <f>$C23/C23</f>
        <v>1</v>
      </c>
      <c r="D24" s="48">
        <f>D23/$C23</f>
        <v>0.30867346938775508</v>
      </c>
      <c r="E24" s="48">
        <f t="shared" ref="E24:G24" si="3">E23/$C23</f>
        <v>0.11224489795918367</v>
      </c>
      <c r="F24" s="48">
        <f t="shared" si="3"/>
        <v>0.26913265306122447</v>
      </c>
      <c r="G24" s="48">
        <f t="shared" si="3"/>
        <v>4.4642857142857144E-2</v>
      </c>
      <c r="H24" s="48">
        <f>H23/$C23</f>
        <v>0.11862244897959184</v>
      </c>
      <c r="I24" s="48">
        <f t="shared" ref="I24:N24" si="4">I23/$C23</f>
        <v>5.1020408163265302E-3</v>
      </c>
      <c r="J24" s="48">
        <f t="shared" si="4"/>
        <v>2.0408163265306121E-2</v>
      </c>
      <c r="K24" s="48">
        <f t="shared" si="4"/>
        <v>3.8265306122448979E-3</v>
      </c>
      <c r="L24" s="48">
        <f t="shared" si="4"/>
        <v>2.2959183673469389E-2</v>
      </c>
      <c r="M24" s="48">
        <f t="shared" si="4"/>
        <v>1.1479591836734694E-2</v>
      </c>
      <c r="N24" s="48">
        <f t="shared" si="4"/>
        <v>8.2908163265306117E-2</v>
      </c>
      <c r="O24" s="49"/>
      <c r="P24" s="19"/>
    </row>
    <row r="25" spans="2:16" s="18" customFormat="1" ht="12.75" thickTop="1" x14ac:dyDescent="0.15">
      <c r="B25" s="50" t="s">
        <v>506</v>
      </c>
      <c r="C25" s="44">
        <f>SUM(D25:N25)</f>
        <v>109</v>
      </c>
      <c r="D25" s="51">
        <v>29</v>
      </c>
      <c r="E25" s="45">
        <v>18</v>
      </c>
      <c r="F25" s="45">
        <v>22</v>
      </c>
      <c r="G25" s="45">
        <v>10</v>
      </c>
      <c r="H25" s="51">
        <v>14</v>
      </c>
      <c r="I25" s="45">
        <v>0</v>
      </c>
      <c r="J25" s="45">
        <v>1</v>
      </c>
      <c r="K25" s="45">
        <v>0</v>
      </c>
      <c r="L25" s="45">
        <v>0</v>
      </c>
      <c r="M25" s="45">
        <v>2</v>
      </c>
      <c r="N25" s="45">
        <v>13</v>
      </c>
      <c r="O25" s="46"/>
    </row>
    <row r="26" spans="2:16" s="18" customFormat="1" ht="12" x14ac:dyDescent="0.15">
      <c r="B26" s="52"/>
      <c r="C26" s="53">
        <f>$C25/C25</f>
        <v>1</v>
      </c>
      <c r="D26" s="53">
        <f>D25/$C25</f>
        <v>0.26605504587155965</v>
      </c>
      <c r="E26" s="53">
        <f t="shared" ref="E26:G26" si="5">E25/$C25</f>
        <v>0.16513761467889909</v>
      </c>
      <c r="F26" s="53">
        <f t="shared" si="5"/>
        <v>0.20183486238532111</v>
      </c>
      <c r="G26" s="53">
        <f t="shared" si="5"/>
        <v>9.1743119266055051E-2</v>
      </c>
      <c r="H26" s="53">
        <f>H25/$C25</f>
        <v>0.12844036697247707</v>
      </c>
      <c r="I26" s="53">
        <f t="shared" ref="I26:N26" si="6">I25/$C25</f>
        <v>0</v>
      </c>
      <c r="J26" s="53">
        <f t="shared" si="6"/>
        <v>9.1743119266055051E-3</v>
      </c>
      <c r="K26" s="53">
        <f t="shared" si="6"/>
        <v>0</v>
      </c>
      <c r="L26" s="53">
        <f t="shared" si="6"/>
        <v>0</v>
      </c>
      <c r="M26" s="53">
        <f t="shared" si="6"/>
        <v>1.834862385321101E-2</v>
      </c>
      <c r="N26" s="53">
        <f t="shared" si="6"/>
        <v>0.11926605504587157</v>
      </c>
      <c r="O26" s="49"/>
    </row>
    <row r="27" spans="2:16" s="18" customFormat="1" ht="12" x14ac:dyDescent="0.15">
      <c r="B27" s="50" t="s">
        <v>21</v>
      </c>
      <c r="C27" s="44">
        <f>SUM(D27:O27)</f>
        <v>226</v>
      </c>
      <c r="D27" s="51">
        <v>62</v>
      </c>
      <c r="E27" s="45">
        <v>23</v>
      </c>
      <c r="F27" s="45">
        <v>72</v>
      </c>
      <c r="G27" s="45">
        <v>8</v>
      </c>
      <c r="H27" s="51">
        <v>27</v>
      </c>
      <c r="I27" s="45">
        <v>0</v>
      </c>
      <c r="J27" s="45">
        <v>5</v>
      </c>
      <c r="K27" s="45">
        <v>1</v>
      </c>
      <c r="L27" s="45">
        <v>4</v>
      </c>
      <c r="M27" s="45">
        <v>3</v>
      </c>
      <c r="N27" s="45">
        <v>21</v>
      </c>
      <c r="O27" s="46"/>
    </row>
    <row r="28" spans="2:16" s="18" customFormat="1" ht="12" x14ac:dyDescent="0.15">
      <c r="B28" s="52"/>
      <c r="C28" s="53">
        <f>$C27/C27</f>
        <v>1</v>
      </c>
      <c r="D28" s="53">
        <f>D27/$C27</f>
        <v>0.27433628318584069</v>
      </c>
      <c r="E28" s="53">
        <f t="shared" ref="E28:G28" si="7">E27/$C27</f>
        <v>0.10176991150442478</v>
      </c>
      <c r="F28" s="53">
        <f t="shared" si="7"/>
        <v>0.31858407079646017</v>
      </c>
      <c r="G28" s="53">
        <f t="shared" si="7"/>
        <v>3.5398230088495575E-2</v>
      </c>
      <c r="H28" s="53">
        <f>H27/$C27</f>
        <v>0.11946902654867257</v>
      </c>
      <c r="I28" s="53">
        <f t="shared" ref="I28:N28" si="8">I27/$C27</f>
        <v>0</v>
      </c>
      <c r="J28" s="53">
        <f t="shared" si="8"/>
        <v>2.2123893805309734E-2</v>
      </c>
      <c r="K28" s="53">
        <f t="shared" si="8"/>
        <v>4.4247787610619468E-3</v>
      </c>
      <c r="L28" s="53">
        <f t="shared" si="8"/>
        <v>1.7699115044247787E-2</v>
      </c>
      <c r="M28" s="53">
        <f t="shared" si="8"/>
        <v>1.3274336283185841E-2</v>
      </c>
      <c r="N28" s="53">
        <f t="shared" si="8"/>
        <v>9.2920353982300891E-2</v>
      </c>
      <c r="O28" s="49"/>
    </row>
    <row r="29" spans="2:16" s="18" customFormat="1" ht="12" x14ac:dyDescent="0.15">
      <c r="B29" s="50" t="s">
        <v>22</v>
      </c>
      <c r="C29" s="44">
        <f>SUM(D29:O29)</f>
        <v>276</v>
      </c>
      <c r="D29" s="51">
        <v>82</v>
      </c>
      <c r="E29" s="45">
        <v>28</v>
      </c>
      <c r="F29" s="45">
        <v>70</v>
      </c>
      <c r="G29" s="45">
        <v>12</v>
      </c>
      <c r="H29" s="51">
        <v>40</v>
      </c>
      <c r="I29" s="45">
        <v>3</v>
      </c>
      <c r="J29" s="45">
        <v>8</v>
      </c>
      <c r="K29" s="45">
        <v>1</v>
      </c>
      <c r="L29" s="45">
        <v>10</v>
      </c>
      <c r="M29" s="45">
        <v>2</v>
      </c>
      <c r="N29" s="45">
        <v>20</v>
      </c>
      <c r="O29" s="46"/>
    </row>
    <row r="30" spans="2:16" s="18" customFormat="1" ht="12" x14ac:dyDescent="0.15">
      <c r="B30" s="52"/>
      <c r="C30" s="53">
        <f>$C29/C29</f>
        <v>1</v>
      </c>
      <c r="D30" s="53">
        <f>D29/$C29</f>
        <v>0.29710144927536231</v>
      </c>
      <c r="E30" s="53">
        <f t="shared" ref="E30:G30" si="9">E29/$C29</f>
        <v>0.10144927536231885</v>
      </c>
      <c r="F30" s="53">
        <f t="shared" si="9"/>
        <v>0.25362318840579712</v>
      </c>
      <c r="G30" s="53">
        <f t="shared" si="9"/>
        <v>4.3478260869565216E-2</v>
      </c>
      <c r="H30" s="53">
        <f>H29/$C29</f>
        <v>0.14492753623188406</v>
      </c>
      <c r="I30" s="53">
        <f t="shared" ref="I30:N30" si="10">I29/$C29</f>
        <v>1.0869565217391304E-2</v>
      </c>
      <c r="J30" s="53">
        <f t="shared" si="10"/>
        <v>2.8985507246376812E-2</v>
      </c>
      <c r="K30" s="53">
        <f t="shared" si="10"/>
        <v>3.6231884057971015E-3</v>
      </c>
      <c r="L30" s="53">
        <f t="shared" si="10"/>
        <v>3.6231884057971016E-2</v>
      </c>
      <c r="M30" s="53">
        <f t="shared" si="10"/>
        <v>7.246376811594203E-3</v>
      </c>
      <c r="N30" s="53">
        <f t="shared" si="10"/>
        <v>7.2463768115942032E-2</v>
      </c>
      <c r="O30" s="49"/>
    </row>
    <row r="31" spans="2:16" s="18" customFormat="1" ht="12" x14ac:dyDescent="0.15">
      <c r="B31" s="50" t="s">
        <v>23</v>
      </c>
      <c r="C31" s="44">
        <f>SUM(D31:O31)</f>
        <v>90</v>
      </c>
      <c r="D31" s="51">
        <v>36</v>
      </c>
      <c r="E31" s="45">
        <v>8</v>
      </c>
      <c r="F31" s="45">
        <v>27</v>
      </c>
      <c r="G31" s="45">
        <v>1</v>
      </c>
      <c r="H31" s="51">
        <v>7</v>
      </c>
      <c r="I31" s="45">
        <v>0</v>
      </c>
      <c r="J31" s="45">
        <v>1</v>
      </c>
      <c r="K31" s="45">
        <v>0</v>
      </c>
      <c r="L31" s="45">
        <v>2</v>
      </c>
      <c r="M31" s="45">
        <v>0</v>
      </c>
      <c r="N31" s="45">
        <v>8</v>
      </c>
      <c r="O31" s="46"/>
    </row>
    <row r="32" spans="2:16" s="18" customFormat="1" ht="12" x14ac:dyDescent="0.15">
      <c r="B32" s="52"/>
      <c r="C32" s="53">
        <f>$C31/C31</f>
        <v>1</v>
      </c>
      <c r="D32" s="53">
        <f>D31/$C31</f>
        <v>0.4</v>
      </c>
      <c r="E32" s="53">
        <f t="shared" ref="E32:N32" si="11">E31/$C31</f>
        <v>8.8888888888888892E-2</v>
      </c>
      <c r="F32" s="53">
        <f t="shared" si="11"/>
        <v>0.3</v>
      </c>
      <c r="G32" s="53">
        <f t="shared" si="11"/>
        <v>1.1111111111111112E-2</v>
      </c>
      <c r="H32" s="53">
        <f t="shared" si="11"/>
        <v>7.7777777777777779E-2</v>
      </c>
      <c r="I32" s="53">
        <f t="shared" si="11"/>
        <v>0</v>
      </c>
      <c r="J32" s="53">
        <f t="shared" si="11"/>
        <v>1.1111111111111112E-2</v>
      </c>
      <c r="K32" s="53">
        <f t="shared" si="11"/>
        <v>0</v>
      </c>
      <c r="L32" s="53">
        <f t="shared" si="11"/>
        <v>2.2222222222222223E-2</v>
      </c>
      <c r="M32" s="53">
        <f t="shared" si="11"/>
        <v>0</v>
      </c>
      <c r="N32" s="53">
        <f t="shared" si="11"/>
        <v>8.8888888888888892E-2</v>
      </c>
      <c r="O32" s="49"/>
      <c r="P32" s="19"/>
    </row>
    <row r="33" spans="2:16" s="18" customFormat="1" ht="12" x14ac:dyDescent="0.15">
      <c r="B33" s="50" t="s">
        <v>467</v>
      </c>
      <c r="C33" s="44">
        <f>SUM(D33:O33)</f>
        <v>62</v>
      </c>
      <c r="D33" s="51">
        <v>24</v>
      </c>
      <c r="E33" s="45">
        <v>7</v>
      </c>
      <c r="F33" s="45">
        <v>18</v>
      </c>
      <c r="G33" s="45">
        <v>2</v>
      </c>
      <c r="H33" s="51">
        <v>5</v>
      </c>
      <c r="I33" s="45">
        <v>0</v>
      </c>
      <c r="J33" s="45">
        <v>1</v>
      </c>
      <c r="K33" s="45">
        <v>0</v>
      </c>
      <c r="L33" s="45">
        <v>2</v>
      </c>
      <c r="M33" s="45">
        <v>1</v>
      </c>
      <c r="N33" s="45">
        <v>2</v>
      </c>
      <c r="O33" s="46"/>
      <c r="P33" s="19"/>
    </row>
    <row r="34" spans="2:16" s="18" customFormat="1" ht="12" x14ac:dyDescent="0.15">
      <c r="B34" s="52"/>
      <c r="C34" s="53">
        <f>$C33/C33</f>
        <v>1</v>
      </c>
      <c r="D34" s="53">
        <f>D33/$C33</f>
        <v>0.38709677419354838</v>
      </c>
      <c r="E34" s="53">
        <f t="shared" ref="E34:G34" si="12">E33/$C33</f>
        <v>0.11290322580645161</v>
      </c>
      <c r="F34" s="53">
        <f t="shared" si="12"/>
        <v>0.29032258064516131</v>
      </c>
      <c r="G34" s="53">
        <f t="shared" si="12"/>
        <v>3.2258064516129031E-2</v>
      </c>
      <c r="H34" s="53">
        <f>H33/$C33</f>
        <v>8.0645161290322578E-2</v>
      </c>
      <c r="I34" s="53">
        <f t="shared" ref="I34:N34" si="13">I33/$C33</f>
        <v>0</v>
      </c>
      <c r="J34" s="53">
        <f t="shared" si="13"/>
        <v>1.6129032258064516E-2</v>
      </c>
      <c r="K34" s="53">
        <f t="shared" si="13"/>
        <v>0</v>
      </c>
      <c r="L34" s="53">
        <f t="shared" si="13"/>
        <v>3.2258064516129031E-2</v>
      </c>
      <c r="M34" s="53">
        <f t="shared" si="13"/>
        <v>1.6129032258064516E-2</v>
      </c>
      <c r="N34" s="53">
        <f t="shared" si="13"/>
        <v>3.2258064516129031E-2</v>
      </c>
      <c r="O34" s="49"/>
      <c r="P34" s="19"/>
    </row>
    <row r="35" spans="2:16" s="18" customFormat="1" ht="12" x14ac:dyDescent="0.15">
      <c r="B35" s="50" t="s">
        <v>468</v>
      </c>
      <c r="C35" s="44">
        <f>SUM(D35:O35)</f>
        <v>21</v>
      </c>
      <c r="D35" s="51">
        <v>9</v>
      </c>
      <c r="E35" s="45">
        <v>4</v>
      </c>
      <c r="F35" s="45">
        <v>2</v>
      </c>
      <c r="G35" s="45">
        <v>2</v>
      </c>
      <c r="H35" s="51">
        <v>0</v>
      </c>
      <c r="I35" s="45">
        <v>1</v>
      </c>
      <c r="J35" s="45">
        <v>0</v>
      </c>
      <c r="K35" s="45">
        <v>1</v>
      </c>
      <c r="L35" s="45">
        <v>0</v>
      </c>
      <c r="M35" s="45">
        <v>1</v>
      </c>
      <c r="N35" s="45">
        <v>1</v>
      </c>
      <c r="O35" s="46"/>
      <c r="P35" s="19"/>
    </row>
    <row r="36" spans="2:16" s="18" customFormat="1" ht="12" x14ac:dyDescent="0.15">
      <c r="B36" s="52"/>
      <c r="C36" s="53">
        <f>$C35/C35</f>
        <v>1</v>
      </c>
      <c r="D36" s="53">
        <f>D35/$C35</f>
        <v>0.42857142857142855</v>
      </c>
      <c r="E36" s="53">
        <f t="shared" ref="E36" si="14">E35/$C35</f>
        <v>0.19047619047619047</v>
      </c>
      <c r="F36" s="53">
        <f t="shared" ref="F36" si="15">F35/$C35</f>
        <v>9.5238095238095233E-2</v>
      </c>
      <c r="G36" s="53">
        <f t="shared" ref="G36" si="16">G35/$C35</f>
        <v>9.5238095238095233E-2</v>
      </c>
      <c r="H36" s="53">
        <f>H35/$C35</f>
        <v>0</v>
      </c>
      <c r="I36" s="53">
        <f t="shared" ref="I36" si="17">I35/$C35</f>
        <v>4.7619047619047616E-2</v>
      </c>
      <c r="J36" s="53">
        <f t="shared" ref="J36" si="18">J35/$C35</f>
        <v>0</v>
      </c>
      <c r="K36" s="53">
        <f t="shared" ref="K36" si="19">K35/$C35</f>
        <v>4.7619047619047616E-2</v>
      </c>
      <c r="L36" s="53">
        <f t="shared" ref="L36" si="20">L35/$C35</f>
        <v>0</v>
      </c>
      <c r="M36" s="53">
        <f t="shared" ref="M36" si="21">M35/$C35</f>
        <v>4.7619047619047616E-2</v>
      </c>
      <c r="N36" s="53">
        <f t="shared" ref="N36" si="22">N35/$C35</f>
        <v>4.7619047619047616E-2</v>
      </c>
      <c r="O36" s="49"/>
      <c r="P36" s="19"/>
    </row>
    <row r="37" spans="2:16" s="18" customFormat="1" ht="12" x14ac:dyDescent="0.4">
      <c r="E37" s="19"/>
      <c r="O37" s="19"/>
      <c r="P37" s="19"/>
    </row>
    <row r="38" spans="2:16" s="18" customFormat="1" ht="15" customHeight="1" x14ac:dyDescent="0.4">
      <c r="B38" s="18" t="s">
        <v>48</v>
      </c>
      <c r="E38" s="19"/>
      <c r="O38" s="19"/>
      <c r="P38" s="19"/>
    </row>
    <row r="39" spans="2:16" s="18" customFormat="1" ht="24" x14ac:dyDescent="0.4">
      <c r="B39" s="39"/>
      <c r="C39" s="40" t="s">
        <v>39</v>
      </c>
      <c r="D39" s="211" t="s">
        <v>40</v>
      </c>
      <c r="E39" s="211" t="s">
        <v>41</v>
      </c>
      <c r="F39" s="211" t="s">
        <v>19</v>
      </c>
      <c r="G39" s="40" t="s">
        <v>20</v>
      </c>
      <c r="H39" s="40" t="s">
        <v>54</v>
      </c>
    </row>
    <row r="40" spans="2:16" s="18" customFormat="1" ht="12" x14ac:dyDescent="0.15">
      <c r="B40" s="43" t="s">
        <v>42</v>
      </c>
      <c r="C40" s="44">
        <f>SUM(D40:H40)</f>
        <v>784</v>
      </c>
      <c r="D40" s="45">
        <f t="shared" ref="D40:G40" si="23">SUM(D42,D44,D46,D48,D50,D52)</f>
        <v>622</v>
      </c>
      <c r="E40" s="45">
        <f t="shared" si="23"/>
        <v>89</v>
      </c>
      <c r="F40" s="45">
        <f t="shared" si="23"/>
        <v>21</v>
      </c>
      <c r="G40" s="45">
        <f t="shared" si="23"/>
        <v>37</v>
      </c>
      <c r="H40" s="45">
        <f>SUM(H42,H44,H46,H48,H50,H52)</f>
        <v>15</v>
      </c>
    </row>
    <row r="41" spans="2:16" s="18" customFormat="1" ht="12.75" thickBot="1" x14ac:dyDescent="0.2">
      <c r="B41" s="47"/>
      <c r="C41" s="48">
        <f>$C40/C40</f>
        <v>1</v>
      </c>
      <c r="D41" s="54">
        <f>D40/$C40</f>
        <v>0.79336734693877553</v>
      </c>
      <c r="E41" s="54">
        <f>E40/$C40</f>
        <v>0.11352040816326531</v>
      </c>
      <c r="F41" s="54">
        <f t="shared" ref="F41:G41" si="24">F40/$C40</f>
        <v>2.6785714285714284E-2</v>
      </c>
      <c r="G41" s="54">
        <f t="shared" si="24"/>
        <v>4.7193877551020405E-2</v>
      </c>
      <c r="H41" s="54">
        <f>H40/$C40</f>
        <v>1.913265306122449E-2</v>
      </c>
    </row>
    <row r="42" spans="2:16" s="18" customFormat="1" ht="12.75" thickTop="1" x14ac:dyDescent="0.15">
      <c r="B42" s="50" t="s">
        <v>506</v>
      </c>
      <c r="C42" s="44">
        <f>SUM(D42:H42)</f>
        <v>109</v>
      </c>
      <c r="D42" s="51">
        <v>100</v>
      </c>
      <c r="E42" s="51">
        <v>4</v>
      </c>
      <c r="F42" s="45">
        <v>0</v>
      </c>
      <c r="G42" s="45">
        <v>1</v>
      </c>
      <c r="H42" s="45">
        <v>4</v>
      </c>
    </row>
    <row r="43" spans="2:16" s="18" customFormat="1" ht="12" x14ac:dyDescent="0.15">
      <c r="B43" s="55"/>
      <c r="C43" s="53">
        <f>$C42/C42</f>
        <v>1</v>
      </c>
      <c r="D43" s="53">
        <f>D42/$C42</f>
        <v>0.91743119266055051</v>
      </c>
      <c r="E43" s="53">
        <f>E42/$C42</f>
        <v>3.669724770642202E-2</v>
      </c>
      <c r="F43" s="53">
        <f t="shared" ref="F43:G43" si="25">F42/$C42</f>
        <v>0</v>
      </c>
      <c r="G43" s="53">
        <f t="shared" si="25"/>
        <v>9.1743119266055051E-3</v>
      </c>
      <c r="H43" s="53">
        <f>H42/$C42</f>
        <v>3.669724770642202E-2</v>
      </c>
    </row>
    <row r="44" spans="2:16" s="18" customFormat="1" ht="12" x14ac:dyDescent="0.15">
      <c r="B44" s="56" t="s">
        <v>21</v>
      </c>
      <c r="C44" s="44">
        <f>SUM(D44:H44)</f>
        <v>226</v>
      </c>
      <c r="D44" s="51">
        <v>207</v>
      </c>
      <c r="E44" s="51">
        <v>17</v>
      </c>
      <c r="F44" s="45">
        <v>1</v>
      </c>
      <c r="G44" s="45">
        <v>0</v>
      </c>
      <c r="H44" s="45">
        <v>1</v>
      </c>
    </row>
    <row r="45" spans="2:16" s="18" customFormat="1" ht="12" x14ac:dyDescent="0.15">
      <c r="B45" s="55"/>
      <c r="C45" s="53">
        <f>$C44/C44</f>
        <v>1</v>
      </c>
      <c r="D45" s="53">
        <f>D44/$C44</f>
        <v>0.91592920353982299</v>
      </c>
      <c r="E45" s="53">
        <f>E44/$C44</f>
        <v>7.5221238938053103E-2</v>
      </c>
      <c r="F45" s="53">
        <f t="shared" ref="F45:G45" si="26">F44/$C44</f>
        <v>4.4247787610619468E-3</v>
      </c>
      <c r="G45" s="53">
        <f t="shared" si="26"/>
        <v>0</v>
      </c>
      <c r="H45" s="53">
        <f>H44/$C44</f>
        <v>4.4247787610619468E-3</v>
      </c>
    </row>
    <row r="46" spans="2:16" s="18" customFormat="1" ht="12" x14ac:dyDescent="0.15">
      <c r="B46" s="56" t="s">
        <v>22</v>
      </c>
      <c r="C46" s="44">
        <f>SUM(D46:H46)</f>
        <v>276</v>
      </c>
      <c r="D46" s="51">
        <v>239</v>
      </c>
      <c r="E46" s="51">
        <v>23</v>
      </c>
      <c r="F46" s="45">
        <v>6</v>
      </c>
      <c r="G46" s="45">
        <v>3</v>
      </c>
      <c r="H46" s="45">
        <v>5</v>
      </c>
    </row>
    <row r="47" spans="2:16" s="18" customFormat="1" ht="12" x14ac:dyDescent="0.15">
      <c r="B47" s="55"/>
      <c r="C47" s="53">
        <f>$C46/C46</f>
        <v>1</v>
      </c>
      <c r="D47" s="53">
        <f>D46/$C46</f>
        <v>0.86594202898550721</v>
      </c>
      <c r="E47" s="53">
        <f>E46/$C46</f>
        <v>8.3333333333333329E-2</v>
      </c>
      <c r="F47" s="53">
        <f t="shared" ref="F47:G47" si="27">F46/$C46</f>
        <v>2.1739130434782608E-2</v>
      </c>
      <c r="G47" s="53">
        <f t="shared" si="27"/>
        <v>1.0869565217391304E-2</v>
      </c>
      <c r="H47" s="53">
        <f>H46/$C46</f>
        <v>1.8115942028985508E-2</v>
      </c>
    </row>
    <row r="48" spans="2:16" s="18" customFormat="1" ht="12" x14ac:dyDescent="0.15">
      <c r="B48" s="56" t="s">
        <v>23</v>
      </c>
      <c r="C48" s="44">
        <f>SUM(D48:H48)</f>
        <v>90</v>
      </c>
      <c r="D48" s="51">
        <v>57</v>
      </c>
      <c r="E48" s="51">
        <v>26</v>
      </c>
      <c r="F48" s="45">
        <v>1</v>
      </c>
      <c r="G48" s="45">
        <v>3</v>
      </c>
      <c r="H48" s="45">
        <v>3</v>
      </c>
    </row>
    <row r="49" spans="2:10" s="18" customFormat="1" ht="12" x14ac:dyDescent="0.15">
      <c r="B49" s="55"/>
      <c r="C49" s="53">
        <f>$C48/C48</f>
        <v>1</v>
      </c>
      <c r="D49" s="53">
        <f>D48/$C48</f>
        <v>0.6333333333333333</v>
      </c>
      <c r="E49" s="53">
        <f>E48/$C48</f>
        <v>0.28888888888888886</v>
      </c>
      <c r="F49" s="53">
        <f t="shared" ref="F49:G49" si="28">F48/$C48</f>
        <v>1.1111111111111112E-2</v>
      </c>
      <c r="G49" s="53">
        <f t="shared" si="28"/>
        <v>3.3333333333333333E-2</v>
      </c>
      <c r="H49" s="53">
        <f>H48/$C48</f>
        <v>3.3333333333333333E-2</v>
      </c>
    </row>
    <row r="50" spans="2:10" s="18" customFormat="1" ht="12" x14ac:dyDescent="0.15">
      <c r="B50" s="50" t="s">
        <v>467</v>
      </c>
      <c r="C50" s="44">
        <f>SUM(D50:H50)</f>
        <v>62</v>
      </c>
      <c r="D50" s="51">
        <v>19</v>
      </c>
      <c r="E50" s="51">
        <v>14</v>
      </c>
      <c r="F50" s="45">
        <v>10</v>
      </c>
      <c r="G50" s="45">
        <v>18</v>
      </c>
      <c r="H50" s="45">
        <v>1</v>
      </c>
    </row>
    <row r="51" spans="2:10" s="18" customFormat="1" ht="12" x14ac:dyDescent="0.15">
      <c r="B51" s="52"/>
      <c r="C51" s="53">
        <f>$C50/C50</f>
        <v>1</v>
      </c>
      <c r="D51" s="53">
        <f>D50/$C50</f>
        <v>0.30645161290322581</v>
      </c>
      <c r="E51" s="53">
        <f>E50/$C50</f>
        <v>0.22580645161290322</v>
      </c>
      <c r="F51" s="53">
        <f t="shared" ref="F51:G51" si="29">F50/$C50</f>
        <v>0.16129032258064516</v>
      </c>
      <c r="G51" s="53">
        <f t="shared" si="29"/>
        <v>0.29032258064516131</v>
      </c>
      <c r="H51" s="53">
        <f>H50/$C50</f>
        <v>1.6129032258064516E-2</v>
      </c>
    </row>
    <row r="52" spans="2:10" s="18" customFormat="1" ht="12" x14ac:dyDescent="0.15">
      <c r="B52" s="50" t="s">
        <v>468</v>
      </c>
      <c r="C52" s="44">
        <f>SUM(D52:H52)</f>
        <v>21</v>
      </c>
      <c r="D52" s="51">
        <v>0</v>
      </c>
      <c r="E52" s="51">
        <v>5</v>
      </c>
      <c r="F52" s="45">
        <v>3</v>
      </c>
      <c r="G52" s="45">
        <v>12</v>
      </c>
      <c r="H52" s="45">
        <v>1</v>
      </c>
    </row>
    <row r="53" spans="2:10" s="18" customFormat="1" ht="12" x14ac:dyDescent="0.15">
      <c r="B53" s="55"/>
      <c r="C53" s="53">
        <f>$C52/C52</f>
        <v>1</v>
      </c>
      <c r="D53" s="53">
        <f>D52/$C52</f>
        <v>0</v>
      </c>
      <c r="E53" s="53">
        <f>E52/$C52</f>
        <v>0.23809523809523808</v>
      </c>
      <c r="F53" s="53">
        <f t="shared" ref="F53" si="30">F52/$C52</f>
        <v>0.14285714285714285</v>
      </c>
      <c r="G53" s="53">
        <f t="shared" ref="G53" si="31">G52/$C52</f>
        <v>0.5714285714285714</v>
      </c>
      <c r="H53" s="53">
        <f>H52/$C52</f>
        <v>4.7619047619047616E-2</v>
      </c>
    </row>
    <row r="54" spans="2:10" s="18" customFormat="1" ht="12" x14ac:dyDescent="0.4">
      <c r="E54" s="19"/>
    </row>
    <row r="55" spans="2:10" s="18" customFormat="1" ht="12.75" customHeight="1" x14ac:dyDescent="0.4">
      <c r="B55" s="18" t="s">
        <v>53</v>
      </c>
      <c r="E55" s="19"/>
    </row>
    <row r="56" spans="2:10" s="18" customFormat="1" ht="33" customHeight="1" x14ac:dyDescent="0.4">
      <c r="B56" s="39"/>
      <c r="C56" s="40" t="s">
        <v>39</v>
      </c>
      <c r="D56" s="40" t="s">
        <v>46</v>
      </c>
      <c r="E56" s="211" t="s">
        <v>31</v>
      </c>
      <c r="F56" s="211" t="s">
        <v>32</v>
      </c>
      <c r="G56" s="211" t="s">
        <v>33</v>
      </c>
      <c r="H56" s="211" t="s">
        <v>34</v>
      </c>
      <c r="I56" s="40" t="s">
        <v>35</v>
      </c>
      <c r="J56" s="40" t="s">
        <v>47</v>
      </c>
    </row>
    <row r="57" spans="2:10" s="18" customFormat="1" ht="12" x14ac:dyDescent="0.15">
      <c r="B57" s="43" t="s">
        <v>42</v>
      </c>
      <c r="C57" s="44">
        <f>SUM(D57:J57)</f>
        <v>784</v>
      </c>
      <c r="D57" s="45">
        <f t="shared" ref="D57:J57" si="32">SUM(D59,D61,D63,D65,D67,D69)</f>
        <v>260</v>
      </c>
      <c r="E57" s="45">
        <f t="shared" si="32"/>
        <v>31</v>
      </c>
      <c r="F57" s="45">
        <f t="shared" si="32"/>
        <v>56</v>
      </c>
      <c r="G57" s="45">
        <f t="shared" si="32"/>
        <v>229</v>
      </c>
      <c r="H57" s="45">
        <f t="shared" si="32"/>
        <v>99</v>
      </c>
      <c r="I57" s="45">
        <f t="shared" si="32"/>
        <v>94</v>
      </c>
      <c r="J57" s="45">
        <f t="shared" si="32"/>
        <v>15</v>
      </c>
    </row>
    <row r="58" spans="2:10" s="18" customFormat="1" ht="12.75" thickBot="1" x14ac:dyDescent="0.2">
      <c r="B58" s="47"/>
      <c r="C58" s="48">
        <f>$C57/C57</f>
        <v>1</v>
      </c>
      <c r="D58" s="54">
        <f>D57/$C57</f>
        <v>0.33163265306122447</v>
      </c>
      <c r="E58" s="54">
        <f t="shared" ref="E58:J58" si="33">E57/$C57</f>
        <v>3.9540816326530615E-2</v>
      </c>
      <c r="F58" s="54">
        <f t="shared" si="33"/>
        <v>7.1428571428571425E-2</v>
      </c>
      <c r="G58" s="54">
        <f t="shared" si="33"/>
        <v>0.29209183673469385</v>
      </c>
      <c r="H58" s="54">
        <f>H57/$C57</f>
        <v>0.12627551020408162</v>
      </c>
      <c r="I58" s="54">
        <f t="shared" si="33"/>
        <v>0.11989795918367346</v>
      </c>
      <c r="J58" s="54">
        <f t="shared" si="33"/>
        <v>1.913265306122449E-2</v>
      </c>
    </row>
    <row r="59" spans="2:10" s="18" customFormat="1" ht="12.75" thickTop="1" x14ac:dyDescent="0.15">
      <c r="B59" s="50" t="s">
        <v>507</v>
      </c>
      <c r="C59" s="44">
        <f>SUM(D59:J59)</f>
        <v>109</v>
      </c>
      <c r="D59" s="51">
        <v>43</v>
      </c>
      <c r="E59" s="51">
        <v>0</v>
      </c>
      <c r="F59" s="45">
        <v>1</v>
      </c>
      <c r="G59" s="45">
        <v>22</v>
      </c>
      <c r="H59" s="45">
        <v>18</v>
      </c>
      <c r="I59" s="45">
        <v>19</v>
      </c>
      <c r="J59" s="45">
        <v>6</v>
      </c>
    </row>
    <row r="60" spans="2:10" s="18" customFormat="1" ht="12" x14ac:dyDescent="0.15">
      <c r="B60" s="52"/>
      <c r="C60" s="53">
        <f>$C59/C59</f>
        <v>1</v>
      </c>
      <c r="D60" s="53">
        <f>D59/$C59</f>
        <v>0.39449541284403672</v>
      </c>
      <c r="E60" s="53">
        <f t="shared" ref="E60:G60" si="34">E59/$C59</f>
        <v>0</v>
      </c>
      <c r="F60" s="53">
        <f t="shared" si="34"/>
        <v>9.1743119266055051E-3</v>
      </c>
      <c r="G60" s="53">
        <f t="shared" si="34"/>
        <v>0.20183486238532111</v>
      </c>
      <c r="H60" s="53">
        <f>H59/$C59</f>
        <v>0.16513761467889909</v>
      </c>
      <c r="I60" s="53">
        <f t="shared" ref="I60:J60" si="35">I59/$C59</f>
        <v>0.1743119266055046</v>
      </c>
      <c r="J60" s="53">
        <f t="shared" si="35"/>
        <v>5.5045871559633031E-2</v>
      </c>
    </row>
    <row r="61" spans="2:10" s="18" customFormat="1" ht="12" x14ac:dyDescent="0.15">
      <c r="B61" s="50" t="s">
        <v>21</v>
      </c>
      <c r="C61" s="44">
        <f>SUM(D61:J61)</f>
        <v>226</v>
      </c>
      <c r="D61" s="51">
        <v>71</v>
      </c>
      <c r="E61" s="51">
        <v>0</v>
      </c>
      <c r="F61" s="45">
        <v>2</v>
      </c>
      <c r="G61" s="45">
        <v>66</v>
      </c>
      <c r="H61" s="45">
        <v>42</v>
      </c>
      <c r="I61" s="45">
        <v>40</v>
      </c>
      <c r="J61" s="45">
        <v>5</v>
      </c>
    </row>
    <row r="62" spans="2:10" s="18" customFormat="1" ht="12" x14ac:dyDescent="0.15">
      <c r="B62" s="52"/>
      <c r="C62" s="53">
        <f>$C61/C61</f>
        <v>1</v>
      </c>
      <c r="D62" s="53">
        <f>D61/$C61</f>
        <v>0.31415929203539822</v>
      </c>
      <c r="E62" s="53">
        <f t="shared" ref="E62:G62" si="36">E61/$C61</f>
        <v>0</v>
      </c>
      <c r="F62" s="53">
        <f t="shared" si="36"/>
        <v>8.8495575221238937E-3</v>
      </c>
      <c r="G62" s="53">
        <f t="shared" si="36"/>
        <v>0.29203539823008851</v>
      </c>
      <c r="H62" s="53">
        <f>H61/$C61</f>
        <v>0.18584070796460178</v>
      </c>
      <c r="I62" s="53">
        <f t="shared" ref="I62:J62" si="37">I61/$C61</f>
        <v>0.17699115044247787</v>
      </c>
      <c r="J62" s="53">
        <f t="shared" si="37"/>
        <v>2.2123893805309734E-2</v>
      </c>
    </row>
    <row r="63" spans="2:10" s="18" customFormat="1" ht="12" x14ac:dyDescent="0.15">
      <c r="B63" s="50" t="s">
        <v>22</v>
      </c>
      <c r="C63" s="44">
        <f>SUM(D63:J63)</f>
        <v>276</v>
      </c>
      <c r="D63" s="51">
        <v>82</v>
      </c>
      <c r="E63" s="51">
        <v>1</v>
      </c>
      <c r="F63" s="45">
        <v>27</v>
      </c>
      <c r="G63" s="45">
        <v>104</v>
      </c>
      <c r="H63" s="45">
        <v>32</v>
      </c>
      <c r="I63" s="45">
        <v>28</v>
      </c>
      <c r="J63" s="45">
        <v>2</v>
      </c>
    </row>
    <row r="64" spans="2:10" s="18" customFormat="1" ht="12" x14ac:dyDescent="0.15">
      <c r="B64" s="52"/>
      <c r="C64" s="53">
        <f>$C63/C63</f>
        <v>1</v>
      </c>
      <c r="D64" s="53">
        <f>D63/$C63</f>
        <v>0.29710144927536231</v>
      </c>
      <c r="E64" s="53">
        <f t="shared" ref="E64:G64" si="38">E63/$C63</f>
        <v>3.6231884057971015E-3</v>
      </c>
      <c r="F64" s="53">
        <f t="shared" si="38"/>
        <v>9.7826086956521743E-2</v>
      </c>
      <c r="G64" s="53">
        <f t="shared" si="38"/>
        <v>0.37681159420289856</v>
      </c>
      <c r="H64" s="53">
        <f>H63/$C63</f>
        <v>0.11594202898550725</v>
      </c>
      <c r="I64" s="53">
        <f t="shared" ref="I64:J64" si="39">I63/$C63</f>
        <v>0.10144927536231885</v>
      </c>
      <c r="J64" s="53">
        <f t="shared" si="39"/>
        <v>7.246376811594203E-3</v>
      </c>
    </row>
    <row r="65" spans="2:10" s="18" customFormat="1" ht="12" x14ac:dyDescent="0.15">
      <c r="B65" s="50" t="s">
        <v>23</v>
      </c>
      <c r="C65" s="44">
        <f>SUM(D65:J65)</f>
        <v>90</v>
      </c>
      <c r="D65" s="51">
        <v>39</v>
      </c>
      <c r="E65" s="51">
        <v>2</v>
      </c>
      <c r="F65" s="45">
        <v>15</v>
      </c>
      <c r="G65" s="45">
        <v>23</v>
      </c>
      <c r="H65" s="45">
        <v>4</v>
      </c>
      <c r="I65" s="45">
        <v>6</v>
      </c>
      <c r="J65" s="45">
        <v>1</v>
      </c>
    </row>
    <row r="66" spans="2:10" s="18" customFormat="1" ht="12" x14ac:dyDescent="0.15">
      <c r="B66" s="52"/>
      <c r="C66" s="53">
        <f>$C65/C65</f>
        <v>1</v>
      </c>
      <c r="D66" s="53">
        <f>D65/$C65</f>
        <v>0.43333333333333335</v>
      </c>
      <c r="E66" s="53">
        <f t="shared" ref="E66:G66" si="40">E65/$C65</f>
        <v>2.2222222222222223E-2</v>
      </c>
      <c r="F66" s="53">
        <f t="shared" si="40"/>
        <v>0.16666666666666666</v>
      </c>
      <c r="G66" s="53">
        <f t="shared" si="40"/>
        <v>0.25555555555555554</v>
      </c>
      <c r="H66" s="53">
        <f>H65/$C65</f>
        <v>4.4444444444444446E-2</v>
      </c>
      <c r="I66" s="53">
        <f t="shared" ref="I66:J66" si="41">I65/$C65</f>
        <v>6.6666666666666666E-2</v>
      </c>
      <c r="J66" s="53">
        <f t="shared" si="41"/>
        <v>1.1111111111111112E-2</v>
      </c>
    </row>
    <row r="67" spans="2:10" s="18" customFormat="1" ht="12" x14ac:dyDescent="0.15">
      <c r="B67" s="50" t="s">
        <v>320</v>
      </c>
      <c r="C67" s="44">
        <f>SUM(D67:J67)</f>
        <v>62</v>
      </c>
      <c r="D67" s="51">
        <v>24</v>
      </c>
      <c r="E67" s="51">
        <v>15</v>
      </c>
      <c r="F67" s="45">
        <v>10</v>
      </c>
      <c r="G67" s="45">
        <v>11</v>
      </c>
      <c r="H67" s="45">
        <v>2</v>
      </c>
      <c r="I67" s="45">
        <v>0</v>
      </c>
      <c r="J67" s="45">
        <v>0</v>
      </c>
    </row>
    <row r="68" spans="2:10" s="18" customFormat="1" ht="12" x14ac:dyDescent="0.15">
      <c r="B68" s="52"/>
      <c r="C68" s="53">
        <f>$C67/C67</f>
        <v>1</v>
      </c>
      <c r="D68" s="53">
        <f>D67/$C67</f>
        <v>0.38709677419354838</v>
      </c>
      <c r="E68" s="53">
        <f t="shared" ref="E68:G68" si="42">E67/$C67</f>
        <v>0.24193548387096775</v>
      </c>
      <c r="F68" s="53">
        <f t="shared" si="42"/>
        <v>0.16129032258064516</v>
      </c>
      <c r="G68" s="53">
        <f t="shared" si="42"/>
        <v>0.17741935483870969</v>
      </c>
      <c r="H68" s="53">
        <f>H67/$C67</f>
        <v>3.2258064516129031E-2</v>
      </c>
      <c r="I68" s="53">
        <f t="shared" ref="I68:J68" si="43">I67/$C67</f>
        <v>0</v>
      </c>
      <c r="J68" s="53">
        <f t="shared" si="43"/>
        <v>0</v>
      </c>
    </row>
    <row r="69" spans="2:10" s="18" customFormat="1" ht="12" x14ac:dyDescent="0.15">
      <c r="B69" s="50" t="s">
        <v>319</v>
      </c>
      <c r="C69" s="44">
        <f>SUM(D69:J69)</f>
        <v>21</v>
      </c>
      <c r="D69" s="51">
        <v>1</v>
      </c>
      <c r="E69" s="51">
        <v>13</v>
      </c>
      <c r="F69" s="45">
        <v>1</v>
      </c>
      <c r="G69" s="45">
        <v>3</v>
      </c>
      <c r="H69" s="45">
        <v>1</v>
      </c>
      <c r="I69" s="45">
        <v>1</v>
      </c>
      <c r="J69" s="45">
        <v>1</v>
      </c>
    </row>
    <row r="70" spans="2:10" s="18" customFormat="1" ht="12" x14ac:dyDescent="0.15">
      <c r="B70" s="52"/>
      <c r="C70" s="53">
        <f>$C69/C69</f>
        <v>1</v>
      </c>
      <c r="D70" s="53">
        <f>D69/$C69</f>
        <v>4.7619047619047616E-2</v>
      </c>
      <c r="E70" s="53">
        <f t="shared" ref="E70" si="44">E69/$C69</f>
        <v>0.61904761904761907</v>
      </c>
      <c r="F70" s="53">
        <f t="shared" ref="F70" si="45">F69/$C69</f>
        <v>4.7619047619047616E-2</v>
      </c>
      <c r="G70" s="53">
        <f t="shared" ref="G70" si="46">G69/$C69</f>
        <v>0.14285714285714285</v>
      </c>
      <c r="H70" s="53">
        <f>H69/$C69</f>
        <v>4.7619047619047616E-2</v>
      </c>
      <c r="I70" s="53">
        <f t="shared" ref="I70" si="47">I69/$C69</f>
        <v>4.7619047619047616E-2</v>
      </c>
      <c r="J70" s="53">
        <f t="shared" ref="J70" si="48">J69/$C69</f>
        <v>4.7619047619047616E-2</v>
      </c>
    </row>
    <row r="71" spans="2:10" s="18" customFormat="1" ht="12" x14ac:dyDescent="0.4">
      <c r="E71" s="19"/>
    </row>
    <row r="72" spans="2:10" s="18" customFormat="1" ht="12" x14ac:dyDescent="0.4">
      <c r="E72" s="19"/>
    </row>
  </sheetData>
  <mergeCells count="2">
    <mergeCell ref="B11:D11"/>
    <mergeCell ref="B4:D4"/>
  </mergeCells>
  <phoneticPr fontId="2"/>
  <pageMargins left="0.70866141732283472" right="0.70866141732283472" top="0.74803149606299213" bottom="0.74803149606299213" header="0.31496062992125984" footer="0.31496062992125984"/>
  <pageSetup paperSize="9" scale="91" orientation="landscape" r:id="rId1"/>
  <rowBreaks count="1" manualBreakCount="1">
    <brk id="37" max="1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view="pageBreakPreview" zoomScaleNormal="100" zoomScaleSheetLayoutView="100" workbookViewId="0"/>
  </sheetViews>
  <sheetFormatPr defaultRowHeight="13.5" x14ac:dyDescent="0.4"/>
  <cols>
    <col min="1" max="1" width="9" style="57"/>
    <col min="2" max="2" width="12.5" style="57" customWidth="1"/>
    <col min="3" max="4" width="9.625" style="57" customWidth="1"/>
    <col min="5" max="5" width="9.625" style="58" customWidth="1"/>
    <col min="6" max="14" width="9.625" style="57" customWidth="1"/>
    <col min="15" max="16384" width="9" style="57"/>
  </cols>
  <sheetData>
    <row r="1" spans="1:6" s="18" customFormat="1" ht="21.75" customHeight="1" x14ac:dyDescent="0.4">
      <c r="B1" s="370" t="s">
        <v>513</v>
      </c>
      <c r="E1" s="19"/>
    </row>
    <row r="2" spans="1:6" x14ac:dyDescent="0.4">
      <c r="B2" s="57" t="s">
        <v>528</v>
      </c>
    </row>
    <row r="3" spans="1:6" s="18" customFormat="1" ht="12" x14ac:dyDescent="0.4">
      <c r="E3" s="19"/>
    </row>
    <row r="4" spans="1:6" s="24" customFormat="1" ht="18.75" customHeight="1" x14ac:dyDescent="0.4">
      <c r="A4" s="20"/>
      <c r="B4" s="367" t="s">
        <v>516</v>
      </c>
      <c r="C4" s="368"/>
      <c r="D4" s="369"/>
      <c r="E4" s="23" t="s">
        <v>3</v>
      </c>
      <c r="F4" s="23" t="s">
        <v>4</v>
      </c>
    </row>
    <row r="5" spans="1:6" s="24" customFormat="1" ht="15" customHeight="1" x14ac:dyDescent="0.4">
      <c r="A5" s="20"/>
      <c r="B5" s="25" t="s">
        <v>372</v>
      </c>
      <c r="C5" s="26"/>
      <c r="D5" s="22"/>
      <c r="E5" s="8">
        <v>373</v>
      </c>
      <c r="F5" s="27">
        <f>IFERROR(E5/$E$8,0)</f>
        <v>0.46508728179551123</v>
      </c>
    </row>
    <row r="6" spans="1:6" s="24" customFormat="1" ht="15" customHeight="1" x14ac:dyDescent="0.4">
      <c r="A6" s="20"/>
      <c r="B6" s="25" t="s">
        <v>373</v>
      </c>
      <c r="C6" s="26"/>
      <c r="D6" s="22"/>
      <c r="E6" s="8">
        <v>424</v>
      </c>
      <c r="F6" s="27">
        <f>IFERROR(E6/$E$8,0)</f>
        <v>0.52867830423940154</v>
      </c>
    </row>
    <row r="7" spans="1:6" s="24" customFormat="1" ht="15" customHeight="1" thickBot="1" x14ac:dyDescent="0.45">
      <c r="A7" s="20"/>
      <c r="B7" s="28" t="s">
        <v>0</v>
      </c>
      <c r="C7" s="29"/>
      <c r="D7" s="30"/>
      <c r="E7" s="8">
        <v>5</v>
      </c>
      <c r="F7" s="27">
        <f>IFERROR(E7/$E$8,0)</f>
        <v>6.2344139650872821E-3</v>
      </c>
    </row>
    <row r="8" spans="1:6" s="24" customFormat="1" ht="15" customHeight="1" thickTop="1" x14ac:dyDescent="0.4">
      <c r="A8" s="20"/>
      <c r="B8" s="310" t="s">
        <v>369</v>
      </c>
      <c r="C8" s="311"/>
      <c r="D8" s="312"/>
      <c r="E8" s="63">
        <f>SUM(E5:E7)</f>
        <v>802</v>
      </c>
      <c r="F8" s="32">
        <f>SUM(F5:F7)</f>
        <v>1</v>
      </c>
    </row>
    <row r="9" spans="1:6" s="24" customFormat="1" ht="15" customHeight="1" x14ac:dyDescent="0.4">
      <c r="A9" s="20"/>
      <c r="B9" s="33"/>
      <c r="C9" s="34"/>
      <c r="D9" s="35"/>
      <c r="E9" s="36"/>
    </row>
    <row r="10" spans="1:6" s="18" customFormat="1" ht="12" x14ac:dyDescent="0.4">
      <c r="B10" s="18" t="s">
        <v>80</v>
      </c>
      <c r="E10" s="19"/>
    </row>
    <row r="11" spans="1:6" s="18" customFormat="1" ht="24" customHeight="1" x14ac:dyDescent="0.4">
      <c r="B11" s="1"/>
      <c r="C11" s="2" t="s">
        <v>39</v>
      </c>
      <c r="D11" s="2" t="s">
        <v>269</v>
      </c>
      <c r="E11" s="2" t="s">
        <v>270</v>
      </c>
      <c r="F11" s="2" t="s">
        <v>0</v>
      </c>
    </row>
    <row r="12" spans="1:6" s="18" customFormat="1" ht="15" customHeight="1" x14ac:dyDescent="0.4">
      <c r="B12" s="4" t="s">
        <v>267</v>
      </c>
      <c r="C12" s="5">
        <f>SUM(D12:F12)</f>
        <v>892</v>
      </c>
      <c r="D12" s="5">
        <v>288</v>
      </c>
      <c r="E12" s="5">
        <v>530</v>
      </c>
      <c r="F12" s="5">
        <v>74</v>
      </c>
    </row>
    <row r="13" spans="1:6" s="18" customFormat="1" ht="15" customHeight="1" x14ac:dyDescent="0.4">
      <c r="B13" s="7" t="s">
        <v>268</v>
      </c>
      <c r="C13" s="5">
        <f>SUM(D13:F13)</f>
        <v>802</v>
      </c>
      <c r="D13" s="8">
        <v>373</v>
      </c>
      <c r="E13" s="8">
        <v>424</v>
      </c>
      <c r="F13" s="8">
        <v>5</v>
      </c>
    </row>
    <row r="14" spans="1:6" s="18" customFormat="1" ht="7.5" customHeight="1" x14ac:dyDescent="0.4">
      <c r="B14" s="10"/>
      <c r="C14" s="10"/>
      <c r="D14" s="10"/>
      <c r="E14" s="11"/>
      <c r="F14" s="10"/>
    </row>
    <row r="15" spans="1:6" s="18" customFormat="1" ht="15" customHeight="1" x14ac:dyDescent="0.4">
      <c r="B15" s="4" t="s">
        <v>267</v>
      </c>
      <c r="C15" s="12">
        <f>C12/C12</f>
        <v>1</v>
      </c>
      <c r="D15" s="12">
        <f>D12/$C12</f>
        <v>0.32286995515695066</v>
      </c>
      <c r="E15" s="12">
        <f t="shared" ref="E15:F16" si="0">E12/$C12</f>
        <v>0.594170403587444</v>
      </c>
      <c r="F15" s="12">
        <f t="shared" si="0"/>
        <v>8.2959641255605385E-2</v>
      </c>
    </row>
    <row r="16" spans="1:6" s="18" customFormat="1" ht="15" customHeight="1" x14ac:dyDescent="0.4">
      <c r="B16" s="7" t="s">
        <v>268</v>
      </c>
      <c r="C16" s="12">
        <f>C13/C13</f>
        <v>1</v>
      </c>
      <c r="D16" s="12">
        <f>D13/$C13</f>
        <v>0.46508728179551123</v>
      </c>
      <c r="E16" s="12">
        <f t="shared" si="0"/>
        <v>0.52867830423940154</v>
      </c>
      <c r="F16" s="12">
        <f t="shared" si="0"/>
        <v>6.2344139650872821E-3</v>
      </c>
    </row>
    <row r="17" spans="2:16" s="18" customFormat="1" ht="15" customHeight="1" x14ac:dyDescent="0.4">
      <c r="B17" s="37"/>
      <c r="C17" s="38"/>
      <c r="D17" s="38"/>
      <c r="E17" s="38"/>
      <c r="F17" s="38"/>
      <c r="G17" s="38"/>
      <c r="H17" s="38"/>
      <c r="I17" s="38"/>
      <c r="J17" s="38"/>
      <c r="K17" s="38"/>
      <c r="L17" s="38"/>
      <c r="M17" s="38"/>
      <c r="N17" s="38"/>
    </row>
    <row r="19" spans="2:16" s="18" customFormat="1" ht="12" x14ac:dyDescent="0.4">
      <c r="B19" s="18" t="s">
        <v>55</v>
      </c>
      <c r="E19" s="19"/>
      <c r="O19" s="19"/>
      <c r="P19" s="19"/>
    </row>
    <row r="20" spans="2:16" s="18" customFormat="1" ht="24" customHeight="1" x14ac:dyDescent="0.4">
      <c r="B20" s="39"/>
      <c r="C20" s="64" t="s">
        <v>39</v>
      </c>
      <c r="D20" s="65" t="s">
        <v>5</v>
      </c>
      <c r="E20" s="65" t="s">
        <v>6</v>
      </c>
      <c r="F20" s="65" t="s">
        <v>7</v>
      </c>
      <c r="G20" s="65" t="s">
        <v>8</v>
      </c>
      <c r="H20" s="65" t="s">
        <v>9</v>
      </c>
      <c r="I20" s="65" t="s">
        <v>313</v>
      </c>
      <c r="J20" s="65" t="s">
        <v>312</v>
      </c>
      <c r="K20" s="65" t="s">
        <v>11</v>
      </c>
      <c r="L20" s="65" t="s">
        <v>12</v>
      </c>
      <c r="M20" s="65" t="s">
        <v>13</v>
      </c>
      <c r="N20" s="65" t="s">
        <v>2</v>
      </c>
      <c r="O20" s="42"/>
      <c r="P20" s="19"/>
    </row>
    <row r="21" spans="2:16" s="18" customFormat="1" ht="12" customHeight="1" x14ac:dyDescent="0.15">
      <c r="B21" s="43" t="s">
        <v>42</v>
      </c>
      <c r="C21" s="44">
        <f>SUM(D21:N21)</f>
        <v>802</v>
      </c>
      <c r="D21" s="45">
        <f>SUM(D23,D25,D27,)</f>
        <v>245</v>
      </c>
      <c r="E21" s="45">
        <f t="shared" ref="E21:N21" si="1">SUM(E23,E25,E27,)</f>
        <v>89</v>
      </c>
      <c r="F21" s="45">
        <f t="shared" si="1"/>
        <v>213</v>
      </c>
      <c r="G21" s="45">
        <f t="shared" si="1"/>
        <v>36</v>
      </c>
      <c r="H21" s="45">
        <f t="shared" si="1"/>
        <v>98</v>
      </c>
      <c r="I21" s="45">
        <f t="shared" si="1"/>
        <v>4</v>
      </c>
      <c r="J21" s="45">
        <f t="shared" si="1"/>
        <v>17</v>
      </c>
      <c r="K21" s="45">
        <f t="shared" si="1"/>
        <v>3</v>
      </c>
      <c r="L21" s="45">
        <f t="shared" si="1"/>
        <v>18</v>
      </c>
      <c r="M21" s="45">
        <f t="shared" si="1"/>
        <v>9</v>
      </c>
      <c r="N21" s="45">
        <f t="shared" si="1"/>
        <v>70</v>
      </c>
      <c r="O21" s="46"/>
      <c r="P21" s="19"/>
    </row>
    <row r="22" spans="2:16" s="18" customFormat="1" ht="12" customHeight="1" thickBot="1" x14ac:dyDescent="0.2">
      <c r="B22" s="47"/>
      <c r="C22" s="48">
        <f>$C21/C21</f>
        <v>1</v>
      </c>
      <c r="D22" s="48">
        <f>D21/$C21</f>
        <v>0.30548628428927682</v>
      </c>
      <c r="E22" s="48">
        <f t="shared" ref="E22:G22" si="2">E21/$C21</f>
        <v>0.11097256857855362</v>
      </c>
      <c r="F22" s="48">
        <f t="shared" si="2"/>
        <v>0.26558603491271821</v>
      </c>
      <c r="G22" s="48">
        <f t="shared" si="2"/>
        <v>4.488778054862843E-2</v>
      </c>
      <c r="H22" s="48">
        <f>H21/$C21</f>
        <v>0.12219451371571072</v>
      </c>
      <c r="I22" s="48">
        <f t="shared" ref="I22:N22" si="3">I21/$C21</f>
        <v>4.9875311720698253E-3</v>
      </c>
      <c r="J22" s="48">
        <f t="shared" si="3"/>
        <v>2.119700748129676E-2</v>
      </c>
      <c r="K22" s="48">
        <f t="shared" si="3"/>
        <v>3.740648379052369E-3</v>
      </c>
      <c r="L22" s="48">
        <f t="shared" si="3"/>
        <v>2.2443890274314215E-2</v>
      </c>
      <c r="M22" s="48">
        <f t="shared" si="3"/>
        <v>1.1221945137157107E-2</v>
      </c>
      <c r="N22" s="48">
        <f t="shared" si="3"/>
        <v>8.7281795511221949E-2</v>
      </c>
      <c r="O22" s="49"/>
      <c r="P22" s="19"/>
    </row>
    <row r="23" spans="2:16" s="18" customFormat="1" ht="12" customHeight="1" thickTop="1" x14ac:dyDescent="0.15">
      <c r="B23" s="50" t="s">
        <v>58</v>
      </c>
      <c r="C23" s="44">
        <f>SUM(D23:N23)</f>
        <v>373</v>
      </c>
      <c r="D23" s="51">
        <v>122</v>
      </c>
      <c r="E23" s="45">
        <v>46</v>
      </c>
      <c r="F23" s="45">
        <v>84</v>
      </c>
      <c r="G23" s="45">
        <v>17</v>
      </c>
      <c r="H23" s="51">
        <v>50</v>
      </c>
      <c r="I23" s="45">
        <v>2</v>
      </c>
      <c r="J23" s="45">
        <v>8</v>
      </c>
      <c r="K23" s="45">
        <v>2</v>
      </c>
      <c r="L23" s="45">
        <v>11</v>
      </c>
      <c r="M23" s="45">
        <v>3</v>
      </c>
      <c r="N23" s="45">
        <v>28</v>
      </c>
      <c r="O23" s="46"/>
      <c r="P23" s="19"/>
    </row>
    <row r="24" spans="2:16" s="18" customFormat="1" ht="12" customHeight="1" x14ac:dyDescent="0.15">
      <c r="B24" s="52"/>
      <c r="C24" s="53">
        <f>$C23/C23</f>
        <v>1</v>
      </c>
      <c r="D24" s="53">
        <f>D23/$C23</f>
        <v>0.32707774798927614</v>
      </c>
      <c r="E24" s="53">
        <f t="shared" ref="E24:G24" si="4">E23/$C23</f>
        <v>0.12332439678284182</v>
      </c>
      <c r="F24" s="53">
        <f t="shared" si="4"/>
        <v>0.22520107238605899</v>
      </c>
      <c r="G24" s="53">
        <f t="shared" si="4"/>
        <v>4.5576407506702415E-2</v>
      </c>
      <c r="H24" s="53">
        <f>H23/$C23</f>
        <v>0.13404825737265416</v>
      </c>
      <c r="I24" s="53">
        <f t="shared" ref="I24:N24" si="5">I23/$C23</f>
        <v>5.3619302949061663E-3</v>
      </c>
      <c r="J24" s="53">
        <f t="shared" si="5"/>
        <v>2.1447721179624665E-2</v>
      </c>
      <c r="K24" s="53">
        <f t="shared" si="5"/>
        <v>5.3619302949061663E-3</v>
      </c>
      <c r="L24" s="53">
        <f t="shared" si="5"/>
        <v>2.9490616621983913E-2</v>
      </c>
      <c r="M24" s="53">
        <f t="shared" si="5"/>
        <v>8.0428954423592495E-3</v>
      </c>
      <c r="N24" s="53">
        <f t="shared" si="5"/>
        <v>7.5067024128686322E-2</v>
      </c>
      <c r="O24" s="49"/>
      <c r="P24" s="19"/>
    </row>
    <row r="25" spans="2:16" s="18" customFormat="1" ht="12" customHeight="1" x14ac:dyDescent="0.15">
      <c r="B25" s="50" t="s">
        <v>59</v>
      </c>
      <c r="C25" s="44">
        <f>SUM(D25:O25)</f>
        <v>424</v>
      </c>
      <c r="D25" s="51">
        <v>123</v>
      </c>
      <c r="E25" s="45">
        <v>43</v>
      </c>
      <c r="F25" s="45">
        <v>127</v>
      </c>
      <c r="G25" s="45">
        <v>19</v>
      </c>
      <c r="H25" s="51">
        <v>47</v>
      </c>
      <c r="I25" s="45">
        <v>2</v>
      </c>
      <c r="J25" s="45">
        <v>9</v>
      </c>
      <c r="K25" s="45">
        <v>1</v>
      </c>
      <c r="L25" s="45">
        <v>7</v>
      </c>
      <c r="M25" s="45">
        <v>4</v>
      </c>
      <c r="N25" s="45">
        <v>42</v>
      </c>
      <c r="O25" s="46"/>
      <c r="P25" s="19"/>
    </row>
    <row r="26" spans="2:16" s="18" customFormat="1" ht="12" customHeight="1" x14ac:dyDescent="0.15">
      <c r="B26" s="52"/>
      <c r="C26" s="53">
        <f>$C25/C25</f>
        <v>1</v>
      </c>
      <c r="D26" s="53">
        <f>D25/$C25</f>
        <v>0.29009433962264153</v>
      </c>
      <c r="E26" s="53">
        <f t="shared" ref="E26:G26" si="6">E25/$C25</f>
        <v>0.10141509433962265</v>
      </c>
      <c r="F26" s="53">
        <f t="shared" si="6"/>
        <v>0.29952830188679247</v>
      </c>
      <c r="G26" s="53">
        <f t="shared" si="6"/>
        <v>4.4811320754716978E-2</v>
      </c>
      <c r="H26" s="53">
        <f>H25/$C25</f>
        <v>0.11084905660377359</v>
      </c>
      <c r="I26" s="53">
        <f t="shared" ref="I26:N26" si="7">I25/$C25</f>
        <v>4.7169811320754715E-3</v>
      </c>
      <c r="J26" s="53">
        <f t="shared" si="7"/>
        <v>2.1226415094339621E-2</v>
      </c>
      <c r="K26" s="53">
        <f t="shared" si="7"/>
        <v>2.3584905660377358E-3</v>
      </c>
      <c r="L26" s="53">
        <f t="shared" si="7"/>
        <v>1.6509433962264151E-2</v>
      </c>
      <c r="M26" s="53">
        <f t="shared" si="7"/>
        <v>9.433962264150943E-3</v>
      </c>
      <c r="N26" s="53">
        <f t="shared" si="7"/>
        <v>9.9056603773584911E-2</v>
      </c>
      <c r="O26" s="49"/>
      <c r="P26" s="19"/>
    </row>
    <row r="27" spans="2:16" s="18" customFormat="1" ht="12" customHeight="1" x14ac:dyDescent="0.15">
      <c r="B27" s="50" t="s">
        <v>47</v>
      </c>
      <c r="C27" s="44">
        <f>SUM(D27:O27)</f>
        <v>5</v>
      </c>
      <c r="D27" s="51">
        <v>0</v>
      </c>
      <c r="E27" s="45">
        <v>0</v>
      </c>
      <c r="F27" s="45">
        <v>2</v>
      </c>
      <c r="G27" s="45">
        <v>0</v>
      </c>
      <c r="H27" s="51">
        <v>1</v>
      </c>
      <c r="I27" s="45">
        <v>0</v>
      </c>
      <c r="J27" s="45">
        <v>0</v>
      </c>
      <c r="K27" s="45">
        <v>0</v>
      </c>
      <c r="L27" s="45">
        <v>0</v>
      </c>
      <c r="M27" s="45">
        <v>2</v>
      </c>
      <c r="N27" s="45">
        <v>0</v>
      </c>
      <c r="O27" s="46"/>
      <c r="P27" s="19"/>
    </row>
    <row r="28" spans="2:16" s="18" customFormat="1" ht="12" customHeight="1" x14ac:dyDescent="0.15">
      <c r="B28" s="52"/>
      <c r="C28" s="53">
        <f>$C27/C27</f>
        <v>1</v>
      </c>
      <c r="D28" s="53">
        <f>D27/$C27</f>
        <v>0</v>
      </c>
      <c r="E28" s="53">
        <f t="shared" ref="E28:G28" si="8">E27/$C27</f>
        <v>0</v>
      </c>
      <c r="F28" s="53">
        <f t="shared" si="8"/>
        <v>0.4</v>
      </c>
      <c r="G28" s="53">
        <f t="shared" si="8"/>
        <v>0</v>
      </c>
      <c r="H28" s="53">
        <f>H27/$C27</f>
        <v>0.2</v>
      </c>
      <c r="I28" s="53">
        <f t="shared" ref="I28:N28" si="9">I27/$C27</f>
        <v>0</v>
      </c>
      <c r="J28" s="53">
        <f t="shared" si="9"/>
        <v>0</v>
      </c>
      <c r="K28" s="53">
        <f t="shared" si="9"/>
        <v>0</v>
      </c>
      <c r="L28" s="53">
        <f t="shared" si="9"/>
        <v>0</v>
      </c>
      <c r="M28" s="53">
        <f t="shared" si="9"/>
        <v>0.4</v>
      </c>
      <c r="N28" s="53">
        <f t="shared" si="9"/>
        <v>0</v>
      </c>
      <c r="O28" s="49"/>
      <c r="P28" s="19"/>
    </row>
    <row r="29" spans="2:16" s="18" customFormat="1" ht="12" x14ac:dyDescent="0.4">
      <c r="E29" s="19"/>
      <c r="O29" s="19"/>
      <c r="P29" s="19"/>
    </row>
    <row r="30" spans="2:16" s="18" customFormat="1" ht="12.75" customHeight="1" x14ac:dyDescent="0.4">
      <c r="B30" s="18" t="s">
        <v>56</v>
      </c>
      <c r="E30" s="19"/>
      <c r="O30" s="19"/>
      <c r="P30" s="19"/>
    </row>
    <row r="31" spans="2:16" s="18" customFormat="1" ht="24" x14ac:dyDescent="0.4">
      <c r="B31" s="39"/>
      <c r="C31" s="40" t="s">
        <v>39</v>
      </c>
      <c r="D31" s="40" t="s">
        <v>40</v>
      </c>
      <c r="E31" s="40" t="s">
        <v>41</v>
      </c>
      <c r="F31" s="40" t="s">
        <v>19</v>
      </c>
      <c r="G31" s="40" t="s">
        <v>20</v>
      </c>
      <c r="H31" s="40" t="s">
        <v>54</v>
      </c>
    </row>
    <row r="32" spans="2:16" s="18" customFormat="1" ht="12" x14ac:dyDescent="0.15">
      <c r="B32" s="43" t="s">
        <v>42</v>
      </c>
      <c r="C32" s="44">
        <f>SUM(D32:H32)</f>
        <v>802</v>
      </c>
      <c r="D32" s="45">
        <f t="shared" ref="D32:H32" si="10">SUM(D34,D36,D38,)</f>
        <v>633</v>
      </c>
      <c r="E32" s="45">
        <f t="shared" si="10"/>
        <v>91</v>
      </c>
      <c r="F32" s="45">
        <f t="shared" si="10"/>
        <v>21</v>
      </c>
      <c r="G32" s="45">
        <f t="shared" si="10"/>
        <v>37</v>
      </c>
      <c r="H32" s="45">
        <f t="shared" si="10"/>
        <v>20</v>
      </c>
    </row>
    <row r="33" spans="2:9" s="18" customFormat="1" ht="12.75" thickBot="1" x14ac:dyDescent="0.2">
      <c r="B33" s="47"/>
      <c r="C33" s="48">
        <f>$C32/C32</f>
        <v>1</v>
      </c>
      <c r="D33" s="54">
        <f>D32/$C32</f>
        <v>0.78927680798004984</v>
      </c>
      <c r="E33" s="54">
        <f>E32/$C32</f>
        <v>0.11346633416458853</v>
      </c>
      <c r="F33" s="54">
        <f t="shared" ref="F33:G33" si="11">F32/$C32</f>
        <v>2.6184538653366583E-2</v>
      </c>
      <c r="G33" s="54">
        <f t="shared" si="11"/>
        <v>4.6134663341645885E-2</v>
      </c>
      <c r="H33" s="54">
        <f>H32/$C32</f>
        <v>2.4937655860349128E-2</v>
      </c>
    </row>
    <row r="34" spans="2:9" s="18" customFormat="1" ht="12.75" thickTop="1" x14ac:dyDescent="0.15">
      <c r="B34" s="50" t="s">
        <v>58</v>
      </c>
      <c r="C34" s="44">
        <f>SUM(D34:H34)</f>
        <v>373</v>
      </c>
      <c r="D34" s="51">
        <v>318</v>
      </c>
      <c r="E34" s="51">
        <v>34</v>
      </c>
      <c r="F34" s="45">
        <v>3</v>
      </c>
      <c r="G34" s="45">
        <v>11</v>
      </c>
      <c r="H34" s="45">
        <v>7</v>
      </c>
    </row>
    <row r="35" spans="2:9" s="18" customFormat="1" ht="12" x14ac:dyDescent="0.15">
      <c r="B35" s="52"/>
      <c r="C35" s="53">
        <f>$C34/C34</f>
        <v>1</v>
      </c>
      <c r="D35" s="53">
        <f>D34/$C34</f>
        <v>0.85254691689008044</v>
      </c>
      <c r="E35" s="53">
        <f>E34/$C34</f>
        <v>9.1152815013404831E-2</v>
      </c>
      <c r="F35" s="53">
        <f t="shared" ref="F35:G35" si="12">F34/$C34</f>
        <v>8.0428954423592495E-3</v>
      </c>
      <c r="G35" s="53">
        <f t="shared" si="12"/>
        <v>2.9490616621983913E-2</v>
      </c>
      <c r="H35" s="53">
        <f>H34/$C34</f>
        <v>1.876675603217158E-2</v>
      </c>
    </row>
    <row r="36" spans="2:9" s="18" customFormat="1" ht="12" x14ac:dyDescent="0.15">
      <c r="B36" s="50" t="s">
        <v>59</v>
      </c>
      <c r="C36" s="44">
        <f>SUM(D36:H36)</f>
        <v>424</v>
      </c>
      <c r="D36" s="51">
        <v>313</v>
      </c>
      <c r="E36" s="51">
        <v>56</v>
      </c>
      <c r="F36" s="45">
        <v>18</v>
      </c>
      <c r="G36" s="45">
        <v>25</v>
      </c>
      <c r="H36" s="45">
        <v>12</v>
      </c>
    </row>
    <row r="37" spans="2:9" s="18" customFormat="1" ht="12" x14ac:dyDescent="0.15">
      <c r="B37" s="52"/>
      <c r="C37" s="53">
        <f>$C36/C36</f>
        <v>1</v>
      </c>
      <c r="D37" s="53">
        <f>D36/$C36</f>
        <v>0.7382075471698113</v>
      </c>
      <c r="E37" s="53">
        <f>E36/$C36</f>
        <v>0.13207547169811321</v>
      </c>
      <c r="F37" s="53">
        <f t="shared" ref="F37:G37" si="13">F36/$C36</f>
        <v>4.2452830188679243E-2</v>
      </c>
      <c r="G37" s="53">
        <f t="shared" si="13"/>
        <v>5.8962264150943397E-2</v>
      </c>
      <c r="H37" s="53">
        <f>H36/$C36</f>
        <v>2.8301886792452831E-2</v>
      </c>
    </row>
    <row r="38" spans="2:9" s="18" customFormat="1" ht="12" x14ac:dyDescent="0.15">
      <c r="B38" s="50" t="s">
        <v>47</v>
      </c>
      <c r="C38" s="44">
        <f>SUM(D38:H38)</f>
        <v>5</v>
      </c>
      <c r="D38" s="51">
        <v>2</v>
      </c>
      <c r="E38" s="51">
        <v>1</v>
      </c>
      <c r="F38" s="45">
        <v>0</v>
      </c>
      <c r="G38" s="45">
        <v>1</v>
      </c>
      <c r="H38" s="45">
        <v>1</v>
      </c>
    </row>
    <row r="39" spans="2:9" s="18" customFormat="1" ht="12" x14ac:dyDescent="0.15">
      <c r="B39" s="55"/>
      <c r="C39" s="53">
        <f>$C38/C38</f>
        <v>1</v>
      </c>
      <c r="D39" s="53">
        <f>D38/$C38</f>
        <v>0.4</v>
      </c>
      <c r="E39" s="53">
        <f>E38/$C38</f>
        <v>0.2</v>
      </c>
      <c r="F39" s="53">
        <f t="shared" ref="F39:G39" si="14">F38/$C38</f>
        <v>0</v>
      </c>
      <c r="G39" s="53">
        <f t="shared" si="14"/>
        <v>0.2</v>
      </c>
      <c r="H39" s="53">
        <f>H38/$C38</f>
        <v>0.2</v>
      </c>
    </row>
    <row r="41" spans="2:9" x14ac:dyDescent="0.4">
      <c r="B41" s="18" t="s">
        <v>57</v>
      </c>
      <c r="C41" s="18"/>
      <c r="D41" s="18"/>
      <c r="E41" s="19"/>
      <c r="F41" s="18"/>
      <c r="G41" s="18"/>
      <c r="H41" s="18"/>
      <c r="I41" s="18"/>
    </row>
    <row r="42" spans="2:9" x14ac:dyDescent="0.4">
      <c r="B42" s="263"/>
      <c r="C42" s="264" t="s">
        <v>39</v>
      </c>
      <c r="D42" s="264" t="s">
        <v>470</v>
      </c>
      <c r="E42" s="66" t="s">
        <v>21</v>
      </c>
      <c r="F42" s="66" t="s">
        <v>22</v>
      </c>
      <c r="G42" s="66" t="s">
        <v>23</v>
      </c>
      <c r="H42" s="66" t="s">
        <v>315</v>
      </c>
      <c r="I42" s="66" t="s">
        <v>317</v>
      </c>
    </row>
    <row r="43" spans="2:9" x14ac:dyDescent="0.15">
      <c r="B43" s="265" t="s">
        <v>42</v>
      </c>
      <c r="C43" s="266">
        <f>SUM(D43:I43)</f>
        <v>784</v>
      </c>
      <c r="D43" s="267">
        <f>SUM(D45,D47,D49,)</f>
        <v>109</v>
      </c>
      <c r="E43" s="45">
        <f t="shared" ref="E43:I43" si="15">SUM(E45,E47,E49,)</f>
        <v>226</v>
      </c>
      <c r="F43" s="45">
        <f t="shared" si="15"/>
        <v>276</v>
      </c>
      <c r="G43" s="45">
        <f t="shared" si="15"/>
        <v>90</v>
      </c>
      <c r="H43" s="45">
        <f t="shared" si="15"/>
        <v>62</v>
      </c>
      <c r="I43" s="45">
        <f t="shared" si="15"/>
        <v>21</v>
      </c>
    </row>
    <row r="44" spans="2:9" ht="14.25" thickBot="1" x14ac:dyDescent="0.2">
      <c r="B44" s="268"/>
      <c r="C44" s="269">
        <f>$C43/C43</f>
        <v>1</v>
      </c>
      <c r="D44" s="270">
        <f>D43/$C43</f>
        <v>0.13903061224489796</v>
      </c>
      <c r="E44" s="126">
        <f>E43/$C43</f>
        <v>0.28826530612244899</v>
      </c>
      <c r="F44" s="126">
        <f t="shared" ref="F44:I44" si="16">F43/$C43</f>
        <v>0.35204081632653061</v>
      </c>
      <c r="G44" s="126">
        <f t="shared" si="16"/>
        <v>0.11479591836734694</v>
      </c>
      <c r="H44" s="126">
        <f t="shared" si="16"/>
        <v>7.9081632653061229E-2</v>
      </c>
      <c r="I44" s="126">
        <f t="shared" si="16"/>
        <v>2.6785714285714284E-2</v>
      </c>
    </row>
    <row r="45" spans="2:9" ht="14.25" thickTop="1" x14ac:dyDescent="0.15">
      <c r="B45" s="271" t="s">
        <v>58</v>
      </c>
      <c r="C45" s="266">
        <f>SUM(D45:I45)</f>
        <v>364</v>
      </c>
      <c r="D45" s="272">
        <v>57</v>
      </c>
      <c r="E45" s="51">
        <v>119</v>
      </c>
      <c r="F45" s="45">
        <v>133</v>
      </c>
      <c r="G45" s="45">
        <v>28</v>
      </c>
      <c r="H45" s="45">
        <v>14</v>
      </c>
      <c r="I45" s="45">
        <v>13</v>
      </c>
    </row>
    <row r="46" spans="2:9" x14ac:dyDescent="0.15">
      <c r="B46" s="273"/>
      <c r="C46" s="274">
        <f>$C45/C45</f>
        <v>1</v>
      </c>
      <c r="D46" s="274">
        <f>D45/$C45</f>
        <v>0.15659340659340659</v>
      </c>
      <c r="E46" s="53">
        <f>E45/$C45</f>
        <v>0.32692307692307693</v>
      </c>
      <c r="F46" s="53">
        <f t="shared" ref="F46:I46" si="17">F45/$C45</f>
        <v>0.36538461538461536</v>
      </c>
      <c r="G46" s="53">
        <f t="shared" si="17"/>
        <v>7.6923076923076927E-2</v>
      </c>
      <c r="H46" s="53">
        <f t="shared" si="17"/>
        <v>3.8461538461538464E-2</v>
      </c>
      <c r="I46" s="53">
        <f t="shared" si="17"/>
        <v>3.5714285714285712E-2</v>
      </c>
    </row>
    <row r="47" spans="2:9" x14ac:dyDescent="0.15">
      <c r="B47" s="271" t="s">
        <v>59</v>
      </c>
      <c r="C47" s="266">
        <f>SUM(D47:I47)</f>
        <v>415</v>
      </c>
      <c r="D47" s="272">
        <v>49</v>
      </c>
      <c r="E47" s="51">
        <v>107</v>
      </c>
      <c r="F47" s="45">
        <v>142</v>
      </c>
      <c r="G47" s="45">
        <v>61</v>
      </c>
      <c r="H47" s="45">
        <v>48</v>
      </c>
      <c r="I47" s="45">
        <v>8</v>
      </c>
    </row>
    <row r="48" spans="2:9" x14ac:dyDescent="0.15">
      <c r="B48" s="273"/>
      <c r="C48" s="274">
        <f>$C47/C47</f>
        <v>1</v>
      </c>
      <c r="D48" s="274">
        <f>D47/$C47</f>
        <v>0.1180722891566265</v>
      </c>
      <c r="E48" s="53">
        <f>E47/$C47</f>
        <v>0.25783132530120484</v>
      </c>
      <c r="F48" s="53">
        <f t="shared" ref="F48:I48" si="18">F47/$C47</f>
        <v>0.34216867469879519</v>
      </c>
      <c r="G48" s="53">
        <f t="shared" si="18"/>
        <v>0.14698795180722893</v>
      </c>
      <c r="H48" s="53">
        <f t="shared" si="18"/>
        <v>0.11566265060240964</v>
      </c>
      <c r="I48" s="53">
        <f t="shared" si="18"/>
        <v>1.9277108433734941E-2</v>
      </c>
    </row>
    <row r="49" spans="2:9" x14ac:dyDescent="0.15">
      <c r="B49" s="50" t="s">
        <v>0</v>
      </c>
      <c r="C49" s="44">
        <f>SUM(D49:I49)</f>
        <v>5</v>
      </c>
      <c r="D49" s="51">
        <v>3</v>
      </c>
      <c r="E49" s="51">
        <v>0</v>
      </c>
      <c r="F49" s="45">
        <v>1</v>
      </c>
      <c r="G49" s="45">
        <v>1</v>
      </c>
      <c r="H49" s="45">
        <v>0</v>
      </c>
      <c r="I49" s="45">
        <v>0</v>
      </c>
    </row>
    <row r="50" spans="2:9" x14ac:dyDescent="0.15">
      <c r="B50" s="52"/>
      <c r="C50" s="53">
        <f>$C49/C49</f>
        <v>1</v>
      </c>
      <c r="D50" s="53">
        <f>D49/$C49</f>
        <v>0.6</v>
      </c>
      <c r="E50" s="53">
        <f>E49/$C49</f>
        <v>0</v>
      </c>
      <c r="F50" s="53">
        <f t="shared" ref="F50:I50" si="19">F49/$C49</f>
        <v>0.2</v>
      </c>
      <c r="G50" s="53">
        <f t="shared" si="19"/>
        <v>0.2</v>
      </c>
      <c r="H50" s="53">
        <f t="shared" si="19"/>
        <v>0</v>
      </c>
      <c r="I50" s="53">
        <f t="shared" si="19"/>
        <v>0</v>
      </c>
    </row>
  </sheetData>
  <mergeCells count="2">
    <mergeCell ref="B8:D8"/>
    <mergeCell ref="B4:D4"/>
  </mergeCells>
  <phoneticPr fontId="2"/>
  <pageMargins left="0.70866141732283472" right="0.70866141732283472" top="0.74803149606299213" bottom="0.74803149606299213" header="0.31496062992125984" footer="0.31496062992125984"/>
  <pageSetup paperSize="9" scale="86" orientation="landscape" r:id="rId1"/>
  <rowBreaks count="1" manualBreakCount="1">
    <brk id="39" max="13" man="1"/>
  </rowBreaks>
  <ignoredErrors>
    <ignoredError sqref="C44 C46 C4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view="pageBreakPreview" zoomScaleNormal="100" zoomScaleSheetLayoutView="100" workbookViewId="0"/>
  </sheetViews>
  <sheetFormatPr defaultRowHeight="13.5" x14ac:dyDescent="0.4"/>
  <cols>
    <col min="1" max="1" width="9" style="57"/>
    <col min="2" max="2" width="10.25" style="57" customWidth="1"/>
    <col min="3" max="4" width="9.625" style="57" customWidth="1"/>
    <col min="5" max="5" width="9.625" style="58" customWidth="1"/>
    <col min="6" max="9" width="9.625" style="57" customWidth="1"/>
    <col min="10" max="16384" width="9" style="57"/>
  </cols>
  <sheetData>
    <row r="1" spans="1:6" s="18" customFormat="1" ht="21.75" customHeight="1" x14ac:dyDescent="0.4">
      <c r="B1" s="370" t="s">
        <v>513</v>
      </c>
      <c r="E1" s="19"/>
    </row>
    <row r="2" spans="1:6" x14ac:dyDescent="0.4">
      <c r="B2" s="57" t="s">
        <v>527</v>
      </c>
    </row>
    <row r="3" spans="1:6" s="18" customFormat="1" ht="12" x14ac:dyDescent="0.4">
      <c r="E3" s="19"/>
    </row>
    <row r="4" spans="1:6" s="24" customFormat="1" ht="18.75" customHeight="1" x14ac:dyDescent="0.4">
      <c r="A4" s="20"/>
      <c r="B4" s="367" t="s">
        <v>517</v>
      </c>
      <c r="C4" s="368"/>
      <c r="D4" s="369"/>
      <c r="E4" s="23" t="s">
        <v>3</v>
      </c>
      <c r="F4" s="23" t="s">
        <v>4</v>
      </c>
    </row>
    <row r="5" spans="1:6" s="24" customFormat="1" ht="15" customHeight="1" x14ac:dyDescent="0.4">
      <c r="A5" s="20"/>
      <c r="B5" s="25" t="s">
        <v>372</v>
      </c>
      <c r="C5" s="26"/>
      <c r="D5" s="22"/>
      <c r="E5" s="8">
        <v>330</v>
      </c>
      <c r="F5" s="27">
        <f>IFERROR(E5/$E$8,0)</f>
        <v>0.41147132169576062</v>
      </c>
    </row>
    <row r="6" spans="1:6" s="24" customFormat="1" ht="15" customHeight="1" x14ac:dyDescent="0.4">
      <c r="A6" s="20"/>
      <c r="B6" s="25" t="s">
        <v>373</v>
      </c>
      <c r="C6" s="26"/>
      <c r="D6" s="22"/>
      <c r="E6" s="8">
        <v>465</v>
      </c>
      <c r="F6" s="27">
        <f>IFERROR(E6/$E$8,0)</f>
        <v>0.57980049875311723</v>
      </c>
    </row>
    <row r="7" spans="1:6" s="24" customFormat="1" ht="15" customHeight="1" thickBot="1" x14ac:dyDescent="0.45">
      <c r="A7" s="20"/>
      <c r="B7" s="28" t="s">
        <v>0</v>
      </c>
      <c r="C7" s="29"/>
      <c r="D7" s="30"/>
      <c r="E7" s="8">
        <v>7</v>
      </c>
      <c r="F7" s="27">
        <f>IFERROR(E7/$E$8,0)</f>
        <v>8.7281795511221939E-3</v>
      </c>
    </row>
    <row r="8" spans="1:6" s="24" customFormat="1" ht="15" customHeight="1" thickTop="1" x14ac:dyDescent="0.4">
      <c r="A8" s="20"/>
      <c r="B8" s="310" t="s">
        <v>369</v>
      </c>
      <c r="C8" s="311"/>
      <c r="D8" s="312"/>
      <c r="E8" s="63">
        <f>SUM(E5:E7)</f>
        <v>802</v>
      </c>
      <c r="F8" s="32">
        <f>SUM(F5:F7)</f>
        <v>1</v>
      </c>
    </row>
    <row r="9" spans="1:6" s="24" customFormat="1" ht="15" customHeight="1" x14ac:dyDescent="0.4">
      <c r="A9" s="20"/>
      <c r="B9" s="33"/>
      <c r="C9" s="34"/>
      <c r="D9" s="35"/>
      <c r="E9" s="36"/>
    </row>
    <row r="11" spans="1:6" s="18" customFormat="1" ht="12" x14ac:dyDescent="0.4">
      <c r="B11" s="18" t="s">
        <v>80</v>
      </c>
      <c r="E11" s="19"/>
    </row>
    <row r="12" spans="1:6" s="18" customFormat="1" ht="24" customHeight="1" x14ac:dyDescent="0.4">
      <c r="B12" s="1"/>
      <c r="C12" s="2" t="s">
        <v>39</v>
      </c>
      <c r="D12" s="2" t="s">
        <v>269</v>
      </c>
      <c r="E12" s="2" t="s">
        <v>270</v>
      </c>
      <c r="F12" s="2" t="s">
        <v>0</v>
      </c>
    </row>
    <row r="13" spans="1:6" s="18" customFormat="1" ht="15" customHeight="1" x14ac:dyDescent="0.4">
      <c r="B13" s="4" t="s">
        <v>267</v>
      </c>
      <c r="C13" s="5">
        <f>SUM(D13:F13)</f>
        <v>892</v>
      </c>
      <c r="D13" s="5">
        <v>319</v>
      </c>
      <c r="E13" s="5">
        <v>491</v>
      </c>
      <c r="F13" s="5">
        <v>82</v>
      </c>
    </row>
    <row r="14" spans="1:6" s="18" customFormat="1" ht="15" customHeight="1" x14ac:dyDescent="0.4">
      <c r="B14" s="7" t="s">
        <v>268</v>
      </c>
      <c r="C14" s="5">
        <f>SUM(D14:F14)</f>
        <v>802</v>
      </c>
      <c r="D14" s="8">
        <v>330</v>
      </c>
      <c r="E14" s="8">
        <v>465</v>
      </c>
      <c r="F14" s="8">
        <v>7</v>
      </c>
    </row>
    <row r="15" spans="1:6" s="18" customFormat="1" ht="7.5" customHeight="1" x14ac:dyDescent="0.4">
      <c r="B15" s="10"/>
      <c r="C15" s="10"/>
      <c r="D15" s="10"/>
      <c r="E15" s="11"/>
      <c r="F15" s="10"/>
    </row>
    <row r="16" spans="1:6" s="18" customFormat="1" ht="15" customHeight="1" x14ac:dyDescent="0.4">
      <c r="B16" s="4" t="s">
        <v>267</v>
      </c>
      <c r="C16" s="12">
        <f>C13/C13</f>
        <v>1</v>
      </c>
      <c r="D16" s="12">
        <f>D13/$C13</f>
        <v>0.3576233183856502</v>
      </c>
      <c r="E16" s="12">
        <f t="shared" ref="E16:F17" si="0">E13/$C13</f>
        <v>0.55044843049327352</v>
      </c>
      <c r="F16" s="12">
        <f t="shared" si="0"/>
        <v>9.1928251121076235E-2</v>
      </c>
    </row>
    <row r="17" spans="2:26" s="18" customFormat="1" ht="15" customHeight="1" x14ac:dyDescent="0.4">
      <c r="B17" s="7" t="s">
        <v>268</v>
      </c>
      <c r="C17" s="12">
        <f>C14/C14</f>
        <v>1</v>
      </c>
      <c r="D17" s="12">
        <f>D14/$C14</f>
        <v>0.41147132169576062</v>
      </c>
      <c r="E17" s="12">
        <f t="shared" si="0"/>
        <v>0.57980049875311723</v>
      </c>
      <c r="F17" s="12">
        <f t="shared" si="0"/>
        <v>8.7281795511221939E-3</v>
      </c>
    </row>
    <row r="18" spans="2:26" s="18" customFormat="1" ht="15" customHeight="1" x14ac:dyDescent="0.4">
      <c r="B18" s="37"/>
      <c r="C18" s="38"/>
      <c r="D18" s="38"/>
      <c r="E18" s="38"/>
      <c r="F18" s="38"/>
      <c r="G18" s="38"/>
      <c r="H18" s="38"/>
      <c r="I18" s="38"/>
      <c r="J18" s="38"/>
      <c r="K18" s="38"/>
      <c r="L18" s="38"/>
      <c r="M18" s="38"/>
      <c r="N18" s="38"/>
    </row>
    <row r="20" spans="2:26" s="18" customFormat="1" ht="12" x14ac:dyDescent="0.4">
      <c r="B20" s="18" t="s">
        <v>60</v>
      </c>
      <c r="E20" s="19"/>
      <c r="O20" s="19"/>
      <c r="P20" s="19"/>
    </row>
    <row r="21" spans="2:26" s="18" customFormat="1" ht="24" customHeight="1" x14ac:dyDescent="0.4">
      <c r="B21" s="39"/>
      <c r="C21" s="40" t="s">
        <v>39</v>
      </c>
      <c r="D21" s="41" t="s">
        <v>5</v>
      </c>
      <c r="E21" s="41" t="s">
        <v>6</v>
      </c>
      <c r="F21" s="41" t="s">
        <v>7</v>
      </c>
      <c r="G21" s="41" t="s">
        <v>8</v>
      </c>
      <c r="H21" s="41" t="s">
        <v>9</v>
      </c>
      <c r="I21" s="41" t="s">
        <v>1</v>
      </c>
      <c r="J21" s="41" t="s">
        <v>10</v>
      </c>
      <c r="K21" s="41" t="s">
        <v>11</v>
      </c>
      <c r="L21" s="41" t="s">
        <v>12</v>
      </c>
      <c r="M21" s="41" t="s">
        <v>13</v>
      </c>
      <c r="N21" s="41" t="s">
        <v>2</v>
      </c>
      <c r="O21" s="42"/>
      <c r="P21" s="19"/>
    </row>
    <row r="22" spans="2:26" s="18" customFormat="1" ht="12" x14ac:dyDescent="0.15">
      <c r="B22" s="43" t="s">
        <v>42</v>
      </c>
      <c r="C22" s="44">
        <f>SUM(D22:N22)</f>
        <v>802</v>
      </c>
      <c r="D22" s="45">
        <f t="shared" ref="D22:N22" si="1">SUM(D24,D26,D28,)</f>
        <v>245</v>
      </c>
      <c r="E22" s="45">
        <f t="shared" si="1"/>
        <v>89</v>
      </c>
      <c r="F22" s="45">
        <f t="shared" si="1"/>
        <v>213</v>
      </c>
      <c r="G22" s="45">
        <f t="shared" si="1"/>
        <v>36</v>
      </c>
      <c r="H22" s="45">
        <f t="shared" si="1"/>
        <v>98</v>
      </c>
      <c r="I22" s="45">
        <f t="shared" si="1"/>
        <v>4</v>
      </c>
      <c r="J22" s="45">
        <f t="shared" si="1"/>
        <v>17</v>
      </c>
      <c r="K22" s="45">
        <f t="shared" si="1"/>
        <v>3</v>
      </c>
      <c r="L22" s="45">
        <f t="shared" si="1"/>
        <v>18</v>
      </c>
      <c r="M22" s="45">
        <f t="shared" si="1"/>
        <v>9</v>
      </c>
      <c r="N22" s="45">
        <f t="shared" si="1"/>
        <v>70</v>
      </c>
      <c r="O22" s="46"/>
      <c r="P22" s="19"/>
    </row>
    <row r="23" spans="2:26" s="18" customFormat="1" ht="12.75" thickBot="1" x14ac:dyDescent="0.2">
      <c r="B23" s="47"/>
      <c r="C23" s="48">
        <f>$C22/C22</f>
        <v>1</v>
      </c>
      <c r="D23" s="48">
        <f>D22/$C22</f>
        <v>0.30548628428927682</v>
      </c>
      <c r="E23" s="48">
        <f t="shared" ref="E23:G23" si="2">E22/$C22</f>
        <v>0.11097256857855362</v>
      </c>
      <c r="F23" s="48">
        <f t="shared" si="2"/>
        <v>0.26558603491271821</v>
      </c>
      <c r="G23" s="48">
        <f t="shared" si="2"/>
        <v>4.488778054862843E-2</v>
      </c>
      <c r="H23" s="48">
        <f>H22/$C22</f>
        <v>0.12219451371571072</v>
      </c>
      <c r="I23" s="48">
        <f t="shared" ref="I23:N23" si="3">I22/$C22</f>
        <v>4.9875311720698253E-3</v>
      </c>
      <c r="J23" s="48">
        <f t="shared" si="3"/>
        <v>2.119700748129676E-2</v>
      </c>
      <c r="K23" s="48">
        <f t="shared" si="3"/>
        <v>3.740648379052369E-3</v>
      </c>
      <c r="L23" s="48">
        <f t="shared" si="3"/>
        <v>2.2443890274314215E-2</v>
      </c>
      <c r="M23" s="48">
        <f t="shared" si="3"/>
        <v>1.1221945137157107E-2</v>
      </c>
      <c r="N23" s="48">
        <f t="shared" si="3"/>
        <v>8.7281795511221949E-2</v>
      </c>
      <c r="O23" s="49"/>
      <c r="P23" s="19"/>
    </row>
    <row r="24" spans="2:26" s="18" customFormat="1" ht="12.75" thickTop="1" x14ac:dyDescent="0.15">
      <c r="B24" s="50" t="s">
        <v>58</v>
      </c>
      <c r="C24" s="44">
        <f>SUM(D24:N24)</f>
        <v>330</v>
      </c>
      <c r="D24" s="51">
        <v>97</v>
      </c>
      <c r="E24" s="45">
        <v>31</v>
      </c>
      <c r="F24" s="45">
        <v>80</v>
      </c>
      <c r="G24" s="45">
        <v>18</v>
      </c>
      <c r="H24" s="51">
        <v>56</v>
      </c>
      <c r="I24" s="45">
        <v>2</v>
      </c>
      <c r="J24" s="45">
        <v>6</v>
      </c>
      <c r="K24" s="45">
        <v>3</v>
      </c>
      <c r="L24" s="45">
        <v>7</v>
      </c>
      <c r="M24" s="45">
        <v>5</v>
      </c>
      <c r="N24" s="45">
        <v>25</v>
      </c>
      <c r="O24" s="67"/>
      <c r="P24" s="68"/>
      <c r="Q24" s="69"/>
      <c r="R24" s="69"/>
      <c r="S24" s="69"/>
      <c r="T24" s="69"/>
      <c r="U24" s="69"/>
      <c r="V24" s="69"/>
      <c r="W24" s="69"/>
      <c r="X24" s="69"/>
      <c r="Y24" s="69"/>
      <c r="Z24" s="69"/>
    </row>
    <row r="25" spans="2:26" s="18" customFormat="1" ht="12" x14ac:dyDescent="0.15">
      <c r="B25" s="52"/>
      <c r="C25" s="53">
        <f>$C24/C24</f>
        <v>1</v>
      </c>
      <c r="D25" s="53">
        <f>D24/$C24</f>
        <v>0.29393939393939394</v>
      </c>
      <c r="E25" s="53">
        <f t="shared" ref="E25:G25" si="4">E24/$C24</f>
        <v>9.3939393939393934E-2</v>
      </c>
      <c r="F25" s="53">
        <f t="shared" si="4"/>
        <v>0.24242424242424243</v>
      </c>
      <c r="G25" s="53">
        <f t="shared" si="4"/>
        <v>5.4545454545454543E-2</v>
      </c>
      <c r="H25" s="53">
        <f>H24/$C24</f>
        <v>0.16969696969696971</v>
      </c>
      <c r="I25" s="53">
        <f t="shared" ref="I25:N25" si="5">I24/$C24</f>
        <v>6.0606060606060606E-3</v>
      </c>
      <c r="J25" s="53">
        <f t="shared" si="5"/>
        <v>1.8181818181818181E-2</v>
      </c>
      <c r="K25" s="53">
        <f t="shared" si="5"/>
        <v>9.0909090909090905E-3</v>
      </c>
      <c r="L25" s="53">
        <f t="shared" si="5"/>
        <v>2.1212121212121213E-2</v>
      </c>
      <c r="M25" s="53">
        <f t="shared" si="5"/>
        <v>1.5151515151515152E-2</v>
      </c>
      <c r="N25" s="53">
        <f t="shared" si="5"/>
        <v>7.575757575757576E-2</v>
      </c>
      <c r="O25" s="67"/>
      <c r="P25" s="68"/>
      <c r="Q25" s="69"/>
      <c r="R25" s="69"/>
      <c r="S25" s="69"/>
      <c r="T25" s="69"/>
      <c r="U25" s="69"/>
      <c r="V25" s="69"/>
      <c r="W25" s="69"/>
      <c r="X25" s="69"/>
      <c r="Y25" s="69"/>
      <c r="Z25" s="69"/>
    </row>
    <row r="26" spans="2:26" s="18" customFormat="1" ht="12" x14ac:dyDescent="0.15">
      <c r="B26" s="50" t="s">
        <v>59</v>
      </c>
      <c r="C26" s="44">
        <f>SUM(D26:O26)</f>
        <v>465</v>
      </c>
      <c r="D26" s="51">
        <v>148</v>
      </c>
      <c r="E26" s="45">
        <v>58</v>
      </c>
      <c r="F26" s="45">
        <v>130</v>
      </c>
      <c r="G26" s="45">
        <v>17</v>
      </c>
      <c r="H26" s="51">
        <v>41</v>
      </c>
      <c r="I26" s="45">
        <v>2</v>
      </c>
      <c r="J26" s="45">
        <v>11</v>
      </c>
      <c r="K26" s="45">
        <v>0</v>
      </c>
      <c r="L26" s="45">
        <v>11</v>
      </c>
      <c r="M26" s="45">
        <v>2</v>
      </c>
      <c r="N26" s="45">
        <v>45</v>
      </c>
      <c r="O26" s="67"/>
      <c r="P26" s="68"/>
      <c r="Q26" s="69"/>
      <c r="R26" s="69"/>
      <c r="S26" s="69"/>
      <c r="T26" s="69"/>
      <c r="U26" s="69"/>
      <c r="V26" s="69"/>
      <c r="W26" s="69"/>
      <c r="X26" s="69"/>
      <c r="Y26" s="69"/>
      <c r="Z26" s="69"/>
    </row>
    <row r="27" spans="2:26" s="18" customFormat="1" ht="12" x14ac:dyDescent="0.15">
      <c r="B27" s="52"/>
      <c r="C27" s="53">
        <f>$C26/C26</f>
        <v>1</v>
      </c>
      <c r="D27" s="53">
        <f>D26/$C26</f>
        <v>0.31827956989247314</v>
      </c>
      <c r="E27" s="53">
        <f t="shared" ref="E27:G27" si="6">E26/$C26</f>
        <v>0.12473118279569892</v>
      </c>
      <c r="F27" s="53">
        <f t="shared" si="6"/>
        <v>0.27956989247311825</v>
      </c>
      <c r="G27" s="53">
        <f t="shared" si="6"/>
        <v>3.6559139784946237E-2</v>
      </c>
      <c r="H27" s="53">
        <f>H26/$C26</f>
        <v>8.8172043010752682E-2</v>
      </c>
      <c r="I27" s="53">
        <f t="shared" ref="I27:N27" si="7">I26/$C26</f>
        <v>4.3010752688172043E-3</v>
      </c>
      <c r="J27" s="53">
        <f t="shared" si="7"/>
        <v>2.3655913978494623E-2</v>
      </c>
      <c r="K27" s="53">
        <f t="shared" si="7"/>
        <v>0</v>
      </c>
      <c r="L27" s="53">
        <f t="shared" si="7"/>
        <v>2.3655913978494623E-2</v>
      </c>
      <c r="M27" s="53">
        <f t="shared" si="7"/>
        <v>4.3010752688172043E-3</v>
      </c>
      <c r="N27" s="53">
        <f t="shared" si="7"/>
        <v>9.6774193548387094E-2</v>
      </c>
      <c r="O27" s="49"/>
      <c r="P27" s="19"/>
    </row>
    <row r="28" spans="2:26" s="18" customFormat="1" ht="12" x14ac:dyDescent="0.15">
      <c r="B28" s="50" t="s">
        <v>47</v>
      </c>
      <c r="C28" s="44">
        <f>SUM(D28:O28)</f>
        <v>7</v>
      </c>
      <c r="D28" s="51">
        <v>0</v>
      </c>
      <c r="E28" s="45">
        <v>0</v>
      </c>
      <c r="F28" s="45">
        <v>3</v>
      </c>
      <c r="G28" s="45">
        <v>1</v>
      </c>
      <c r="H28" s="51">
        <v>1</v>
      </c>
      <c r="I28" s="45">
        <v>0</v>
      </c>
      <c r="J28" s="45">
        <v>0</v>
      </c>
      <c r="K28" s="45">
        <v>0</v>
      </c>
      <c r="L28" s="45">
        <v>0</v>
      </c>
      <c r="M28" s="45">
        <v>2</v>
      </c>
      <c r="N28" s="45">
        <v>0</v>
      </c>
      <c r="O28" s="46"/>
      <c r="P28" s="19"/>
    </row>
    <row r="29" spans="2:26" s="18" customFormat="1" ht="12" x14ac:dyDescent="0.15">
      <c r="B29" s="52"/>
      <c r="C29" s="53">
        <f>$C28/C28</f>
        <v>1</v>
      </c>
      <c r="D29" s="53">
        <f>D28/$C28</f>
        <v>0</v>
      </c>
      <c r="E29" s="53">
        <f t="shared" ref="E29:G29" si="8">E28/$C28</f>
        <v>0</v>
      </c>
      <c r="F29" s="53">
        <f t="shared" si="8"/>
        <v>0.42857142857142855</v>
      </c>
      <c r="G29" s="53">
        <f t="shared" si="8"/>
        <v>0.14285714285714285</v>
      </c>
      <c r="H29" s="53">
        <f>H28/$C28</f>
        <v>0.14285714285714285</v>
      </c>
      <c r="I29" s="53">
        <f t="shared" ref="I29:N29" si="9">I28/$C28</f>
        <v>0</v>
      </c>
      <c r="J29" s="53">
        <f t="shared" si="9"/>
        <v>0</v>
      </c>
      <c r="K29" s="53">
        <f t="shared" si="9"/>
        <v>0</v>
      </c>
      <c r="L29" s="53">
        <f t="shared" si="9"/>
        <v>0</v>
      </c>
      <c r="M29" s="53">
        <f t="shared" si="9"/>
        <v>0.2857142857142857</v>
      </c>
      <c r="N29" s="53">
        <f t="shared" si="9"/>
        <v>0</v>
      </c>
      <c r="O29" s="49"/>
      <c r="P29" s="19"/>
    </row>
    <row r="30" spans="2:26" s="18" customFormat="1" ht="12" x14ac:dyDescent="0.4">
      <c r="E30" s="19"/>
      <c r="O30" s="19"/>
      <c r="P30" s="19"/>
    </row>
    <row r="31" spans="2:26" s="18" customFormat="1" ht="12.75" customHeight="1" x14ac:dyDescent="0.4">
      <c r="B31" s="18" t="s">
        <v>61</v>
      </c>
      <c r="E31" s="19"/>
      <c r="O31" s="19"/>
      <c r="P31" s="19"/>
    </row>
    <row r="32" spans="2:26" s="18" customFormat="1" ht="24" x14ac:dyDescent="0.4">
      <c r="B32" s="39"/>
      <c r="C32" s="40" t="s">
        <v>39</v>
      </c>
      <c r="D32" s="40" t="s">
        <v>40</v>
      </c>
      <c r="E32" s="40" t="s">
        <v>41</v>
      </c>
      <c r="F32" s="40" t="s">
        <v>19</v>
      </c>
      <c r="G32" s="40" t="s">
        <v>20</v>
      </c>
      <c r="H32" s="40" t="s">
        <v>54</v>
      </c>
    </row>
    <row r="33" spans="2:9" s="18" customFormat="1" ht="12" x14ac:dyDescent="0.15">
      <c r="B33" s="43" t="s">
        <v>42</v>
      </c>
      <c r="C33" s="44">
        <f>SUM(D33:H33)</f>
        <v>802</v>
      </c>
      <c r="D33" s="45">
        <f t="shared" ref="D33:H33" si="10">SUM(D35,D37,D39,)</f>
        <v>633</v>
      </c>
      <c r="E33" s="45">
        <f t="shared" si="10"/>
        <v>91</v>
      </c>
      <c r="F33" s="45">
        <f t="shared" si="10"/>
        <v>21</v>
      </c>
      <c r="G33" s="45">
        <f t="shared" si="10"/>
        <v>37</v>
      </c>
      <c r="H33" s="45">
        <f t="shared" si="10"/>
        <v>20</v>
      </c>
    </row>
    <row r="34" spans="2:9" s="18" customFormat="1" ht="12.75" thickBot="1" x14ac:dyDescent="0.2">
      <c r="B34" s="47"/>
      <c r="C34" s="48">
        <f>$C33/C33</f>
        <v>1</v>
      </c>
      <c r="D34" s="54">
        <f>D33/$C33</f>
        <v>0.78927680798004984</v>
      </c>
      <c r="E34" s="54">
        <f>E33/$C33</f>
        <v>0.11346633416458853</v>
      </c>
      <c r="F34" s="54">
        <f>F33/$C33</f>
        <v>2.6184538653366583E-2</v>
      </c>
      <c r="G34" s="54">
        <f>G33/$C33</f>
        <v>4.6134663341645885E-2</v>
      </c>
      <c r="H34" s="54">
        <f>H33/$C33</f>
        <v>2.4937655860349128E-2</v>
      </c>
    </row>
    <row r="35" spans="2:9" s="18" customFormat="1" ht="12.75" thickTop="1" x14ac:dyDescent="0.15">
      <c r="B35" s="50" t="s">
        <v>58</v>
      </c>
      <c r="C35" s="44">
        <f>SUM(D35:H35)</f>
        <v>330</v>
      </c>
      <c r="D35" s="51">
        <v>243</v>
      </c>
      <c r="E35" s="51">
        <v>44</v>
      </c>
      <c r="F35" s="45">
        <v>11</v>
      </c>
      <c r="G35" s="45">
        <v>25</v>
      </c>
      <c r="H35" s="45">
        <v>7</v>
      </c>
    </row>
    <row r="36" spans="2:9" s="18" customFormat="1" ht="12" x14ac:dyDescent="0.15">
      <c r="B36" s="52"/>
      <c r="C36" s="53">
        <f>$C35/C35</f>
        <v>1</v>
      </c>
      <c r="D36" s="53">
        <f>D35/$C35</f>
        <v>0.73636363636363633</v>
      </c>
      <c r="E36" s="53">
        <f>E35/$C35</f>
        <v>0.13333333333333333</v>
      </c>
      <c r="F36" s="53">
        <f t="shared" ref="F36:G36" si="11">F35/$C35</f>
        <v>3.3333333333333333E-2</v>
      </c>
      <c r="G36" s="53">
        <f t="shared" si="11"/>
        <v>7.575757575757576E-2</v>
      </c>
      <c r="H36" s="53">
        <f>H35/$C35</f>
        <v>2.1212121212121213E-2</v>
      </c>
    </row>
    <row r="37" spans="2:9" s="18" customFormat="1" ht="12" x14ac:dyDescent="0.15">
      <c r="B37" s="50" t="s">
        <v>59</v>
      </c>
      <c r="C37" s="44">
        <f>SUM(D37:H37)</f>
        <v>465</v>
      </c>
      <c r="D37" s="51">
        <v>385</v>
      </c>
      <c r="E37" s="51">
        <v>47</v>
      </c>
      <c r="F37" s="45">
        <v>10</v>
      </c>
      <c r="G37" s="45">
        <v>11</v>
      </c>
      <c r="H37" s="45">
        <v>12</v>
      </c>
    </row>
    <row r="38" spans="2:9" s="18" customFormat="1" ht="12" x14ac:dyDescent="0.15">
      <c r="B38" s="52"/>
      <c r="C38" s="53">
        <f>$C37/C37</f>
        <v>1</v>
      </c>
      <c r="D38" s="53">
        <f>D37/$C37</f>
        <v>0.82795698924731187</v>
      </c>
      <c r="E38" s="53">
        <f>E37/$C37</f>
        <v>0.1010752688172043</v>
      </c>
      <c r="F38" s="53">
        <f t="shared" ref="F38:G38" si="12">F37/$C37</f>
        <v>2.1505376344086023E-2</v>
      </c>
      <c r="G38" s="53">
        <f t="shared" si="12"/>
        <v>2.3655913978494623E-2</v>
      </c>
      <c r="H38" s="53">
        <f>H37/$C37</f>
        <v>2.5806451612903226E-2</v>
      </c>
    </row>
    <row r="39" spans="2:9" s="18" customFormat="1" ht="12" x14ac:dyDescent="0.15">
      <c r="B39" s="50" t="s">
        <v>47</v>
      </c>
      <c r="C39" s="44">
        <f>SUM(D39:H39)</f>
        <v>7</v>
      </c>
      <c r="D39" s="51">
        <v>5</v>
      </c>
      <c r="E39" s="51">
        <v>0</v>
      </c>
      <c r="F39" s="45">
        <v>0</v>
      </c>
      <c r="G39" s="45">
        <v>1</v>
      </c>
      <c r="H39" s="45">
        <v>1</v>
      </c>
    </row>
    <row r="40" spans="2:9" s="18" customFormat="1" ht="12" x14ac:dyDescent="0.15">
      <c r="B40" s="55"/>
      <c r="C40" s="53">
        <f>$C39/C39</f>
        <v>1</v>
      </c>
      <c r="D40" s="53">
        <f>D39/$C39</f>
        <v>0.7142857142857143</v>
      </c>
      <c r="E40" s="53">
        <f t="shared" ref="E40:H40" si="13">E39/$C39</f>
        <v>0</v>
      </c>
      <c r="F40" s="53">
        <f t="shared" si="13"/>
        <v>0</v>
      </c>
      <c r="G40" s="53">
        <f t="shared" si="13"/>
        <v>0.14285714285714285</v>
      </c>
      <c r="H40" s="53">
        <f t="shared" si="13"/>
        <v>0.14285714285714285</v>
      </c>
    </row>
    <row r="42" spans="2:9" x14ac:dyDescent="0.4">
      <c r="B42" s="18" t="s">
        <v>508</v>
      </c>
      <c r="C42" s="218"/>
      <c r="D42" s="218"/>
      <c r="E42" s="219"/>
      <c r="F42" s="18"/>
      <c r="G42" s="18"/>
      <c r="H42" s="18"/>
      <c r="I42" s="18"/>
    </row>
    <row r="43" spans="2:9" x14ac:dyDescent="0.4">
      <c r="B43" s="39"/>
      <c r="C43" s="66" t="s">
        <v>39</v>
      </c>
      <c r="D43" s="66" t="s">
        <v>470</v>
      </c>
      <c r="E43" s="66" t="s">
        <v>21</v>
      </c>
      <c r="F43" s="66" t="s">
        <v>22</v>
      </c>
      <c r="G43" s="66" t="s">
        <v>23</v>
      </c>
      <c r="H43" s="66" t="s">
        <v>315</v>
      </c>
      <c r="I43" s="66" t="s">
        <v>317</v>
      </c>
    </row>
    <row r="44" spans="2:9" x14ac:dyDescent="0.15">
      <c r="B44" s="217" t="s">
        <v>42</v>
      </c>
      <c r="C44" s="44">
        <f>SUM(D44:I44)</f>
        <v>784</v>
      </c>
      <c r="D44" s="45">
        <f>SUM(D46,D48,D50,)</f>
        <v>109</v>
      </c>
      <c r="E44" s="45">
        <f t="shared" ref="E44:I44" si="14">SUM(E46,E48,E50,)</f>
        <v>226</v>
      </c>
      <c r="F44" s="45">
        <f t="shared" si="14"/>
        <v>276</v>
      </c>
      <c r="G44" s="45">
        <f t="shared" si="14"/>
        <v>90</v>
      </c>
      <c r="H44" s="45">
        <f t="shared" si="14"/>
        <v>62</v>
      </c>
      <c r="I44" s="45">
        <f t="shared" si="14"/>
        <v>21</v>
      </c>
    </row>
    <row r="45" spans="2:9" ht="14.25" thickBot="1" x14ac:dyDescent="0.2">
      <c r="B45" s="47"/>
      <c r="C45" s="48">
        <f>$C44/C44</f>
        <v>1</v>
      </c>
      <c r="D45" s="126">
        <f>D44/$C44</f>
        <v>0.13903061224489796</v>
      </c>
      <c r="E45" s="126">
        <f>E44/$C44</f>
        <v>0.28826530612244899</v>
      </c>
      <c r="F45" s="126">
        <f t="shared" ref="F45:I45" si="15">F44/$C44</f>
        <v>0.35204081632653061</v>
      </c>
      <c r="G45" s="126">
        <f t="shared" si="15"/>
        <v>0.11479591836734694</v>
      </c>
      <c r="H45" s="126">
        <f t="shared" si="15"/>
        <v>7.9081632653061229E-2</v>
      </c>
      <c r="I45" s="126">
        <f t="shared" si="15"/>
        <v>2.6785714285714284E-2</v>
      </c>
    </row>
    <row r="46" spans="2:9" ht="14.25" thickTop="1" x14ac:dyDescent="0.15">
      <c r="B46" s="50" t="s">
        <v>58</v>
      </c>
      <c r="C46" s="44">
        <f>SUM(D46:I46)</f>
        <v>327</v>
      </c>
      <c r="D46" s="51">
        <v>25</v>
      </c>
      <c r="E46" s="51">
        <v>83</v>
      </c>
      <c r="F46" s="45">
        <v>121</v>
      </c>
      <c r="G46" s="45">
        <v>44</v>
      </c>
      <c r="H46" s="45">
        <v>34</v>
      </c>
      <c r="I46" s="45">
        <v>20</v>
      </c>
    </row>
    <row r="47" spans="2:9" x14ac:dyDescent="0.15">
      <c r="B47" s="52"/>
      <c r="C47" s="53">
        <f>$C46/C46</f>
        <v>1</v>
      </c>
      <c r="D47" s="53">
        <f>D46/$C46</f>
        <v>7.64525993883792E-2</v>
      </c>
      <c r="E47" s="53">
        <f>E46/$C46</f>
        <v>0.25382262996941896</v>
      </c>
      <c r="F47" s="53">
        <f t="shared" ref="F47:I47" si="16">F46/$C46</f>
        <v>0.37003058103975534</v>
      </c>
      <c r="G47" s="53">
        <f t="shared" si="16"/>
        <v>0.13455657492354739</v>
      </c>
      <c r="H47" s="53">
        <f t="shared" si="16"/>
        <v>0.10397553516819572</v>
      </c>
      <c r="I47" s="53">
        <f t="shared" si="16"/>
        <v>6.1162079510703363E-2</v>
      </c>
    </row>
    <row r="48" spans="2:9" x14ac:dyDescent="0.15">
      <c r="B48" s="50" t="s">
        <v>59</v>
      </c>
      <c r="C48" s="44">
        <f>SUM(D48:I48)</f>
        <v>450</v>
      </c>
      <c r="D48" s="51">
        <v>81</v>
      </c>
      <c r="E48" s="51">
        <v>141</v>
      </c>
      <c r="F48" s="45">
        <v>154</v>
      </c>
      <c r="G48" s="45">
        <v>46</v>
      </c>
      <c r="H48" s="45">
        <v>27</v>
      </c>
      <c r="I48" s="45">
        <v>1</v>
      </c>
    </row>
    <row r="49" spans="2:9" x14ac:dyDescent="0.15">
      <c r="B49" s="52"/>
      <c r="C49" s="53">
        <f>$C48/C48</f>
        <v>1</v>
      </c>
      <c r="D49" s="53">
        <f>D48/$C48</f>
        <v>0.18</v>
      </c>
      <c r="E49" s="53">
        <f>E48/$C48</f>
        <v>0.31333333333333335</v>
      </c>
      <c r="F49" s="53">
        <f t="shared" ref="F49:I49" si="17">F48/$C48</f>
        <v>0.34222222222222221</v>
      </c>
      <c r="G49" s="53">
        <f t="shared" si="17"/>
        <v>0.10222222222222223</v>
      </c>
      <c r="H49" s="53">
        <f t="shared" si="17"/>
        <v>0.06</v>
      </c>
      <c r="I49" s="53">
        <f t="shared" si="17"/>
        <v>2.2222222222222222E-3</v>
      </c>
    </row>
    <row r="50" spans="2:9" x14ac:dyDescent="0.15">
      <c r="B50" s="50" t="s">
        <v>0</v>
      </c>
      <c r="C50" s="44">
        <f>SUM(D50:I50)</f>
        <v>7</v>
      </c>
      <c r="D50" s="51">
        <v>3</v>
      </c>
      <c r="E50" s="51">
        <v>2</v>
      </c>
      <c r="F50" s="45">
        <v>1</v>
      </c>
      <c r="G50" s="45">
        <v>0</v>
      </c>
      <c r="H50" s="45">
        <v>1</v>
      </c>
      <c r="I50" s="45">
        <v>0</v>
      </c>
    </row>
    <row r="51" spans="2:9" x14ac:dyDescent="0.15">
      <c r="B51" s="52"/>
      <c r="C51" s="53">
        <f>$C50/C50</f>
        <v>1</v>
      </c>
      <c r="D51" s="53">
        <f>D50/$C50</f>
        <v>0.42857142857142855</v>
      </c>
      <c r="E51" s="53">
        <f>E50/$C50</f>
        <v>0.2857142857142857</v>
      </c>
      <c r="F51" s="53">
        <f t="shared" ref="F51:I51" si="18">F50/$C50</f>
        <v>0.14285714285714285</v>
      </c>
      <c r="G51" s="53">
        <f t="shared" si="18"/>
        <v>0</v>
      </c>
      <c r="H51" s="53">
        <f t="shared" si="18"/>
        <v>0.14285714285714285</v>
      </c>
      <c r="I51" s="53">
        <f t="shared" si="18"/>
        <v>0</v>
      </c>
    </row>
  </sheetData>
  <mergeCells count="2">
    <mergeCell ref="B8:D8"/>
    <mergeCell ref="B4:D4"/>
  </mergeCells>
  <phoneticPr fontId="2"/>
  <pageMargins left="0.70866141732283472" right="0.70866141732283472" top="0.74803149606299213" bottom="0.74803149606299213" header="0.31496062992125984" footer="0.31496062992125984"/>
  <pageSetup paperSize="9" scale="91" orientation="landscape" r:id="rId1"/>
  <rowBreaks count="1" manualBreakCount="1">
    <brk id="30" max="13" man="1"/>
  </rowBreaks>
  <ignoredErrors>
    <ignoredError sqref="C45:C5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view="pageBreakPreview" zoomScaleNormal="100" zoomScaleSheetLayoutView="100" workbookViewId="0"/>
  </sheetViews>
  <sheetFormatPr defaultRowHeight="13.5" x14ac:dyDescent="0.4"/>
  <cols>
    <col min="1" max="1" width="9" style="57"/>
    <col min="2" max="2" width="14.125" style="57" customWidth="1"/>
    <col min="3" max="4" width="9.625" style="57" customWidth="1"/>
    <col min="5" max="5" width="9.625" style="58" customWidth="1"/>
    <col min="6" max="9" width="9.625" style="57" customWidth="1"/>
    <col min="10" max="12" width="9" style="57"/>
    <col min="13" max="13" width="9" style="57" customWidth="1"/>
    <col min="14" max="16384" width="9" style="57"/>
  </cols>
  <sheetData>
    <row r="1" spans="1:6" s="18" customFormat="1" ht="21.75" customHeight="1" x14ac:dyDescent="0.4">
      <c r="B1" s="370" t="s">
        <v>513</v>
      </c>
      <c r="E1" s="19"/>
    </row>
    <row r="2" spans="1:6" x14ac:dyDescent="0.4">
      <c r="B2" s="57" t="s">
        <v>526</v>
      </c>
    </row>
    <row r="3" spans="1:6" s="18" customFormat="1" ht="12" x14ac:dyDescent="0.4">
      <c r="E3" s="19"/>
    </row>
    <row r="4" spans="1:6" s="24" customFormat="1" ht="18.75" customHeight="1" x14ac:dyDescent="0.4">
      <c r="A4" s="20"/>
      <c r="B4" s="371" t="s">
        <v>518</v>
      </c>
      <c r="C4" s="372"/>
      <c r="D4" s="373"/>
      <c r="E4" s="23" t="s">
        <v>3</v>
      </c>
      <c r="F4" s="23" t="s">
        <v>4</v>
      </c>
    </row>
    <row r="5" spans="1:6" s="24" customFormat="1" ht="15" customHeight="1" x14ac:dyDescent="0.4">
      <c r="A5" s="20"/>
      <c r="B5" s="25" t="s">
        <v>372</v>
      </c>
      <c r="C5" s="26"/>
      <c r="D5" s="22"/>
      <c r="E5" s="8">
        <v>301</v>
      </c>
      <c r="F5" s="27">
        <f>IFERROR(E5/$E$8,0)</f>
        <v>0.37531172069825436</v>
      </c>
    </row>
    <row r="6" spans="1:6" s="24" customFormat="1" ht="15" customHeight="1" x14ac:dyDescent="0.4">
      <c r="A6" s="20"/>
      <c r="B6" s="25" t="s">
        <v>373</v>
      </c>
      <c r="C6" s="26"/>
      <c r="D6" s="22"/>
      <c r="E6" s="8">
        <v>447</v>
      </c>
      <c r="F6" s="27">
        <f>IFERROR(E6/$E$8,0)</f>
        <v>0.55735660847880297</v>
      </c>
    </row>
    <row r="7" spans="1:6" s="24" customFormat="1" ht="15" customHeight="1" thickBot="1" x14ac:dyDescent="0.45">
      <c r="A7" s="20"/>
      <c r="B7" s="28" t="s">
        <v>0</v>
      </c>
      <c r="C7" s="29"/>
      <c r="D7" s="30"/>
      <c r="E7" s="8">
        <v>54</v>
      </c>
      <c r="F7" s="27">
        <f>IFERROR(E7/$E$8,0)</f>
        <v>6.7331670822942641E-2</v>
      </c>
    </row>
    <row r="8" spans="1:6" s="24" customFormat="1" ht="15" customHeight="1" thickTop="1" x14ac:dyDescent="0.4">
      <c r="A8" s="20"/>
      <c r="B8" s="310" t="s">
        <v>369</v>
      </c>
      <c r="C8" s="311"/>
      <c r="D8" s="312"/>
      <c r="E8" s="63">
        <f>SUM(E5:E7)</f>
        <v>802</v>
      </c>
      <c r="F8" s="32">
        <f>SUM(F5:F7)</f>
        <v>1</v>
      </c>
    </row>
    <row r="9" spans="1:6" s="24" customFormat="1" ht="15" customHeight="1" x14ac:dyDescent="0.4">
      <c r="A9" s="20"/>
      <c r="B9" s="33"/>
      <c r="C9" s="34"/>
      <c r="D9" s="35"/>
      <c r="E9" s="36"/>
    </row>
    <row r="10" spans="1:6" s="18" customFormat="1" ht="12" x14ac:dyDescent="0.4">
      <c r="B10" s="18" t="s">
        <v>80</v>
      </c>
      <c r="E10" s="19"/>
    </row>
    <row r="11" spans="1:6" s="18" customFormat="1" ht="24" customHeight="1" x14ac:dyDescent="0.4">
      <c r="B11" s="1"/>
      <c r="C11" s="2" t="s">
        <v>39</v>
      </c>
      <c r="D11" s="2" t="s">
        <v>269</v>
      </c>
      <c r="E11" s="2" t="s">
        <v>270</v>
      </c>
      <c r="F11" s="2" t="s">
        <v>0</v>
      </c>
    </row>
    <row r="12" spans="1:6" s="18" customFormat="1" ht="15" customHeight="1" x14ac:dyDescent="0.4">
      <c r="B12" s="4" t="s">
        <v>267</v>
      </c>
      <c r="C12" s="5">
        <f>SUM(D12:F12)</f>
        <v>892</v>
      </c>
      <c r="D12" s="5">
        <v>368</v>
      </c>
      <c r="E12" s="5">
        <v>388</v>
      </c>
      <c r="F12" s="5">
        <v>136</v>
      </c>
    </row>
    <row r="13" spans="1:6" s="18" customFormat="1" ht="15" customHeight="1" x14ac:dyDescent="0.4">
      <c r="B13" s="7" t="s">
        <v>268</v>
      </c>
      <c r="C13" s="5">
        <f>SUM(D13:F13)</f>
        <v>802</v>
      </c>
      <c r="D13" s="8">
        <v>301</v>
      </c>
      <c r="E13" s="8">
        <v>447</v>
      </c>
      <c r="F13" s="8">
        <v>54</v>
      </c>
    </row>
    <row r="14" spans="1:6" s="18" customFormat="1" ht="7.5" customHeight="1" x14ac:dyDescent="0.4">
      <c r="B14" s="10"/>
      <c r="C14" s="10"/>
      <c r="D14" s="10"/>
      <c r="E14" s="11"/>
      <c r="F14" s="10"/>
    </row>
    <row r="15" spans="1:6" s="18" customFormat="1" ht="15" customHeight="1" x14ac:dyDescent="0.4">
      <c r="B15" s="4" t="s">
        <v>267</v>
      </c>
      <c r="C15" s="12">
        <f>C12/C12</f>
        <v>1</v>
      </c>
      <c r="D15" s="12">
        <f>D12/$C12</f>
        <v>0.41255605381165922</v>
      </c>
      <c r="E15" s="12">
        <f t="shared" ref="E15:F16" si="0">E12/$C12</f>
        <v>0.4349775784753363</v>
      </c>
      <c r="F15" s="12">
        <f t="shared" si="0"/>
        <v>0.15246636771300448</v>
      </c>
    </row>
    <row r="16" spans="1:6" s="18" customFormat="1" ht="15" customHeight="1" x14ac:dyDescent="0.4">
      <c r="B16" s="7" t="s">
        <v>268</v>
      </c>
      <c r="C16" s="12">
        <f>C13/C13</f>
        <v>1</v>
      </c>
      <c r="D16" s="12">
        <f>D13/$C13</f>
        <v>0.37531172069825436</v>
      </c>
      <c r="E16" s="12">
        <f t="shared" si="0"/>
        <v>0.55735660847880297</v>
      </c>
      <c r="F16" s="12">
        <f t="shared" si="0"/>
        <v>6.7331670822942641E-2</v>
      </c>
    </row>
    <row r="17" spans="2:26" s="18" customFormat="1" ht="15" customHeight="1" x14ac:dyDescent="0.4">
      <c r="B17" s="37"/>
      <c r="C17" s="38"/>
      <c r="D17" s="38"/>
      <c r="E17" s="38"/>
      <c r="F17" s="38"/>
      <c r="G17" s="38"/>
      <c r="H17" s="38"/>
      <c r="I17" s="38"/>
      <c r="J17" s="38"/>
      <c r="K17" s="38"/>
      <c r="L17" s="38"/>
      <c r="M17" s="38"/>
      <c r="N17" s="38"/>
    </row>
    <row r="18" spans="2:26" s="18" customFormat="1" ht="12" x14ac:dyDescent="0.4">
      <c r="B18" s="18" t="s">
        <v>62</v>
      </c>
      <c r="E18" s="19"/>
      <c r="O18" s="19"/>
      <c r="P18" s="19"/>
    </row>
    <row r="19" spans="2:26" s="18" customFormat="1" ht="24" customHeight="1" x14ac:dyDescent="0.4">
      <c r="B19" s="39"/>
      <c r="C19" s="40" t="s">
        <v>39</v>
      </c>
      <c r="D19" s="41" t="s">
        <v>5</v>
      </c>
      <c r="E19" s="41" t="s">
        <v>6</v>
      </c>
      <c r="F19" s="41" t="s">
        <v>7</v>
      </c>
      <c r="G19" s="41" t="s">
        <v>8</v>
      </c>
      <c r="H19" s="41" t="s">
        <v>9</v>
      </c>
      <c r="I19" s="41" t="s">
        <v>1</v>
      </c>
      <c r="J19" s="41" t="s">
        <v>10</v>
      </c>
      <c r="K19" s="41" t="s">
        <v>11</v>
      </c>
      <c r="L19" s="41" t="s">
        <v>12</v>
      </c>
      <c r="M19" s="41" t="s">
        <v>13</v>
      </c>
      <c r="N19" s="41" t="s">
        <v>2</v>
      </c>
      <c r="O19" s="42"/>
      <c r="P19" s="19"/>
    </row>
    <row r="20" spans="2:26" s="18" customFormat="1" ht="12" x14ac:dyDescent="0.15">
      <c r="B20" s="43" t="s">
        <v>42</v>
      </c>
      <c r="C20" s="44">
        <f>SUM(D20:N20)</f>
        <v>802</v>
      </c>
      <c r="D20" s="45">
        <f t="shared" ref="D20:N20" si="1">SUM(D22,D24,D26,)</f>
        <v>245</v>
      </c>
      <c r="E20" s="45">
        <f t="shared" si="1"/>
        <v>89</v>
      </c>
      <c r="F20" s="45">
        <f t="shared" si="1"/>
        <v>213</v>
      </c>
      <c r="G20" s="45">
        <f t="shared" si="1"/>
        <v>36</v>
      </c>
      <c r="H20" s="45">
        <f t="shared" si="1"/>
        <v>98</v>
      </c>
      <c r="I20" s="45">
        <f t="shared" si="1"/>
        <v>4</v>
      </c>
      <c r="J20" s="45">
        <f t="shared" si="1"/>
        <v>17</v>
      </c>
      <c r="K20" s="45">
        <f t="shared" si="1"/>
        <v>3</v>
      </c>
      <c r="L20" s="45">
        <f t="shared" si="1"/>
        <v>18</v>
      </c>
      <c r="M20" s="45">
        <f t="shared" si="1"/>
        <v>9</v>
      </c>
      <c r="N20" s="45">
        <f t="shared" si="1"/>
        <v>70</v>
      </c>
      <c r="O20" s="46"/>
      <c r="P20" s="19"/>
    </row>
    <row r="21" spans="2:26" s="18" customFormat="1" ht="12.75" thickBot="1" x14ac:dyDescent="0.2">
      <c r="B21" s="47"/>
      <c r="C21" s="48">
        <f>$C20/C20</f>
        <v>1</v>
      </c>
      <c r="D21" s="48">
        <f>D20/$C20</f>
        <v>0.30548628428927682</v>
      </c>
      <c r="E21" s="48">
        <f t="shared" ref="E21:G21" si="2">E20/$C20</f>
        <v>0.11097256857855362</v>
      </c>
      <c r="F21" s="48">
        <f t="shared" si="2"/>
        <v>0.26558603491271821</v>
      </c>
      <c r="G21" s="48">
        <f t="shared" si="2"/>
        <v>4.488778054862843E-2</v>
      </c>
      <c r="H21" s="48">
        <f>H20/$C20</f>
        <v>0.12219451371571072</v>
      </c>
      <c r="I21" s="48">
        <f t="shared" ref="I21:N21" si="3">I20/$C20</f>
        <v>4.9875311720698253E-3</v>
      </c>
      <c r="J21" s="48">
        <f t="shared" si="3"/>
        <v>2.119700748129676E-2</v>
      </c>
      <c r="K21" s="48">
        <f t="shared" si="3"/>
        <v>3.740648379052369E-3</v>
      </c>
      <c r="L21" s="48">
        <f t="shared" si="3"/>
        <v>2.2443890274314215E-2</v>
      </c>
      <c r="M21" s="48">
        <f t="shared" si="3"/>
        <v>1.1221945137157107E-2</v>
      </c>
      <c r="N21" s="48">
        <f t="shared" si="3"/>
        <v>8.7281795511221949E-2</v>
      </c>
      <c r="O21" s="49"/>
      <c r="P21" s="19"/>
    </row>
    <row r="22" spans="2:26" s="18" customFormat="1" ht="12.75" thickTop="1" x14ac:dyDescent="0.15">
      <c r="B22" s="50" t="s">
        <v>58</v>
      </c>
      <c r="C22" s="44">
        <f>SUM(D22:N22)</f>
        <v>301</v>
      </c>
      <c r="D22" s="51">
        <v>88</v>
      </c>
      <c r="E22" s="45">
        <v>39</v>
      </c>
      <c r="F22" s="45">
        <v>72</v>
      </c>
      <c r="G22" s="45">
        <v>19</v>
      </c>
      <c r="H22" s="51">
        <v>38</v>
      </c>
      <c r="I22" s="45">
        <v>1</v>
      </c>
      <c r="J22" s="45">
        <v>6</v>
      </c>
      <c r="K22" s="45">
        <v>1</v>
      </c>
      <c r="L22" s="45">
        <v>7</v>
      </c>
      <c r="M22" s="45">
        <v>2</v>
      </c>
      <c r="N22" s="45">
        <v>28</v>
      </c>
      <c r="O22" s="67"/>
      <c r="P22" s="68"/>
      <c r="Q22" s="69"/>
      <c r="R22" s="69"/>
      <c r="S22" s="69"/>
      <c r="T22" s="69"/>
      <c r="U22" s="69"/>
      <c r="V22" s="69"/>
      <c r="W22" s="69"/>
      <c r="X22" s="69"/>
      <c r="Y22" s="69"/>
      <c r="Z22" s="69"/>
    </row>
    <row r="23" spans="2:26" s="18" customFormat="1" ht="12" x14ac:dyDescent="0.15">
      <c r="B23" s="52"/>
      <c r="C23" s="53">
        <f>$C22/C22</f>
        <v>1</v>
      </c>
      <c r="D23" s="53">
        <f>D22/$C22</f>
        <v>0.29235880398671099</v>
      </c>
      <c r="E23" s="53">
        <f t="shared" ref="E23:G23" si="4">E22/$C22</f>
        <v>0.12956810631229235</v>
      </c>
      <c r="F23" s="53">
        <f t="shared" si="4"/>
        <v>0.23920265780730898</v>
      </c>
      <c r="G23" s="53">
        <f t="shared" si="4"/>
        <v>6.3122923588039864E-2</v>
      </c>
      <c r="H23" s="53">
        <f>H22/$C22</f>
        <v>0.12624584717607973</v>
      </c>
      <c r="I23" s="53">
        <f t="shared" ref="I23:N23" si="5">I22/$C22</f>
        <v>3.3222591362126247E-3</v>
      </c>
      <c r="J23" s="53">
        <f t="shared" si="5"/>
        <v>1.9933554817275746E-2</v>
      </c>
      <c r="K23" s="53">
        <f t="shared" si="5"/>
        <v>3.3222591362126247E-3</v>
      </c>
      <c r="L23" s="53">
        <f t="shared" si="5"/>
        <v>2.3255813953488372E-2</v>
      </c>
      <c r="M23" s="53">
        <f t="shared" si="5"/>
        <v>6.6445182724252493E-3</v>
      </c>
      <c r="N23" s="53">
        <f t="shared" si="5"/>
        <v>9.3023255813953487E-2</v>
      </c>
      <c r="O23" s="67"/>
      <c r="P23" s="68"/>
      <c r="Q23" s="69"/>
      <c r="R23" s="69"/>
      <c r="S23" s="69"/>
      <c r="T23" s="69"/>
      <c r="U23" s="69"/>
      <c r="V23" s="69"/>
      <c r="W23" s="69"/>
      <c r="X23" s="69"/>
      <c r="Y23" s="69"/>
      <c r="Z23" s="69"/>
    </row>
    <row r="24" spans="2:26" s="18" customFormat="1" ht="12" x14ac:dyDescent="0.15">
      <c r="B24" s="50" t="s">
        <v>59</v>
      </c>
      <c r="C24" s="44">
        <f>SUM(D24:N24)</f>
        <v>447</v>
      </c>
      <c r="D24" s="51">
        <v>138</v>
      </c>
      <c r="E24" s="45">
        <v>45</v>
      </c>
      <c r="F24" s="45">
        <v>132</v>
      </c>
      <c r="G24" s="45">
        <v>15</v>
      </c>
      <c r="H24" s="51">
        <v>51</v>
      </c>
      <c r="I24" s="45">
        <v>3</v>
      </c>
      <c r="J24" s="45">
        <v>9</v>
      </c>
      <c r="K24" s="45">
        <v>2</v>
      </c>
      <c r="L24" s="45">
        <v>10</v>
      </c>
      <c r="M24" s="45">
        <v>6</v>
      </c>
      <c r="N24" s="45">
        <v>36</v>
      </c>
      <c r="O24" s="67"/>
      <c r="P24" s="68"/>
      <c r="Q24" s="69"/>
      <c r="R24" s="69"/>
      <c r="S24" s="69"/>
      <c r="T24" s="69"/>
      <c r="U24" s="69"/>
      <c r="V24" s="69"/>
      <c r="W24" s="69"/>
      <c r="X24" s="69"/>
      <c r="Y24" s="69"/>
      <c r="Z24" s="69"/>
    </row>
    <row r="25" spans="2:26" s="18" customFormat="1" ht="12" x14ac:dyDescent="0.15">
      <c r="B25" s="52"/>
      <c r="C25" s="53">
        <f>$C24/C24</f>
        <v>1</v>
      </c>
      <c r="D25" s="53">
        <f>D24/$C24</f>
        <v>0.3087248322147651</v>
      </c>
      <c r="E25" s="53">
        <f t="shared" ref="E25:G25" si="6">E24/$C24</f>
        <v>0.10067114093959731</v>
      </c>
      <c r="F25" s="53">
        <f t="shared" si="6"/>
        <v>0.29530201342281881</v>
      </c>
      <c r="G25" s="53">
        <f t="shared" si="6"/>
        <v>3.3557046979865772E-2</v>
      </c>
      <c r="H25" s="53">
        <f>H24/$C24</f>
        <v>0.11409395973154363</v>
      </c>
      <c r="I25" s="53">
        <f t="shared" ref="I25:N25" si="7">I24/$C24</f>
        <v>6.7114093959731542E-3</v>
      </c>
      <c r="J25" s="53">
        <f t="shared" si="7"/>
        <v>2.0134228187919462E-2</v>
      </c>
      <c r="K25" s="53">
        <f t="shared" si="7"/>
        <v>4.4742729306487695E-3</v>
      </c>
      <c r="L25" s="53">
        <f t="shared" si="7"/>
        <v>2.2371364653243849E-2</v>
      </c>
      <c r="M25" s="53">
        <f t="shared" si="7"/>
        <v>1.3422818791946308E-2</v>
      </c>
      <c r="N25" s="53">
        <f t="shared" si="7"/>
        <v>8.0536912751677847E-2</v>
      </c>
      <c r="O25" s="49"/>
      <c r="P25" s="19"/>
    </row>
    <row r="26" spans="2:26" s="18" customFormat="1" ht="12" x14ac:dyDescent="0.15">
      <c r="B26" s="50" t="s">
        <v>47</v>
      </c>
      <c r="C26" s="44">
        <f>SUM(D26:N26)</f>
        <v>54</v>
      </c>
      <c r="D26" s="51">
        <v>19</v>
      </c>
      <c r="E26" s="45">
        <v>5</v>
      </c>
      <c r="F26" s="45">
        <v>9</v>
      </c>
      <c r="G26" s="45">
        <v>2</v>
      </c>
      <c r="H26" s="51">
        <v>9</v>
      </c>
      <c r="I26" s="45">
        <v>0</v>
      </c>
      <c r="J26" s="45">
        <v>2</v>
      </c>
      <c r="K26" s="45">
        <v>0</v>
      </c>
      <c r="L26" s="45">
        <v>1</v>
      </c>
      <c r="M26" s="45">
        <v>1</v>
      </c>
      <c r="N26" s="45">
        <v>6</v>
      </c>
      <c r="O26" s="46"/>
      <c r="P26" s="19"/>
    </row>
    <row r="27" spans="2:26" s="18" customFormat="1" ht="12" x14ac:dyDescent="0.15">
      <c r="B27" s="52"/>
      <c r="C27" s="53">
        <f>$C26/C26</f>
        <v>1</v>
      </c>
      <c r="D27" s="53">
        <f>D26/$C26</f>
        <v>0.35185185185185186</v>
      </c>
      <c r="E27" s="53">
        <f t="shared" ref="E27:G27" si="8">E26/$C26</f>
        <v>9.2592592592592587E-2</v>
      </c>
      <c r="F27" s="53">
        <f t="shared" si="8"/>
        <v>0.16666666666666666</v>
      </c>
      <c r="G27" s="53">
        <f t="shared" si="8"/>
        <v>3.7037037037037035E-2</v>
      </c>
      <c r="H27" s="53">
        <f>H26/$C26</f>
        <v>0.16666666666666666</v>
      </c>
      <c r="I27" s="53">
        <f t="shared" ref="I27:N27" si="9">I26/$C26</f>
        <v>0</v>
      </c>
      <c r="J27" s="53">
        <f t="shared" si="9"/>
        <v>3.7037037037037035E-2</v>
      </c>
      <c r="K27" s="53">
        <f t="shared" si="9"/>
        <v>0</v>
      </c>
      <c r="L27" s="53">
        <f t="shared" si="9"/>
        <v>1.8518518518518517E-2</v>
      </c>
      <c r="M27" s="53">
        <f t="shared" si="9"/>
        <v>1.8518518518518517E-2</v>
      </c>
      <c r="N27" s="53">
        <f t="shared" si="9"/>
        <v>0.1111111111111111</v>
      </c>
      <c r="O27" s="49"/>
      <c r="P27" s="19"/>
    </row>
    <row r="28" spans="2:26" s="18" customFormat="1" ht="12" x14ac:dyDescent="0.4">
      <c r="E28" s="19"/>
      <c r="O28" s="19"/>
      <c r="P28" s="19"/>
    </row>
    <row r="29" spans="2:26" s="18" customFormat="1" ht="12.75" customHeight="1" x14ac:dyDescent="0.4">
      <c r="B29" s="18" t="s">
        <v>63</v>
      </c>
      <c r="E29" s="19"/>
      <c r="O29" s="19"/>
      <c r="P29" s="19"/>
    </row>
    <row r="30" spans="2:26" s="18" customFormat="1" ht="24" x14ac:dyDescent="0.4">
      <c r="B30" s="39"/>
      <c r="C30" s="40" t="s">
        <v>39</v>
      </c>
      <c r="D30" s="40" t="s">
        <v>40</v>
      </c>
      <c r="E30" s="40" t="s">
        <v>41</v>
      </c>
      <c r="F30" s="40" t="s">
        <v>19</v>
      </c>
      <c r="G30" s="40" t="s">
        <v>20</v>
      </c>
      <c r="H30" s="40" t="s">
        <v>54</v>
      </c>
    </row>
    <row r="31" spans="2:26" s="18" customFormat="1" ht="12" x14ac:dyDescent="0.15">
      <c r="B31" s="43" t="s">
        <v>42</v>
      </c>
      <c r="C31" s="44">
        <f>SUM(D31:H31)</f>
        <v>802</v>
      </c>
      <c r="D31" s="45">
        <f t="shared" ref="D31:H31" si="10">SUM(D33,D35,D37,)</f>
        <v>633</v>
      </c>
      <c r="E31" s="45">
        <f t="shared" si="10"/>
        <v>91</v>
      </c>
      <c r="F31" s="45">
        <f t="shared" si="10"/>
        <v>21</v>
      </c>
      <c r="G31" s="45">
        <f t="shared" si="10"/>
        <v>37</v>
      </c>
      <c r="H31" s="45">
        <f t="shared" si="10"/>
        <v>20</v>
      </c>
    </row>
    <row r="32" spans="2:26" s="18" customFormat="1" ht="12.75" thickBot="1" x14ac:dyDescent="0.2">
      <c r="B32" s="47"/>
      <c r="C32" s="48">
        <f>$C31/C31</f>
        <v>1</v>
      </c>
      <c r="D32" s="54">
        <f>D31/$C31</f>
        <v>0.78927680798004984</v>
      </c>
      <c r="E32" s="54">
        <f>E31/$C31</f>
        <v>0.11346633416458853</v>
      </c>
      <c r="F32" s="54">
        <f>F31/$C31</f>
        <v>2.6184538653366583E-2</v>
      </c>
      <c r="G32" s="54">
        <f>G31/$C31</f>
        <v>4.6134663341645885E-2</v>
      </c>
      <c r="H32" s="54">
        <f>H31/$C31</f>
        <v>2.4937655860349128E-2</v>
      </c>
    </row>
    <row r="33" spans="2:9" s="18" customFormat="1" ht="12.75" thickTop="1" x14ac:dyDescent="0.15">
      <c r="B33" s="50" t="s">
        <v>58</v>
      </c>
      <c r="C33" s="44">
        <f>SUM(D33:H33)</f>
        <v>301</v>
      </c>
      <c r="D33" s="51">
        <v>250</v>
      </c>
      <c r="E33" s="51">
        <v>25</v>
      </c>
      <c r="F33" s="45">
        <v>5</v>
      </c>
      <c r="G33" s="45">
        <v>16</v>
      </c>
      <c r="H33" s="45">
        <v>5</v>
      </c>
    </row>
    <row r="34" spans="2:9" s="18" customFormat="1" ht="12" x14ac:dyDescent="0.15">
      <c r="B34" s="52"/>
      <c r="C34" s="53">
        <f>$C33/C33</f>
        <v>1</v>
      </c>
      <c r="D34" s="53">
        <f>D33/$C33</f>
        <v>0.83056478405315615</v>
      </c>
      <c r="E34" s="53">
        <f>E33/$C33</f>
        <v>8.3056478405315617E-2</v>
      </c>
      <c r="F34" s="53">
        <f t="shared" ref="F34:G34" si="11">F33/$C33</f>
        <v>1.6611295681063124E-2</v>
      </c>
      <c r="G34" s="53">
        <f t="shared" si="11"/>
        <v>5.3156146179401995E-2</v>
      </c>
      <c r="H34" s="53">
        <f>H33/$C33</f>
        <v>1.6611295681063124E-2</v>
      </c>
    </row>
    <row r="35" spans="2:9" s="18" customFormat="1" ht="12" x14ac:dyDescent="0.15">
      <c r="B35" s="50" t="s">
        <v>59</v>
      </c>
      <c r="C35" s="44">
        <f>SUM(D35:H35)</f>
        <v>447</v>
      </c>
      <c r="D35" s="51">
        <v>343</v>
      </c>
      <c r="E35" s="51">
        <v>64</v>
      </c>
      <c r="F35" s="45">
        <v>13</v>
      </c>
      <c r="G35" s="45">
        <v>18</v>
      </c>
      <c r="H35" s="45">
        <v>9</v>
      </c>
    </row>
    <row r="36" spans="2:9" s="18" customFormat="1" ht="12" x14ac:dyDescent="0.15">
      <c r="B36" s="52"/>
      <c r="C36" s="53">
        <f>$C35/C35</f>
        <v>1</v>
      </c>
      <c r="D36" s="53">
        <f>D35/$C35</f>
        <v>0.76733780760626402</v>
      </c>
      <c r="E36" s="53">
        <f>E35/$C35</f>
        <v>0.14317673378076062</v>
      </c>
      <c r="F36" s="53">
        <f t="shared" ref="F36:G36" si="12">F35/$C35</f>
        <v>2.9082774049217001E-2</v>
      </c>
      <c r="G36" s="53">
        <f t="shared" si="12"/>
        <v>4.0268456375838924E-2</v>
      </c>
      <c r="H36" s="53">
        <f>H35/$C35</f>
        <v>2.0134228187919462E-2</v>
      </c>
    </row>
    <row r="37" spans="2:9" s="18" customFormat="1" ht="12" x14ac:dyDescent="0.15">
      <c r="B37" s="50" t="s">
        <v>47</v>
      </c>
      <c r="C37" s="44">
        <f>SUM(D37:H37)</f>
        <v>54</v>
      </c>
      <c r="D37" s="51">
        <v>40</v>
      </c>
      <c r="E37" s="51">
        <v>2</v>
      </c>
      <c r="F37" s="45">
        <v>3</v>
      </c>
      <c r="G37" s="45">
        <v>3</v>
      </c>
      <c r="H37" s="45">
        <v>6</v>
      </c>
    </row>
    <row r="38" spans="2:9" s="18" customFormat="1" ht="12" x14ac:dyDescent="0.15">
      <c r="B38" s="55"/>
      <c r="C38" s="53">
        <f>$C37/C37</f>
        <v>1</v>
      </c>
      <c r="D38" s="53">
        <f>D37/$C37</f>
        <v>0.7407407407407407</v>
      </c>
      <c r="E38" s="53">
        <f t="shared" ref="E38:H38" si="13">E37/$C37</f>
        <v>3.7037037037037035E-2</v>
      </c>
      <c r="F38" s="53">
        <f t="shared" si="13"/>
        <v>5.5555555555555552E-2</v>
      </c>
      <c r="G38" s="53">
        <f t="shared" si="13"/>
        <v>5.5555555555555552E-2</v>
      </c>
      <c r="H38" s="53">
        <f t="shared" si="13"/>
        <v>0.1111111111111111</v>
      </c>
    </row>
    <row r="40" spans="2:9" x14ac:dyDescent="0.4">
      <c r="B40" s="18" t="s">
        <v>509</v>
      </c>
      <c r="C40" s="18"/>
      <c r="D40" s="18"/>
      <c r="E40" s="19"/>
      <c r="F40" s="18"/>
      <c r="G40" s="18"/>
      <c r="H40" s="18"/>
      <c r="I40" s="18"/>
    </row>
    <row r="41" spans="2:9" x14ac:dyDescent="0.4">
      <c r="B41" s="263"/>
      <c r="C41" s="264" t="s">
        <v>39</v>
      </c>
      <c r="D41" s="264" t="s">
        <v>469</v>
      </c>
      <c r="E41" s="264" t="s">
        <v>21</v>
      </c>
      <c r="F41" s="264" t="s">
        <v>22</v>
      </c>
      <c r="G41" s="264" t="s">
        <v>23</v>
      </c>
      <c r="H41" s="264" t="s">
        <v>315</v>
      </c>
      <c r="I41" s="264" t="s">
        <v>317</v>
      </c>
    </row>
    <row r="42" spans="2:9" x14ac:dyDescent="0.15">
      <c r="B42" s="265" t="s">
        <v>42</v>
      </c>
      <c r="C42" s="266">
        <f>SUM(D42:I42)</f>
        <v>784</v>
      </c>
      <c r="D42" s="267">
        <f>SUM(D44,D46,D48,)</f>
        <v>109</v>
      </c>
      <c r="E42" s="267">
        <f t="shared" ref="E42:I42" si="14">SUM(E44,E46,E48,)</f>
        <v>226</v>
      </c>
      <c r="F42" s="267">
        <f t="shared" si="14"/>
        <v>276</v>
      </c>
      <c r="G42" s="267">
        <f t="shared" si="14"/>
        <v>90</v>
      </c>
      <c r="H42" s="267">
        <f t="shared" si="14"/>
        <v>62</v>
      </c>
      <c r="I42" s="267">
        <f t="shared" si="14"/>
        <v>21</v>
      </c>
    </row>
    <row r="43" spans="2:9" ht="14.25" thickBot="1" x14ac:dyDescent="0.2">
      <c r="B43" s="268"/>
      <c r="C43" s="269">
        <f>$C42/C42</f>
        <v>1</v>
      </c>
      <c r="D43" s="270">
        <f>D42/$C42</f>
        <v>0.13903061224489796</v>
      </c>
      <c r="E43" s="270">
        <f>E42/$C42</f>
        <v>0.28826530612244899</v>
      </c>
      <c r="F43" s="270">
        <f t="shared" ref="F43:I43" si="15">F42/$C42</f>
        <v>0.35204081632653061</v>
      </c>
      <c r="G43" s="270">
        <f t="shared" si="15"/>
        <v>0.11479591836734694</v>
      </c>
      <c r="H43" s="270">
        <f t="shared" si="15"/>
        <v>7.9081632653061229E-2</v>
      </c>
      <c r="I43" s="270">
        <f t="shared" si="15"/>
        <v>2.6785714285714284E-2</v>
      </c>
    </row>
    <row r="44" spans="2:9" ht="14.25" thickTop="1" x14ac:dyDescent="0.15">
      <c r="B44" s="271" t="s">
        <v>58</v>
      </c>
      <c r="C44" s="266">
        <f>SUM(D44:I44)</f>
        <v>298</v>
      </c>
      <c r="D44" s="272">
        <v>23</v>
      </c>
      <c r="E44" s="272">
        <v>63</v>
      </c>
      <c r="F44" s="267">
        <v>114</v>
      </c>
      <c r="G44" s="267">
        <v>44</v>
      </c>
      <c r="H44" s="267">
        <v>36</v>
      </c>
      <c r="I44" s="267">
        <v>18</v>
      </c>
    </row>
    <row r="45" spans="2:9" x14ac:dyDescent="0.15">
      <c r="B45" s="273"/>
      <c r="C45" s="274">
        <f>$C44/C44</f>
        <v>1</v>
      </c>
      <c r="D45" s="274">
        <f>D44/$C44</f>
        <v>7.7181208053691275E-2</v>
      </c>
      <c r="E45" s="274">
        <f>E44/$C44</f>
        <v>0.21140939597315436</v>
      </c>
      <c r="F45" s="274">
        <f t="shared" ref="F45:I45" si="16">F44/$C44</f>
        <v>0.3825503355704698</v>
      </c>
      <c r="G45" s="274">
        <f t="shared" si="16"/>
        <v>0.1476510067114094</v>
      </c>
      <c r="H45" s="274">
        <f t="shared" si="16"/>
        <v>0.12080536912751678</v>
      </c>
      <c r="I45" s="274">
        <f t="shared" si="16"/>
        <v>6.0402684563758392E-2</v>
      </c>
    </row>
    <row r="46" spans="2:9" x14ac:dyDescent="0.15">
      <c r="B46" s="271" t="s">
        <v>59</v>
      </c>
      <c r="C46" s="266">
        <f>SUM(D46:I46)</f>
        <v>440</v>
      </c>
      <c r="D46" s="272">
        <v>78</v>
      </c>
      <c r="E46" s="272">
        <v>154</v>
      </c>
      <c r="F46" s="267">
        <v>139</v>
      </c>
      <c r="G46" s="267">
        <v>44</v>
      </c>
      <c r="H46" s="267">
        <v>23</v>
      </c>
      <c r="I46" s="267">
        <v>2</v>
      </c>
    </row>
    <row r="47" spans="2:9" x14ac:dyDescent="0.15">
      <c r="B47" s="273"/>
      <c r="C47" s="274">
        <f>$C46/C46</f>
        <v>1</v>
      </c>
      <c r="D47" s="274">
        <f>D46/$C46</f>
        <v>0.17727272727272728</v>
      </c>
      <c r="E47" s="274">
        <f>E46/$C46</f>
        <v>0.35</v>
      </c>
      <c r="F47" s="274">
        <f t="shared" ref="F47:I47" si="17">F46/$C46</f>
        <v>0.31590909090909092</v>
      </c>
      <c r="G47" s="274">
        <f t="shared" si="17"/>
        <v>0.1</v>
      </c>
      <c r="H47" s="274">
        <f t="shared" si="17"/>
        <v>5.2272727272727269E-2</v>
      </c>
      <c r="I47" s="274">
        <f t="shared" si="17"/>
        <v>4.5454545454545452E-3</v>
      </c>
    </row>
    <row r="48" spans="2:9" x14ac:dyDescent="0.15">
      <c r="B48" s="271" t="s">
        <v>0</v>
      </c>
      <c r="C48" s="266">
        <f>SUM(D48:I48)</f>
        <v>46</v>
      </c>
      <c r="D48" s="272">
        <v>8</v>
      </c>
      <c r="E48" s="272">
        <v>9</v>
      </c>
      <c r="F48" s="267">
        <v>23</v>
      </c>
      <c r="G48" s="267">
        <v>2</v>
      </c>
      <c r="H48" s="267">
        <v>3</v>
      </c>
      <c r="I48" s="267">
        <v>1</v>
      </c>
    </row>
    <row r="49" spans="2:9" x14ac:dyDescent="0.15">
      <c r="B49" s="273"/>
      <c r="C49" s="274">
        <f>$C48/C48</f>
        <v>1</v>
      </c>
      <c r="D49" s="274">
        <f>D48/$C48</f>
        <v>0.17391304347826086</v>
      </c>
      <c r="E49" s="274">
        <f>E48/$C48</f>
        <v>0.19565217391304349</v>
      </c>
      <c r="F49" s="274">
        <f t="shared" ref="F49:I49" si="18">F48/$C48</f>
        <v>0.5</v>
      </c>
      <c r="G49" s="274">
        <f t="shared" si="18"/>
        <v>4.3478260869565216E-2</v>
      </c>
      <c r="H49" s="274">
        <f t="shared" si="18"/>
        <v>6.5217391304347824E-2</v>
      </c>
      <c r="I49" s="274">
        <f t="shared" si="18"/>
        <v>2.1739130434782608E-2</v>
      </c>
    </row>
  </sheetData>
  <mergeCells count="2">
    <mergeCell ref="B8:D8"/>
    <mergeCell ref="B4:D4"/>
  </mergeCells>
  <phoneticPr fontId="2"/>
  <pageMargins left="0.70866141732283472" right="0.70866141732283472" top="0.74803149606299213" bottom="0.74803149606299213" header="0.31496062992125984" footer="0.31496062992125984"/>
  <pageSetup paperSize="9" scale="88" orientation="landscape" verticalDpi="0" r:id="rId1"/>
  <rowBreaks count="1" manualBreakCount="1">
    <brk id="39"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view="pageBreakPreview" zoomScaleNormal="100" zoomScaleSheetLayoutView="100" workbookViewId="0"/>
  </sheetViews>
  <sheetFormatPr defaultRowHeight="13.5" x14ac:dyDescent="0.4"/>
  <cols>
    <col min="1" max="1" width="9" style="57"/>
    <col min="2" max="2" width="17.875" style="57" customWidth="1"/>
    <col min="3" max="4" width="9" style="57"/>
    <col min="5" max="5" width="9" style="58"/>
    <col min="6" max="15" width="9" style="57"/>
    <col min="16" max="16" width="17.875" style="57" customWidth="1"/>
    <col min="17" max="16384" width="9" style="57"/>
  </cols>
  <sheetData>
    <row r="1" spans="2:24" s="18" customFormat="1" ht="21.75" customHeight="1" x14ac:dyDescent="0.4">
      <c r="B1" s="370" t="s">
        <v>513</v>
      </c>
      <c r="E1" s="19"/>
    </row>
    <row r="2" spans="2:24" ht="17.25" customHeight="1" x14ac:dyDescent="0.4">
      <c r="B2" s="57" t="s">
        <v>525</v>
      </c>
    </row>
    <row r="3" spans="2:24" x14ac:dyDescent="0.4">
      <c r="F3" s="58"/>
      <c r="G3" s="58"/>
    </row>
    <row r="4" spans="2:24" ht="18.75" customHeight="1" x14ac:dyDescent="0.4">
      <c r="B4" s="194" t="s">
        <v>519</v>
      </c>
      <c r="C4" s="23" t="s">
        <v>3</v>
      </c>
      <c r="D4" s="23" t="s">
        <v>4</v>
      </c>
      <c r="E4" s="195"/>
      <c r="F4" s="196"/>
      <c r="G4" s="196"/>
    </row>
    <row r="5" spans="2:24" ht="15" customHeight="1" x14ac:dyDescent="0.15">
      <c r="B5" s="197">
        <v>0</v>
      </c>
      <c r="C5" s="198">
        <v>50</v>
      </c>
      <c r="D5" s="199">
        <f>C5/C$12</f>
        <v>6.2344139650872821E-2</v>
      </c>
      <c r="E5" s="200"/>
      <c r="F5" s="201"/>
      <c r="G5" s="202"/>
    </row>
    <row r="6" spans="2:24" ht="15" customHeight="1" x14ac:dyDescent="0.15">
      <c r="B6" s="203" t="s">
        <v>26</v>
      </c>
      <c r="C6" s="198">
        <v>48</v>
      </c>
      <c r="D6" s="199">
        <f t="shared" ref="D6:D11" si="0">C6/C$12</f>
        <v>5.9850374064837904E-2</v>
      </c>
      <c r="E6" s="200"/>
      <c r="F6" s="201"/>
      <c r="G6" s="202"/>
    </row>
    <row r="7" spans="2:24" ht="15" customHeight="1" x14ac:dyDescent="0.15">
      <c r="B7" s="203" t="s">
        <v>27</v>
      </c>
      <c r="C7" s="198">
        <v>263</v>
      </c>
      <c r="D7" s="199">
        <f t="shared" si="0"/>
        <v>0.32793017456359103</v>
      </c>
      <c r="E7" s="200"/>
      <c r="F7" s="201"/>
      <c r="G7" s="202"/>
    </row>
    <row r="8" spans="2:24" ht="15" customHeight="1" x14ac:dyDescent="0.15">
      <c r="B8" s="203" t="s">
        <v>28</v>
      </c>
      <c r="C8" s="198">
        <v>287</v>
      </c>
      <c r="D8" s="199">
        <f t="shared" si="0"/>
        <v>0.35785536159601</v>
      </c>
      <c r="E8" s="200"/>
      <c r="F8" s="201"/>
      <c r="G8" s="202"/>
    </row>
    <row r="9" spans="2:24" ht="15" customHeight="1" x14ac:dyDescent="0.15">
      <c r="B9" s="203" t="s">
        <v>29</v>
      </c>
      <c r="C9" s="198">
        <v>117</v>
      </c>
      <c r="D9" s="199">
        <f t="shared" si="0"/>
        <v>0.14588528678304238</v>
      </c>
      <c r="E9" s="200"/>
      <c r="F9" s="201"/>
      <c r="G9" s="202"/>
    </row>
    <row r="10" spans="2:24" ht="15" customHeight="1" x14ac:dyDescent="0.15">
      <c r="B10" s="203" t="s">
        <v>30</v>
      </c>
      <c r="C10" s="198">
        <v>37</v>
      </c>
      <c r="D10" s="199">
        <f t="shared" si="0"/>
        <v>4.6134663341645885E-2</v>
      </c>
      <c r="E10" s="200"/>
      <c r="F10" s="201"/>
      <c r="G10" s="202"/>
    </row>
    <row r="11" spans="2:24" ht="15" customHeight="1" thickBot="1" x14ac:dyDescent="0.2">
      <c r="B11" s="204" t="s">
        <v>0</v>
      </c>
      <c r="C11" s="205">
        <v>0</v>
      </c>
      <c r="D11" s="199">
        <f t="shared" si="0"/>
        <v>0</v>
      </c>
      <c r="F11" s="201"/>
      <c r="G11" s="202"/>
    </row>
    <row r="12" spans="2:24" ht="15" customHeight="1" thickTop="1" x14ac:dyDescent="0.15">
      <c r="B12" s="206" t="s">
        <v>14</v>
      </c>
      <c r="C12" s="207">
        <f>SUM(C5:C11)</f>
        <v>802</v>
      </c>
      <c r="D12" s="208">
        <f>SUM(D5:D11)</f>
        <v>1</v>
      </c>
      <c r="F12" s="58"/>
      <c r="G12" s="58"/>
    </row>
    <row r="14" spans="2:24" s="18" customFormat="1" ht="16.5" customHeight="1" x14ac:dyDescent="0.4">
      <c r="B14" s="18" t="s">
        <v>64</v>
      </c>
      <c r="E14" s="19"/>
      <c r="O14" s="19"/>
      <c r="P14" s="57"/>
      <c r="Q14" s="57"/>
      <c r="R14" s="57"/>
      <c r="S14" s="57"/>
      <c r="T14" s="57"/>
      <c r="U14" s="57"/>
      <c r="V14" s="57"/>
      <c r="W14" s="57"/>
      <c r="X14" s="57"/>
    </row>
    <row r="15" spans="2:24" s="18" customFormat="1" ht="24" customHeight="1" x14ac:dyDescent="0.4">
      <c r="B15" s="39"/>
      <c r="C15" s="40" t="s">
        <v>39</v>
      </c>
      <c r="D15" s="41" t="s">
        <v>5</v>
      </c>
      <c r="E15" s="41" t="s">
        <v>6</v>
      </c>
      <c r="F15" s="41" t="s">
        <v>7</v>
      </c>
      <c r="G15" s="41" t="s">
        <v>8</v>
      </c>
      <c r="H15" s="41" t="s">
        <v>9</v>
      </c>
      <c r="I15" s="41" t="s">
        <v>1</v>
      </c>
      <c r="J15" s="41" t="s">
        <v>10</v>
      </c>
      <c r="K15" s="41" t="s">
        <v>11</v>
      </c>
      <c r="L15" s="41" t="s">
        <v>12</v>
      </c>
      <c r="M15" s="41" t="s">
        <v>13</v>
      </c>
      <c r="N15" s="41" t="s">
        <v>2</v>
      </c>
      <c r="O15" s="42"/>
      <c r="P15" s="19"/>
    </row>
    <row r="16" spans="2:24" s="18" customFormat="1" ht="12" x14ac:dyDescent="0.15">
      <c r="B16" s="193" t="s">
        <v>42</v>
      </c>
      <c r="C16" s="44">
        <f>SUM(D16:N16)</f>
        <v>802</v>
      </c>
      <c r="D16" s="45">
        <f t="shared" ref="D16:N16" si="1">SUM(D18,D20,D22,D24,D26,D28,)</f>
        <v>245</v>
      </c>
      <c r="E16" s="45">
        <f t="shared" si="1"/>
        <v>89</v>
      </c>
      <c r="F16" s="45">
        <f t="shared" si="1"/>
        <v>213</v>
      </c>
      <c r="G16" s="45">
        <f t="shared" si="1"/>
        <v>36</v>
      </c>
      <c r="H16" s="45">
        <f t="shared" si="1"/>
        <v>98</v>
      </c>
      <c r="I16" s="45">
        <f t="shared" si="1"/>
        <v>4</v>
      </c>
      <c r="J16" s="45">
        <f t="shared" si="1"/>
        <v>17</v>
      </c>
      <c r="K16" s="45">
        <f t="shared" si="1"/>
        <v>3</v>
      </c>
      <c r="L16" s="45">
        <f t="shared" si="1"/>
        <v>18</v>
      </c>
      <c r="M16" s="45">
        <f t="shared" si="1"/>
        <v>9</v>
      </c>
      <c r="N16" s="45">
        <f t="shared" si="1"/>
        <v>70</v>
      </c>
      <c r="O16" s="46"/>
      <c r="P16" s="19"/>
    </row>
    <row r="17" spans="1:16" s="18" customFormat="1" ht="12.75" thickBot="1" x14ac:dyDescent="0.2">
      <c r="B17" s="47"/>
      <c r="C17" s="48">
        <f>$C16/C16</f>
        <v>1</v>
      </c>
      <c r="D17" s="48">
        <f t="shared" ref="D17:N17" si="2">D16/$C16</f>
        <v>0.30548628428927682</v>
      </c>
      <c r="E17" s="48">
        <f t="shared" si="2"/>
        <v>0.11097256857855362</v>
      </c>
      <c r="F17" s="48">
        <f t="shared" si="2"/>
        <v>0.26558603491271821</v>
      </c>
      <c r="G17" s="48">
        <f t="shared" si="2"/>
        <v>4.488778054862843E-2</v>
      </c>
      <c r="H17" s="48">
        <f t="shared" si="2"/>
        <v>0.12219451371571072</v>
      </c>
      <c r="I17" s="48">
        <f t="shared" si="2"/>
        <v>4.9875311720698253E-3</v>
      </c>
      <c r="J17" s="48">
        <f t="shared" si="2"/>
        <v>2.119700748129676E-2</v>
      </c>
      <c r="K17" s="48">
        <f t="shared" si="2"/>
        <v>3.740648379052369E-3</v>
      </c>
      <c r="L17" s="48">
        <f t="shared" si="2"/>
        <v>2.2443890274314215E-2</v>
      </c>
      <c r="M17" s="48">
        <f t="shared" si="2"/>
        <v>1.1221945137157107E-2</v>
      </c>
      <c r="N17" s="48">
        <f t="shared" si="2"/>
        <v>8.7281795511221949E-2</v>
      </c>
      <c r="O17" s="49"/>
      <c r="P17" s="19"/>
    </row>
    <row r="18" spans="1:16" s="18" customFormat="1" ht="12.75" thickTop="1" x14ac:dyDescent="0.15">
      <c r="B18" s="50" t="s">
        <v>67</v>
      </c>
      <c r="C18" s="44">
        <f>SUM(D18:N18)</f>
        <v>50</v>
      </c>
      <c r="D18" s="51">
        <v>16</v>
      </c>
      <c r="E18" s="45">
        <v>5</v>
      </c>
      <c r="F18" s="45">
        <v>7</v>
      </c>
      <c r="G18" s="45">
        <v>1</v>
      </c>
      <c r="H18" s="51">
        <v>9</v>
      </c>
      <c r="I18" s="45">
        <v>0</v>
      </c>
      <c r="J18" s="45">
        <v>3</v>
      </c>
      <c r="K18" s="45">
        <v>0</v>
      </c>
      <c r="L18" s="45">
        <v>1</v>
      </c>
      <c r="M18" s="45">
        <v>1</v>
      </c>
      <c r="N18" s="45">
        <v>7</v>
      </c>
      <c r="O18" s="46"/>
      <c r="P18" s="19"/>
    </row>
    <row r="19" spans="1:16" s="18" customFormat="1" ht="12" x14ac:dyDescent="0.15">
      <c r="B19" s="52"/>
      <c r="C19" s="53">
        <f>$C18/C18</f>
        <v>1</v>
      </c>
      <c r="D19" s="53">
        <f t="shared" ref="D19:N19" si="3">D18/$C18</f>
        <v>0.32</v>
      </c>
      <c r="E19" s="53">
        <f t="shared" si="3"/>
        <v>0.1</v>
      </c>
      <c r="F19" s="53">
        <f t="shared" si="3"/>
        <v>0.14000000000000001</v>
      </c>
      <c r="G19" s="53">
        <f t="shared" si="3"/>
        <v>0.02</v>
      </c>
      <c r="H19" s="53">
        <f t="shared" si="3"/>
        <v>0.18</v>
      </c>
      <c r="I19" s="53">
        <f t="shared" si="3"/>
        <v>0</v>
      </c>
      <c r="J19" s="53">
        <f t="shared" si="3"/>
        <v>0.06</v>
      </c>
      <c r="K19" s="53">
        <f t="shared" si="3"/>
        <v>0</v>
      </c>
      <c r="L19" s="53">
        <f t="shared" si="3"/>
        <v>0.02</v>
      </c>
      <c r="M19" s="53">
        <f t="shared" si="3"/>
        <v>0.02</v>
      </c>
      <c r="N19" s="53">
        <f t="shared" si="3"/>
        <v>0.14000000000000001</v>
      </c>
      <c r="O19" s="49"/>
      <c r="P19" s="19"/>
    </row>
    <row r="20" spans="1:16" s="18" customFormat="1" ht="12" x14ac:dyDescent="0.15">
      <c r="B20" s="50" t="s">
        <v>65</v>
      </c>
      <c r="C20" s="44">
        <f>SUM(D20:O20)</f>
        <v>48</v>
      </c>
      <c r="D20" s="51">
        <v>18</v>
      </c>
      <c r="E20" s="45">
        <v>10</v>
      </c>
      <c r="F20" s="45">
        <v>2</v>
      </c>
      <c r="G20" s="45">
        <v>1</v>
      </c>
      <c r="H20" s="51">
        <v>4</v>
      </c>
      <c r="I20" s="45">
        <v>0</v>
      </c>
      <c r="J20" s="45">
        <v>2</v>
      </c>
      <c r="K20" s="45">
        <v>0</v>
      </c>
      <c r="L20" s="45">
        <v>6</v>
      </c>
      <c r="M20" s="45">
        <v>0</v>
      </c>
      <c r="N20" s="45">
        <v>5</v>
      </c>
      <c r="O20" s="46"/>
      <c r="P20" s="19"/>
    </row>
    <row r="21" spans="1:16" s="18" customFormat="1" ht="12" x14ac:dyDescent="0.15">
      <c r="B21" s="52"/>
      <c r="C21" s="53">
        <f>$C20/C20</f>
        <v>1</v>
      </c>
      <c r="D21" s="53">
        <f t="shared" ref="D21:N21" si="4">D20/$C20</f>
        <v>0.375</v>
      </c>
      <c r="E21" s="53">
        <f t="shared" si="4"/>
        <v>0.20833333333333334</v>
      </c>
      <c r="F21" s="53">
        <f t="shared" si="4"/>
        <v>4.1666666666666664E-2</v>
      </c>
      <c r="G21" s="53">
        <f t="shared" si="4"/>
        <v>2.0833333333333332E-2</v>
      </c>
      <c r="H21" s="53">
        <f t="shared" si="4"/>
        <v>8.3333333333333329E-2</v>
      </c>
      <c r="I21" s="53">
        <f t="shared" si="4"/>
        <v>0</v>
      </c>
      <c r="J21" s="53">
        <f t="shared" si="4"/>
        <v>4.1666666666666664E-2</v>
      </c>
      <c r="K21" s="53">
        <f t="shared" si="4"/>
        <v>0</v>
      </c>
      <c r="L21" s="53">
        <f t="shared" si="4"/>
        <v>0.125</v>
      </c>
      <c r="M21" s="53">
        <f t="shared" si="4"/>
        <v>0</v>
      </c>
      <c r="N21" s="53">
        <f t="shared" si="4"/>
        <v>0.10416666666666667</v>
      </c>
      <c r="O21" s="49"/>
      <c r="P21" s="19"/>
    </row>
    <row r="22" spans="1:16" s="18" customFormat="1" ht="12" x14ac:dyDescent="0.15">
      <c r="B22" s="50" t="s">
        <v>66</v>
      </c>
      <c r="C22" s="44">
        <f>SUM(D22:O22)</f>
        <v>263</v>
      </c>
      <c r="D22" s="51">
        <v>90</v>
      </c>
      <c r="E22" s="45">
        <v>56</v>
      </c>
      <c r="F22" s="45">
        <v>54</v>
      </c>
      <c r="G22" s="45">
        <v>9</v>
      </c>
      <c r="H22" s="51">
        <v>16</v>
      </c>
      <c r="I22" s="45">
        <v>0</v>
      </c>
      <c r="J22" s="45">
        <v>7</v>
      </c>
      <c r="K22" s="45">
        <v>0</v>
      </c>
      <c r="L22" s="45">
        <v>8</v>
      </c>
      <c r="M22" s="45">
        <v>1</v>
      </c>
      <c r="N22" s="45">
        <v>22</v>
      </c>
      <c r="O22" s="46"/>
      <c r="P22" s="19"/>
    </row>
    <row r="23" spans="1:16" s="18" customFormat="1" ht="12" x14ac:dyDescent="0.15">
      <c r="B23" s="52"/>
      <c r="C23" s="53">
        <f>$C22/C22</f>
        <v>1</v>
      </c>
      <c r="D23" s="53">
        <f t="shared" ref="D23:N23" si="5">D22/$C22</f>
        <v>0.34220532319391633</v>
      </c>
      <c r="E23" s="53">
        <f t="shared" si="5"/>
        <v>0.21292775665399238</v>
      </c>
      <c r="F23" s="53">
        <f t="shared" si="5"/>
        <v>0.20532319391634982</v>
      </c>
      <c r="G23" s="53">
        <f t="shared" si="5"/>
        <v>3.4220532319391636E-2</v>
      </c>
      <c r="H23" s="53">
        <f t="shared" si="5"/>
        <v>6.0836501901140684E-2</v>
      </c>
      <c r="I23" s="53">
        <f t="shared" si="5"/>
        <v>0</v>
      </c>
      <c r="J23" s="53">
        <f t="shared" si="5"/>
        <v>2.6615969581749048E-2</v>
      </c>
      <c r="K23" s="53">
        <f t="shared" si="5"/>
        <v>0</v>
      </c>
      <c r="L23" s="53">
        <f t="shared" si="5"/>
        <v>3.0418250950570342E-2</v>
      </c>
      <c r="M23" s="53">
        <f t="shared" si="5"/>
        <v>3.8022813688212928E-3</v>
      </c>
      <c r="N23" s="53">
        <f t="shared" si="5"/>
        <v>8.3650190114068435E-2</v>
      </c>
      <c r="O23" s="49"/>
      <c r="P23" s="19"/>
    </row>
    <row r="24" spans="1:16" s="18" customFormat="1" ht="12" x14ac:dyDescent="0.15">
      <c r="B24" s="50" t="s">
        <v>28</v>
      </c>
      <c r="C24" s="44">
        <f>SUM(D24:O24)</f>
        <v>287</v>
      </c>
      <c r="D24" s="51">
        <v>83</v>
      </c>
      <c r="E24" s="45">
        <v>18</v>
      </c>
      <c r="F24" s="45">
        <v>112</v>
      </c>
      <c r="G24" s="45">
        <v>10</v>
      </c>
      <c r="H24" s="51">
        <v>30</v>
      </c>
      <c r="I24" s="45">
        <v>0</v>
      </c>
      <c r="J24" s="45">
        <v>4</v>
      </c>
      <c r="K24" s="45">
        <v>1</v>
      </c>
      <c r="L24" s="45">
        <v>3</v>
      </c>
      <c r="M24" s="45">
        <v>3</v>
      </c>
      <c r="N24" s="45">
        <v>23</v>
      </c>
      <c r="O24" s="46"/>
      <c r="P24" s="19"/>
    </row>
    <row r="25" spans="1:16" s="18" customFormat="1" ht="12" x14ac:dyDescent="0.15">
      <c r="B25" s="52"/>
      <c r="C25" s="53">
        <f>$C24/C24</f>
        <v>1</v>
      </c>
      <c r="D25" s="53">
        <f t="shared" ref="D25:N25" si="6">D24/$C24</f>
        <v>0.28919860627177701</v>
      </c>
      <c r="E25" s="53">
        <f t="shared" si="6"/>
        <v>6.2717770034843204E-2</v>
      </c>
      <c r="F25" s="53">
        <f t="shared" si="6"/>
        <v>0.3902439024390244</v>
      </c>
      <c r="G25" s="53">
        <f t="shared" si="6"/>
        <v>3.484320557491289E-2</v>
      </c>
      <c r="H25" s="53">
        <f t="shared" si="6"/>
        <v>0.10452961672473868</v>
      </c>
      <c r="I25" s="53">
        <f t="shared" si="6"/>
        <v>0</v>
      </c>
      <c r="J25" s="53">
        <f t="shared" si="6"/>
        <v>1.3937282229965157E-2</v>
      </c>
      <c r="K25" s="53">
        <f t="shared" si="6"/>
        <v>3.4843205574912892E-3</v>
      </c>
      <c r="L25" s="53">
        <f t="shared" si="6"/>
        <v>1.0452961672473868E-2</v>
      </c>
      <c r="M25" s="53">
        <f t="shared" si="6"/>
        <v>1.0452961672473868E-2</v>
      </c>
      <c r="N25" s="53">
        <f t="shared" si="6"/>
        <v>8.0139372822299645E-2</v>
      </c>
      <c r="O25" s="49"/>
      <c r="P25" s="19"/>
    </row>
    <row r="26" spans="1:16" s="18" customFormat="1" ht="12" customHeight="1" x14ac:dyDescent="0.15">
      <c r="B26" s="50" t="s">
        <v>29</v>
      </c>
      <c r="C26" s="44">
        <f>SUM(D26:O26)</f>
        <v>117</v>
      </c>
      <c r="D26" s="51">
        <v>31</v>
      </c>
      <c r="E26" s="45">
        <v>0</v>
      </c>
      <c r="F26" s="45">
        <v>31</v>
      </c>
      <c r="G26" s="45">
        <v>12</v>
      </c>
      <c r="H26" s="51">
        <v>26</v>
      </c>
      <c r="I26" s="45">
        <v>4</v>
      </c>
      <c r="J26" s="45">
        <v>1</v>
      </c>
      <c r="K26" s="45">
        <v>0</v>
      </c>
      <c r="L26" s="45">
        <v>0</v>
      </c>
      <c r="M26" s="45">
        <v>3</v>
      </c>
      <c r="N26" s="45">
        <v>9</v>
      </c>
      <c r="O26" s="46"/>
      <c r="P26" s="19"/>
    </row>
    <row r="27" spans="1:16" s="18" customFormat="1" ht="12" customHeight="1" x14ac:dyDescent="0.15">
      <c r="B27" s="52"/>
      <c r="C27" s="53">
        <f>$C26/C26</f>
        <v>1</v>
      </c>
      <c r="D27" s="53">
        <f t="shared" ref="D27:N27" si="7">D26/$C26</f>
        <v>0.26495726495726496</v>
      </c>
      <c r="E27" s="53">
        <f t="shared" si="7"/>
        <v>0</v>
      </c>
      <c r="F27" s="53">
        <f t="shared" si="7"/>
        <v>0.26495726495726496</v>
      </c>
      <c r="G27" s="53">
        <f t="shared" si="7"/>
        <v>0.10256410256410256</v>
      </c>
      <c r="H27" s="53">
        <f t="shared" si="7"/>
        <v>0.22222222222222221</v>
      </c>
      <c r="I27" s="53">
        <f t="shared" si="7"/>
        <v>3.4188034188034191E-2</v>
      </c>
      <c r="J27" s="53">
        <f t="shared" si="7"/>
        <v>8.5470085470085479E-3</v>
      </c>
      <c r="K27" s="53">
        <f t="shared" si="7"/>
        <v>0</v>
      </c>
      <c r="L27" s="53">
        <f t="shared" si="7"/>
        <v>0</v>
      </c>
      <c r="M27" s="53">
        <f t="shared" si="7"/>
        <v>2.564102564102564E-2</v>
      </c>
      <c r="N27" s="53">
        <f t="shared" si="7"/>
        <v>7.6923076923076927E-2</v>
      </c>
      <c r="O27" s="49"/>
      <c r="P27" s="19"/>
    </row>
    <row r="28" spans="1:16" s="18" customFormat="1" ht="12" customHeight="1" x14ac:dyDescent="0.15">
      <c r="B28" s="50" t="s">
        <v>30</v>
      </c>
      <c r="C28" s="44">
        <f t="shared" ref="C28" si="8">SUM(D28:O28)</f>
        <v>37</v>
      </c>
      <c r="D28" s="51">
        <v>7</v>
      </c>
      <c r="E28" s="45">
        <v>0</v>
      </c>
      <c r="F28" s="45">
        <v>7</v>
      </c>
      <c r="G28" s="45">
        <v>3</v>
      </c>
      <c r="H28" s="51">
        <v>13</v>
      </c>
      <c r="I28" s="45">
        <v>0</v>
      </c>
      <c r="J28" s="45">
        <v>0</v>
      </c>
      <c r="K28" s="45">
        <v>2</v>
      </c>
      <c r="L28" s="45">
        <v>0</v>
      </c>
      <c r="M28" s="45">
        <v>1</v>
      </c>
      <c r="N28" s="45">
        <v>4</v>
      </c>
      <c r="O28" s="19"/>
      <c r="P28" s="19"/>
    </row>
    <row r="29" spans="1:16" ht="12" customHeight="1" x14ac:dyDescent="0.15">
      <c r="B29" s="52"/>
      <c r="C29" s="53">
        <f t="shared" ref="C29" si="9">$C28/C28</f>
        <v>1</v>
      </c>
      <c r="D29" s="53">
        <f t="shared" ref="D29" si="10">D28/$C28</f>
        <v>0.1891891891891892</v>
      </c>
      <c r="E29" s="53">
        <f t="shared" ref="E29" si="11">E28/$C28</f>
        <v>0</v>
      </c>
      <c r="F29" s="53">
        <f t="shared" ref="F29" si="12">F28/$C28</f>
        <v>0.1891891891891892</v>
      </c>
      <c r="G29" s="53">
        <f t="shared" ref="G29" si="13">G28/$C28</f>
        <v>8.1081081081081086E-2</v>
      </c>
      <c r="H29" s="53">
        <f t="shared" ref="H29" si="14">H28/$C28</f>
        <v>0.35135135135135137</v>
      </c>
      <c r="I29" s="53">
        <f t="shared" ref="I29" si="15">I28/$C28</f>
        <v>0</v>
      </c>
      <c r="J29" s="53">
        <f t="shared" ref="J29" si="16">J28/$C28</f>
        <v>0</v>
      </c>
      <c r="K29" s="53">
        <f t="shared" ref="K29" si="17">K28/$C28</f>
        <v>5.4054054054054057E-2</v>
      </c>
      <c r="L29" s="53">
        <f t="shared" ref="L29" si="18">L28/$C28</f>
        <v>0</v>
      </c>
      <c r="M29" s="53">
        <f t="shared" ref="M29" si="19">M28/$C28</f>
        <v>2.7027027027027029E-2</v>
      </c>
      <c r="N29" s="53">
        <f t="shared" ref="N29" si="20">N28/$C28</f>
        <v>0.10810810810810811</v>
      </c>
    </row>
    <row r="31" spans="1:16" ht="14.25" customHeight="1" x14ac:dyDescent="0.4">
      <c r="A31" s="19"/>
      <c r="B31" s="18" t="s">
        <v>68</v>
      </c>
      <c r="C31" s="58"/>
    </row>
    <row r="32" spans="1:16" ht="24.75" customHeight="1" x14ac:dyDescent="0.4">
      <c r="A32" s="74"/>
      <c r="B32" s="39"/>
      <c r="C32" s="40" t="s">
        <v>39</v>
      </c>
      <c r="D32" s="40" t="s">
        <v>40</v>
      </c>
      <c r="E32" s="40" t="s">
        <v>41</v>
      </c>
      <c r="F32" s="40" t="s">
        <v>19</v>
      </c>
      <c r="G32" s="40" t="s">
        <v>20</v>
      </c>
      <c r="H32" s="40" t="s">
        <v>54</v>
      </c>
    </row>
    <row r="33" spans="1:16" ht="12" customHeight="1" x14ac:dyDescent="0.15">
      <c r="A33" s="75"/>
      <c r="B33" s="193" t="s">
        <v>42</v>
      </c>
      <c r="C33" s="44">
        <f>SUM(D33:H33)</f>
        <v>802</v>
      </c>
      <c r="D33" s="45">
        <f t="shared" ref="D33:H33" si="21">SUM(D35,D37,D39,D41,D43,D45,)</f>
        <v>633</v>
      </c>
      <c r="E33" s="45">
        <f t="shared" si="21"/>
        <v>91</v>
      </c>
      <c r="F33" s="45">
        <f t="shared" si="21"/>
        <v>21</v>
      </c>
      <c r="G33" s="45">
        <f t="shared" si="21"/>
        <v>37</v>
      </c>
      <c r="H33" s="45">
        <f t="shared" si="21"/>
        <v>20</v>
      </c>
    </row>
    <row r="34" spans="1:16" ht="12" customHeight="1" thickBot="1" x14ac:dyDescent="0.2">
      <c r="A34" s="76"/>
      <c r="B34" s="47"/>
      <c r="C34" s="48">
        <f>$C33/C33</f>
        <v>1</v>
      </c>
      <c r="D34" s="54">
        <f>D33/$C33</f>
        <v>0.78927680798004984</v>
      </c>
      <c r="E34" s="54">
        <f>E33/$C33</f>
        <v>0.11346633416458853</v>
      </c>
      <c r="F34" s="54">
        <f>F33/$C33</f>
        <v>2.6184538653366583E-2</v>
      </c>
      <c r="G34" s="54">
        <f>G33/$C33</f>
        <v>4.6134663341645885E-2</v>
      </c>
      <c r="H34" s="54">
        <f>H33/$C33</f>
        <v>2.4937655860349128E-2</v>
      </c>
    </row>
    <row r="35" spans="1:16" ht="12" customHeight="1" thickTop="1" x14ac:dyDescent="0.15">
      <c r="A35" s="75"/>
      <c r="B35" s="50" t="s">
        <v>67</v>
      </c>
      <c r="C35" s="44">
        <f>SUM(D35:H35)</f>
        <v>50</v>
      </c>
      <c r="D35" s="51">
        <v>38</v>
      </c>
      <c r="E35" s="51">
        <v>3</v>
      </c>
      <c r="F35" s="45">
        <v>2</v>
      </c>
      <c r="G35" s="45">
        <v>0</v>
      </c>
      <c r="H35" s="45">
        <v>7</v>
      </c>
    </row>
    <row r="36" spans="1:16" ht="12" customHeight="1" x14ac:dyDescent="0.15">
      <c r="A36" s="76"/>
      <c r="B36" s="52"/>
      <c r="C36" s="53">
        <f>$C35/C35</f>
        <v>1</v>
      </c>
      <c r="D36" s="53">
        <f>D35/$C35</f>
        <v>0.76</v>
      </c>
      <c r="E36" s="53">
        <f>E35/$C35</f>
        <v>0.06</v>
      </c>
      <c r="F36" s="53">
        <f t="shared" ref="F36:G36" si="22">F35/$C35</f>
        <v>0.04</v>
      </c>
      <c r="G36" s="53">
        <f t="shared" si="22"/>
        <v>0</v>
      </c>
      <c r="H36" s="53">
        <f>H35/$C35</f>
        <v>0.14000000000000001</v>
      </c>
    </row>
    <row r="37" spans="1:16" ht="12" customHeight="1" x14ac:dyDescent="0.15">
      <c r="A37" s="75"/>
      <c r="B37" s="50" t="s">
        <v>65</v>
      </c>
      <c r="C37" s="44">
        <f>SUM(D37:H37)</f>
        <v>48</v>
      </c>
      <c r="D37" s="51">
        <v>38</v>
      </c>
      <c r="E37" s="51">
        <v>3</v>
      </c>
      <c r="F37" s="45">
        <v>1</v>
      </c>
      <c r="G37" s="45">
        <v>5</v>
      </c>
      <c r="H37" s="45">
        <v>1</v>
      </c>
    </row>
    <row r="38" spans="1:16" ht="12" customHeight="1" x14ac:dyDescent="0.15">
      <c r="A38" s="76"/>
      <c r="B38" s="52"/>
      <c r="C38" s="53">
        <f>$C37/C37</f>
        <v>1</v>
      </c>
      <c r="D38" s="53">
        <f>D37/$C37</f>
        <v>0.79166666666666663</v>
      </c>
      <c r="E38" s="53">
        <f>E37/$C37</f>
        <v>6.25E-2</v>
      </c>
      <c r="F38" s="53">
        <f t="shared" ref="F38:G38" si="23">F37/$C37</f>
        <v>2.0833333333333332E-2</v>
      </c>
      <c r="G38" s="53">
        <f t="shared" si="23"/>
        <v>0.10416666666666667</v>
      </c>
      <c r="H38" s="53">
        <f>H37/$C37</f>
        <v>2.0833333333333332E-2</v>
      </c>
    </row>
    <row r="39" spans="1:16" ht="12" customHeight="1" x14ac:dyDescent="0.15">
      <c r="A39" s="75"/>
      <c r="B39" s="50" t="s">
        <v>66</v>
      </c>
      <c r="C39" s="44">
        <f>SUM(D39:H39)</f>
        <v>263</v>
      </c>
      <c r="D39" s="51">
        <v>203</v>
      </c>
      <c r="E39" s="51">
        <v>32</v>
      </c>
      <c r="F39" s="45">
        <v>9</v>
      </c>
      <c r="G39" s="45">
        <v>15</v>
      </c>
      <c r="H39" s="45">
        <v>4</v>
      </c>
    </row>
    <row r="40" spans="1:16" ht="12" customHeight="1" x14ac:dyDescent="0.15">
      <c r="A40" s="76"/>
      <c r="B40" s="52"/>
      <c r="C40" s="53">
        <f>$C39/C39</f>
        <v>1</v>
      </c>
      <c r="D40" s="53">
        <f>D39/$C39</f>
        <v>0.77186311787072248</v>
      </c>
      <c r="E40" s="53">
        <f t="shared" ref="E40:H40" si="24">E39/$C39</f>
        <v>0.12167300380228137</v>
      </c>
      <c r="F40" s="53">
        <f t="shared" si="24"/>
        <v>3.4220532319391636E-2</v>
      </c>
      <c r="G40" s="53">
        <f t="shared" si="24"/>
        <v>5.7034220532319393E-2</v>
      </c>
      <c r="H40" s="53">
        <f t="shared" si="24"/>
        <v>1.5209125475285171E-2</v>
      </c>
    </row>
    <row r="41" spans="1:16" ht="12" customHeight="1" x14ac:dyDescent="0.15">
      <c r="A41" s="75"/>
      <c r="B41" s="50" t="s">
        <v>28</v>
      </c>
      <c r="C41" s="44">
        <f t="shared" ref="C41" si="25">SUM(D41:H41)</f>
        <v>287</v>
      </c>
      <c r="D41" s="51">
        <v>214</v>
      </c>
      <c r="E41" s="51">
        <v>44</v>
      </c>
      <c r="F41" s="45">
        <v>7</v>
      </c>
      <c r="G41" s="45">
        <v>16</v>
      </c>
      <c r="H41" s="45">
        <v>6</v>
      </c>
    </row>
    <row r="42" spans="1:16" ht="12" customHeight="1" x14ac:dyDescent="0.15">
      <c r="A42" s="76"/>
      <c r="B42" s="52"/>
      <c r="C42" s="53">
        <f t="shared" ref="C42" si="26">$C41/C41</f>
        <v>1</v>
      </c>
      <c r="D42" s="53">
        <f t="shared" ref="D42" si="27">D41/$C41</f>
        <v>0.74564459930313587</v>
      </c>
      <c r="E42" s="53">
        <f t="shared" ref="E42" si="28">E41/$C41</f>
        <v>0.15331010452961671</v>
      </c>
      <c r="F42" s="53">
        <f t="shared" ref="F42" si="29">F41/$C41</f>
        <v>2.4390243902439025E-2</v>
      </c>
      <c r="G42" s="53">
        <f t="shared" ref="G42" si="30">G41/$C41</f>
        <v>5.5749128919860627E-2</v>
      </c>
      <c r="H42" s="53">
        <f t="shared" ref="H42" si="31">H41/$C41</f>
        <v>2.0905923344947737E-2</v>
      </c>
    </row>
    <row r="43" spans="1:16" ht="12" customHeight="1" x14ac:dyDescent="0.15">
      <c r="A43" s="75"/>
      <c r="B43" s="50" t="s">
        <v>29</v>
      </c>
      <c r="C43" s="44">
        <f t="shared" ref="C43" si="32">SUM(D43:H43)</f>
        <v>117</v>
      </c>
      <c r="D43" s="51">
        <v>105</v>
      </c>
      <c r="E43" s="51">
        <v>8</v>
      </c>
      <c r="F43" s="45">
        <v>2</v>
      </c>
      <c r="G43" s="45">
        <v>1</v>
      </c>
      <c r="H43" s="45">
        <v>1</v>
      </c>
    </row>
    <row r="44" spans="1:16" ht="12" customHeight="1" x14ac:dyDescent="0.15">
      <c r="A44" s="76"/>
      <c r="B44" s="52"/>
      <c r="C44" s="53">
        <f t="shared" ref="C44" si="33">$C43/C43</f>
        <v>1</v>
      </c>
      <c r="D44" s="53">
        <f t="shared" ref="D44" si="34">D43/$C43</f>
        <v>0.89743589743589747</v>
      </c>
      <c r="E44" s="53">
        <f t="shared" ref="E44" si="35">E43/$C43</f>
        <v>6.8376068376068383E-2</v>
      </c>
      <c r="F44" s="53">
        <f t="shared" ref="F44" si="36">F43/$C43</f>
        <v>1.7094017094017096E-2</v>
      </c>
      <c r="G44" s="53">
        <f t="shared" ref="G44" si="37">G43/$C43</f>
        <v>8.5470085470085479E-3</v>
      </c>
      <c r="H44" s="53">
        <f t="shared" ref="H44" si="38">H43/$C43</f>
        <v>8.5470085470085479E-3</v>
      </c>
    </row>
    <row r="45" spans="1:16" ht="12" customHeight="1" x14ac:dyDescent="0.15">
      <c r="A45" s="75"/>
      <c r="B45" s="50" t="s">
        <v>30</v>
      </c>
      <c r="C45" s="44">
        <f>SUM(D45:H45)</f>
        <v>37</v>
      </c>
      <c r="D45" s="51">
        <v>35</v>
      </c>
      <c r="E45" s="51">
        <v>1</v>
      </c>
      <c r="F45" s="45">
        <v>0</v>
      </c>
      <c r="G45" s="45">
        <v>0</v>
      </c>
      <c r="H45" s="45">
        <v>1</v>
      </c>
    </row>
    <row r="46" spans="1:16" ht="12" customHeight="1" x14ac:dyDescent="0.15">
      <c r="A46" s="76"/>
      <c r="B46" s="52"/>
      <c r="C46" s="53">
        <f t="shared" ref="C46" si="39">$C45/C45</f>
        <v>1</v>
      </c>
      <c r="D46" s="53">
        <f>D45/$C45</f>
        <v>0.94594594594594594</v>
      </c>
      <c r="E46" s="53">
        <f t="shared" ref="E46" si="40">E45/$C45</f>
        <v>2.7027027027027029E-2</v>
      </c>
      <c r="F46" s="53">
        <f t="shared" ref="F46" si="41">F45/$C45</f>
        <v>0</v>
      </c>
      <c r="G46" s="53">
        <f t="shared" ref="G46" si="42">G45/$C45</f>
        <v>0</v>
      </c>
      <c r="H46" s="53">
        <f t="shared" ref="H46" si="43">H45/$C45</f>
        <v>2.7027027027027029E-2</v>
      </c>
    </row>
    <row r="47" spans="1:16" ht="12" customHeight="1" x14ac:dyDescent="0.4">
      <c r="A47" s="58"/>
      <c r="B47" s="58"/>
      <c r="C47" s="58"/>
    </row>
    <row r="48" spans="1:16" s="18" customFormat="1" ht="12.75" customHeight="1" x14ac:dyDescent="0.4">
      <c r="B48" s="18" t="s">
        <v>69</v>
      </c>
      <c r="E48" s="19"/>
      <c r="O48" s="19"/>
      <c r="P48" s="19"/>
    </row>
    <row r="49" spans="2:9" s="18" customFormat="1" ht="24" x14ac:dyDescent="0.4">
      <c r="B49" s="39"/>
      <c r="C49" s="40" t="s">
        <v>39</v>
      </c>
      <c r="D49" s="40" t="s">
        <v>469</v>
      </c>
      <c r="E49" s="40" t="s">
        <v>21</v>
      </c>
      <c r="F49" s="40" t="s">
        <v>22</v>
      </c>
      <c r="G49" s="40" t="s">
        <v>23</v>
      </c>
      <c r="H49" s="40" t="s">
        <v>510</v>
      </c>
      <c r="I49" s="40" t="s">
        <v>511</v>
      </c>
    </row>
    <row r="50" spans="2:9" s="18" customFormat="1" ht="12" x14ac:dyDescent="0.15">
      <c r="B50" s="193" t="s">
        <v>42</v>
      </c>
      <c r="C50" s="44">
        <f>SUM(D50:I50)</f>
        <v>784</v>
      </c>
      <c r="D50" s="45">
        <f>SUM(D52,D54,D56,D58,D60,D62,)</f>
        <v>109</v>
      </c>
      <c r="E50" s="45">
        <f t="shared" ref="E50:I50" si="44">SUM(E52,E54,E56,E58,E60,E62,)</f>
        <v>226</v>
      </c>
      <c r="F50" s="45">
        <f t="shared" si="44"/>
        <v>276</v>
      </c>
      <c r="G50" s="45">
        <f t="shared" si="44"/>
        <v>90</v>
      </c>
      <c r="H50" s="45">
        <f t="shared" si="44"/>
        <v>62</v>
      </c>
      <c r="I50" s="45">
        <f t="shared" si="44"/>
        <v>21</v>
      </c>
    </row>
    <row r="51" spans="2:9" s="18" customFormat="1" ht="12.75" thickBot="1" x14ac:dyDescent="0.2">
      <c r="B51" s="47"/>
      <c r="C51" s="48">
        <f>$C50/C50</f>
        <v>1</v>
      </c>
      <c r="D51" s="54">
        <f>D50/$C50</f>
        <v>0.13903061224489796</v>
      </c>
      <c r="E51" s="54">
        <f>E50/$C50</f>
        <v>0.28826530612244899</v>
      </c>
      <c r="F51" s="54">
        <f t="shared" ref="F51:I51" si="45">F50/$C50</f>
        <v>0.35204081632653061</v>
      </c>
      <c r="G51" s="54">
        <f t="shared" si="45"/>
        <v>0.11479591836734694</v>
      </c>
      <c r="H51" s="54">
        <f t="shared" si="45"/>
        <v>7.9081632653061229E-2</v>
      </c>
      <c r="I51" s="54">
        <f t="shared" si="45"/>
        <v>2.6785714285714284E-2</v>
      </c>
    </row>
    <row r="52" spans="2:9" s="18" customFormat="1" ht="12.75" thickTop="1" x14ac:dyDescent="0.15">
      <c r="B52" s="50" t="s">
        <v>67</v>
      </c>
      <c r="C52" s="44">
        <f>SUM(D52:I52)</f>
        <v>32</v>
      </c>
      <c r="D52" s="51">
        <v>14</v>
      </c>
      <c r="E52" s="51">
        <v>5</v>
      </c>
      <c r="F52" s="45">
        <v>10</v>
      </c>
      <c r="G52" s="45">
        <v>1</v>
      </c>
      <c r="H52" s="45">
        <v>2</v>
      </c>
      <c r="I52" s="45">
        <v>0</v>
      </c>
    </row>
    <row r="53" spans="2:9" s="18" customFormat="1" ht="12" x14ac:dyDescent="0.15">
      <c r="B53" s="52"/>
      <c r="C53" s="53">
        <f>$C52/C52</f>
        <v>1</v>
      </c>
      <c r="D53" s="53">
        <f>D52/$C52</f>
        <v>0.4375</v>
      </c>
      <c r="E53" s="53">
        <f>E52/$C52</f>
        <v>0.15625</v>
      </c>
      <c r="F53" s="53">
        <f t="shared" ref="F53" si="46">F52/$C52</f>
        <v>0.3125</v>
      </c>
      <c r="G53" s="53">
        <f t="shared" ref="G53" si="47">G52/$C52</f>
        <v>3.125E-2</v>
      </c>
      <c r="H53" s="53">
        <f>H52/$C52</f>
        <v>6.25E-2</v>
      </c>
      <c r="I53" s="53">
        <f>I52/$C52</f>
        <v>0</v>
      </c>
    </row>
    <row r="54" spans="2:9" s="18" customFormat="1" ht="12" x14ac:dyDescent="0.15">
      <c r="B54" s="50" t="s">
        <v>65</v>
      </c>
      <c r="C54" s="44">
        <f>SUM(D54:I54)</f>
        <v>48</v>
      </c>
      <c r="D54" s="51">
        <v>0</v>
      </c>
      <c r="E54" s="51">
        <v>11</v>
      </c>
      <c r="F54" s="45">
        <v>24</v>
      </c>
      <c r="G54" s="45">
        <v>5</v>
      </c>
      <c r="H54" s="45">
        <v>5</v>
      </c>
      <c r="I54" s="45">
        <v>3</v>
      </c>
    </row>
    <row r="55" spans="2:9" s="18" customFormat="1" ht="12" x14ac:dyDescent="0.15">
      <c r="B55" s="52"/>
      <c r="C55" s="53">
        <f>$C54/C54</f>
        <v>1</v>
      </c>
      <c r="D55" s="53">
        <f>D54/$C54</f>
        <v>0</v>
      </c>
      <c r="E55" s="53">
        <f>E54/$C54</f>
        <v>0.22916666666666666</v>
      </c>
      <c r="F55" s="53">
        <f t="shared" ref="F55" si="48">F54/$C54</f>
        <v>0.5</v>
      </c>
      <c r="G55" s="53">
        <f t="shared" ref="G55" si="49">G54/$C54</f>
        <v>0.10416666666666667</v>
      </c>
      <c r="H55" s="53">
        <f>H54/$C54</f>
        <v>0.10416666666666667</v>
      </c>
      <c r="I55" s="53">
        <f>I54/$C54</f>
        <v>6.25E-2</v>
      </c>
    </row>
    <row r="56" spans="2:9" ht="12" customHeight="1" x14ac:dyDescent="0.15">
      <c r="B56" s="50" t="s">
        <v>66</v>
      </c>
      <c r="C56" s="44">
        <f>SUM(D56:I56)</f>
        <v>263</v>
      </c>
      <c r="D56" s="51">
        <v>23</v>
      </c>
      <c r="E56" s="51">
        <v>74</v>
      </c>
      <c r="F56" s="45">
        <v>101</v>
      </c>
      <c r="G56" s="45">
        <v>36</v>
      </c>
      <c r="H56" s="45">
        <v>22</v>
      </c>
      <c r="I56" s="45">
        <v>7</v>
      </c>
    </row>
    <row r="57" spans="2:9" ht="12" customHeight="1" x14ac:dyDescent="0.15">
      <c r="B57" s="52"/>
      <c r="C57" s="53">
        <f>$C56/C56</f>
        <v>1</v>
      </c>
      <c r="D57" s="53">
        <f>D56/$C56</f>
        <v>8.7452471482889732E-2</v>
      </c>
      <c r="E57" s="53">
        <f t="shared" ref="E57" si="50">E56/$C56</f>
        <v>0.28136882129277568</v>
      </c>
      <c r="F57" s="53">
        <f t="shared" ref="F57" si="51">F56/$C56</f>
        <v>0.38403041825095058</v>
      </c>
      <c r="G57" s="53">
        <f t="shared" ref="G57" si="52">G56/$C56</f>
        <v>0.13688212927756654</v>
      </c>
      <c r="H57" s="53">
        <f t="shared" ref="H57:I57" si="53">H56/$C56</f>
        <v>8.3650190114068435E-2</v>
      </c>
      <c r="I57" s="53">
        <f t="shared" si="53"/>
        <v>2.6615969581749048E-2</v>
      </c>
    </row>
    <row r="58" spans="2:9" x14ac:dyDescent="0.15">
      <c r="B58" s="50" t="s">
        <v>28</v>
      </c>
      <c r="C58" s="44">
        <f>SUM(D58:I58)</f>
        <v>287</v>
      </c>
      <c r="D58" s="51">
        <v>41</v>
      </c>
      <c r="E58" s="51">
        <v>91</v>
      </c>
      <c r="F58" s="45">
        <v>88</v>
      </c>
      <c r="G58" s="45">
        <v>37</v>
      </c>
      <c r="H58" s="45">
        <v>22</v>
      </c>
      <c r="I58" s="45">
        <v>8</v>
      </c>
    </row>
    <row r="59" spans="2:9" ht="12" customHeight="1" x14ac:dyDescent="0.15">
      <c r="B59" s="52"/>
      <c r="C59" s="53">
        <f t="shared" ref="C59" si="54">$C58/C58</f>
        <v>1</v>
      </c>
      <c r="D59" s="53">
        <f t="shared" ref="D59" si="55">D58/$C58</f>
        <v>0.14285714285714285</v>
      </c>
      <c r="E59" s="53">
        <f t="shared" ref="E59" si="56">E58/$C58</f>
        <v>0.31707317073170732</v>
      </c>
      <c r="F59" s="53">
        <f t="shared" ref="F59" si="57">F58/$C58</f>
        <v>0.30662020905923343</v>
      </c>
      <c r="G59" s="53">
        <f t="shared" ref="G59" si="58">G58/$C58</f>
        <v>0.1289198606271777</v>
      </c>
      <c r="H59" s="53">
        <f t="shared" ref="H59:I59" si="59">H58/$C58</f>
        <v>7.6655052264808357E-2</v>
      </c>
      <c r="I59" s="53">
        <f t="shared" si="59"/>
        <v>2.7874564459930314E-2</v>
      </c>
    </row>
    <row r="60" spans="2:9" ht="12" customHeight="1" x14ac:dyDescent="0.15">
      <c r="B60" s="50" t="s">
        <v>29</v>
      </c>
      <c r="C60" s="44">
        <f>SUM(D60:I60)</f>
        <v>117</v>
      </c>
      <c r="D60" s="51">
        <v>23</v>
      </c>
      <c r="E60" s="51">
        <v>36</v>
      </c>
      <c r="F60" s="45">
        <v>39</v>
      </c>
      <c r="G60" s="45">
        <v>7</v>
      </c>
      <c r="H60" s="45">
        <v>9</v>
      </c>
      <c r="I60" s="45">
        <v>3</v>
      </c>
    </row>
    <row r="61" spans="2:9" ht="12" customHeight="1" x14ac:dyDescent="0.15">
      <c r="B61" s="52"/>
      <c r="C61" s="53">
        <f t="shared" ref="C61" si="60">$C60/C60</f>
        <v>1</v>
      </c>
      <c r="D61" s="53">
        <f t="shared" ref="D61" si="61">D60/$C60</f>
        <v>0.19658119658119658</v>
      </c>
      <c r="E61" s="53">
        <f t="shared" ref="E61" si="62">E60/$C60</f>
        <v>0.30769230769230771</v>
      </c>
      <c r="F61" s="53">
        <f t="shared" ref="F61" si="63">F60/$C60</f>
        <v>0.33333333333333331</v>
      </c>
      <c r="G61" s="53">
        <f t="shared" ref="G61" si="64">G60/$C60</f>
        <v>5.9829059829059832E-2</v>
      </c>
      <c r="H61" s="53">
        <f t="shared" ref="H61:I61" si="65">H60/$C60</f>
        <v>7.6923076923076927E-2</v>
      </c>
      <c r="I61" s="53">
        <f t="shared" si="65"/>
        <v>2.564102564102564E-2</v>
      </c>
    </row>
    <row r="62" spans="2:9" ht="12" customHeight="1" x14ac:dyDescent="0.15">
      <c r="B62" s="50" t="s">
        <v>30</v>
      </c>
      <c r="C62" s="44">
        <f>SUM(D62:I62)</f>
        <v>37</v>
      </c>
      <c r="D62" s="51">
        <v>8</v>
      </c>
      <c r="E62" s="51">
        <v>9</v>
      </c>
      <c r="F62" s="45">
        <v>14</v>
      </c>
      <c r="G62" s="45">
        <v>4</v>
      </c>
      <c r="H62" s="45">
        <v>2</v>
      </c>
      <c r="I62" s="45">
        <v>0</v>
      </c>
    </row>
    <row r="63" spans="2:9" ht="12" customHeight="1" x14ac:dyDescent="0.15">
      <c r="B63" s="52"/>
      <c r="C63" s="53">
        <f t="shared" ref="C63" si="66">$C62/C62</f>
        <v>1</v>
      </c>
      <c r="D63" s="53">
        <f t="shared" ref="D63" si="67">D62/$C62</f>
        <v>0.21621621621621623</v>
      </c>
      <c r="E63" s="53">
        <f t="shared" ref="E63" si="68">E62/$C62</f>
        <v>0.24324324324324326</v>
      </c>
      <c r="F63" s="53">
        <f t="shared" ref="F63" si="69">F62/$C62</f>
        <v>0.3783783783783784</v>
      </c>
      <c r="G63" s="53">
        <f t="shared" ref="G63" si="70">G62/$C62</f>
        <v>0.10810810810810811</v>
      </c>
      <c r="H63" s="53">
        <f t="shared" ref="H63:I63" si="71">H62/$C62</f>
        <v>5.4054054054054057E-2</v>
      </c>
      <c r="I63" s="53">
        <f t="shared" si="71"/>
        <v>0</v>
      </c>
    </row>
    <row r="64" spans="2:9" ht="12" customHeight="1" x14ac:dyDescent="0.4"/>
    <row r="65" ht="12" customHeight="1" x14ac:dyDescent="0.4"/>
    <row r="66" ht="12" customHeight="1" x14ac:dyDescent="0.4"/>
    <row r="67" ht="12" customHeight="1" x14ac:dyDescent="0.4"/>
    <row r="68" ht="12" customHeight="1" x14ac:dyDescent="0.4"/>
    <row r="69" ht="12" customHeight="1" x14ac:dyDescent="0.4"/>
    <row r="70" ht="12" customHeight="1" x14ac:dyDescent="0.4"/>
    <row r="71" ht="12" customHeight="1" x14ac:dyDescent="0.4"/>
    <row r="72" ht="12" customHeight="1" x14ac:dyDescent="0.4"/>
    <row r="73" ht="12" customHeight="1" x14ac:dyDescent="0.4"/>
    <row r="74" ht="12" customHeight="1" x14ac:dyDescent="0.4"/>
    <row r="75" ht="12" customHeight="1" x14ac:dyDescent="0.4"/>
    <row r="76" ht="12" customHeight="1" x14ac:dyDescent="0.4"/>
    <row r="77" ht="12" customHeight="1" x14ac:dyDescent="0.4"/>
    <row r="78" ht="12" customHeight="1" x14ac:dyDescent="0.4"/>
    <row r="79" ht="12" customHeight="1" x14ac:dyDescent="0.4"/>
    <row r="80" ht="12" customHeight="1" x14ac:dyDescent="0.4"/>
    <row r="81" ht="12" customHeight="1" x14ac:dyDescent="0.4"/>
    <row r="82" ht="12" customHeight="1" x14ac:dyDescent="0.4"/>
    <row r="83" ht="12" customHeight="1" x14ac:dyDescent="0.4"/>
    <row r="84" ht="12" customHeight="1" x14ac:dyDescent="0.4"/>
    <row r="85" ht="12" customHeight="1" x14ac:dyDescent="0.4"/>
    <row r="86" ht="12" customHeight="1" x14ac:dyDescent="0.4"/>
    <row r="87" ht="12" customHeight="1" x14ac:dyDescent="0.4"/>
    <row r="88" ht="12" customHeight="1" x14ac:dyDescent="0.4"/>
    <row r="89" ht="12" customHeight="1" x14ac:dyDescent="0.4"/>
    <row r="90" ht="12" customHeight="1" x14ac:dyDescent="0.4"/>
    <row r="91" ht="12" customHeight="1" x14ac:dyDescent="0.4"/>
    <row r="92" ht="12" customHeight="1" x14ac:dyDescent="0.4"/>
    <row r="93" ht="12" customHeight="1" x14ac:dyDescent="0.4"/>
    <row r="94" ht="12" customHeight="1" x14ac:dyDescent="0.4"/>
    <row r="95" ht="12" customHeight="1" x14ac:dyDescent="0.4"/>
    <row r="96" ht="12" customHeight="1" x14ac:dyDescent="0.4"/>
    <row r="97" ht="12" customHeight="1" x14ac:dyDescent="0.4"/>
    <row r="98" ht="12" customHeight="1" x14ac:dyDescent="0.4"/>
    <row r="99" ht="12" customHeight="1" x14ac:dyDescent="0.4"/>
  </sheetData>
  <phoneticPr fontId="2"/>
  <pageMargins left="0.70866141732283472" right="0.70866141732283472" top="0.74803149606299213" bottom="0.74803149606299213" header="0.31496062992125984" footer="0.31496062992125984"/>
  <pageSetup paperSize="9" scale="88" orientation="landscape" r:id="rId1"/>
  <rowBreaks count="1" manualBreakCount="1">
    <brk id="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100" zoomScaleSheetLayoutView="100" workbookViewId="0"/>
  </sheetViews>
  <sheetFormatPr defaultRowHeight="13.5" x14ac:dyDescent="0.4"/>
  <cols>
    <col min="1" max="1" width="9" style="57"/>
    <col min="2" max="2" width="17.875" style="57" customWidth="1"/>
    <col min="3" max="4" width="9" style="57"/>
    <col min="5" max="5" width="9" style="58"/>
    <col min="6" max="15" width="9" style="57"/>
    <col min="16" max="16" width="9" style="57" customWidth="1"/>
    <col min="17" max="16384" width="9" style="57"/>
  </cols>
  <sheetData>
    <row r="1" spans="2:16" s="18" customFormat="1" ht="21.75" customHeight="1" x14ac:dyDescent="0.4">
      <c r="B1" s="370" t="s">
        <v>513</v>
      </c>
      <c r="E1" s="19"/>
    </row>
    <row r="2" spans="2:16" ht="15.75" customHeight="1" x14ac:dyDescent="0.4">
      <c r="B2" s="57" t="s">
        <v>524</v>
      </c>
    </row>
    <row r="3" spans="2:16" x14ac:dyDescent="0.4">
      <c r="F3" s="58"/>
      <c r="G3" s="58"/>
    </row>
    <row r="4" spans="2:16" ht="19.5" customHeight="1" x14ac:dyDescent="0.4">
      <c r="B4" s="194" t="s">
        <v>520</v>
      </c>
      <c r="C4" s="23" t="s">
        <v>3</v>
      </c>
      <c r="D4" s="23" t="s">
        <v>4</v>
      </c>
      <c r="E4" s="195"/>
      <c r="F4" s="196"/>
      <c r="G4" s="196"/>
    </row>
    <row r="5" spans="2:16" x14ac:dyDescent="0.15">
      <c r="B5" s="197">
        <v>0</v>
      </c>
      <c r="C5" s="198">
        <v>430</v>
      </c>
      <c r="D5" s="199">
        <f>C5/C$12</f>
        <v>0.53615960099750626</v>
      </c>
      <c r="E5" s="200"/>
      <c r="F5" s="201"/>
      <c r="G5" s="202"/>
    </row>
    <row r="6" spans="2:16" x14ac:dyDescent="0.15">
      <c r="B6" s="203" t="s">
        <v>31</v>
      </c>
      <c r="C6" s="198">
        <v>5</v>
      </c>
      <c r="D6" s="199">
        <f t="shared" ref="D6:D11" si="0">C6/C$12</f>
        <v>6.2344139650872821E-3</v>
      </c>
      <c r="E6" s="200"/>
      <c r="F6" s="201"/>
      <c r="G6" s="202"/>
    </row>
    <row r="7" spans="2:16" x14ac:dyDescent="0.15">
      <c r="B7" s="203" t="s">
        <v>32</v>
      </c>
      <c r="C7" s="198">
        <v>2</v>
      </c>
      <c r="D7" s="199">
        <f t="shared" si="0"/>
        <v>2.4937655860349127E-3</v>
      </c>
      <c r="E7" s="200"/>
      <c r="F7" s="201"/>
      <c r="G7" s="202"/>
    </row>
    <row r="8" spans="2:16" x14ac:dyDescent="0.15">
      <c r="B8" s="203" t="s">
        <v>33</v>
      </c>
      <c r="C8" s="198">
        <v>104</v>
      </c>
      <c r="D8" s="199">
        <f t="shared" si="0"/>
        <v>0.12967581047381546</v>
      </c>
      <c r="E8" s="200"/>
      <c r="F8" s="201"/>
      <c r="G8" s="202"/>
    </row>
    <row r="9" spans="2:16" x14ac:dyDescent="0.15">
      <c r="B9" s="203" t="s">
        <v>34</v>
      </c>
      <c r="C9" s="198">
        <v>132</v>
      </c>
      <c r="D9" s="199">
        <f t="shared" si="0"/>
        <v>0.16458852867830423</v>
      </c>
      <c r="E9" s="200"/>
      <c r="F9" s="201"/>
      <c r="G9" s="202"/>
    </row>
    <row r="10" spans="2:16" x14ac:dyDescent="0.15">
      <c r="B10" s="203" t="s">
        <v>35</v>
      </c>
      <c r="C10" s="198">
        <v>127</v>
      </c>
      <c r="D10" s="199">
        <f t="shared" si="0"/>
        <v>0.15835411471321695</v>
      </c>
      <c r="E10" s="200"/>
      <c r="F10" s="201"/>
      <c r="G10" s="202"/>
    </row>
    <row r="11" spans="2:16" ht="14.25" thickBot="1" x14ac:dyDescent="0.2">
      <c r="B11" s="204" t="s">
        <v>0</v>
      </c>
      <c r="C11" s="205">
        <v>2</v>
      </c>
      <c r="D11" s="199">
        <f t="shared" si="0"/>
        <v>2.4937655860349127E-3</v>
      </c>
      <c r="F11" s="201"/>
      <c r="G11" s="202"/>
    </row>
    <row r="12" spans="2:16" ht="14.25" thickTop="1" x14ac:dyDescent="0.15">
      <c r="B12" s="206" t="s">
        <v>14</v>
      </c>
      <c r="C12" s="207">
        <f>SUM(C5:C11)</f>
        <v>802</v>
      </c>
      <c r="D12" s="208">
        <f>SUM(D5:D11)</f>
        <v>0.99999999999999989</v>
      </c>
    </row>
    <row r="14" spans="2:16" s="18" customFormat="1" ht="16.5" customHeight="1" x14ac:dyDescent="0.4">
      <c r="B14" s="18" t="s">
        <v>70</v>
      </c>
      <c r="E14" s="19"/>
      <c r="O14" s="19"/>
      <c r="P14" s="19"/>
    </row>
    <row r="15" spans="2:16" s="18" customFormat="1" ht="24" customHeight="1" x14ac:dyDescent="0.4">
      <c r="B15" s="39"/>
      <c r="C15" s="40" t="s">
        <v>39</v>
      </c>
      <c r="D15" s="41" t="s">
        <v>5</v>
      </c>
      <c r="E15" s="41" t="s">
        <v>6</v>
      </c>
      <c r="F15" s="41" t="s">
        <v>7</v>
      </c>
      <c r="G15" s="41" t="s">
        <v>8</v>
      </c>
      <c r="H15" s="41" t="s">
        <v>9</v>
      </c>
      <c r="I15" s="41" t="s">
        <v>1</v>
      </c>
      <c r="J15" s="41" t="s">
        <v>10</v>
      </c>
      <c r="K15" s="41" t="s">
        <v>11</v>
      </c>
      <c r="L15" s="41" t="s">
        <v>12</v>
      </c>
      <c r="M15" s="41" t="s">
        <v>13</v>
      </c>
      <c r="N15" s="41" t="s">
        <v>2</v>
      </c>
      <c r="O15" s="42"/>
      <c r="P15" s="19"/>
    </row>
    <row r="16" spans="2:16" s="18" customFormat="1" ht="12" x14ac:dyDescent="0.15">
      <c r="B16" s="193" t="s">
        <v>42</v>
      </c>
      <c r="C16" s="44">
        <f>SUM(D16:N16)</f>
        <v>802</v>
      </c>
      <c r="D16" s="45">
        <f>SUM(D18,D20,D22,D24,D26,D28,D30)</f>
        <v>245</v>
      </c>
      <c r="E16" s="45">
        <f t="shared" ref="E16:N16" si="1">SUM(E18,E20,E22,E24,E26,E28,E30)</f>
        <v>89</v>
      </c>
      <c r="F16" s="45">
        <f t="shared" si="1"/>
        <v>213</v>
      </c>
      <c r="G16" s="45">
        <f t="shared" si="1"/>
        <v>36</v>
      </c>
      <c r="H16" s="45">
        <f t="shared" si="1"/>
        <v>98</v>
      </c>
      <c r="I16" s="45">
        <f t="shared" si="1"/>
        <v>4</v>
      </c>
      <c r="J16" s="45">
        <f t="shared" si="1"/>
        <v>17</v>
      </c>
      <c r="K16" s="45">
        <f t="shared" si="1"/>
        <v>3</v>
      </c>
      <c r="L16" s="45">
        <f t="shared" si="1"/>
        <v>18</v>
      </c>
      <c r="M16" s="45">
        <f t="shared" si="1"/>
        <v>9</v>
      </c>
      <c r="N16" s="45">
        <f t="shared" si="1"/>
        <v>70</v>
      </c>
      <c r="O16" s="46"/>
      <c r="P16" s="19"/>
    </row>
    <row r="17" spans="2:26" s="18" customFormat="1" ht="12.75" thickBot="1" x14ac:dyDescent="0.2">
      <c r="B17" s="47"/>
      <c r="C17" s="48">
        <f>$C16/C16</f>
        <v>1</v>
      </c>
      <c r="D17" s="48">
        <f t="shared" ref="D17:N17" si="2">D16/$C16</f>
        <v>0.30548628428927682</v>
      </c>
      <c r="E17" s="48">
        <f t="shared" si="2"/>
        <v>0.11097256857855362</v>
      </c>
      <c r="F17" s="48">
        <f t="shared" si="2"/>
        <v>0.26558603491271821</v>
      </c>
      <c r="G17" s="48">
        <f t="shared" si="2"/>
        <v>4.488778054862843E-2</v>
      </c>
      <c r="H17" s="48">
        <f t="shared" si="2"/>
        <v>0.12219451371571072</v>
      </c>
      <c r="I17" s="48">
        <f t="shared" si="2"/>
        <v>4.9875311720698253E-3</v>
      </c>
      <c r="J17" s="48">
        <f t="shared" si="2"/>
        <v>2.119700748129676E-2</v>
      </c>
      <c r="K17" s="48">
        <f t="shared" si="2"/>
        <v>3.740648379052369E-3</v>
      </c>
      <c r="L17" s="48">
        <f t="shared" si="2"/>
        <v>2.2443890274314215E-2</v>
      </c>
      <c r="M17" s="48">
        <f t="shared" si="2"/>
        <v>1.1221945137157107E-2</v>
      </c>
      <c r="N17" s="48">
        <f t="shared" si="2"/>
        <v>8.7281795511221949E-2</v>
      </c>
      <c r="O17" s="49"/>
      <c r="P17" s="19"/>
    </row>
    <row r="18" spans="2:26" s="18" customFormat="1" ht="12.75" thickTop="1" x14ac:dyDescent="0.15">
      <c r="B18" s="50" t="s">
        <v>67</v>
      </c>
      <c r="C18" s="44">
        <f>SUM(D18:N18)</f>
        <v>430</v>
      </c>
      <c r="D18" s="51">
        <v>125</v>
      </c>
      <c r="E18" s="45">
        <v>43</v>
      </c>
      <c r="F18" s="45">
        <v>129</v>
      </c>
      <c r="G18" s="45">
        <v>19</v>
      </c>
      <c r="H18" s="51">
        <v>48</v>
      </c>
      <c r="I18" s="45">
        <v>2</v>
      </c>
      <c r="J18" s="45">
        <v>9</v>
      </c>
      <c r="K18" s="45">
        <v>1</v>
      </c>
      <c r="L18" s="45">
        <v>7</v>
      </c>
      <c r="M18" s="45">
        <v>5</v>
      </c>
      <c r="N18" s="45">
        <v>42</v>
      </c>
      <c r="O18" s="71"/>
      <c r="P18" s="72"/>
      <c r="Q18" s="73"/>
      <c r="R18" s="73"/>
      <c r="S18" s="73"/>
      <c r="T18" s="73"/>
      <c r="U18" s="73"/>
      <c r="V18" s="73"/>
      <c r="W18" s="73"/>
      <c r="X18" s="73"/>
      <c r="Y18" s="73"/>
      <c r="Z18" s="73"/>
    </row>
    <row r="19" spans="2:26" s="18" customFormat="1" ht="12" x14ac:dyDescent="0.15">
      <c r="B19" s="52"/>
      <c r="C19" s="53">
        <f>$C18/C18</f>
        <v>1</v>
      </c>
      <c r="D19" s="53">
        <f t="shared" ref="D19:N19" si="3">D18/$C18</f>
        <v>0.29069767441860467</v>
      </c>
      <c r="E19" s="53">
        <f t="shared" si="3"/>
        <v>0.1</v>
      </c>
      <c r="F19" s="53">
        <f t="shared" si="3"/>
        <v>0.3</v>
      </c>
      <c r="G19" s="53">
        <f t="shared" si="3"/>
        <v>4.4186046511627906E-2</v>
      </c>
      <c r="H19" s="53">
        <f t="shared" si="3"/>
        <v>0.11162790697674418</v>
      </c>
      <c r="I19" s="53">
        <f t="shared" si="3"/>
        <v>4.6511627906976744E-3</v>
      </c>
      <c r="J19" s="53">
        <f t="shared" si="3"/>
        <v>2.0930232558139535E-2</v>
      </c>
      <c r="K19" s="53">
        <f t="shared" si="3"/>
        <v>2.3255813953488372E-3</v>
      </c>
      <c r="L19" s="53">
        <f t="shared" si="3"/>
        <v>1.627906976744186E-2</v>
      </c>
      <c r="M19" s="53">
        <f t="shared" si="3"/>
        <v>1.1627906976744186E-2</v>
      </c>
      <c r="N19" s="53">
        <f t="shared" si="3"/>
        <v>9.7674418604651161E-2</v>
      </c>
      <c r="O19" s="71"/>
      <c r="P19" s="72"/>
      <c r="Q19" s="73"/>
      <c r="R19" s="73"/>
      <c r="S19" s="73"/>
      <c r="T19" s="73"/>
      <c r="U19" s="73"/>
      <c r="V19" s="73"/>
      <c r="W19" s="73"/>
      <c r="X19" s="73"/>
      <c r="Y19" s="73"/>
      <c r="Z19" s="73"/>
    </row>
    <row r="20" spans="2:26" s="18" customFormat="1" ht="12" x14ac:dyDescent="0.15">
      <c r="B20" s="50" t="s">
        <v>31</v>
      </c>
      <c r="C20" s="44">
        <f>SUM(D20:N20)</f>
        <v>5</v>
      </c>
      <c r="D20" s="51">
        <v>1</v>
      </c>
      <c r="E20" s="45">
        <v>3</v>
      </c>
      <c r="F20" s="45">
        <v>0</v>
      </c>
      <c r="G20" s="45">
        <v>1</v>
      </c>
      <c r="H20" s="51">
        <v>0</v>
      </c>
      <c r="I20" s="45">
        <v>0</v>
      </c>
      <c r="J20" s="45">
        <v>0</v>
      </c>
      <c r="K20" s="45">
        <v>0</v>
      </c>
      <c r="L20" s="45">
        <v>0</v>
      </c>
      <c r="M20" s="45">
        <v>0</v>
      </c>
      <c r="N20" s="45">
        <v>0</v>
      </c>
      <c r="O20" s="71"/>
      <c r="P20" s="72"/>
      <c r="Q20" s="73"/>
      <c r="R20" s="73"/>
      <c r="S20" s="73"/>
      <c r="T20" s="73"/>
      <c r="U20" s="73"/>
      <c r="V20" s="73"/>
      <c r="W20" s="73"/>
      <c r="X20" s="73"/>
      <c r="Y20" s="73"/>
      <c r="Z20" s="73"/>
    </row>
    <row r="21" spans="2:26" s="18" customFormat="1" ht="12" x14ac:dyDescent="0.15">
      <c r="B21" s="52"/>
      <c r="C21" s="53">
        <f>$C20/C20</f>
        <v>1</v>
      </c>
      <c r="D21" s="53">
        <f t="shared" ref="D21:N21" si="4">D20/$C20</f>
        <v>0.2</v>
      </c>
      <c r="E21" s="53">
        <f t="shared" si="4"/>
        <v>0.6</v>
      </c>
      <c r="F21" s="53">
        <f t="shared" si="4"/>
        <v>0</v>
      </c>
      <c r="G21" s="53">
        <f t="shared" si="4"/>
        <v>0.2</v>
      </c>
      <c r="H21" s="53">
        <f t="shared" si="4"/>
        <v>0</v>
      </c>
      <c r="I21" s="53">
        <f t="shared" si="4"/>
        <v>0</v>
      </c>
      <c r="J21" s="53">
        <f t="shared" si="4"/>
        <v>0</v>
      </c>
      <c r="K21" s="53">
        <f t="shared" si="4"/>
        <v>0</v>
      </c>
      <c r="L21" s="53">
        <f t="shared" si="4"/>
        <v>0</v>
      </c>
      <c r="M21" s="53">
        <f t="shared" si="4"/>
        <v>0</v>
      </c>
      <c r="N21" s="53">
        <f t="shared" si="4"/>
        <v>0</v>
      </c>
      <c r="O21" s="71"/>
      <c r="P21" s="72"/>
      <c r="Q21" s="73"/>
      <c r="R21" s="73"/>
      <c r="S21" s="73"/>
      <c r="T21" s="73"/>
      <c r="U21" s="73"/>
      <c r="V21" s="73"/>
      <c r="W21" s="73"/>
      <c r="X21" s="73"/>
      <c r="Y21" s="73"/>
      <c r="Z21" s="73"/>
    </row>
    <row r="22" spans="2:26" s="18" customFormat="1" ht="12" x14ac:dyDescent="0.15">
      <c r="B22" s="50" t="s">
        <v>32</v>
      </c>
      <c r="C22" s="44">
        <f>SUM(D22:N22)</f>
        <v>2</v>
      </c>
      <c r="D22" s="51">
        <v>1</v>
      </c>
      <c r="E22" s="45">
        <v>0</v>
      </c>
      <c r="F22" s="45">
        <v>1</v>
      </c>
      <c r="G22" s="45">
        <v>0</v>
      </c>
      <c r="H22" s="51">
        <v>0</v>
      </c>
      <c r="I22" s="45">
        <v>0</v>
      </c>
      <c r="J22" s="45">
        <v>0</v>
      </c>
      <c r="K22" s="45">
        <v>0</v>
      </c>
      <c r="L22" s="45">
        <v>0</v>
      </c>
      <c r="M22" s="45">
        <v>0</v>
      </c>
      <c r="N22" s="45">
        <v>0</v>
      </c>
      <c r="O22" s="71"/>
      <c r="P22" s="72"/>
      <c r="Q22" s="73"/>
      <c r="R22" s="73"/>
      <c r="S22" s="73"/>
      <c r="T22" s="73"/>
      <c r="U22" s="73"/>
      <c r="V22" s="73"/>
      <c r="W22" s="73"/>
      <c r="X22" s="73"/>
      <c r="Y22" s="73"/>
      <c r="Z22" s="73"/>
    </row>
    <row r="23" spans="2:26" s="18" customFormat="1" ht="12" x14ac:dyDescent="0.15">
      <c r="B23" s="52"/>
      <c r="C23" s="53">
        <f>$C22/C22</f>
        <v>1</v>
      </c>
      <c r="D23" s="53">
        <f t="shared" ref="D23:N23" si="5">D22/$C22</f>
        <v>0.5</v>
      </c>
      <c r="E23" s="53">
        <f t="shared" si="5"/>
        <v>0</v>
      </c>
      <c r="F23" s="53">
        <f t="shared" si="5"/>
        <v>0.5</v>
      </c>
      <c r="G23" s="53">
        <f t="shared" si="5"/>
        <v>0</v>
      </c>
      <c r="H23" s="53">
        <f t="shared" si="5"/>
        <v>0</v>
      </c>
      <c r="I23" s="53">
        <f t="shared" si="5"/>
        <v>0</v>
      </c>
      <c r="J23" s="53">
        <f t="shared" si="5"/>
        <v>0</v>
      </c>
      <c r="K23" s="53">
        <f t="shared" si="5"/>
        <v>0</v>
      </c>
      <c r="L23" s="53">
        <f t="shared" si="5"/>
        <v>0</v>
      </c>
      <c r="M23" s="53">
        <f t="shared" si="5"/>
        <v>0</v>
      </c>
      <c r="N23" s="53">
        <f t="shared" si="5"/>
        <v>0</v>
      </c>
      <c r="O23" s="71"/>
      <c r="P23" s="72"/>
      <c r="Q23" s="73"/>
      <c r="R23" s="73"/>
      <c r="S23" s="73"/>
      <c r="T23" s="73"/>
      <c r="U23" s="73"/>
      <c r="V23" s="73"/>
      <c r="W23" s="73"/>
      <c r="X23" s="73"/>
      <c r="Y23" s="73"/>
      <c r="Z23" s="73"/>
    </row>
    <row r="24" spans="2:26" s="18" customFormat="1" ht="12" x14ac:dyDescent="0.15">
      <c r="B24" s="50" t="s">
        <v>33</v>
      </c>
      <c r="C24" s="44">
        <f>SUM(D24:N24)</f>
        <v>104</v>
      </c>
      <c r="D24" s="51">
        <v>41</v>
      </c>
      <c r="E24" s="45">
        <v>11</v>
      </c>
      <c r="F24" s="45">
        <v>20</v>
      </c>
      <c r="G24" s="45">
        <v>5</v>
      </c>
      <c r="H24" s="51">
        <v>11</v>
      </c>
      <c r="I24" s="45">
        <v>1</v>
      </c>
      <c r="J24" s="45">
        <v>4</v>
      </c>
      <c r="K24" s="45">
        <v>0</v>
      </c>
      <c r="L24" s="45">
        <v>5</v>
      </c>
      <c r="M24" s="45">
        <v>0</v>
      </c>
      <c r="N24" s="45">
        <v>6</v>
      </c>
      <c r="O24" s="71"/>
      <c r="P24" s="72"/>
      <c r="Q24" s="73"/>
      <c r="R24" s="73"/>
      <c r="S24" s="73"/>
      <c r="T24" s="73"/>
      <c r="U24" s="73"/>
      <c r="V24" s="73"/>
      <c r="W24" s="73"/>
      <c r="X24" s="73"/>
      <c r="Y24" s="73"/>
      <c r="Z24" s="73"/>
    </row>
    <row r="25" spans="2:26" s="18" customFormat="1" ht="12" x14ac:dyDescent="0.15">
      <c r="B25" s="52"/>
      <c r="C25" s="53">
        <f>$C24/C24</f>
        <v>1</v>
      </c>
      <c r="D25" s="53">
        <f t="shared" ref="D25:N25" si="6">D24/$C24</f>
        <v>0.39423076923076922</v>
      </c>
      <c r="E25" s="53">
        <f t="shared" si="6"/>
        <v>0.10576923076923077</v>
      </c>
      <c r="F25" s="53">
        <f t="shared" si="6"/>
        <v>0.19230769230769232</v>
      </c>
      <c r="G25" s="53">
        <f t="shared" si="6"/>
        <v>4.807692307692308E-2</v>
      </c>
      <c r="H25" s="53">
        <f t="shared" si="6"/>
        <v>0.10576923076923077</v>
      </c>
      <c r="I25" s="53">
        <f t="shared" si="6"/>
        <v>9.6153846153846159E-3</v>
      </c>
      <c r="J25" s="53">
        <f t="shared" si="6"/>
        <v>3.8461538461538464E-2</v>
      </c>
      <c r="K25" s="53">
        <f t="shared" si="6"/>
        <v>0</v>
      </c>
      <c r="L25" s="53">
        <f t="shared" si="6"/>
        <v>4.807692307692308E-2</v>
      </c>
      <c r="M25" s="53">
        <f t="shared" si="6"/>
        <v>0</v>
      </c>
      <c r="N25" s="53">
        <f t="shared" si="6"/>
        <v>5.7692307692307696E-2</v>
      </c>
      <c r="O25" s="49"/>
      <c r="P25" s="19"/>
    </row>
    <row r="26" spans="2:26" s="18" customFormat="1" ht="12" customHeight="1" x14ac:dyDescent="0.15">
      <c r="B26" s="50" t="s">
        <v>34</v>
      </c>
      <c r="C26" s="44">
        <f>SUM(D26:N26)</f>
        <v>132</v>
      </c>
      <c r="D26" s="51">
        <v>42</v>
      </c>
      <c r="E26" s="45">
        <v>18</v>
      </c>
      <c r="F26" s="45">
        <v>35</v>
      </c>
      <c r="G26" s="45">
        <v>4</v>
      </c>
      <c r="H26" s="51">
        <v>15</v>
      </c>
      <c r="I26" s="45">
        <v>0</v>
      </c>
      <c r="J26" s="45">
        <v>1</v>
      </c>
      <c r="K26" s="45">
        <v>0</v>
      </c>
      <c r="L26" s="45">
        <v>3</v>
      </c>
      <c r="M26" s="45">
        <v>1</v>
      </c>
      <c r="N26" s="45">
        <v>13</v>
      </c>
      <c r="O26" s="46"/>
      <c r="P26" s="19"/>
    </row>
    <row r="27" spans="2:26" s="18" customFormat="1" ht="12" customHeight="1" x14ac:dyDescent="0.15">
      <c r="B27" s="52"/>
      <c r="C27" s="53">
        <f>$C26/C26</f>
        <v>1</v>
      </c>
      <c r="D27" s="53">
        <f t="shared" ref="D27:N27" si="7">D26/$C26</f>
        <v>0.31818181818181818</v>
      </c>
      <c r="E27" s="53">
        <f t="shared" si="7"/>
        <v>0.13636363636363635</v>
      </c>
      <c r="F27" s="53">
        <f t="shared" si="7"/>
        <v>0.26515151515151514</v>
      </c>
      <c r="G27" s="53">
        <f t="shared" si="7"/>
        <v>3.0303030303030304E-2</v>
      </c>
      <c r="H27" s="53">
        <f t="shared" si="7"/>
        <v>0.11363636363636363</v>
      </c>
      <c r="I27" s="53">
        <f t="shared" si="7"/>
        <v>0</v>
      </c>
      <c r="J27" s="53">
        <f t="shared" si="7"/>
        <v>7.575757575757576E-3</v>
      </c>
      <c r="K27" s="53">
        <f t="shared" si="7"/>
        <v>0</v>
      </c>
      <c r="L27" s="53">
        <f t="shared" si="7"/>
        <v>2.2727272727272728E-2</v>
      </c>
      <c r="M27" s="53">
        <f t="shared" si="7"/>
        <v>7.575757575757576E-3</v>
      </c>
      <c r="N27" s="53">
        <f t="shared" si="7"/>
        <v>9.8484848484848481E-2</v>
      </c>
      <c r="O27" s="49"/>
      <c r="P27" s="19"/>
    </row>
    <row r="28" spans="2:26" s="18" customFormat="1" ht="12" customHeight="1" x14ac:dyDescent="0.15">
      <c r="B28" s="50" t="s">
        <v>35</v>
      </c>
      <c r="C28" s="44">
        <f>SUM(D28:N28)</f>
        <v>127</v>
      </c>
      <c r="D28" s="51">
        <v>35</v>
      </c>
      <c r="E28" s="45">
        <v>14</v>
      </c>
      <c r="F28" s="45">
        <v>28</v>
      </c>
      <c r="G28" s="45">
        <v>7</v>
      </c>
      <c r="H28" s="51">
        <v>24</v>
      </c>
      <c r="I28" s="45">
        <v>1</v>
      </c>
      <c r="J28" s="45">
        <v>3</v>
      </c>
      <c r="K28" s="45">
        <v>2</v>
      </c>
      <c r="L28" s="45">
        <v>3</v>
      </c>
      <c r="M28" s="45">
        <v>1</v>
      </c>
      <c r="N28" s="45">
        <v>9</v>
      </c>
      <c r="O28" s="19"/>
      <c r="P28" s="19"/>
    </row>
    <row r="29" spans="2:26" ht="12" customHeight="1" x14ac:dyDescent="0.15">
      <c r="B29" s="52"/>
      <c r="C29" s="53">
        <f t="shared" ref="C29" si="8">$C28/C28</f>
        <v>1</v>
      </c>
      <c r="D29" s="53">
        <f t="shared" ref="D29:N29" si="9">D28/$C28</f>
        <v>0.27559055118110237</v>
      </c>
      <c r="E29" s="53">
        <f t="shared" si="9"/>
        <v>0.11023622047244094</v>
      </c>
      <c r="F29" s="53">
        <f t="shared" si="9"/>
        <v>0.22047244094488189</v>
      </c>
      <c r="G29" s="53">
        <f t="shared" si="9"/>
        <v>5.5118110236220472E-2</v>
      </c>
      <c r="H29" s="53">
        <f t="shared" si="9"/>
        <v>0.1889763779527559</v>
      </c>
      <c r="I29" s="53">
        <f t="shared" si="9"/>
        <v>7.874015748031496E-3</v>
      </c>
      <c r="J29" s="53">
        <f t="shared" si="9"/>
        <v>2.3622047244094488E-2</v>
      </c>
      <c r="K29" s="53">
        <f t="shared" si="9"/>
        <v>1.5748031496062992E-2</v>
      </c>
      <c r="L29" s="53">
        <f t="shared" si="9"/>
        <v>2.3622047244094488E-2</v>
      </c>
      <c r="M29" s="53">
        <f t="shared" si="9"/>
        <v>7.874015748031496E-3</v>
      </c>
      <c r="N29" s="53">
        <f t="shared" si="9"/>
        <v>7.0866141732283464E-2</v>
      </c>
    </row>
    <row r="30" spans="2:26" s="18" customFormat="1" ht="12" customHeight="1" x14ac:dyDescent="0.15">
      <c r="B30" s="50" t="s">
        <v>47</v>
      </c>
      <c r="C30" s="44">
        <f>SUM(D30:N30)</f>
        <v>2</v>
      </c>
      <c r="D30" s="51">
        <v>0</v>
      </c>
      <c r="E30" s="45">
        <v>0</v>
      </c>
      <c r="F30" s="45">
        <v>0</v>
      </c>
      <c r="G30" s="45">
        <v>0</v>
      </c>
      <c r="H30" s="51">
        <v>0</v>
      </c>
      <c r="I30" s="45">
        <v>0</v>
      </c>
      <c r="J30" s="45">
        <v>0</v>
      </c>
      <c r="K30" s="45">
        <v>0</v>
      </c>
      <c r="L30" s="45">
        <v>0</v>
      </c>
      <c r="M30" s="45">
        <v>2</v>
      </c>
      <c r="N30" s="45">
        <v>0</v>
      </c>
      <c r="O30" s="19"/>
      <c r="P30" s="19"/>
    </row>
    <row r="31" spans="2:26" ht="12" customHeight="1" x14ac:dyDescent="0.15">
      <c r="B31" s="52"/>
      <c r="C31" s="53">
        <f t="shared" ref="C31" si="10">$C30/C30</f>
        <v>1</v>
      </c>
      <c r="D31" s="53">
        <f t="shared" ref="D31" si="11">D30/$C30</f>
        <v>0</v>
      </c>
      <c r="E31" s="53">
        <f t="shared" ref="E31" si="12">E30/$C30</f>
        <v>0</v>
      </c>
      <c r="F31" s="53">
        <f t="shared" ref="F31" si="13">F30/$C30</f>
        <v>0</v>
      </c>
      <c r="G31" s="53">
        <f t="shared" ref="G31" si="14">G30/$C30</f>
        <v>0</v>
      </c>
      <c r="H31" s="53">
        <f t="shared" ref="H31" si="15">H30/$C30</f>
        <v>0</v>
      </c>
      <c r="I31" s="53">
        <f t="shared" ref="I31" si="16">I30/$C30</f>
        <v>0</v>
      </c>
      <c r="J31" s="53">
        <f t="shared" ref="J31" si="17">J30/$C30</f>
        <v>0</v>
      </c>
      <c r="K31" s="53">
        <f t="shared" ref="K31" si="18">K30/$C30</f>
        <v>0</v>
      </c>
      <c r="L31" s="53">
        <f t="shared" ref="L31" si="19">L30/$C30</f>
        <v>0</v>
      </c>
      <c r="M31" s="53">
        <f t="shared" ref="M31" si="20">M30/$C30</f>
        <v>1</v>
      </c>
      <c r="N31" s="53">
        <f t="shared" ref="N31" si="21">N30/$C30</f>
        <v>0</v>
      </c>
    </row>
    <row r="33" spans="1:8" ht="14.25" customHeight="1" x14ac:dyDescent="0.4">
      <c r="A33" s="19"/>
      <c r="B33" s="18" t="s">
        <v>71</v>
      </c>
      <c r="C33" s="58"/>
    </row>
    <row r="34" spans="1:8" ht="24" customHeight="1" x14ac:dyDescent="0.4">
      <c r="A34" s="74"/>
      <c r="B34" s="39"/>
      <c r="C34" s="40" t="s">
        <v>39</v>
      </c>
      <c r="D34" s="40" t="s">
        <v>40</v>
      </c>
      <c r="E34" s="40" t="s">
        <v>41</v>
      </c>
      <c r="F34" s="40" t="s">
        <v>19</v>
      </c>
      <c r="G34" s="40" t="s">
        <v>20</v>
      </c>
      <c r="H34" s="40" t="s">
        <v>54</v>
      </c>
    </row>
    <row r="35" spans="1:8" ht="12" customHeight="1" x14ac:dyDescent="0.15">
      <c r="A35" s="75"/>
      <c r="B35" s="193" t="s">
        <v>42</v>
      </c>
      <c r="C35" s="44">
        <f>SUM(D35:H35)</f>
        <v>802</v>
      </c>
      <c r="D35" s="45">
        <f t="shared" ref="D35:H35" si="22">SUM(D37,D39,D41,D43,D45,D47,D49)</f>
        <v>633</v>
      </c>
      <c r="E35" s="45">
        <f t="shared" si="22"/>
        <v>91</v>
      </c>
      <c r="F35" s="45">
        <f t="shared" si="22"/>
        <v>21</v>
      </c>
      <c r="G35" s="45">
        <f t="shared" si="22"/>
        <v>37</v>
      </c>
      <c r="H35" s="45">
        <f t="shared" si="22"/>
        <v>20</v>
      </c>
    </row>
    <row r="36" spans="1:8" ht="12" customHeight="1" thickBot="1" x14ac:dyDescent="0.2">
      <c r="A36" s="76"/>
      <c r="B36" s="47"/>
      <c r="C36" s="48">
        <f>$C35/C35</f>
        <v>1</v>
      </c>
      <c r="D36" s="54">
        <f>D35/$C35</f>
        <v>0.78927680798004984</v>
      </c>
      <c r="E36" s="54">
        <f>E35/$C35</f>
        <v>0.11346633416458853</v>
      </c>
      <c r="F36" s="54">
        <f>F35/$C35</f>
        <v>2.6184538653366583E-2</v>
      </c>
      <c r="G36" s="54">
        <f>G35/$C35</f>
        <v>4.6134663341645885E-2</v>
      </c>
      <c r="H36" s="54">
        <f>H35/$C35</f>
        <v>2.4937655860349128E-2</v>
      </c>
    </row>
    <row r="37" spans="1:8" ht="12" customHeight="1" thickTop="1" x14ac:dyDescent="0.15">
      <c r="A37" s="75"/>
      <c r="B37" s="50" t="s">
        <v>67</v>
      </c>
      <c r="C37" s="44">
        <f>SUM(D37:H37)</f>
        <v>430</v>
      </c>
      <c r="D37" s="51">
        <v>316</v>
      </c>
      <c r="E37" s="51">
        <v>57</v>
      </c>
      <c r="F37" s="45">
        <v>18</v>
      </c>
      <c r="G37" s="45">
        <v>26</v>
      </c>
      <c r="H37" s="45">
        <v>13</v>
      </c>
    </row>
    <row r="38" spans="1:8" ht="12" customHeight="1" x14ac:dyDescent="0.15">
      <c r="A38" s="76"/>
      <c r="B38" s="52"/>
      <c r="C38" s="53">
        <f>$C37/C37</f>
        <v>1</v>
      </c>
      <c r="D38" s="53">
        <f>D37/$C37</f>
        <v>0.73488372093023258</v>
      </c>
      <c r="E38" s="53">
        <f>E37/$C37</f>
        <v>0.13255813953488371</v>
      </c>
      <c r="F38" s="53">
        <f t="shared" ref="F38:G38" si="23">F37/$C37</f>
        <v>4.1860465116279069E-2</v>
      </c>
      <c r="G38" s="53">
        <f t="shared" si="23"/>
        <v>6.0465116279069767E-2</v>
      </c>
      <c r="H38" s="53">
        <f>H37/$C37</f>
        <v>3.0232558139534883E-2</v>
      </c>
    </row>
    <row r="39" spans="1:8" ht="12" customHeight="1" x14ac:dyDescent="0.15">
      <c r="A39" s="75"/>
      <c r="B39" s="50" t="s">
        <v>31</v>
      </c>
      <c r="C39" s="44">
        <f>SUM(D39:H39)</f>
        <v>5</v>
      </c>
      <c r="D39" s="51">
        <v>0</v>
      </c>
      <c r="E39" s="51">
        <v>0</v>
      </c>
      <c r="F39" s="45">
        <v>1</v>
      </c>
      <c r="G39" s="45">
        <v>3</v>
      </c>
      <c r="H39" s="45">
        <v>1</v>
      </c>
    </row>
    <row r="40" spans="1:8" ht="12" customHeight="1" x14ac:dyDescent="0.15">
      <c r="A40" s="76"/>
      <c r="B40" s="52"/>
      <c r="C40" s="53">
        <f>$C39/C39</f>
        <v>1</v>
      </c>
      <c r="D40" s="53">
        <f>D39/$C39</f>
        <v>0</v>
      </c>
      <c r="E40" s="53">
        <f>E39/$C39</f>
        <v>0</v>
      </c>
      <c r="F40" s="53">
        <f t="shared" ref="F40:G40" si="24">F39/$C39</f>
        <v>0.2</v>
      </c>
      <c r="G40" s="53">
        <f t="shared" si="24"/>
        <v>0.6</v>
      </c>
      <c r="H40" s="53">
        <f>H39/$C39</f>
        <v>0.2</v>
      </c>
    </row>
    <row r="41" spans="1:8" ht="12" customHeight="1" x14ac:dyDescent="0.15">
      <c r="A41" s="75"/>
      <c r="B41" s="50" t="s">
        <v>32</v>
      </c>
      <c r="C41" s="44">
        <f>SUM(D41:H41)</f>
        <v>2</v>
      </c>
      <c r="D41" s="51">
        <v>0</v>
      </c>
      <c r="E41" s="51">
        <v>0</v>
      </c>
      <c r="F41" s="45">
        <v>0</v>
      </c>
      <c r="G41" s="45">
        <v>2</v>
      </c>
      <c r="H41" s="45">
        <v>0</v>
      </c>
    </row>
    <row r="42" spans="1:8" ht="12" customHeight="1" x14ac:dyDescent="0.15">
      <c r="A42" s="76"/>
      <c r="B42" s="52"/>
      <c r="C42" s="53">
        <f>$C41/C41</f>
        <v>1</v>
      </c>
      <c r="D42" s="53">
        <f>D41/$C41</f>
        <v>0</v>
      </c>
      <c r="E42" s="53">
        <f t="shared" ref="E42:H42" si="25">E41/$C41</f>
        <v>0</v>
      </c>
      <c r="F42" s="53">
        <f t="shared" si="25"/>
        <v>0</v>
      </c>
      <c r="G42" s="53">
        <f t="shared" si="25"/>
        <v>1</v>
      </c>
      <c r="H42" s="53">
        <f t="shared" si="25"/>
        <v>0</v>
      </c>
    </row>
    <row r="43" spans="1:8" ht="12" customHeight="1" x14ac:dyDescent="0.15">
      <c r="A43" s="75"/>
      <c r="B43" s="50" t="s">
        <v>33</v>
      </c>
      <c r="C43" s="44">
        <f t="shared" ref="C43" si="26">SUM(D43:H43)</f>
        <v>104</v>
      </c>
      <c r="D43" s="51">
        <v>79</v>
      </c>
      <c r="E43" s="51">
        <v>16</v>
      </c>
      <c r="F43" s="45">
        <v>2</v>
      </c>
      <c r="G43" s="45">
        <v>5</v>
      </c>
      <c r="H43" s="45">
        <v>2</v>
      </c>
    </row>
    <row r="44" spans="1:8" ht="12" customHeight="1" x14ac:dyDescent="0.15">
      <c r="A44" s="76"/>
      <c r="B44" s="52"/>
      <c r="C44" s="53">
        <f t="shared" ref="C44" si="27">$C43/C43</f>
        <v>1</v>
      </c>
      <c r="D44" s="53">
        <f t="shared" ref="D44:H44" si="28">D43/$C43</f>
        <v>0.75961538461538458</v>
      </c>
      <c r="E44" s="53">
        <f t="shared" si="28"/>
        <v>0.15384615384615385</v>
      </c>
      <c r="F44" s="53">
        <f t="shared" si="28"/>
        <v>1.9230769230769232E-2</v>
      </c>
      <c r="G44" s="53">
        <f t="shared" si="28"/>
        <v>4.807692307692308E-2</v>
      </c>
      <c r="H44" s="53">
        <f t="shared" si="28"/>
        <v>1.9230769230769232E-2</v>
      </c>
    </row>
    <row r="45" spans="1:8" ht="12" customHeight="1" x14ac:dyDescent="0.15">
      <c r="A45" s="75"/>
      <c r="B45" s="50" t="s">
        <v>34</v>
      </c>
      <c r="C45" s="44">
        <f t="shared" ref="C45" si="29">SUM(D45:H45)</f>
        <v>132</v>
      </c>
      <c r="D45" s="51">
        <v>113</v>
      </c>
      <c r="E45" s="51">
        <v>17</v>
      </c>
      <c r="F45" s="45">
        <v>0</v>
      </c>
      <c r="G45" s="45">
        <v>0</v>
      </c>
      <c r="H45" s="45">
        <v>2</v>
      </c>
    </row>
    <row r="46" spans="1:8" ht="12" customHeight="1" x14ac:dyDescent="0.15">
      <c r="A46" s="76"/>
      <c r="B46" s="52"/>
      <c r="C46" s="53">
        <f t="shared" ref="C46" si="30">$C45/C45</f>
        <v>1</v>
      </c>
      <c r="D46" s="53">
        <f t="shared" ref="D46:H46" si="31">D45/$C45</f>
        <v>0.85606060606060608</v>
      </c>
      <c r="E46" s="53">
        <f t="shared" si="31"/>
        <v>0.12878787878787878</v>
      </c>
      <c r="F46" s="53">
        <f t="shared" si="31"/>
        <v>0</v>
      </c>
      <c r="G46" s="53">
        <f t="shared" si="31"/>
        <v>0</v>
      </c>
      <c r="H46" s="53">
        <f t="shared" si="31"/>
        <v>1.5151515151515152E-2</v>
      </c>
    </row>
    <row r="47" spans="1:8" ht="12" customHeight="1" x14ac:dyDescent="0.15">
      <c r="A47" s="75"/>
      <c r="B47" s="50" t="s">
        <v>35</v>
      </c>
      <c r="C47" s="44">
        <f>SUM(D47:H47)</f>
        <v>127</v>
      </c>
      <c r="D47" s="51">
        <v>125</v>
      </c>
      <c r="E47" s="51">
        <v>1</v>
      </c>
      <c r="F47" s="45">
        <v>0</v>
      </c>
      <c r="G47" s="45">
        <v>0</v>
      </c>
      <c r="H47" s="45">
        <v>1</v>
      </c>
    </row>
    <row r="48" spans="1:8" ht="12" customHeight="1" x14ac:dyDescent="0.15">
      <c r="A48" s="76"/>
      <c r="B48" s="52"/>
      <c r="C48" s="53">
        <f t="shared" ref="C48" si="32">$C47/C47</f>
        <v>1</v>
      </c>
      <c r="D48" s="53">
        <f>D47/$C47</f>
        <v>0.98425196850393704</v>
      </c>
      <c r="E48" s="53">
        <f t="shared" ref="E48:H48" si="33">E47/$C47</f>
        <v>7.874015748031496E-3</v>
      </c>
      <c r="F48" s="53">
        <f t="shared" si="33"/>
        <v>0</v>
      </c>
      <c r="G48" s="53">
        <f t="shared" si="33"/>
        <v>0</v>
      </c>
      <c r="H48" s="53">
        <f t="shared" si="33"/>
        <v>7.874015748031496E-3</v>
      </c>
    </row>
    <row r="49" spans="1:16" ht="12" customHeight="1" x14ac:dyDescent="0.15">
      <c r="A49" s="75"/>
      <c r="B49" s="50" t="s">
        <v>47</v>
      </c>
      <c r="C49" s="44">
        <f>SUM(D49:H49)</f>
        <v>2</v>
      </c>
      <c r="D49" s="51">
        <v>0</v>
      </c>
      <c r="E49" s="51">
        <v>0</v>
      </c>
      <c r="F49" s="45">
        <v>0</v>
      </c>
      <c r="G49" s="45">
        <v>1</v>
      </c>
      <c r="H49" s="45">
        <v>1</v>
      </c>
    </row>
    <row r="50" spans="1:16" ht="12" customHeight="1" x14ac:dyDescent="0.15">
      <c r="A50" s="76"/>
      <c r="B50" s="52"/>
      <c r="C50" s="53">
        <f t="shared" ref="C50" si="34">$C49/C49</f>
        <v>1</v>
      </c>
      <c r="D50" s="53">
        <f>D49/$C49</f>
        <v>0</v>
      </c>
      <c r="E50" s="53">
        <f t="shared" ref="E50" si="35">E49/$C49</f>
        <v>0</v>
      </c>
      <c r="F50" s="53">
        <f t="shared" ref="F50" si="36">F49/$C49</f>
        <v>0</v>
      </c>
      <c r="G50" s="53">
        <f t="shared" ref="G50" si="37">G49/$C49</f>
        <v>0.5</v>
      </c>
      <c r="H50" s="53">
        <f t="shared" ref="H50" si="38">H49/$C49</f>
        <v>0.5</v>
      </c>
    </row>
    <row r="51" spans="1:16" ht="12" customHeight="1" x14ac:dyDescent="0.4">
      <c r="A51" s="58"/>
      <c r="B51" s="58"/>
      <c r="C51" s="58"/>
    </row>
    <row r="52" spans="1:16" s="18" customFormat="1" ht="12.75" customHeight="1" x14ac:dyDescent="0.4">
      <c r="B52" s="18" t="s">
        <v>72</v>
      </c>
      <c r="E52" s="19"/>
      <c r="O52" s="19"/>
      <c r="P52" s="19"/>
    </row>
    <row r="53" spans="1:16" s="18" customFormat="1" ht="24" x14ac:dyDescent="0.4">
      <c r="B53" s="39"/>
      <c r="C53" s="40" t="s">
        <v>39</v>
      </c>
      <c r="D53" s="40" t="s">
        <v>469</v>
      </c>
      <c r="E53" s="40" t="s">
        <v>21</v>
      </c>
      <c r="F53" s="40" t="s">
        <v>22</v>
      </c>
      <c r="G53" s="40" t="s">
        <v>23</v>
      </c>
      <c r="H53" s="40" t="s">
        <v>315</v>
      </c>
      <c r="I53" s="40" t="s">
        <v>511</v>
      </c>
    </row>
    <row r="54" spans="1:16" s="18" customFormat="1" ht="12" x14ac:dyDescent="0.15">
      <c r="B54" s="193" t="s">
        <v>42</v>
      </c>
      <c r="C54" s="44">
        <f>SUM(D54:I54)</f>
        <v>784</v>
      </c>
      <c r="D54" s="45">
        <f t="shared" ref="D54:I54" si="39">SUM(D56,D58,D60,D62,D64,D66,D68)</f>
        <v>109</v>
      </c>
      <c r="E54" s="45">
        <f t="shared" si="39"/>
        <v>226</v>
      </c>
      <c r="F54" s="45">
        <f t="shared" si="39"/>
        <v>276</v>
      </c>
      <c r="G54" s="45">
        <f t="shared" si="39"/>
        <v>90</v>
      </c>
      <c r="H54" s="45">
        <f t="shared" si="39"/>
        <v>62</v>
      </c>
      <c r="I54" s="45">
        <f t="shared" si="39"/>
        <v>21</v>
      </c>
    </row>
    <row r="55" spans="1:16" s="18" customFormat="1" ht="12.75" thickBot="1" x14ac:dyDescent="0.2">
      <c r="B55" s="47"/>
      <c r="C55" s="48">
        <f>$C54/C54</f>
        <v>1</v>
      </c>
      <c r="D55" s="54">
        <f>D54/$C54</f>
        <v>0.13903061224489796</v>
      </c>
      <c r="E55" s="54">
        <f>E54/$C54</f>
        <v>0.28826530612244899</v>
      </c>
      <c r="F55" s="54">
        <f t="shared" ref="F55:I55" si="40">F54/$C54</f>
        <v>0.35204081632653061</v>
      </c>
      <c r="G55" s="54">
        <f t="shared" si="40"/>
        <v>0.11479591836734694</v>
      </c>
      <c r="H55" s="54">
        <f t="shared" si="40"/>
        <v>7.9081632653061229E-2</v>
      </c>
      <c r="I55" s="54">
        <f t="shared" si="40"/>
        <v>2.6785714285714284E-2</v>
      </c>
    </row>
    <row r="56" spans="1:16" s="18" customFormat="1" ht="12.75" thickTop="1" x14ac:dyDescent="0.15">
      <c r="B56" s="50" t="s">
        <v>67</v>
      </c>
      <c r="C56" s="44">
        <f>SUM(D56:I56)</f>
        <v>421</v>
      </c>
      <c r="D56" s="51">
        <v>52</v>
      </c>
      <c r="E56" s="51">
        <v>107</v>
      </c>
      <c r="F56" s="45">
        <v>143</v>
      </c>
      <c r="G56" s="45">
        <v>62</v>
      </c>
      <c r="H56" s="45">
        <v>48</v>
      </c>
      <c r="I56" s="45">
        <v>9</v>
      </c>
    </row>
    <row r="57" spans="1:16" s="18" customFormat="1" ht="12" x14ac:dyDescent="0.15">
      <c r="B57" s="52"/>
      <c r="C57" s="53">
        <f>$C56/C56</f>
        <v>1</v>
      </c>
      <c r="D57" s="53">
        <f>D56/$C56</f>
        <v>0.12351543942992874</v>
      </c>
      <c r="E57" s="53">
        <f>E56/$C56</f>
        <v>0.25415676959619954</v>
      </c>
      <c r="F57" s="53">
        <f t="shared" ref="F57:G57" si="41">F56/$C56</f>
        <v>0.33966745843230406</v>
      </c>
      <c r="G57" s="53">
        <f t="shared" si="41"/>
        <v>0.14726840855106887</v>
      </c>
      <c r="H57" s="53">
        <f>H56/$C56</f>
        <v>0.11401425178147269</v>
      </c>
      <c r="I57" s="53">
        <f>I56/$C56</f>
        <v>2.1377672209026127E-2</v>
      </c>
    </row>
    <row r="58" spans="1:16" s="18" customFormat="1" ht="12" x14ac:dyDescent="0.15">
      <c r="B58" s="50" t="s">
        <v>31</v>
      </c>
      <c r="C58" s="44">
        <f>SUM(D58:I58)</f>
        <v>5</v>
      </c>
      <c r="D58" s="51">
        <v>0</v>
      </c>
      <c r="E58" s="51">
        <v>0</v>
      </c>
      <c r="F58" s="45">
        <v>0</v>
      </c>
      <c r="G58" s="45">
        <v>0</v>
      </c>
      <c r="H58" s="45">
        <v>0</v>
      </c>
      <c r="I58" s="45">
        <v>5</v>
      </c>
    </row>
    <row r="59" spans="1:16" s="18" customFormat="1" ht="12" x14ac:dyDescent="0.15">
      <c r="B59" s="52"/>
      <c r="C59" s="53">
        <f>$C58/C58</f>
        <v>1</v>
      </c>
      <c r="D59" s="53">
        <f>D58/$C58</f>
        <v>0</v>
      </c>
      <c r="E59" s="53">
        <f>E58/$C58</f>
        <v>0</v>
      </c>
      <c r="F59" s="53">
        <f t="shared" ref="F59:G59" si="42">F58/$C58</f>
        <v>0</v>
      </c>
      <c r="G59" s="53">
        <f t="shared" si="42"/>
        <v>0</v>
      </c>
      <c r="H59" s="53">
        <f>H58/$C58</f>
        <v>0</v>
      </c>
      <c r="I59" s="53">
        <f>I58/$C58</f>
        <v>1</v>
      </c>
    </row>
    <row r="60" spans="1:16" ht="12" customHeight="1" x14ac:dyDescent="0.15">
      <c r="B60" s="50" t="s">
        <v>32</v>
      </c>
      <c r="C60" s="44">
        <f>SUM(D60:I60)</f>
        <v>2</v>
      </c>
      <c r="D60" s="51">
        <v>0</v>
      </c>
      <c r="E60" s="51">
        <v>0</v>
      </c>
      <c r="F60" s="45">
        <v>0</v>
      </c>
      <c r="G60" s="45">
        <v>0</v>
      </c>
      <c r="H60" s="45">
        <v>0</v>
      </c>
      <c r="I60" s="45">
        <v>2</v>
      </c>
    </row>
    <row r="61" spans="1:16" ht="12" customHeight="1" x14ac:dyDescent="0.15">
      <c r="B61" s="52"/>
      <c r="C61" s="53">
        <f>$C60/C60</f>
        <v>1</v>
      </c>
      <c r="D61" s="53">
        <f>D60/$C60</f>
        <v>0</v>
      </c>
      <c r="E61" s="53">
        <f t="shared" ref="E61:I61" si="43">E60/$C60</f>
        <v>0</v>
      </c>
      <c r="F61" s="53">
        <f t="shared" si="43"/>
        <v>0</v>
      </c>
      <c r="G61" s="53">
        <f t="shared" si="43"/>
        <v>0</v>
      </c>
      <c r="H61" s="53">
        <f t="shared" si="43"/>
        <v>0</v>
      </c>
      <c r="I61" s="53">
        <f t="shared" si="43"/>
        <v>1</v>
      </c>
    </row>
    <row r="62" spans="1:16" x14ac:dyDescent="0.15">
      <c r="B62" s="50" t="s">
        <v>33</v>
      </c>
      <c r="C62" s="44">
        <f>SUM(D62:I62)</f>
        <v>101</v>
      </c>
      <c r="D62" s="51">
        <v>10</v>
      </c>
      <c r="E62" s="51">
        <v>13</v>
      </c>
      <c r="F62" s="45">
        <v>51</v>
      </c>
      <c r="G62" s="45">
        <v>11</v>
      </c>
      <c r="H62" s="45">
        <v>12</v>
      </c>
      <c r="I62" s="45">
        <v>4</v>
      </c>
    </row>
    <row r="63" spans="1:16" ht="12" customHeight="1" x14ac:dyDescent="0.15">
      <c r="B63" s="52"/>
      <c r="C63" s="53">
        <f t="shared" ref="C63" si="44">$C62/C62</f>
        <v>1</v>
      </c>
      <c r="D63" s="53">
        <f t="shared" ref="D63:I63" si="45">D62/$C62</f>
        <v>9.9009900990099015E-2</v>
      </c>
      <c r="E63" s="53">
        <f t="shared" si="45"/>
        <v>0.12871287128712872</v>
      </c>
      <c r="F63" s="53">
        <f t="shared" si="45"/>
        <v>0.50495049504950495</v>
      </c>
      <c r="G63" s="53">
        <f t="shared" si="45"/>
        <v>0.10891089108910891</v>
      </c>
      <c r="H63" s="53">
        <f t="shared" si="45"/>
        <v>0.11881188118811881</v>
      </c>
      <c r="I63" s="53">
        <f t="shared" si="45"/>
        <v>3.9603960396039604E-2</v>
      </c>
    </row>
    <row r="64" spans="1:16" ht="12" customHeight="1" x14ac:dyDescent="0.15">
      <c r="B64" s="50" t="s">
        <v>34</v>
      </c>
      <c r="C64" s="44">
        <f>SUM(D64:I64)</f>
        <v>131</v>
      </c>
      <c r="D64" s="51">
        <v>24</v>
      </c>
      <c r="E64" s="51">
        <v>47</v>
      </c>
      <c r="F64" s="45">
        <v>44</v>
      </c>
      <c r="G64" s="45">
        <v>14</v>
      </c>
      <c r="H64" s="45">
        <v>1</v>
      </c>
      <c r="I64" s="45">
        <v>1</v>
      </c>
    </row>
    <row r="65" spans="2:9" ht="12" customHeight="1" x14ac:dyDescent="0.15">
      <c r="B65" s="52"/>
      <c r="C65" s="53">
        <f t="shared" ref="C65" si="46">$C64/C64</f>
        <v>1</v>
      </c>
      <c r="D65" s="53">
        <f t="shared" ref="D65:I65" si="47">D64/$C64</f>
        <v>0.18320610687022901</v>
      </c>
      <c r="E65" s="53">
        <f t="shared" si="47"/>
        <v>0.35877862595419846</v>
      </c>
      <c r="F65" s="53">
        <f t="shared" si="47"/>
        <v>0.33587786259541985</v>
      </c>
      <c r="G65" s="53">
        <f t="shared" si="47"/>
        <v>0.10687022900763359</v>
      </c>
      <c r="H65" s="53">
        <f t="shared" si="47"/>
        <v>7.6335877862595417E-3</v>
      </c>
      <c r="I65" s="53">
        <f t="shared" si="47"/>
        <v>7.6335877862595417E-3</v>
      </c>
    </row>
    <row r="66" spans="2:9" ht="12" customHeight="1" x14ac:dyDescent="0.15">
      <c r="B66" s="50" t="s">
        <v>35</v>
      </c>
      <c r="C66" s="44">
        <f>SUM(D66:I66)</f>
        <v>122</v>
      </c>
      <c r="D66" s="51">
        <v>21</v>
      </c>
      <c r="E66" s="51">
        <v>59</v>
      </c>
      <c r="F66" s="45">
        <v>38</v>
      </c>
      <c r="G66" s="45">
        <v>3</v>
      </c>
      <c r="H66" s="45">
        <v>1</v>
      </c>
      <c r="I66" s="45">
        <v>0</v>
      </c>
    </row>
    <row r="67" spans="2:9" ht="12" customHeight="1" x14ac:dyDescent="0.15">
      <c r="B67" s="52"/>
      <c r="C67" s="53">
        <f t="shared" ref="C67" si="48">$C66/C66</f>
        <v>1</v>
      </c>
      <c r="D67" s="53">
        <f t="shared" ref="D67:I67" si="49">D66/$C66</f>
        <v>0.1721311475409836</v>
      </c>
      <c r="E67" s="53">
        <f t="shared" si="49"/>
        <v>0.48360655737704916</v>
      </c>
      <c r="F67" s="53">
        <f t="shared" si="49"/>
        <v>0.31147540983606559</v>
      </c>
      <c r="G67" s="53">
        <f t="shared" si="49"/>
        <v>2.4590163934426229E-2</v>
      </c>
      <c r="H67" s="53">
        <f t="shared" si="49"/>
        <v>8.1967213114754103E-3</v>
      </c>
      <c r="I67" s="53">
        <f t="shared" si="49"/>
        <v>0</v>
      </c>
    </row>
    <row r="68" spans="2:9" ht="12" customHeight="1" x14ac:dyDescent="0.15">
      <c r="B68" s="50" t="s">
        <v>47</v>
      </c>
      <c r="C68" s="44">
        <f>SUM(D68:I68)</f>
        <v>2</v>
      </c>
      <c r="D68" s="51">
        <v>2</v>
      </c>
      <c r="E68" s="51">
        <v>0</v>
      </c>
      <c r="F68" s="45">
        <v>0</v>
      </c>
      <c r="G68" s="45">
        <v>0</v>
      </c>
      <c r="H68" s="45">
        <v>0</v>
      </c>
      <c r="I68" s="45">
        <v>0</v>
      </c>
    </row>
    <row r="69" spans="2:9" ht="12" customHeight="1" x14ac:dyDescent="0.15">
      <c r="B69" s="52"/>
      <c r="C69" s="53">
        <f t="shared" ref="C69" si="50">$C68/C68</f>
        <v>1</v>
      </c>
      <c r="D69" s="53">
        <f t="shared" ref="D69" si="51">D68/$C68</f>
        <v>1</v>
      </c>
      <c r="E69" s="53">
        <f t="shared" ref="E69" si="52">E68/$C68</f>
        <v>0</v>
      </c>
      <c r="F69" s="53">
        <f t="shared" ref="F69" si="53">F68/$C68</f>
        <v>0</v>
      </c>
      <c r="G69" s="53">
        <f t="shared" ref="G69" si="54">G68/$C68</f>
        <v>0</v>
      </c>
      <c r="H69" s="53">
        <f t="shared" ref="H69" si="55">H68/$C68</f>
        <v>0</v>
      </c>
      <c r="I69" s="53">
        <f t="shared" ref="I69" si="56">I68/$C68</f>
        <v>0</v>
      </c>
    </row>
    <row r="70" spans="2:9" ht="12" customHeight="1" x14ac:dyDescent="0.4"/>
    <row r="71" spans="2:9" ht="12" customHeight="1" x14ac:dyDescent="0.4"/>
    <row r="72" spans="2:9" ht="12" customHeight="1" x14ac:dyDescent="0.4"/>
    <row r="73" spans="2:9" ht="12" customHeight="1" x14ac:dyDescent="0.4"/>
  </sheetData>
  <phoneticPr fontId="2"/>
  <pageMargins left="0.70866141732283472" right="0.70866141732283472" top="0.74803149606299213" bottom="0.74803149606299213" header="0.31496062992125984" footer="0.31496062992125984"/>
  <pageSetup paperSize="9" scale="88" orientation="landscape" verticalDpi="0" r:id="rId1"/>
  <rowBreaks count="1" manualBreakCount="1">
    <brk id="32"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view="pageBreakPreview" zoomScaleNormal="100" zoomScaleSheetLayoutView="100" workbookViewId="0"/>
  </sheetViews>
  <sheetFormatPr defaultRowHeight="13.5" x14ac:dyDescent="0.4"/>
  <cols>
    <col min="1" max="1" width="9" style="57"/>
    <col min="2" max="2" width="17.875" style="57" customWidth="1"/>
    <col min="3" max="4" width="9" style="57"/>
    <col min="5" max="5" width="9" style="58"/>
    <col min="6" max="16384" width="9" style="57"/>
  </cols>
  <sheetData>
    <row r="1" spans="2:16" s="18" customFormat="1" ht="21.75" customHeight="1" x14ac:dyDescent="0.4">
      <c r="B1" s="370" t="s">
        <v>513</v>
      </c>
      <c r="E1" s="19"/>
    </row>
    <row r="2" spans="2:16" x14ac:dyDescent="0.4">
      <c r="B2" s="57" t="s">
        <v>523</v>
      </c>
    </row>
    <row r="4" spans="2:16" ht="20.25" customHeight="1" x14ac:dyDescent="0.4">
      <c r="B4" s="194" t="s">
        <v>521</v>
      </c>
      <c r="C4" s="23" t="s">
        <v>3</v>
      </c>
      <c r="D4" s="23" t="s">
        <v>4</v>
      </c>
      <c r="E4" s="195"/>
      <c r="F4" s="196"/>
      <c r="G4" s="196"/>
    </row>
    <row r="5" spans="2:16" x14ac:dyDescent="0.15">
      <c r="B5" s="197">
        <v>0</v>
      </c>
      <c r="C5" s="198">
        <v>478</v>
      </c>
      <c r="D5" s="199">
        <f>C5/C$12</f>
        <v>0.5960099750623441</v>
      </c>
      <c r="E5" s="200"/>
      <c r="F5" s="201"/>
      <c r="G5" s="202"/>
    </row>
    <row r="6" spans="2:16" x14ac:dyDescent="0.15">
      <c r="B6" s="203" t="s">
        <v>31</v>
      </c>
      <c r="C6" s="198">
        <v>26</v>
      </c>
      <c r="D6" s="199">
        <f t="shared" ref="D6:D11" si="0">C6/C$12</f>
        <v>3.2418952618453865E-2</v>
      </c>
      <c r="E6" s="200"/>
      <c r="F6" s="201"/>
      <c r="G6" s="202"/>
    </row>
    <row r="7" spans="2:16" x14ac:dyDescent="0.15">
      <c r="B7" s="203" t="s">
        <v>32</v>
      </c>
      <c r="C7" s="198">
        <v>30</v>
      </c>
      <c r="D7" s="199">
        <f t="shared" si="0"/>
        <v>3.7406483790523692E-2</v>
      </c>
      <c r="E7" s="200"/>
      <c r="F7" s="201"/>
      <c r="G7" s="202"/>
    </row>
    <row r="8" spans="2:16" x14ac:dyDescent="0.15">
      <c r="B8" s="203" t="s">
        <v>33</v>
      </c>
      <c r="C8" s="198">
        <v>122</v>
      </c>
      <c r="D8" s="199">
        <f t="shared" si="0"/>
        <v>0.15211970074812967</v>
      </c>
      <c r="E8" s="200"/>
      <c r="F8" s="201"/>
      <c r="G8" s="202"/>
    </row>
    <row r="9" spans="2:16" x14ac:dyDescent="0.15">
      <c r="B9" s="203" t="s">
        <v>34</v>
      </c>
      <c r="C9" s="198">
        <v>60</v>
      </c>
      <c r="D9" s="199">
        <f t="shared" si="0"/>
        <v>7.4812967581047385E-2</v>
      </c>
      <c r="E9" s="200"/>
      <c r="F9" s="201"/>
      <c r="G9" s="202"/>
    </row>
    <row r="10" spans="2:16" x14ac:dyDescent="0.15">
      <c r="B10" s="203" t="s">
        <v>35</v>
      </c>
      <c r="C10" s="198">
        <v>82</v>
      </c>
      <c r="D10" s="199">
        <f t="shared" si="0"/>
        <v>0.10224438902743142</v>
      </c>
      <c r="E10" s="200"/>
      <c r="F10" s="201"/>
      <c r="G10" s="202"/>
    </row>
    <row r="11" spans="2:16" ht="14.25" thickBot="1" x14ac:dyDescent="0.2">
      <c r="B11" s="204" t="s">
        <v>0</v>
      </c>
      <c r="C11" s="205">
        <v>4</v>
      </c>
      <c r="D11" s="199">
        <f t="shared" si="0"/>
        <v>4.9875311720698253E-3</v>
      </c>
      <c r="F11" s="201"/>
      <c r="G11" s="202"/>
    </row>
    <row r="12" spans="2:16" ht="14.25" thickTop="1" x14ac:dyDescent="0.15">
      <c r="B12" s="206" t="s">
        <v>14</v>
      </c>
      <c r="C12" s="207">
        <f>SUM(C5:C11)</f>
        <v>802</v>
      </c>
      <c r="D12" s="208">
        <f>SUM(D5:D11)</f>
        <v>0.99999999999999989</v>
      </c>
      <c r="F12" s="58"/>
      <c r="G12" s="58"/>
    </row>
    <row r="15" spans="2:16" s="18" customFormat="1" ht="16.5" customHeight="1" x14ac:dyDescent="0.4">
      <c r="B15" s="18" t="s">
        <v>73</v>
      </c>
      <c r="E15" s="19"/>
      <c r="O15" s="19"/>
      <c r="P15" s="19"/>
    </row>
    <row r="16" spans="2:16" s="18" customFormat="1" ht="24" customHeight="1" x14ac:dyDescent="0.4">
      <c r="B16" s="39"/>
      <c r="C16" s="40" t="s">
        <v>39</v>
      </c>
      <c r="D16" s="41" t="s">
        <v>5</v>
      </c>
      <c r="E16" s="41" t="s">
        <v>6</v>
      </c>
      <c r="F16" s="41" t="s">
        <v>7</v>
      </c>
      <c r="G16" s="41" t="s">
        <v>8</v>
      </c>
      <c r="H16" s="41" t="s">
        <v>9</v>
      </c>
      <c r="I16" s="41" t="s">
        <v>1</v>
      </c>
      <c r="J16" s="41" t="s">
        <v>10</v>
      </c>
      <c r="K16" s="41" t="s">
        <v>11</v>
      </c>
      <c r="L16" s="41" t="s">
        <v>12</v>
      </c>
      <c r="M16" s="41" t="s">
        <v>13</v>
      </c>
      <c r="N16" s="41" t="s">
        <v>2</v>
      </c>
      <c r="O16" s="42"/>
      <c r="P16" s="19"/>
    </row>
    <row r="17" spans="2:26" s="18" customFormat="1" ht="12" x14ac:dyDescent="0.15">
      <c r="B17" s="193" t="s">
        <v>42</v>
      </c>
      <c r="C17" s="44">
        <f>SUM(D17:N17)</f>
        <v>802</v>
      </c>
      <c r="D17" s="45">
        <f>SUM(D19,D21,D23,D25,D27,D29,D31)</f>
        <v>245</v>
      </c>
      <c r="E17" s="45">
        <f t="shared" ref="E17:N17" si="1">SUM(E19,E21,E23,E25,E27,E29,E31)</f>
        <v>89</v>
      </c>
      <c r="F17" s="45">
        <f t="shared" si="1"/>
        <v>213</v>
      </c>
      <c r="G17" s="45">
        <f t="shared" si="1"/>
        <v>36</v>
      </c>
      <c r="H17" s="45">
        <f t="shared" si="1"/>
        <v>98</v>
      </c>
      <c r="I17" s="45">
        <f t="shared" si="1"/>
        <v>4</v>
      </c>
      <c r="J17" s="45">
        <f t="shared" si="1"/>
        <v>17</v>
      </c>
      <c r="K17" s="45">
        <f t="shared" si="1"/>
        <v>3</v>
      </c>
      <c r="L17" s="45">
        <f t="shared" si="1"/>
        <v>18</v>
      </c>
      <c r="M17" s="45">
        <f t="shared" si="1"/>
        <v>9</v>
      </c>
      <c r="N17" s="45">
        <f t="shared" si="1"/>
        <v>70</v>
      </c>
      <c r="O17" s="46"/>
      <c r="P17" s="19"/>
    </row>
    <row r="18" spans="2:26" s="18" customFormat="1" ht="12.75" thickBot="1" x14ac:dyDescent="0.2">
      <c r="B18" s="47"/>
      <c r="C18" s="48">
        <f>$C17/C17</f>
        <v>1</v>
      </c>
      <c r="D18" s="48">
        <f t="shared" ref="D18:N18" si="2">D17/$C17</f>
        <v>0.30548628428927682</v>
      </c>
      <c r="E18" s="48">
        <f t="shared" si="2"/>
        <v>0.11097256857855362</v>
      </c>
      <c r="F18" s="48">
        <f t="shared" si="2"/>
        <v>0.26558603491271821</v>
      </c>
      <c r="G18" s="48">
        <f t="shared" si="2"/>
        <v>4.488778054862843E-2</v>
      </c>
      <c r="H18" s="48">
        <f t="shared" si="2"/>
        <v>0.12219451371571072</v>
      </c>
      <c r="I18" s="48">
        <f t="shared" si="2"/>
        <v>4.9875311720698253E-3</v>
      </c>
      <c r="J18" s="48">
        <f t="shared" si="2"/>
        <v>2.119700748129676E-2</v>
      </c>
      <c r="K18" s="48">
        <f t="shared" si="2"/>
        <v>3.740648379052369E-3</v>
      </c>
      <c r="L18" s="48">
        <f t="shared" si="2"/>
        <v>2.2443890274314215E-2</v>
      </c>
      <c r="M18" s="48">
        <f t="shared" si="2"/>
        <v>1.1221945137157107E-2</v>
      </c>
      <c r="N18" s="48">
        <f t="shared" si="2"/>
        <v>8.7281795511221949E-2</v>
      </c>
      <c r="O18" s="49"/>
      <c r="P18" s="19"/>
    </row>
    <row r="19" spans="2:26" s="18" customFormat="1" ht="12.75" thickTop="1" x14ac:dyDescent="0.15">
      <c r="B19" s="50" t="s">
        <v>67</v>
      </c>
      <c r="C19" s="44">
        <f>SUM(D19:N19)</f>
        <v>478</v>
      </c>
      <c r="D19" s="51">
        <v>150</v>
      </c>
      <c r="E19" s="45">
        <v>59</v>
      </c>
      <c r="F19" s="45">
        <v>135</v>
      </c>
      <c r="G19" s="45">
        <v>18</v>
      </c>
      <c r="H19" s="51">
        <v>44</v>
      </c>
      <c r="I19" s="45">
        <v>2</v>
      </c>
      <c r="J19" s="45">
        <v>11</v>
      </c>
      <c r="K19" s="45">
        <v>0</v>
      </c>
      <c r="L19" s="45">
        <v>11</v>
      </c>
      <c r="M19" s="45">
        <v>3</v>
      </c>
      <c r="N19" s="45">
        <v>45</v>
      </c>
      <c r="O19" s="71"/>
      <c r="P19" s="72"/>
      <c r="Q19" s="73"/>
      <c r="R19" s="73"/>
      <c r="S19" s="73"/>
      <c r="T19" s="73"/>
      <c r="U19" s="73"/>
      <c r="V19" s="73"/>
      <c r="W19" s="73"/>
      <c r="X19" s="73"/>
      <c r="Y19" s="73"/>
      <c r="Z19" s="73"/>
    </row>
    <row r="20" spans="2:26" s="18" customFormat="1" ht="12" x14ac:dyDescent="0.15">
      <c r="B20" s="52"/>
      <c r="C20" s="53">
        <f>$C19/C19</f>
        <v>1</v>
      </c>
      <c r="D20" s="53">
        <f t="shared" ref="D20:N20" si="3">D19/$C19</f>
        <v>0.31380753138075312</v>
      </c>
      <c r="E20" s="53">
        <f t="shared" si="3"/>
        <v>0.12343096234309624</v>
      </c>
      <c r="F20" s="53">
        <f t="shared" si="3"/>
        <v>0.28242677824267781</v>
      </c>
      <c r="G20" s="53">
        <f t="shared" si="3"/>
        <v>3.7656903765690378E-2</v>
      </c>
      <c r="H20" s="53">
        <f t="shared" si="3"/>
        <v>9.2050209205020925E-2</v>
      </c>
      <c r="I20" s="53">
        <f t="shared" si="3"/>
        <v>4.1841004184100415E-3</v>
      </c>
      <c r="J20" s="53">
        <f t="shared" si="3"/>
        <v>2.3012552301255231E-2</v>
      </c>
      <c r="K20" s="53">
        <f t="shared" si="3"/>
        <v>0</v>
      </c>
      <c r="L20" s="53">
        <f t="shared" si="3"/>
        <v>2.3012552301255231E-2</v>
      </c>
      <c r="M20" s="53">
        <f t="shared" si="3"/>
        <v>6.2761506276150627E-3</v>
      </c>
      <c r="N20" s="53">
        <f t="shared" si="3"/>
        <v>9.4142259414225937E-2</v>
      </c>
      <c r="O20" s="71"/>
      <c r="P20" s="72"/>
      <c r="Q20" s="73"/>
      <c r="R20" s="73"/>
      <c r="S20" s="73"/>
      <c r="T20" s="73"/>
      <c r="U20" s="73"/>
      <c r="V20" s="73"/>
      <c r="W20" s="73"/>
      <c r="X20" s="73"/>
      <c r="Y20" s="73"/>
      <c r="Z20" s="73"/>
    </row>
    <row r="21" spans="2:26" s="18" customFormat="1" ht="12" x14ac:dyDescent="0.15">
      <c r="B21" s="50" t="s">
        <v>31</v>
      </c>
      <c r="C21" s="44">
        <f>SUM(D21:N21)</f>
        <v>26</v>
      </c>
      <c r="D21" s="51">
        <v>9</v>
      </c>
      <c r="E21" s="45">
        <v>7</v>
      </c>
      <c r="F21" s="45">
        <v>4</v>
      </c>
      <c r="G21" s="45">
        <v>0</v>
      </c>
      <c r="H21" s="51">
        <v>2</v>
      </c>
      <c r="I21" s="45">
        <v>0</v>
      </c>
      <c r="J21" s="45">
        <v>0</v>
      </c>
      <c r="K21" s="45">
        <v>1</v>
      </c>
      <c r="L21" s="45">
        <v>1</v>
      </c>
      <c r="M21" s="45">
        <v>1</v>
      </c>
      <c r="N21" s="45">
        <v>1</v>
      </c>
      <c r="O21" s="71"/>
      <c r="P21" s="72"/>
      <c r="Q21" s="73"/>
      <c r="R21" s="73"/>
      <c r="S21" s="73"/>
      <c r="T21" s="73"/>
      <c r="U21" s="73"/>
      <c r="V21" s="73"/>
      <c r="W21" s="73"/>
      <c r="X21" s="73"/>
      <c r="Y21" s="73"/>
      <c r="Z21" s="73"/>
    </row>
    <row r="22" spans="2:26" s="18" customFormat="1" ht="12" x14ac:dyDescent="0.15">
      <c r="B22" s="52"/>
      <c r="C22" s="53">
        <f>$C21/C21</f>
        <v>1</v>
      </c>
      <c r="D22" s="53">
        <f t="shared" ref="D22:N22" si="4">D21/$C21</f>
        <v>0.34615384615384615</v>
      </c>
      <c r="E22" s="53">
        <f t="shared" si="4"/>
        <v>0.26923076923076922</v>
      </c>
      <c r="F22" s="53">
        <f t="shared" si="4"/>
        <v>0.15384615384615385</v>
      </c>
      <c r="G22" s="53">
        <f t="shared" si="4"/>
        <v>0</v>
      </c>
      <c r="H22" s="53">
        <f t="shared" si="4"/>
        <v>7.6923076923076927E-2</v>
      </c>
      <c r="I22" s="53">
        <f t="shared" si="4"/>
        <v>0</v>
      </c>
      <c r="J22" s="53">
        <f t="shared" si="4"/>
        <v>0</v>
      </c>
      <c r="K22" s="53">
        <f t="shared" si="4"/>
        <v>3.8461538461538464E-2</v>
      </c>
      <c r="L22" s="53">
        <f t="shared" si="4"/>
        <v>3.8461538461538464E-2</v>
      </c>
      <c r="M22" s="53">
        <f t="shared" si="4"/>
        <v>3.8461538461538464E-2</v>
      </c>
      <c r="N22" s="53">
        <f t="shared" si="4"/>
        <v>3.8461538461538464E-2</v>
      </c>
      <c r="O22" s="71"/>
      <c r="P22" s="72"/>
      <c r="Q22" s="73"/>
      <c r="R22" s="73"/>
      <c r="S22" s="73"/>
      <c r="T22" s="73"/>
      <c r="U22" s="73"/>
      <c r="V22" s="73"/>
      <c r="W22" s="73"/>
      <c r="X22" s="73"/>
      <c r="Y22" s="73"/>
      <c r="Z22" s="73"/>
    </row>
    <row r="23" spans="2:26" s="18" customFormat="1" ht="12" x14ac:dyDescent="0.15">
      <c r="B23" s="50" t="s">
        <v>32</v>
      </c>
      <c r="C23" s="44">
        <f>SUM(D23:N23)</f>
        <v>30</v>
      </c>
      <c r="D23" s="51">
        <v>12</v>
      </c>
      <c r="E23" s="45">
        <v>5</v>
      </c>
      <c r="F23" s="45">
        <v>5</v>
      </c>
      <c r="G23" s="45">
        <v>1</v>
      </c>
      <c r="H23" s="51">
        <v>3</v>
      </c>
      <c r="I23" s="45">
        <v>0</v>
      </c>
      <c r="J23" s="45">
        <v>0</v>
      </c>
      <c r="K23" s="45">
        <v>0</v>
      </c>
      <c r="L23" s="45">
        <v>1</v>
      </c>
      <c r="M23" s="45">
        <v>0</v>
      </c>
      <c r="N23" s="45">
        <v>3</v>
      </c>
      <c r="O23" s="71"/>
      <c r="P23" s="72"/>
      <c r="Q23" s="73"/>
      <c r="R23" s="73"/>
      <c r="S23" s="73"/>
      <c r="T23" s="73"/>
      <c r="U23" s="73"/>
      <c r="V23" s="73"/>
      <c r="W23" s="73"/>
      <c r="X23" s="73"/>
      <c r="Y23" s="73"/>
      <c r="Z23" s="73"/>
    </row>
    <row r="24" spans="2:26" s="18" customFormat="1" ht="12" x14ac:dyDescent="0.15">
      <c r="B24" s="52"/>
      <c r="C24" s="53">
        <f>$C23/C23</f>
        <v>1</v>
      </c>
      <c r="D24" s="53">
        <f t="shared" ref="D24:N24" si="5">D23/$C23</f>
        <v>0.4</v>
      </c>
      <c r="E24" s="53">
        <f t="shared" si="5"/>
        <v>0.16666666666666666</v>
      </c>
      <c r="F24" s="53">
        <f t="shared" si="5"/>
        <v>0.16666666666666666</v>
      </c>
      <c r="G24" s="53">
        <f t="shared" si="5"/>
        <v>3.3333333333333333E-2</v>
      </c>
      <c r="H24" s="53">
        <f t="shared" si="5"/>
        <v>0.1</v>
      </c>
      <c r="I24" s="53">
        <f t="shared" si="5"/>
        <v>0</v>
      </c>
      <c r="J24" s="53">
        <f t="shared" si="5"/>
        <v>0</v>
      </c>
      <c r="K24" s="53">
        <f t="shared" si="5"/>
        <v>0</v>
      </c>
      <c r="L24" s="53">
        <f t="shared" si="5"/>
        <v>3.3333333333333333E-2</v>
      </c>
      <c r="M24" s="53">
        <f t="shared" si="5"/>
        <v>0</v>
      </c>
      <c r="N24" s="53">
        <f t="shared" si="5"/>
        <v>0.1</v>
      </c>
      <c r="O24" s="71"/>
      <c r="P24" s="72"/>
      <c r="Q24" s="73"/>
      <c r="R24" s="73"/>
      <c r="S24" s="73"/>
      <c r="T24" s="73"/>
      <c r="U24" s="73"/>
      <c r="V24" s="73"/>
      <c r="W24" s="73"/>
      <c r="X24" s="73"/>
      <c r="Y24" s="73"/>
      <c r="Z24" s="73"/>
    </row>
    <row r="25" spans="2:26" s="18" customFormat="1" ht="12" x14ac:dyDescent="0.15">
      <c r="B25" s="50" t="s">
        <v>33</v>
      </c>
      <c r="C25" s="44">
        <f>SUM(D25:N25)</f>
        <v>122</v>
      </c>
      <c r="D25" s="51">
        <v>39</v>
      </c>
      <c r="E25" s="45">
        <v>9</v>
      </c>
      <c r="F25" s="45">
        <v>31</v>
      </c>
      <c r="G25" s="45">
        <v>7</v>
      </c>
      <c r="H25" s="51">
        <v>18</v>
      </c>
      <c r="I25" s="45">
        <v>0</v>
      </c>
      <c r="J25" s="45">
        <v>3</v>
      </c>
      <c r="K25" s="45">
        <v>0</v>
      </c>
      <c r="L25" s="45">
        <v>3</v>
      </c>
      <c r="M25" s="45">
        <v>2</v>
      </c>
      <c r="N25" s="45">
        <v>10</v>
      </c>
      <c r="O25" s="71"/>
      <c r="P25" s="72"/>
      <c r="Q25" s="73"/>
      <c r="R25" s="73"/>
      <c r="S25" s="73"/>
      <c r="T25" s="73"/>
      <c r="U25" s="73"/>
      <c r="V25" s="73"/>
      <c r="W25" s="73"/>
      <c r="X25" s="73"/>
      <c r="Y25" s="73"/>
      <c r="Z25" s="73"/>
    </row>
    <row r="26" spans="2:26" s="18" customFormat="1" ht="12" x14ac:dyDescent="0.15">
      <c r="B26" s="52"/>
      <c r="C26" s="53">
        <f>$C25/C25</f>
        <v>1</v>
      </c>
      <c r="D26" s="53">
        <f t="shared" ref="D26:N26" si="6">D25/$C25</f>
        <v>0.31967213114754101</v>
      </c>
      <c r="E26" s="53">
        <f t="shared" si="6"/>
        <v>7.3770491803278687E-2</v>
      </c>
      <c r="F26" s="53">
        <f t="shared" si="6"/>
        <v>0.25409836065573771</v>
      </c>
      <c r="G26" s="53">
        <f t="shared" si="6"/>
        <v>5.737704918032787E-2</v>
      </c>
      <c r="H26" s="53">
        <f t="shared" si="6"/>
        <v>0.14754098360655737</v>
      </c>
      <c r="I26" s="53">
        <f t="shared" si="6"/>
        <v>0</v>
      </c>
      <c r="J26" s="53">
        <f t="shared" si="6"/>
        <v>2.4590163934426229E-2</v>
      </c>
      <c r="K26" s="53">
        <f t="shared" si="6"/>
        <v>0</v>
      </c>
      <c r="L26" s="53">
        <f t="shared" si="6"/>
        <v>2.4590163934426229E-2</v>
      </c>
      <c r="M26" s="53">
        <f t="shared" si="6"/>
        <v>1.6393442622950821E-2</v>
      </c>
      <c r="N26" s="53">
        <f t="shared" si="6"/>
        <v>8.1967213114754092E-2</v>
      </c>
      <c r="O26" s="49"/>
      <c r="P26" s="19"/>
    </row>
    <row r="27" spans="2:26" s="18" customFormat="1" ht="12" customHeight="1" x14ac:dyDescent="0.15">
      <c r="B27" s="50" t="s">
        <v>34</v>
      </c>
      <c r="C27" s="44">
        <f>SUM(D27:N27)</f>
        <v>60</v>
      </c>
      <c r="D27" s="51">
        <v>15</v>
      </c>
      <c r="E27" s="45">
        <v>6</v>
      </c>
      <c r="F27" s="45">
        <v>18</v>
      </c>
      <c r="G27" s="45">
        <v>6</v>
      </c>
      <c r="H27" s="51">
        <v>8</v>
      </c>
      <c r="I27" s="45">
        <v>0</v>
      </c>
      <c r="J27" s="45">
        <v>1</v>
      </c>
      <c r="K27" s="45">
        <v>0</v>
      </c>
      <c r="L27" s="45">
        <v>1</v>
      </c>
      <c r="M27" s="45">
        <v>0</v>
      </c>
      <c r="N27" s="45">
        <v>5</v>
      </c>
      <c r="O27" s="46"/>
      <c r="P27" s="19"/>
    </row>
    <row r="28" spans="2:26" s="18" customFormat="1" ht="12" customHeight="1" x14ac:dyDescent="0.15">
      <c r="B28" s="52"/>
      <c r="C28" s="53">
        <f>$C27/C27</f>
        <v>1</v>
      </c>
      <c r="D28" s="53">
        <f t="shared" ref="D28:N28" si="7">D27/$C27</f>
        <v>0.25</v>
      </c>
      <c r="E28" s="53">
        <f t="shared" si="7"/>
        <v>0.1</v>
      </c>
      <c r="F28" s="53">
        <f t="shared" si="7"/>
        <v>0.3</v>
      </c>
      <c r="G28" s="53">
        <f t="shared" si="7"/>
        <v>0.1</v>
      </c>
      <c r="H28" s="53">
        <f t="shared" si="7"/>
        <v>0.13333333333333333</v>
      </c>
      <c r="I28" s="53">
        <f t="shared" si="7"/>
        <v>0</v>
      </c>
      <c r="J28" s="53">
        <f t="shared" si="7"/>
        <v>1.6666666666666666E-2</v>
      </c>
      <c r="K28" s="53">
        <f t="shared" si="7"/>
        <v>0</v>
      </c>
      <c r="L28" s="53">
        <f t="shared" si="7"/>
        <v>1.6666666666666666E-2</v>
      </c>
      <c r="M28" s="53">
        <f t="shared" si="7"/>
        <v>0</v>
      </c>
      <c r="N28" s="53">
        <f t="shared" si="7"/>
        <v>8.3333333333333329E-2</v>
      </c>
      <c r="O28" s="49"/>
      <c r="P28" s="19"/>
    </row>
    <row r="29" spans="2:26" s="18" customFormat="1" ht="12" customHeight="1" x14ac:dyDescent="0.15">
      <c r="B29" s="50" t="s">
        <v>35</v>
      </c>
      <c r="C29" s="44">
        <f>SUM(D29:N29)</f>
        <v>82</v>
      </c>
      <c r="D29" s="51">
        <v>20</v>
      </c>
      <c r="E29" s="45">
        <v>3</v>
      </c>
      <c r="F29" s="45">
        <v>19</v>
      </c>
      <c r="G29" s="45">
        <v>3</v>
      </c>
      <c r="H29" s="51">
        <v>23</v>
      </c>
      <c r="I29" s="45">
        <v>2</v>
      </c>
      <c r="J29" s="45">
        <v>2</v>
      </c>
      <c r="K29" s="45">
        <v>2</v>
      </c>
      <c r="L29" s="45">
        <v>1</v>
      </c>
      <c r="M29" s="45">
        <v>1</v>
      </c>
      <c r="N29" s="45">
        <v>6</v>
      </c>
      <c r="O29" s="19"/>
      <c r="P29" s="19"/>
    </row>
    <row r="30" spans="2:26" ht="12" customHeight="1" x14ac:dyDescent="0.15">
      <c r="B30" s="52"/>
      <c r="C30" s="53">
        <f t="shared" ref="C30" si="8">$C29/C29</f>
        <v>1</v>
      </c>
      <c r="D30" s="53">
        <f t="shared" ref="D30:N30" si="9">D29/$C29</f>
        <v>0.24390243902439024</v>
      </c>
      <c r="E30" s="53">
        <f t="shared" si="9"/>
        <v>3.6585365853658534E-2</v>
      </c>
      <c r="F30" s="53">
        <f t="shared" si="9"/>
        <v>0.23170731707317074</v>
      </c>
      <c r="G30" s="53">
        <f t="shared" si="9"/>
        <v>3.6585365853658534E-2</v>
      </c>
      <c r="H30" s="53">
        <f t="shared" si="9"/>
        <v>0.28048780487804881</v>
      </c>
      <c r="I30" s="53">
        <f t="shared" si="9"/>
        <v>2.4390243902439025E-2</v>
      </c>
      <c r="J30" s="53">
        <f t="shared" si="9"/>
        <v>2.4390243902439025E-2</v>
      </c>
      <c r="K30" s="53">
        <f t="shared" si="9"/>
        <v>2.4390243902439025E-2</v>
      </c>
      <c r="L30" s="53">
        <f t="shared" si="9"/>
        <v>1.2195121951219513E-2</v>
      </c>
      <c r="M30" s="53">
        <f t="shared" si="9"/>
        <v>1.2195121951219513E-2</v>
      </c>
      <c r="N30" s="53">
        <f t="shared" si="9"/>
        <v>7.3170731707317069E-2</v>
      </c>
    </row>
    <row r="31" spans="2:26" s="18" customFormat="1" ht="12" customHeight="1" x14ac:dyDescent="0.15">
      <c r="B31" s="50" t="s">
        <v>47</v>
      </c>
      <c r="C31" s="44">
        <f>SUM(D31:N31)</f>
        <v>4</v>
      </c>
      <c r="D31" s="51">
        <v>0</v>
      </c>
      <c r="E31" s="45">
        <v>0</v>
      </c>
      <c r="F31" s="45">
        <v>1</v>
      </c>
      <c r="G31" s="45">
        <v>1</v>
      </c>
      <c r="H31" s="51">
        <v>0</v>
      </c>
      <c r="I31" s="45">
        <v>0</v>
      </c>
      <c r="J31" s="45">
        <v>0</v>
      </c>
      <c r="K31" s="45">
        <v>0</v>
      </c>
      <c r="L31" s="45">
        <v>0</v>
      </c>
      <c r="M31" s="45">
        <v>2</v>
      </c>
      <c r="N31" s="45">
        <v>0</v>
      </c>
      <c r="O31" s="19"/>
      <c r="P31" s="19"/>
    </row>
    <row r="32" spans="2:26" ht="12" customHeight="1" x14ac:dyDescent="0.15">
      <c r="B32" s="52"/>
      <c r="C32" s="53">
        <f t="shared" ref="C32" si="10">$C31/C31</f>
        <v>1</v>
      </c>
      <c r="D32" s="53">
        <f t="shared" ref="D32:N32" si="11">D31/$C31</f>
        <v>0</v>
      </c>
      <c r="E32" s="53">
        <f t="shared" si="11"/>
        <v>0</v>
      </c>
      <c r="F32" s="53">
        <f t="shared" si="11"/>
        <v>0.25</v>
      </c>
      <c r="G32" s="53">
        <f t="shared" si="11"/>
        <v>0.25</v>
      </c>
      <c r="H32" s="53">
        <f t="shared" si="11"/>
        <v>0</v>
      </c>
      <c r="I32" s="53">
        <f t="shared" si="11"/>
        <v>0</v>
      </c>
      <c r="J32" s="53">
        <f t="shared" si="11"/>
        <v>0</v>
      </c>
      <c r="K32" s="53">
        <f t="shared" si="11"/>
        <v>0</v>
      </c>
      <c r="L32" s="53">
        <f t="shared" si="11"/>
        <v>0</v>
      </c>
      <c r="M32" s="53">
        <f t="shared" si="11"/>
        <v>0.5</v>
      </c>
      <c r="N32" s="53">
        <f t="shared" si="11"/>
        <v>0</v>
      </c>
    </row>
    <row r="34" spans="1:8" ht="14.25" customHeight="1" x14ac:dyDescent="0.4">
      <c r="A34" s="19"/>
      <c r="B34" s="18" t="s">
        <v>74</v>
      </c>
      <c r="C34" s="58"/>
    </row>
    <row r="35" spans="1:8" ht="28.5" customHeight="1" x14ac:dyDescent="0.4">
      <c r="A35" s="74"/>
      <c r="B35" s="39"/>
      <c r="C35" s="40" t="s">
        <v>39</v>
      </c>
      <c r="D35" s="40" t="s">
        <v>40</v>
      </c>
      <c r="E35" s="40" t="s">
        <v>41</v>
      </c>
      <c r="F35" s="40" t="s">
        <v>19</v>
      </c>
      <c r="G35" s="40" t="s">
        <v>20</v>
      </c>
      <c r="H35" s="40" t="s">
        <v>54</v>
      </c>
    </row>
    <row r="36" spans="1:8" ht="12" customHeight="1" x14ac:dyDescent="0.15">
      <c r="A36" s="75"/>
      <c r="B36" s="193" t="s">
        <v>42</v>
      </c>
      <c r="C36" s="44">
        <f>SUM(D36:H36)</f>
        <v>802</v>
      </c>
      <c r="D36" s="45">
        <f t="shared" ref="D36:H36" si="12">SUM(D38,D40,D42,D44,D46,D48,D50)</f>
        <v>633</v>
      </c>
      <c r="E36" s="45">
        <f t="shared" si="12"/>
        <v>91</v>
      </c>
      <c r="F36" s="45">
        <f t="shared" si="12"/>
        <v>21</v>
      </c>
      <c r="G36" s="45">
        <f t="shared" si="12"/>
        <v>37</v>
      </c>
      <c r="H36" s="45">
        <f t="shared" si="12"/>
        <v>20</v>
      </c>
    </row>
    <row r="37" spans="1:8" ht="12" customHeight="1" thickBot="1" x14ac:dyDescent="0.2">
      <c r="A37" s="76"/>
      <c r="B37" s="47"/>
      <c r="C37" s="48">
        <f>$C36/C36</f>
        <v>1</v>
      </c>
      <c r="D37" s="54">
        <f>D36/$C36</f>
        <v>0.78927680798004984</v>
      </c>
      <c r="E37" s="54">
        <f>E36/$C36</f>
        <v>0.11346633416458853</v>
      </c>
      <c r="F37" s="54">
        <f>F36/$C36</f>
        <v>2.6184538653366583E-2</v>
      </c>
      <c r="G37" s="54">
        <f>G36/$C36</f>
        <v>4.6134663341645885E-2</v>
      </c>
      <c r="H37" s="54">
        <f>H36/$C36</f>
        <v>2.4937655860349128E-2</v>
      </c>
    </row>
    <row r="38" spans="1:8" ht="12" customHeight="1" thickTop="1" x14ac:dyDescent="0.15">
      <c r="A38" s="75"/>
      <c r="B38" s="50" t="s">
        <v>67</v>
      </c>
      <c r="C38" s="44">
        <f>SUM(D38:H38)</f>
        <v>478</v>
      </c>
      <c r="D38" s="51">
        <v>396</v>
      </c>
      <c r="E38" s="51">
        <v>47</v>
      </c>
      <c r="F38" s="45">
        <v>10</v>
      </c>
      <c r="G38" s="45">
        <v>12</v>
      </c>
      <c r="H38" s="45">
        <v>13</v>
      </c>
    </row>
    <row r="39" spans="1:8" ht="12" customHeight="1" x14ac:dyDescent="0.15">
      <c r="A39" s="76"/>
      <c r="B39" s="52"/>
      <c r="C39" s="53">
        <f>$C38/C38</f>
        <v>1</v>
      </c>
      <c r="D39" s="53">
        <f>D38/$C38</f>
        <v>0.82845188284518834</v>
      </c>
      <c r="E39" s="53">
        <f>E38/$C38</f>
        <v>9.832635983263599E-2</v>
      </c>
      <c r="F39" s="53">
        <f t="shared" ref="F39:G39" si="13">F38/$C38</f>
        <v>2.0920502092050208E-2</v>
      </c>
      <c r="G39" s="53">
        <f t="shared" si="13"/>
        <v>2.5104602510460251E-2</v>
      </c>
      <c r="H39" s="53">
        <f>H38/$C38</f>
        <v>2.7196652719665274E-2</v>
      </c>
    </row>
    <row r="40" spans="1:8" ht="12" customHeight="1" x14ac:dyDescent="0.15">
      <c r="A40" s="75"/>
      <c r="B40" s="50" t="s">
        <v>31</v>
      </c>
      <c r="C40" s="44">
        <f>SUM(D40:H40)</f>
        <v>26</v>
      </c>
      <c r="D40" s="51">
        <v>2</v>
      </c>
      <c r="E40" s="51">
        <v>4</v>
      </c>
      <c r="F40" s="45">
        <v>4</v>
      </c>
      <c r="G40" s="45">
        <v>15</v>
      </c>
      <c r="H40" s="45">
        <v>1</v>
      </c>
    </row>
    <row r="41" spans="1:8" ht="12" customHeight="1" x14ac:dyDescent="0.15">
      <c r="A41" s="76"/>
      <c r="B41" s="52"/>
      <c r="C41" s="53">
        <f>$C40/C40</f>
        <v>1</v>
      </c>
      <c r="D41" s="53">
        <f>D40/$C40</f>
        <v>7.6923076923076927E-2</v>
      </c>
      <c r="E41" s="53">
        <f>E40/$C40</f>
        <v>0.15384615384615385</v>
      </c>
      <c r="F41" s="53">
        <f t="shared" ref="F41:G41" si="14">F40/$C40</f>
        <v>0.15384615384615385</v>
      </c>
      <c r="G41" s="53">
        <f t="shared" si="14"/>
        <v>0.57692307692307687</v>
      </c>
      <c r="H41" s="53">
        <f>H40/$C40</f>
        <v>3.8461538461538464E-2</v>
      </c>
    </row>
    <row r="42" spans="1:8" ht="12" customHeight="1" x14ac:dyDescent="0.15">
      <c r="A42" s="75"/>
      <c r="B42" s="50" t="s">
        <v>32</v>
      </c>
      <c r="C42" s="44">
        <f>SUM(D42:H42)</f>
        <v>30</v>
      </c>
      <c r="D42" s="51">
        <v>14</v>
      </c>
      <c r="E42" s="51">
        <v>7</v>
      </c>
      <c r="F42" s="45">
        <v>3</v>
      </c>
      <c r="G42" s="45">
        <v>5</v>
      </c>
      <c r="H42" s="45">
        <v>1</v>
      </c>
    </row>
    <row r="43" spans="1:8" ht="12" customHeight="1" x14ac:dyDescent="0.15">
      <c r="A43" s="76"/>
      <c r="B43" s="52"/>
      <c r="C43" s="53">
        <f>$C42/C42</f>
        <v>1</v>
      </c>
      <c r="D43" s="53">
        <f>D42/$C42</f>
        <v>0.46666666666666667</v>
      </c>
      <c r="E43" s="53">
        <f t="shared" ref="E43:H43" si="15">E42/$C42</f>
        <v>0.23333333333333334</v>
      </c>
      <c r="F43" s="53">
        <f t="shared" si="15"/>
        <v>0.1</v>
      </c>
      <c r="G43" s="53">
        <f t="shared" si="15"/>
        <v>0.16666666666666666</v>
      </c>
      <c r="H43" s="53">
        <f t="shared" si="15"/>
        <v>3.3333333333333333E-2</v>
      </c>
    </row>
    <row r="44" spans="1:8" ht="12" customHeight="1" x14ac:dyDescent="0.15">
      <c r="A44" s="75"/>
      <c r="B44" s="50" t="s">
        <v>33</v>
      </c>
      <c r="C44" s="44">
        <f t="shared" ref="C44" si="16">SUM(D44:H44)</f>
        <v>122</v>
      </c>
      <c r="D44" s="51">
        <v>93</v>
      </c>
      <c r="E44" s="51">
        <v>20</v>
      </c>
      <c r="F44" s="45">
        <v>4</v>
      </c>
      <c r="G44" s="45">
        <v>3</v>
      </c>
      <c r="H44" s="45">
        <v>2</v>
      </c>
    </row>
    <row r="45" spans="1:8" ht="12" customHeight="1" x14ac:dyDescent="0.15">
      <c r="A45" s="76"/>
      <c r="B45" s="52"/>
      <c r="C45" s="53">
        <f t="shared" ref="C45" si="17">$C44/C44</f>
        <v>1</v>
      </c>
      <c r="D45" s="53">
        <f t="shared" ref="D45:H45" si="18">D44/$C44</f>
        <v>0.76229508196721307</v>
      </c>
      <c r="E45" s="53">
        <f t="shared" si="18"/>
        <v>0.16393442622950818</v>
      </c>
      <c r="F45" s="53">
        <f t="shared" si="18"/>
        <v>3.2786885245901641E-2</v>
      </c>
      <c r="G45" s="53">
        <f t="shared" si="18"/>
        <v>2.4590163934426229E-2</v>
      </c>
      <c r="H45" s="53">
        <f t="shared" si="18"/>
        <v>1.6393442622950821E-2</v>
      </c>
    </row>
    <row r="46" spans="1:8" ht="12" customHeight="1" x14ac:dyDescent="0.15">
      <c r="A46" s="75"/>
      <c r="B46" s="50" t="s">
        <v>34</v>
      </c>
      <c r="C46" s="44">
        <f t="shared" ref="C46" si="19">SUM(D46:H46)</f>
        <v>60</v>
      </c>
      <c r="D46" s="51">
        <v>52</v>
      </c>
      <c r="E46" s="51">
        <v>6</v>
      </c>
      <c r="F46" s="45">
        <v>0</v>
      </c>
      <c r="G46" s="45">
        <v>1</v>
      </c>
      <c r="H46" s="45">
        <v>1</v>
      </c>
    </row>
    <row r="47" spans="1:8" ht="12" customHeight="1" x14ac:dyDescent="0.15">
      <c r="A47" s="76"/>
      <c r="B47" s="52"/>
      <c r="C47" s="53">
        <f t="shared" ref="C47" si="20">$C46/C46</f>
        <v>1</v>
      </c>
      <c r="D47" s="53">
        <f t="shared" ref="D47:H47" si="21">D46/$C46</f>
        <v>0.8666666666666667</v>
      </c>
      <c r="E47" s="53">
        <f t="shared" si="21"/>
        <v>0.1</v>
      </c>
      <c r="F47" s="53">
        <f t="shared" si="21"/>
        <v>0</v>
      </c>
      <c r="G47" s="53">
        <f t="shared" si="21"/>
        <v>1.6666666666666666E-2</v>
      </c>
      <c r="H47" s="53">
        <f t="shared" si="21"/>
        <v>1.6666666666666666E-2</v>
      </c>
    </row>
    <row r="48" spans="1:8" ht="12" customHeight="1" x14ac:dyDescent="0.15">
      <c r="A48" s="75"/>
      <c r="B48" s="50" t="s">
        <v>35</v>
      </c>
      <c r="C48" s="44">
        <f>SUM(D48:H48)</f>
        <v>82</v>
      </c>
      <c r="D48" s="51">
        <v>74</v>
      </c>
      <c r="E48" s="51">
        <v>7</v>
      </c>
      <c r="F48" s="45">
        <v>0</v>
      </c>
      <c r="G48" s="45">
        <v>0</v>
      </c>
      <c r="H48" s="45">
        <v>1</v>
      </c>
    </row>
    <row r="49" spans="1:16" ht="12" customHeight="1" x14ac:dyDescent="0.15">
      <c r="A49" s="76"/>
      <c r="B49" s="52"/>
      <c r="C49" s="53">
        <f t="shared" ref="C49" si="22">$C48/C48</f>
        <v>1</v>
      </c>
      <c r="D49" s="53">
        <f>D48/$C48</f>
        <v>0.90243902439024393</v>
      </c>
      <c r="E49" s="53">
        <f t="shared" ref="E49:H49" si="23">E48/$C48</f>
        <v>8.5365853658536592E-2</v>
      </c>
      <c r="F49" s="53">
        <f t="shared" si="23"/>
        <v>0</v>
      </c>
      <c r="G49" s="53">
        <f t="shared" si="23"/>
        <v>0</v>
      </c>
      <c r="H49" s="53">
        <f t="shared" si="23"/>
        <v>1.2195121951219513E-2</v>
      </c>
    </row>
    <row r="50" spans="1:16" ht="12" customHeight="1" x14ac:dyDescent="0.15">
      <c r="A50" s="75"/>
      <c r="B50" s="50" t="s">
        <v>47</v>
      </c>
      <c r="C50" s="44">
        <f>SUM(D50:H50)</f>
        <v>4</v>
      </c>
      <c r="D50" s="51">
        <v>2</v>
      </c>
      <c r="E50" s="51">
        <v>0</v>
      </c>
      <c r="F50" s="45">
        <v>0</v>
      </c>
      <c r="G50" s="45">
        <v>1</v>
      </c>
      <c r="H50" s="45">
        <v>1</v>
      </c>
    </row>
    <row r="51" spans="1:16" ht="12" customHeight="1" x14ac:dyDescent="0.15">
      <c r="A51" s="76"/>
      <c r="B51" s="52"/>
      <c r="C51" s="53">
        <f t="shared" ref="C51" si="24">$C50/C50</f>
        <v>1</v>
      </c>
      <c r="D51" s="53">
        <f>D50/$C50</f>
        <v>0.5</v>
      </c>
      <c r="E51" s="53">
        <f t="shared" ref="E51:H51" si="25">E50/$C50</f>
        <v>0</v>
      </c>
      <c r="F51" s="53">
        <f t="shared" si="25"/>
        <v>0</v>
      </c>
      <c r="G51" s="53">
        <f t="shared" si="25"/>
        <v>0.25</v>
      </c>
      <c r="H51" s="53">
        <f t="shared" si="25"/>
        <v>0.25</v>
      </c>
    </row>
    <row r="52" spans="1:16" ht="12" customHeight="1" x14ac:dyDescent="0.4">
      <c r="A52" s="58"/>
      <c r="B52" s="58"/>
      <c r="C52" s="58"/>
    </row>
    <row r="53" spans="1:16" ht="12" customHeight="1" x14ac:dyDescent="0.4">
      <c r="A53" s="58"/>
      <c r="B53" s="58"/>
      <c r="C53" s="58"/>
    </row>
    <row r="54" spans="1:16" s="18" customFormat="1" ht="12.75" customHeight="1" x14ac:dyDescent="0.4">
      <c r="B54" s="18" t="s">
        <v>75</v>
      </c>
      <c r="E54" s="19"/>
      <c r="O54" s="19"/>
      <c r="P54" s="19"/>
    </row>
    <row r="55" spans="1:16" s="18" customFormat="1" ht="24" x14ac:dyDescent="0.4">
      <c r="B55" s="39"/>
      <c r="C55" s="40" t="s">
        <v>39</v>
      </c>
      <c r="D55" s="40" t="s">
        <v>469</v>
      </c>
      <c r="E55" s="40" t="s">
        <v>21</v>
      </c>
      <c r="F55" s="40" t="s">
        <v>22</v>
      </c>
      <c r="G55" s="40" t="s">
        <v>23</v>
      </c>
      <c r="H55" s="40" t="s">
        <v>315</v>
      </c>
      <c r="I55" s="40" t="s">
        <v>511</v>
      </c>
    </row>
    <row r="56" spans="1:16" s="18" customFormat="1" ht="12" x14ac:dyDescent="0.15">
      <c r="B56" s="193" t="s">
        <v>42</v>
      </c>
      <c r="C56" s="44">
        <f>SUM(D56:I56)</f>
        <v>784</v>
      </c>
      <c r="D56" s="45">
        <f t="shared" ref="D56:I56" si="26">SUM(D58,D60,D62,D64,D66,D68,D70)</f>
        <v>109</v>
      </c>
      <c r="E56" s="45">
        <f t="shared" si="26"/>
        <v>226</v>
      </c>
      <c r="F56" s="45">
        <f t="shared" si="26"/>
        <v>276</v>
      </c>
      <c r="G56" s="45">
        <f t="shared" si="26"/>
        <v>90</v>
      </c>
      <c r="H56" s="45">
        <f t="shared" si="26"/>
        <v>62</v>
      </c>
      <c r="I56" s="45">
        <f t="shared" si="26"/>
        <v>21</v>
      </c>
    </row>
    <row r="57" spans="1:16" s="18" customFormat="1" ht="12.75" thickBot="1" x14ac:dyDescent="0.2">
      <c r="B57" s="47"/>
      <c r="C57" s="48">
        <f>$C56/C56</f>
        <v>1</v>
      </c>
      <c r="D57" s="54">
        <f>D56/$C56</f>
        <v>0.13903061224489796</v>
      </c>
      <c r="E57" s="54">
        <f>E56/$C56</f>
        <v>0.28826530612244899</v>
      </c>
      <c r="F57" s="54">
        <f t="shared" ref="F57:I57" si="27">F56/$C56</f>
        <v>0.35204081632653061</v>
      </c>
      <c r="G57" s="54">
        <f t="shared" si="27"/>
        <v>0.11479591836734694</v>
      </c>
      <c r="H57" s="54">
        <f t="shared" si="27"/>
        <v>7.9081632653061229E-2</v>
      </c>
      <c r="I57" s="54">
        <f t="shared" si="27"/>
        <v>2.6785714285714284E-2</v>
      </c>
    </row>
    <row r="58" spans="1:16" s="18" customFormat="1" ht="12.75" thickTop="1" x14ac:dyDescent="0.15">
      <c r="B58" s="50" t="s">
        <v>67</v>
      </c>
      <c r="C58" s="44">
        <f>SUM(D58:I58)</f>
        <v>463</v>
      </c>
      <c r="D58" s="51">
        <v>84</v>
      </c>
      <c r="E58" s="51">
        <v>144</v>
      </c>
      <c r="F58" s="45">
        <v>159</v>
      </c>
      <c r="G58" s="45">
        <v>47</v>
      </c>
      <c r="H58" s="45">
        <v>27</v>
      </c>
      <c r="I58" s="45">
        <v>2</v>
      </c>
    </row>
    <row r="59" spans="1:16" s="18" customFormat="1" ht="12" x14ac:dyDescent="0.15">
      <c r="B59" s="52"/>
      <c r="C59" s="53">
        <f>$C58/C58</f>
        <v>1</v>
      </c>
      <c r="D59" s="53">
        <f>D58/$C58</f>
        <v>0.18142548596112312</v>
      </c>
      <c r="E59" s="53">
        <f>E58/$C58</f>
        <v>0.31101511879049676</v>
      </c>
      <c r="F59" s="53">
        <f t="shared" ref="F59:G59" si="28">F58/$C58</f>
        <v>0.3434125269978402</v>
      </c>
      <c r="G59" s="53">
        <f t="shared" si="28"/>
        <v>0.10151187904967603</v>
      </c>
      <c r="H59" s="53">
        <f>H58/$C58</f>
        <v>5.8315334773218146E-2</v>
      </c>
      <c r="I59" s="53">
        <f>I58/$C58</f>
        <v>4.3196544276457886E-3</v>
      </c>
    </row>
    <row r="60" spans="1:16" s="18" customFormat="1" ht="12" x14ac:dyDescent="0.15">
      <c r="B60" s="50" t="s">
        <v>31</v>
      </c>
      <c r="C60" s="44">
        <f>SUM(D60:I60)</f>
        <v>26</v>
      </c>
      <c r="D60" s="51">
        <v>0</v>
      </c>
      <c r="E60" s="51">
        <v>0</v>
      </c>
      <c r="F60" s="45">
        <v>0</v>
      </c>
      <c r="G60" s="45">
        <v>1</v>
      </c>
      <c r="H60" s="45">
        <v>12</v>
      </c>
      <c r="I60" s="45">
        <v>13</v>
      </c>
    </row>
    <row r="61" spans="1:16" s="18" customFormat="1" ht="12" x14ac:dyDescent="0.15">
      <c r="B61" s="52"/>
      <c r="C61" s="53">
        <f>$C60/C60</f>
        <v>1</v>
      </c>
      <c r="D61" s="53">
        <f>D60/$C60</f>
        <v>0</v>
      </c>
      <c r="E61" s="53">
        <f>E60/$C60</f>
        <v>0</v>
      </c>
      <c r="F61" s="53">
        <f t="shared" ref="F61:G61" si="29">F60/$C60</f>
        <v>0</v>
      </c>
      <c r="G61" s="53">
        <f t="shared" si="29"/>
        <v>3.8461538461538464E-2</v>
      </c>
      <c r="H61" s="53">
        <f>H60/$C60</f>
        <v>0.46153846153846156</v>
      </c>
      <c r="I61" s="53">
        <f>I60/$C60</f>
        <v>0.5</v>
      </c>
    </row>
    <row r="62" spans="1:16" ht="12" customHeight="1" x14ac:dyDescent="0.15">
      <c r="B62" s="50" t="s">
        <v>32</v>
      </c>
      <c r="C62" s="44">
        <f>SUM(D62:I62)</f>
        <v>30</v>
      </c>
      <c r="D62" s="51">
        <v>0</v>
      </c>
      <c r="E62" s="51">
        <v>0</v>
      </c>
      <c r="F62" s="45">
        <v>7</v>
      </c>
      <c r="G62" s="45">
        <v>11</v>
      </c>
      <c r="H62" s="45">
        <v>11</v>
      </c>
      <c r="I62" s="45">
        <v>1</v>
      </c>
    </row>
    <row r="63" spans="1:16" ht="12" customHeight="1" x14ac:dyDescent="0.15">
      <c r="B63" s="52"/>
      <c r="C63" s="53">
        <f>$C62/C62</f>
        <v>1</v>
      </c>
      <c r="D63" s="53">
        <f>D62/$C62</f>
        <v>0</v>
      </c>
      <c r="E63" s="53">
        <f t="shared" ref="E63:I63" si="30">E62/$C62</f>
        <v>0</v>
      </c>
      <c r="F63" s="53">
        <f t="shared" si="30"/>
        <v>0.23333333333333334</v>
      </c>
      <c r="G63" s="53">
        <f t="shared" si="30"/>
        <v>0.36666666666666664</v>
      </c>
      <c r="H63" s="53">
        <f t="shared" si="30"/>
        <v>0.36666666666666664</v>
      </c>
      <c r="I63" s="53">
        <f t="shared" si="30"/>
        <v>3.3333333333333333E-2</v>
      </c>
    </row>
    <row r="64" spans="1:16" x14ac:dyDescent="0.15">
      <c r="B64" s="50" t="s">
        <v>33</v>
      </c>
      <c r="C64" s="44">
        <f>SUM(D64:I64)</f>
        <v>120</v>
      </c>
      <c r="D64" s="51">
        <v>3</v>
      </c>
      <c r="E64" s="51">
        <v>25</v>
      </c>
      <c r="F64" s="45">
        <v>61</v>
      </c>
      <c r="G64" s="45">
        <v>20</v>
      </c>
      <c r="H64" s="45">
        <v>8</v>
      </c>
      <c r="I64" s="45">
        <v>3</v>
      </c>
    </row>
    <row r="65" spans="2:9" ht="12" customHeight="1" x14ac:dyDescent="0.15">
      <c r="B65" s="52"/>
      <c r="C65" s="53">
        <f t="shared" ref="C65" si="31">$C64/C64</f>
        <v>1</v>
      </c>
      <c r="D65" s="53">
        <f t="shared" ref="D65:I65" si="32">D64/$C64</f>
        <v>2.5000000000000001E-2</v>
      </c>
      <c r="E65" s="53">
        <f t="shared" si="32"/>
        <v>0.20833333333333334</v>
      </c>
      <c r="F65" s="53">
        <f t="shared" si="32"/>
        <v>0.5083333333333333</v>
      </c>
      <c r="G65" s="53">
        <f t="shared" si="32"/>
        <v>0.16666666666666666</v>
      </c>
      <c r="H65" s="53">
        <f t="shared" si="32"/>
        <v>6.6666666666666666E-2</v>
      </c>
      <c r="I65" s="53">
        <f t="shared" si="32"/>
        <v>2.5000000000000001E-2</v>
      </c>
    </row>
    <row r="66" spans="2:9" ht="12" customHeight="1" x14ac:dyDescent="0.15">
      <c r="B66" s="50" t="s">
        <v>34</v>
      </c>
      <c r="C66" s="44">
        <f>SUM(D66:I66)</f>
        <v>60</v>
      </c>
      <c r="D66" s="51">
        <v>9</v>
      </c>
      <c r="E66" s="51">
        <v>21</v>
      </c>
      <c r="F66" s="45">
        <v>23</v>
      </c>
      <c r="G66" s="45">
        <v>4</v>
      </c>
      <c r="H66" s="45">
        <v>2</v>
      </c>
      <c r="I66" s="45">
        <v>1</v>
      </c>
    </row>
    <row r="67" spans="2:9" ht="12" customHeight="1" x14ac:dyDescent="0.15">
      <c r="B67" s="52"/>
      <c r="C67" s="53">
        <f t="shared" ref="C67" si="33">$C66/C66</f>
        <v>1</v>
      </c>
      <c r="D67" s="53">
        <f t="shared" ref="D67:I67" si="34">D66/$C66</f>
        <v>0.15</v>
      </c>
      <c r="E67" s="53">
        <f t="shared" si="34"/>
        <v>0.35</v>
      </c>
      <c r="F67" s="53">
        <f t="shared" si="34"/>
        <v>0.38333333333333336</v>
      </c>
      <c r="G67" s="53">
        <f t="shared" si="34"/>
        <v>6.6666666666666666E-2</v>
      </c>
      <c r="H67" s="53">
        <f t="shared" si="34"/>
        <v>3.3333333333333333E-2</v>
      </c>
      <c r="I67" s="53">
        <f t="shared" si="34"/>
        <v>1.6666666666666666E-2</v>
      </c>
    </row>
    <row r="68" spans="2:9" ht="12" customHeight="1" x14ac:dyDescent="0.15">
      <c r="B68" s="50" t="s">
        <v>35</v>
      </c>
      <c r="C68" s="44">
        <f>SUM(D68:I68)</f>
        <v>81</v>
      </c>
      <c r="D68" s="51">
        <v>11</v>
      </c>
      <c r="E68" s="51">
        <v>35</v>
      </c>
      <c r="F68" s="45">
        <v>26</v>
      </c>
      <c r="G68" s="45">
        <v>7</v>
      </c>
      <c r="H68" s="45">
        <v>1</v>
      </c>
      <c r="I68" s="45">
        <v>1</v>
      </c>
    </row>
    <row r="69" spans="2:9" ht="12" customHeight="1" x14ac:dyDescent="0.15">
      <c r="B69" s="52"/>
      <c r="C69" s="53">
        <f t="shared" ref="C69" si="35">$C68/C68</f>
        <v>1</v>
      </c>
      <c r="D69" s="53">
        <f t="shared" ref="D69:I69" si="36">D68/$C68</f>
        <v>0.13580246913580246</v>
      </c>
      <c r="E69" s="53">
        <f t="shared" si="36"/>
        <v>0.43209876543209874</v>
      </c>
      <c r="F69" s="53">
        <f t="shared" si="36"/>
        <v>0.32098765432098764</v>
      </c>
      <c r="G69" s="53">
        <f t="shared" si="36"/>
        <v>8.6419753086419748E-2</v>
      </c>
      <c r="H69" s="53">
        <f t="shared" si="36"/>
        <v>1.2345679012345678E-2</v>
      </c>
      <c r="I69" s="53">
        <f t="shared" si="36"/>
        <v>1.2345679012345678E-2</v>
      </c>
    </row>
    <row r="70" spans="2:9" ht="12" customHeight="1" x14ac:dyDescent="0.15">
      <c r="B70" s="50" t="s">
        <v>47</v>
      </c>
      <c r="C70" s="44">
        <f>SUM(D70:I70)</f>
        <v>4</v>
      </c>
      <c r="D70" s="51">
        <v>2</v>
      </c>
      <c r="E70" s="51">
        <v>1</v>
      </c>
      <c r="F70" s="45">
        <v>0</v>
      </c>
      <c r="G70" s="45">
        <v>0</v>
      </c>
      <c r="H70" s="45">
        <v>1</v>
      </c>
      <c r="I70" s="45">
        <v>0</v>
      </c>
    </row>
    <row r="71" spans="2:9" ht="12" customHeight="1" x14ac:dyDescent="0.15">
      <c r="B71" s="52"/>
      <c r="C71" s="53">
        <f t="shared" ref="C71" si="37">$C70/C70</f>
        <v>1</v>
      </c>
      <c r="D71" s="53">
        <f t="shared" ref="D71:I71" si="38">D70/$C70</f>
        <v>0.5</v>
      </c>
      <c r="E71" s="53">
        <f t="shared" si="38"/>
        <v>0.25</v>
      </c>
      <c r="F71" s="53">
        <f t="shared" si="38"/>
        <v>0</v>
      </c>
      <c r="G71" s="53">
        <f t="shared" si="38"/>
        <v>0</v>
      </c>
      <c r="H71" s="53">
        <f t="shared" si="38"/>
        <v>0.25</v>
      </c>
      <c r="I71" s="53">
        <f t="shared" si="38"/>
        <v>0</v>
      </c>
    </row>
    <row r="72" spans="2:9" ht="12" customHeight="1" x14ac:dyDescent="0.4"/>
    <row r="73" spans="2:9" ht="12" customHeight="1" x14ac:dyDescent="0.4"/>
  </sheetData>
  <phoneticPr fontId="2"/>
  <pageMargins left="0.70866141732283472" right="0.70866141732283472" top="0.74803149606299213" bottom="0.74803149606299213" header="0.31496062992125984" footer="0.31496062992125984"/>
  <pageSetup paperSize="9" scale="88" orientation="landscape" verticalDpi="0" r:id="rId1"/>
  <rowBreaks count="1" manualBreakCount="1">
    <brk id="3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view="pageBreakPreview" zoomScaleNormal="70" zoomScaleSheetLayoutView="100" workbookViewId="0"/>
  </sheetViews>
  <sheetFormatPr defaultRowHeight="13.5" x14ac:dyDescent="0.4"/>
  <cols>
    <col min="1" max="1" width="9" style="57"/>
    <col min="2" max="2" width="17.875" style="57" customWidth="1"/>
    <col min="3" max="4" width="9.625" style="57" customWidth="1"/>
    <col min="5" max="5" width="9.625" style="58" customWidth="1"/>
    <col min="6" max="9" width="9.625" style="57" customWidth="1"/>
    <col min="10" max="16384" width="9" style="57"/>
  </cols>
  <sheetData>
    <row r="1" spans="2:26" s="18" customFormat="1" ht="21.75" customHeight="1" x14ac:dyDescent="0.4">
      <c r="B1" s="370" t="s">
        <v>513</v>
      </c>
      <c r="E1" s="19"/>
    </row>
    <row r="2" spans="2:26" x14ac:dyDescent="0.4">
      <c r="B2" s="57" t="s">
        <v>522</v>
      </c>
    </row>
    <row r="4" spans="2:26" s="18" customFormat="1" ht="12" x14ac:dyDescent="0.4">
      <c r="B4" s="18" t="s">
        <v>80</v>
      </c>
      <c r="E4" s="19"/>
    </row>
    <row r="5" spans="2:26" s="18" customFormat="1" ht="27" customHeight="1" x14ac:dyDescent="0.4">
      <c r="B5" s="1"/>
      <c r="C5" s="59" t="s">
        <v>39</v>
      </c>
      <c r="D5" s="59" t="s">
        <v>271</v>
      </c>
      <c r="E5" s="59" t="s">
        <v>31</v>
      </c>
      <c r="F5" s="59" t="s">
        <v>32</v>
      </c>
      <c r="G5" s="59" t="s">
        <v>33</v>
      </c>
      <c r="H5" s="59" t="s">
        <v>34</v>
      </c>
      <c r="I5" s="60" t="s">
        <v>35</v>
      </c>
      <c r="J5" s="60" t="s">
        <v>0</v>
      </c>
    </row>
    <row r="6" spans="2:26" s="18" customFormat="1" ht="15" customHeight="1" x14ac:dyDescent="0.4">
      <c r="B6" s="4" t="s">
        <v>267</v>
      </c>
      <c r="C6" s="5">
        <f>SUM(D6:J6)</f>
        <v>892</v>
      </c>
      <c r="D6" s="5">
        <v>0</v>
      </c>
      <c r="E6" s="5">
        <v>241</v>
      </c>
      <c r="F6" s="5">
        <v>106</v>
      </c>
      <c r="G6" s="5">
        <v>68</v>
      </c>
      <c r="H6" s="5">
        <v>48</v>
      </c>
      <c r="I6" s="6">
        <v>58</v>
      </c>
      <c r="J6" s="6">
        <v>371</v>
      </c>
    </row>
    <row r="7" spans="2:26" s="18" customFormat="1" ht="15" customHeight="1" x14ac:dyDescent="0.4">
      <c r="B7" s="7" t="s">
        <v>268</v>
      </c>
      <c r="C7" s="5">
        <f>SUM(D7:J7)</f>
        <v>802</v>
      </c>
      <c r="D7" s="8">
        <v>262</v>
      </c>
      <c r="E7" s="8">
        <v>31</v>
      </c>
      <c r="F7" s="8">
        <v>56</v>
      </c>
      <c r="G7" s="8">
        <v>235</v>
      </c>
      <c r="H7" s="8">
        <v>99</v>
      </c>
      <c r="I7" s="9">
        <v>97</v>
      </c>
      <c r="J7" s="9">
        <v>22</v>
      </c>
    </row>
    <row r="8" spans="2:26" s="18" customFormat="1" ht="7.5" customHeight="1" x14ac:dyDescent="0.4">
      <c r="B8" s="10"/>
      <c r="C8" s="10"/>
      <c r="D8" s="10"/>
      <c r="E8" s="11"/>
      <c r="F8" s="10"/>
      <c r="G8" s="10"/>
      <c r="H8" s="10"/>
      <c r="I8" s="10"/>
      <c r="J8" s="10"/>
    </row>
    <row r="9" spans="2:26" s="18" customFormat="1" ht="15" customHeight="1" x14ac:dyDescent="0.4">
      <c r="B9" s="4" t="s">
        <v>267</v>
      </c>
      <c r="C9" s="12">
        <f>C6/C6</f>
        <v>1</v>
      </c>
      <c r="D9" s="12">
        <f>D6/$C6</f>
        <v>0</v>
      </c>
      <c r="E9" s="12">
        <f t="shared" ref="E9:J10" si="0">E6/$C6</f>
        <v>0.27017937219730942</v>
      </c>
      <c r="F9" s="12">
        <f t="shared" si="0"/>
        <v>0.11883408071748879</v>
      </c>
      <c r="G9" s="12">
        <f t="shared" si="0"/>
        <v>7.623318385650224E-2</v>
      </c>
      <c r="H9" s="12">
        <f t="shared" si="0"/>
        <v>5.3811659192825115E-2</v>
      </c>
      <c r="I9" s="12">
        <f t="shared" si="0"/>
        <v>6.5022421524663671E-2</v>
      </c>
      <c r="J9" s="12">
        <f t="shared" si="0"/>
        <v>0.41591928251121074</v>
      </c>
    </row>
    <row r="10" spans="2:26" s="18" customFormat="1" ht="15" customHeight="1" x14ac:dyDescent="0.4">
      <c r="B10" s="7" t="s">
        <v>268</v>
      </c>
      <c r="C10" s="12">
        <f>C7/C7</f>
        <v>1</v>
      </c>
      <c r="D10" s="12">
        <f>D7/$C7</f>
        <v>0.32668329177057359</v>
      </c>
      <c r="E10" s="12">
        <f t="shared" si="0"/>
        <v>3.8653366583541147E-2</v>
      </c>
      <c r="F10" s="12">
        <f t="shared" si="0"/>
        <v>6.9825436408977551E-2</v>
      </c>
      <c r="G10" s="12">
        <f t="shared" si="0"/>
        <v>0.29301745635910226</v>
      </c>
      <c r="H10" s="12">
        <f t="shared" si="0"/>
        <v>0.12344139650872818</v>
      </c>
      <c r="I10" s="12">
        <f t="shared" si="0"/>
        <v>0.12094763092269327</v>
      </c>
      <c r="J10" s="12">
        <f t="shared" si="0"/>
        <v>2.7431421446384038E-2</v>
      </c>
    </row>
    <row r="11" spans="2:26" s="18" customFormat="1" ht="15" customHeight="1" x14ac:dyDescent="0.4">
      <c r="B11" s="37"/>
      <c r="C11" s="38"/>
      <c r="D11" s="38"/>
      <c r="E11" s="38"/>
      <c r="F11" s="38"/>
      <c r="G11" s="38"/>
      <c r="H11" s="38"/>
      <c r="I11" s="38"/>
      <c r="J11" s="38"/>
      <c r="K11" s="38"/>
      <c r="L11" s="38"/>
      <c r="M11" s="38"/>
      <c r="N11" s="38"/>
    </row>
    <row r="12" spans="2:26" s="18" customFormat="1" ht="16.5" customHeight="1" x14ac:dyDescent="0.4">
      <c r="B12" s="18" t="s">
        <v>76</v>
      </c>
      <c r="E12" s="19"/>
      <c r="O12" s="19"/>
      <c r="P12" s="19"/>
    </row>
    <row r="13" spans="2:26" s="18" customFormat="1" ht="24" customHeight="1" x14ac:dyDescent="0.4">
      <c r="B13" s="39"/>
      <c r="C13" s="40" t="s">
        <v>39</v>
      </c>
      <c r="D13" s="41" t="s">
        <v>5</v>
      </c>
      <c r="E13" s="41" t="s">
        <v>6</v>
      </c>
      <c r="F13" s="41" t="s">
        <v>7</v>
      </c>
      <c r="G13" s="41" t="s">
        <v>8</v>
      </c>
      <c r="H13" s="41" t="s">
        <v>9</v>
      </c>
      <c r="I13" s="41" t="s">
        <v>1</v>
      </c>
      <c r="J13" s="41" t="s">
        <v>10</v>
      </c>
      <c r="K13" s="41" t="s">
        <v>11</v>
      </c>
      <c r="L13" s="41" t="s">
        <v>12</v>
      </c>
      <c r="M13" s="41" t="s">
        <v>13</v>
      </c>
      <c r="N13" s="41" t="s">
        <v>2</v>
      </c>
      <c r="O13" s="42"/>
      <c r="P13" s="19"/>
    </row>
    <row r="14" spans="2:26" s="18" customFormat="1" ht="12" x14ac:dyDescent="0.15">
      <c r="B14" s="43" t="s">
        <v>42</v>
      </c>
      <c r="C14" s="44">
        <f>SUM(D14:N14)</f>
        <v>802</v>
      </c>
      <c r="D14" s="45">
        <f>SUM(D16,D18,D20,D22,D24,D26,D28)</f>
        <v>245</v>
      </c>
      <c r="E14" s="45">
        <f t="shared" ref="E14:N14" si="1">SUM(E16,E18,E20,E22,E24,E26,E28)</f>
        <v>89</v>
      </c>
      <c r="F14" s="45">
        <f t="shared" si="1"/>
        <v>213</v>
      </c>
      <c r="G14" s="45">
        <f t="shared" si="1"/>
        <v>36</v>
      </c>
      <c r="H14" s="45">
        <f t="shared" si="1"/>
        <v>98</v>
      </c>
      <c r="I14" s="45">
        <f t="shared" si="1"/>
        <v>4</v>
      </c>
      <c r="J14" s="45">
        <f t="shared" si="1"/>
        <v>17</v>
      </c>
      <c r="K14" s="45">
        <f t="shared" si="1"/>
        <v>3</v>
      </c>
      <c r="L14" s="45">
        <f t="shared" si="1"/>
        <v>18</v>
      </c>
      <c r="M14" s="45">
        <f t="shared" si="1"/>
        <v>9</v>
      </c>
      <c r="N14" s="45">
        <f t="shared" si="1"/>
        <v>70</v>
      </c>
      <c r="O14" s="46"/>
      <c r="P14" s="19"/>
    </row>
    <row r="15" spans="2:26" s="18" customFormat="1" ht="12.75" thickBot="1" x14ac:dyDescent="0.2">
      <c r="B15" s="47"/>
      <c r="C15" s="48">
        <f>$C14/C14</f>
        <v>1</v>
      </c>
      <c r="D15" s="48">
        <f t="shared" ref="D15:N15" si="2">D14/$C14</f>
        <v>0.30548628428927682</v>
      </c>
      <c r="E15" s="48">
        <f t="shared" si="2"/>
        <v>0.11097256857855362</v>
      </c>
      <c r="F15" s="48">
        <f t="shared" si="2"/>
        <v>0.26558603491271821</v>
      </c>
      <c r="G15" s="48">
        <f t="shared" si="2"/>
        <v>4.488778054862843E-2</v>
      </c>
      <c r="H15" s="48">
        <f t="shared" si="2"/>
        <v>0.12219451371571072</v>
      </c>
      <c r="I15" s="48">
        <f t="shared" si="2"/>
        <v>4.9875311720698253E-3</v>
      </c>
      <c r="J15" s="48">
        <f t="shared" si="2"/>
        <v>2.119700748129676E-2</v>
      </c>
      <c r="K15" s="48">
        <f t="shared" si="2"/>
        <v>3.740648379052369E-3</v>
      </c>
      <c r="L15" s="48">
        <f t="shared" si="2"/>
        <v>2.2443890274314215E-2</v>
      </c>
      <c r="M15" s="48">
        <f t="shared" si="2"/>
        <v>1.1221945137157107E-2</v>
      </c>
      <c r="N15" s="48">
        <f t="shared" si="2"/>
        <v>8.7281795511221949E-2</v>
      </c>
      <c r="O15" s="49"/>
      <c r="P15" s="19"/>
    </row>
    <row r="16" spans="2:26" s="18" customFormat="1" ht="12.75" thickTop="1" x14ac:dyDescent="0.15">
      <c r="B16" s="50" t="s">
        <v>67</v>
      </c>
      <c r="C16" s="44">
        <f>SUM(D16:N16)</f>
        <v>262</v>
      </c>
      <c r="D16" s="51">
        <v>81</v>
      </c>
      <c r="E16" s="45">
        <v>28</v>
      </c>
      <c r="F16" s="45">
        <v>87</v>
      </c>
      <c r="G16" s="45">
        <v>12</v>
      </c>
      <c r="H16" s="51">
        <v>20</v>
      </c>
      <c r="I16" s="45">
        <v>1</v>
      </c>
      <c r="J16" s="45">
        <v>5</v>
      </c>
      <c r="K16" s="45">
        <v>0</v>
      </c>
      <c r="L16" s="45">
        <v>4</v>
      </c>
      <c r="M16" s="45">
        <v>1</v>
      </c>
      <c r="N16" s="45">
        <v>23</v>
      </c>
      <c r="O16" s="71"/>
      <c r="P16" s="72"/>
      <c r="Q16" s="73"/>
      <c r="R16" s="73"/>
      <c r="S16" s="73"/>
      <c r="T16" s="73"/>
      <c r="U16" s="73"/>
      <c r="V16" s="73"/>
      <c r="W16" s="73"/>
      <c r="X16" s="73"/>
      <c r="Y16" s="73"/>
      <c r="Z16" s="73"/>
    </row>
    <row r="17" spans="1:26" s="18" customFormat="1" ht="12" x14ac:dyDescent="0.15">
      <c r="B17" s="52"/>
      <c r="C17" s="53">
        <f>$C16/C16</f>
        <v>1</v>
      </c>
      <c r="D17" s="53">
        <f t="shared" ref="D17:N17" si="3">D16/$C16</f>
        <v>0.30916030534351147</v>
      </c>
      <c r="E17" s="53">
        <f t="shared" si="3"/>
        <v>0.10687022900763359</v>
      </c>
      <c r="F17" s="53">
        <f t="shared" si="3"/>
        <v>0.33206106870229007</v>
      </c>
      <c r="G17" s="53">
        <f t="shared" si="3"/>
        <v>4.5801526717557252E-2</v>
      </c>
      <c r="H17" s="53">
        <f t="shared" si="3"/>
        <v>7.6335877862595422E-2</v>
      </c>
      <c r="I17" s="53">
        <f t="shared" si="3"/>
        <v>3.8167938931297708E-3</v>
      </c>
      <c r="J17" s="53">
        <f t="shared" si="3"/>
        <v>1.9083969465648856E-2</v>
      </c>
      <c r="K17" s="53">
        <f t="shared" si="3"/>
        <v>0</v>
      </c>
      <c r="L17" s="53">
        <f t="shared" si="3"/>
        <v>1.5267175572519083E-2</v>
      </c>
      <c r="M17" s="53">
        <f t="shared" si="3"/>
        <v>3.8167938931297708E-3</v>
      </c>
      <c r="N17" s="53">
        <f t="shared" si="3"/>
        <v>8.7786259541984726E-2</v>
      </c>
      <c r="O17" s="71"/>
      <c r="P17" s="72"/>
      <c r="Q17" s="73"/>
      <c r="R17" s="73"/>
      <c r="S17" s="73"/>
      <c r="T17" s="73"/>
      <c r="U17" s="73"/>
      <c r="V17" s="73"/>
      <c r="W17" s="73"/>
      <c r="X17" s="73"/>
      <c r="Y17" s="73"/>
      <c r="Z17" s="73"/>
    </row>
    <row r="18" spans="1:26" s="18" customFormat="1" ht="12" x14ac:dyDescent="0.15">
      <c r="B18" s="50" t="s">
        <v>31</v>
      </c>
      <c r="C18" s="44">
        <f>SUM(D18:N18)</f>
        <v>31</v>
      </c>
      <c r="D18" s="51">
        <v>10</v>
      </c>
      <c r="E18" s="45">
        <v>7</v>
      </c>
      <c r="F18" s="45">
        <v>6</v>
      </c>
      <c r="G18" s="45">
        <v>0</v>
      </c>
      <c r="H18" s="51">
        <v>2</v>
      </c>
      <c r="I18" s="45">
        <v>0</v>
      </c>
      <c r="J18" s="45">
        <v>0</v>
      </c>
      <c r="K18" s="45">
        <v>1</v>
      </c>
      <c r="L18" s="45">
        <v>1</v>
      </c>
      <c r="M18" s="45">
        <v>1</v>
      </c>
      <c r="N18" s="45">
        <v>3</v>
      </c>
      <c r="O18" s="71"/>
      <c r="P18" s="72"/>
      <c r="Q18" s="73"/>
      <c r="R18" s="73"/>
      <c r="S18" s="73"/>
      <c r="T18" s="73"/>
      <c r="U18" s="73"/>
      <c r="V18" s="73"/>
      <c r="W18" s="73"/>
      <c r="X18" s="73"/>
      <c r="Y18" s="73"/>
      <c r="Z18" s="73"/>
    </row>
    <row r="19" spans="1:26" s="18" customFormat="1" ht="12" x14ac:dyDescent="0.15">
      <c r="B19" s="52"/>
      <c r="C19" s="53">
        <f>$C18/C18</f>
        <v>1</v>
      </c>
      <c r="D19" s="53">
        <f t="shared" ref="D19:N19" si="4">D18/$C18</f>
        <v>0.32258064516129031</v>
      </c>
      <c r="E19" s="53">
        <f t="shared" si="4"/>
        <v>0.22580645161290322</v>
      </c>
      <c r="F19" s="53">
        <f t="shared" si="4"/>
        <v>0.19354838709677419</v>
      </c>
      <c r="G19" s="53">
        <f t="shared" si="4"/>
        <v>0</v>
      </c>
      <c r="H19" s="53">
        <f t="shared" si="4"/>
        <v>6.4516129032258063E-2</v>
      </c>
      <c r="I19" s="53">
        <f t="shared" si="4"/>
        <v>0</v>
      </c>
      <c r="J19" s="53">
        <f t="shared" si="4"/>
        <v>0</v>
      </c>
      <c r="K19" s="53">
        <f t="shared" si="4"/>
        <v>3.2258064516129031E-2</v>
      </c>
      <c r="L19" s="53">
        <f t="shared" si="4"/>
        <v>3.2258064516129031E-2</v>
      </c>
      <c r="M19" s="53">
        <f t="shared" si="4"/>
        <v>3.2258064516129031E-2</v>
      </c>
      <c r="N19" s="53">
        <f t="shared" si="4"/>
        <v>9.6774193548387094E-2</v>
      </c>
      <c r="O19" s="71"/>
      <c r="P19" s="72"/>
      <c r="Q19" s="73"/>
      <c r="R19" s="73"/>
      <c r="S19" s="73"/>
      <c r="T19" s="73"/>
      <c r="U19" s="73"/>
      <c r="V19" s="73"/>
      <c r="W19" s="73"/>
      <c r="X19" s="73"/>
      <c r="Y19" s="73"/>
      <c r="Z19" s="73"/>
    </row>
    <row r="20" spans="1:26" s="18" customFormat="1" ht="12" x14ac:dyDescent="0.15">
      <c r="B20" s="50" t="s">
        <v>32</v>
      </c>
      <c r="C20" s="44">
        <f>SUM(D20:N20)</f>
        <v>56</v>
      </c>
      <c r="D20" s="51">
        <v>18</v>
      </c>
      <c r="E20" s="45">
        <v>7</v>
      </c>
      <c r="F20" s="45">
        <v>15</v>
      </c>
      <c r="G20" s="45">
        <v>4</v>
      </c>
      <c r="H20" s="51">
        <v>7</v>
      </c>
      <c r="I20" s="45">
        <v>0</v>
      </c>
      <c r="J20" s="45">
        <v>1</v>
      </c>
      <c r="K20" s="45">
        <v>0</v>
      </c>
      <c r="L20" s="45">
        <v>1</v>
      </c>
      <c r="M20" s="45">
        <v>0</v>
      </c>
      <c r="N20" s="45">
        <v>3</v>
      </c>
      <c r="O20" s="71"/>
      <c r="P20" s="72"/>
      <c r="Q20" s="73"/>
      <c r="R20" s="73"/>
      <c r="S20" s="73"/>
      <c r="T20" s="73"/>
      <c r="U20" s="73"/>
      <c r="V20" s="73"/>
      <c r="W20" s="73"/>
      <c r="X20" s="73"/>
      <c r="Y20" s="73"/>
      <c r="Z20" s="73"/>
    </row>
    <row r="21" spans="1:26" s="18" customFormat="1" ht="12" x14ac:dyDescent="0.15">
      <c r="B21" s="52"/>
      <c r="C21" s="53">
        <f>$C20/C20</f>
        <v>1</v>
      </c>
      <c r="D21" s="53">
        <f t="shared" ref="D21:N21" si="5">D20/$C20</f>
        <v>0.32142857142857145</v>
      </c>
      <c r="E21" s="53">
        <f t="shared" si="5"/>
        <v>0.125</v>
      </c>
      <c r="F21" s="53">
        <f t="shared" si="5"/>
        <v>0.26785714285714285</v>
      </c>
      <c r="G21" s="53">
        <f t="shared" si="5"/>
        <v>7.1428571428571425E-2</v>
      </c>
      <c r="H21" s="53">
        <f t="shared" si="5"/>
        <v>0.125</v>
      </c>
      <c r="I21" s="53">
        <f t="shared" si="5"/>
        <v>0</v>
      </c>
      <c r="J21" s="53">
        <f t="shared" si="5"/>
        <v>1.7857142857142856E-2</v>
      </c>
      <c r="K21" s="53">
        <f t="shared" si="5"/>
        <v>0</v>
      </c>
      <c r="L21" s="53">
        <f t="shared" si="5"/>
        <v>1.7857142857142856E-2</v>
      </c>
      <c r="M21" s="53">
        <f t="shared" si="5"/>
        <v>0</v>
      </c>
      <c r="N21" s="53">
        <f t="shared" si="5"/>
        <v>5.3571428571428568E-2</v>
      </c>
      <c r="O21" s="71"/>
      <c r="P21" s="72"/>
      <c r="Q21" s="73"/>
      <c r="R21" s="73"/>
      <c r="S21" s="73"/>
      <c r="T21" s="73"/>
      <c r="U21" s="73"/>
      <c r="V21" s="73"/>
      <c r="W21" s="73"/>
      <c r="X21" s="73"/>
      <c r="Y21" s="73"/>
      <c r="Z21" s="73"/>
    </row>
    <row r="22" spans="1:26" s="18" customFormat="1" ht="12" x14ac:dyDescent="0.15">
      <c r="B22" s="50" t="s">
        <v>33</v>
      </c>
      <c r="C22" s="44">
        <f>SUM(D22:N22)</f>
        <v>235</v>
      </c>
      <c r="D22" s="51">
        <v>79</v>
      </c>
      <c r="E22" s="45">
        <v>27</v>
      </c>
      <c r="F22" s="45">
        <v>53</v>
      </c>
      <c r="G22" s="45">
        <v>10</v>
      </c>
      <c r="H22" s="51">
        <v>28</v>
      </c>
      <c r="I22" s="45">
        <v>0</v>
      </c>
      <c r="J22" s="45">
        <v>6</v>
      </c>
      <c r="K22" s="45">
        <v>0</v>
      </c>
      <c r="L22" s="45">
        <v>7</v>
      </c>
      <c r="M22" s="45">
        <v>3</v>
      </c>
      <c r="N22" s="45">
        <v>22</v>
      </c>
      <c r="O22" s="71"/>
      <c r="P22" s="72"/>
      <c r="Q22" s="73"/>
      <c r="R22" s="73"/>
      <c r="S22" s="73"/>
      <c r="T22" s="73"/>
      <c r="U22" s="73"/>
      <c r="V22" s="73"/>
      <c r="W22" s="73"/>
      <c r="X22" s="73"/>
      <c r="Y22" s="73"/>
      <c r="Z22" s="73"/>
    </row>
    <row r="23" spans="1:26" s="18" customFormat="1" ht="12" x14ac:dyDescent="0.15">
      <c r="B23" s="52"/>
      <c r="C23" s="53">
        <f>$C22/C22</f>
        <v>1</v>
      </c>
      <c r="D23" s="53">
        <f t="shared" ref="D23:N23" si="6">D22/$C22</f>
        <v>0.33617021276595743</v>
      </c>
      <c r="E23" s="53">
        <f t="shared" si="6"/>
        <v>0.1148936170212766</v>
      </c>
      <c r="F23" s="53">
        <f t="shared" si="6"/>
        <v>0.22553191489361701</v>
      </c>
      <c r="G23" s="53">
        <f t="shared" si="6"/>
        <v>4.2553191489361701E-2</v>
      </c>
      <c r="H23" s="53">
        <f t="shared" si="6"/>
        <v>0.11914893617021277</v>
      </c>
      <c r="I23" s="53">
        <f t="shared" si="6"/>
        <v>0</v>
      </c>
      <c r="J23" s="53">
        <f t="shared" si="6"/>
        <v>2.553191489361702E-2</v>
      </c>
      <c r="K23" s="53">
        <f t="shared" si="6"/>
        <v>0</v>
      </c>
      <c r="L23" s="53">
        <f t="shared" si="6"/>
        <v>2.9787234042553193E-2</v>
      </c>
      <c r="M23" s="53">
        <f t="shared" si="6"/>
        <v>1.276595744680851E-2</v>
      </c>
      <c r="N23" s="53">
        <f t="shared" si="6"/>
        <v>9.3617021276595741E-2</v>
      </c>
      <c r="O23" s="49"/>
      <c r="P23" s="19"/>
    </row>
    <row r="24" spans="1:26" s="18" customFormat="1" ht="12" customHeight="1" x14ac:dyDescent="0.15">
      <c r="B24" s="50" t="s">
        <v>34</v>
      </c>
      <c r="C24" s="44">
        <f>SUM(D24:N24)</f>
        <v>99</v>
      </c>
      <c r="D24" s="51">
        <v>27</v>
      </c>
      <c r="E24" s="45">
        <v>13</v>
      </c>
      <c r="F24" s="45">
        <v>25</v>
      </c>
      <c r="G24" s="45">
        <v>5</v>
      </c>
      <c r="H24" s="51">
        <v>17</v>
      </c>
      <c r="I24" s="45">
        <v>0</v>
      </c>
      <c r="J24" s="45">
        <v>2</v>
      </c>
      <c r="K24" s="45">
        <v>0</v>
      </c>
      <c r="L24" s="45">
        <v>3</v>
      </c>
      <c r="M24" s="45">
        <v>0</v>
      </c>
      <c r="N24" s="45">
        <v>7</v>
      </c>
      <c r="O24" s="46"/>
      <c r="P24" s="19"/>
    </row>
    <row r="25" spans="1:26" s="18" customFormat="1" ht="12" customHeight="1" x14ac:dyDescent="0.15">
      <c r="B25" s="52"/>
      <c r="C25" s="53">
        <f>$C24/C24</f>
        <v>1</v>
      </c>
      <c r="D25" s="53">
        <f t="shared" ref="D25:N25" si="7">D24/$C24</f>
        <v>0.27272727272727271</v>
      </c>
      <c r="E25" s="53">
        <f t="shared" si="7"/>
        <v>0.13131313131313133</v>
      </c>
      <c r="F25" s="53">
        <f t="shared" si="7"/>
        <v>0.25252525252525254</v>
      </c>
      <c r="G25" s="53">
        <f t="shared" si="7"/>
        <v>5.0505050505050504E-2</v>
      </c>
      <c r="H25" s="53">
        <f t="shared" si="7"/>
        <v>0.17171717171717171</v>
      </c>
      <c r="I25" s="53">
        <f t="shared" si="7"/>
        <v>0</v>
      </c>
      <c r="J25" s="53">
        <f t="shared" si="7"/>
        <v>2.0202020202020204E-2</v>
      </c>
      <c r="K25" s="53">
        <f t="shared" si="7"/>
        <v>0</v>
      </c>
      <c r="L25" s="53">
        <f t="shared" si="7"/>
        <v>3.0303030303030304E-2</v>
      </c>
      <c r="M25" s="53">
        <f t="shared" si="7"/>
        <v>0</v>
      </c>
      <c r="N25" s="53">
        <f t="shared" si="7"/>
        <v>7.0707070707070704E-2</v>
      </c>
      <c r="O25" s="49"/>
      <c r="P25" s="19"/>
    </row>
    <row r="26" spans="1:26" s="18" customFormat="1" ht="12" customHeight="1" x14ac:dyDescent="0.15">
      <c r="B26" s="50" t="s">
        <v>35</v>
      </c>
      <c r="C26" s="44">
        <f>SUM(D26:N26)</f>
        <v>97</v>
      </c>
      <c r="D26" s="51">
        <v>23</v>
      </c>
      <c r="E26" s="45">
        <v>7</v>
      </c>
      <c r="F26" s="45">
        <v>23</v>
      </c>
      <c r="G26" s="45">
        <v>5</v>
      </c>
      <c r="H26" s="51">
        <v>22</v>
      </c>
      <c r="I26" s="45">
        <v>3</v>
      </c>
      <c r="J26" s="45">
        <v>2</v>
      </c>
      <c r="K26" s="45">
        <v>2</v>
      </c>
      <c r="L26" s="45">
        <v>2</v>
      </c>
      <c r="M26" s="45">
        <v>1</v>
      </c>
      <c r="N26" s="45">
        <v>7</v>
      </c>
      <c r="O26" s="19"/>
      <c r="P26" s="19"/>
    </row>
    <row r="27" spans="1:26" ht="12" customHeight="1" x14ac:dyDescent="0.15">
      <c r="B27" s="52"/>
      <c r="C27" s="53">
        <f t="shared" ref="C27" si="8">$C26/C26</f>
        <v>1</v>
      </c>
      <c r="D27" s="53">
        <f t="shared" ref="D27:N27" si="9">D26/$C26</f>
        <v>0.23711340206185566</v>
      </c>
      <c r="E27" s="53">
        <f t="shared" si="9"/>
        <v>7.2164948453608241E-2</v>
      </c>
      <c r="F27" s="53">
        <f t="shared" si="9"/>
        <v>0.23711340206185566</v>
      </c>
      <c r="G27" s="53">
        <f t="shared" si="9"/>
        <v>5.1546391752577317E-2</v>
      </c>
      <c r="H27" s="53">
        <f t="shared" si="9"/>
        <v>0.22680412371134021</v>
      </c>
      <c r="I27" s="53">
        <f t="shared" si="9"/>
        <v>3.0927835051546393E-2</v>
      </c>
      <c r="J27" s="53">
        <f t="shared" si="9"/>
        <v>2.0618556701030927E-2</v>
      </c>
      <c r="K27" s="53">
        <f t="shared" si="9"/>
        <v>2.0618556701030927E-2</v>
      </c>
      <c r="L27" s="53">
        <f t="shared" si="9"/>
        <v>2.0618556701030927E-2</v>
      </c>
      <c r="M27" s="53">
        <f t="shared" si="9"/>
        <v>1.0309278350515464E-2</v>
      </c>
      <c r="N27" s="53">
        <f t="shared" si="9"/>
        <v>7.2164948453608241E-2</v>
      </c>
    </row>
    <row r="28" spans="1:26" s="18" customFormat="1" ht="12" customHeight="1" x14ac:dyDescent="0.15">
      <c r="B28" s="50" t="s">
        <v>0</v>
      </c>
      <c r="C28" s="44">
        <f>SUM(D28:N28)</f>
        <v>22</v>
      </c>
      <c r="D28" s="51">
        <v>7</v>
      </c>
      <c r="E28" s="45">
        <v>0</v>
      </c>
      <c r="F28" s="45">
        <v>4</v>
      </c>
      <c r="G28" s="45">
        <v>0</v>
      </c>
      <c r="H28" s="51">
        <v>2</v>
      </c>
      <c r="I28" s="45">
        <v>0</v>
      </c>
      <c r="J28" s="45">
        <v>1</v>
      </c>
      <c r="K28" s="45">
        <v>0</v>
      </c>
      <c r="L28" s="45">
        <v>0</v>
      </c>
      <c r="M28" s="45">
        <v>3</v>
      </c>
      <c r="N28" s="45">
        <v>5</v>
      </c>
      <c r="O28" s="19"/>
      <c r="P28" s="19"/>
    </row>
    <row r="29" spans="1:26" ht="12" customHeight="1" x14ac:dyDescent="0.15">
      <c r="B29" s="52"/>
      <c r="C29" s="53">
        <f t="shared" ref="C29" si="10">$C28/C28</f>
        <v>1</v>
      </c>
      <c r="D29" s="53">
        <f t="shared" ref="D29:N29" si="11">D28/$C28</f>
        <v>0.31818181818181818</v>
      </c>
      <c r="E29" s="53">
        <f t="shared" si="11"/>
        <v>0</v>
      </c>
      <c r="F29" s="53">
        <f t="shared" si="11"/>
        <v>0.18181818181818182</v>
      </c>
      <c r="G29" s="53">
        <f t="shared" si="11"/>
        <v>0</v>
      </c>
      <c r="H29" s="53">
        <f t="shared" si="11"/>
        <v>9.0909090909090912E-2</v>
      </c>
      <c r="I29" s="53">
        <f t="shared" si="11"/>
        <v>0</v>
      </c>
      <c r="J29" s="53">
        <f t="shared" si="11"/>
        <v>4.5454545454545456E-2</v>
      </c>
      <c r="K29" s="53">
        <f t="shared" si="11"/>
        <v>0</v>
      </c>
      <c r="L29" s="53">
        <f t="shared" si="11"/>
        <v>0</v>
      </c>
      <c r="M29" s="53">
        <f t="shared" si="11"/>
        <v>0.13636363636363635</v>
      </c>
      <c r="N29" s="53">
        <f t="shared" si="11"/>
        <v>0.22727272727272727</v>
      </c>
    </row>
    <row r="32" spans="1:26" ht="14.25" customHeight="1" x14ac:dyDescent="0.4">
      <c r="A32" s="19"/>
      <c r="B32" s="18" t="s">
        <v>77</v>
      </c>
      <c r="C32" s="58"/>
    </row>
    <row r="33" spans="1:8" ht="24" customHeight="1" x14ac:dyDescent="0.4">
      <c r="A33" s="74"/>
      <c r="B33" s="39"/>
      <c r="C33" s="40" t="s">
        <v>39</v>
      </c>
      <c r="D33" s="40" t="s">
        <v>40</v>
      </c>
      <c r="E33" s="40" t="s">
        <v>41</v>
      </c>
      <c r="F33" s="40" t="s">
        <v>19</v>
      </c>
      <c r="G33" s="40" t="s">
        <v>20</v>
      </c>
      <c r="H33" s="40" t="s">
        <v>54</v>
      </c>
    </row>
    <row r="34" spans="1:8" ht="12" customHeight="1" x14ac:dyDescent="0.15">
      <c r="A34" s="75"/>
      <c r="B34" s="43" t="s">
        <v>42</v>
      </c>
      <c r="C34" s="44">
        <f>SUM(D34:H34)</f>
        <v>802</v>
      </c>
      <c r="D34" s="45">
        <f t="shared" ref="D34:H34" si="12">SUM(D36,D38,D40,D42,D44,D46,D48)</f>
        <v>633</v>
      </c>
      <c r="E34" s="45">
        <f t="shared" si="12"/>
        <v>91</v>
      </c>
      <c r="F34" s="45">
        <f t="shared" si="12"/>
        <v>21</v>
      </c>
      <c r="G34" s="45">
        <f t="shared" si="12"/>
        <v>37</v>
      </c>
      <c r="H34" s="45">
        <f t="shared" si="12"/>
        <v>20</v>
      </c>
    </row>
    <row r="35" spans="1:8" ht="12" customHeight="1" thickBot="1" x14ac:dyDescent="0.2">
      <c r="A35" s="76"/>
      <c r="B35" s="47"/>
      <c r="C35" s="48">
        <f>$C34/C34</f>
        <v>1</v>
      </c>
      <c r="D35" s="54">
        <f>D34/$C34</f>
        <v>0.78927680798004984</v>
      </c>
      <c r="E35" s="54">
        <f>E34/$C34</f>
        <v>0.11346633416458853</v>
      </c>
      <c r="F35" s="54">
        <f>F34/$C34</f>
        <v>2.6184538653366583E-2</v>
      </c>
      <c r="G35" s="54">
        <f>G34/$C34</f>
        <v>4.6134663341645885E-2</v>
      </c>
      <c r="H35" s="54">
        <f>H34/$C34</f>
        <v>2.4937655860349128E-2</v>
      </c>
    </row>
    <row r="36" spans="1:8" ht="12" customHeight="1" thickTop="1" x14ac:dyDescent="0.15">
      <c r="A36" s="75"/>
      <c r="B36" s="50" t="s">
        <v>67</v>
      </c>
      <c r="C36" s="44">
        <f>SUM(D36:H36)</f>
        <v>262</v>
      </c>
      <c r="D36" s="51">
        <v>202</v>
      </c>
      <c r="E36" s="51">
        <v>35</v>
      </c>
      <c r="F36" s="45">
        <v>10</v>
      </c>
      <c r="G36" s="45">
        <v>10</v>
      </c>
      <c r="H36" s="45">
        <v>5</v>
      </c>
    </row>
    <row r="37" spans="1:8" ht="12" customHeight="1" x14ac:dyDescent="0.15">
      <c r="A37" s="76"/>
      <c r="B37" s="52"/>
      <c r="C37" s="53">
        <f>$C36/C36</f>
        <v>1</v>
      </c>
      <c r="D37" s="53">
        <f>D36/$C36</f>
        <v>0.77099236641221369</v>
      </c>
      <c r="E37" s="53">
        <f>E36/$C36</f>
        <v>0.13358778625954199</v>
      </c>
      <c r="F37" s="53">
        <f t="shared" ref="F37:G37" si="13">F36/$C36</f>
        <v>3.8167938931297711E-2</v>
      </c>
      <c r="G37" s="53">
        <f t="shared" si="13"/>
        <v>3.8167938931297711E-2</v>
      </c>
      <c r="H37" s="53">
        <f>H36/$C36</f>
        <v>1.9083969465648856E-2</v>
      </c>
    </row>
    <row r="38" spans="1:8" ht="12" customHeight="1" x14ac:dyDescent="0.15">
      <c r="A38" s="75"/>
      <c r="B38" s="50" t="s">
        <v>31</v>
      </c>
      <c r="C38" s="44">
        <f>SUM(D38:H38)</f>
        <v>31</v>
      </c>
      <c r="D38" s="51">
        <v>3</v>
      </c>
      <c r="E38" s="51">
        <v>5</v>
      </c>
      <c r="F38" s="45">
        <v>5</v>
      </c>
      <c r="G38" s="45">
        <v>17</v>
      </c>
      <c r="H38" s="45">
        <v>1</v>
      </c>
    </row>
    <row r="39" spans="1:8" ht="12" customHeight="1" x14ac:dyDescent="0.15">
      <c r="A39" s="76"/>
      <c r="B39" s="52"/>
      <c r="C39" s="53">
        <f>$C38/C38</f>
        <v>1</v>
      </c>
      <c r="D39" s="53">
        <f>D38/$C38</f>
        <v>9.6774193548387094E-2</v>
      </c>
      <c r="E39" s="53">
        <f>E38/$C38</f>
        <v>0.16129032258064516</v>
      </c>
      <c r="F39" s="53">
        <f t="shared" ref="F39:G39" si="14">F38/$C38</f>
        <v>0.16129032258064516</v>
      </c>
      <c r="G39" s="53">
        <f t="shared" si="14"/>
        <v>0.54838709677419351</v>
      </c>
      <c r="H39" s="53">
        <f>H38/$C38</f>
        <v>3.2258064516129031E-2</v>
      </c>
    </row>
    <row r="40" spans="1:8" ht="12" customHeight="1" x14ac:dyDescent="0.15">
      <c r="A40" s="75"/>
      <c r="B40" s="50" t="s">
        <v>32</v>
      </c>
      <c r="C40" s="44">
        <f>SUM(D40:H40)</f>
        <v>56</v>
      </c>
      <c r="D40" s="51">
        <v>36</v>
      </c>
      <c r="E40" s="51">
        <v>13</v>
      </c>
      <c r="F40" s="45">
        <v>1</v>
      </c>
      <c r="G40" s="45">
        <v>6</v>
      </c>
      <c r="H40" s="45">
        <v>0</v>
      </c>
    </row>
    <row r="41" spans="1:8" ht="12" customHeight="1" x14ac:dyDescent="0.15">
      <c r="A41" s="76"/>
      <c r="B41" s="52"/>
      <c r="C41" s="53">
        <f>$C40/C40</f>
        <v>1</v>
      </c>
      <c r="D41" s="53">
        <f>D40/$C40</f>
        <v>0.6428571428571429</v>
      </c>
      <c r="E41" s="53">
        <f t="shared" ref="E41:H41" si="15">E40/$C40</f>
        <v>0.23214285714285715</v>
      </c>
      <c r="F41" s="53">
        <f t="shared" si="15"/>
        <v>1.7857142857142856E-2</v>
      </c>
      <c r="G41" s="53">
        <f t="shared" si="15"/>
        <v>0.10714285714285714</v>
      </c>
      <c r="H41" s="53">
        <f t="shared" si="15"/>
        <v>0</v>
      </c>
    </row>
    <row r="42" spans="1:8" ht="12" customHeight="1" x14ac:dyDescent="0.15">
      <c r="A42" s="75"/>
      <c r="B42" s="50" t="s">
        <v>33</v>
      </c>
      <c r="C42" s="44">
        <f>SUM(D42:H42)</f>
        <v>235</v>
      </c>
      <c r="D42" s="51">
        <v>198</v>
      </c>
      <c r="E42" s="51">
        <v>27</v>
      </c>
      <c r="F42" s="45">
        <v>5</v>
      </c>
      <c r="G42" s="45">
        <v>1</v>
      </c>
      <c r="H42" s="45">
        <v>4</v>
      </c>
    </row>
    <row r="43" spans="1:8" ht="12" customHeight="1" x14ac:dyDescent="0.15">
      <c r="A43" s="76"/>
      <c r="B43" s="52"/>
      <c r="C43" s="53">
        <f t="shared" ref="C43" si="16">$C42/C42</f>
        <v>1</v>
      </c>
      <c r="D43" s="53">
        <f t="shared" ref="D43:H43" si="17">D42/$C42</f>
        <v>0.8425531914893617</v>
      </c>
      <c r="E43" s="53">
        <f t="shared" si="17"/>
        <v>0.1148936170212766</v>
      </c>
      <c r="F43" s="53">
        <f t="shared" si="17"/>
        <v>2.1276595744680851E-2</v>
      </c>
      <c r="G43" s="53">
        <f t="shared" si="17"/>
        <v>4.2553191489361703E-3</v>
      </c>
      <c r="H43" s="53">
        <f t="shared" si="17"/>
        <v>1.7021276595744681E-2</v>
      </c>
    </row>
    <row r="44" spans="1:8" ht="12" customHeight="1" x14ac:dyDescent="0.15">
      <c r="A44" s="75"/>
      <c r="B44" s="50" t="s">
        <v>34</v>
      </c>
      <c r="C44" s="44">
        <f>SUM(D44:H44)</f>
        <v>99</v>
      </c>
      <c r="D44" s="51">
        <v>88</v>
      </c>
      <c r="E44" s="51">
        <v>8</v>
      </c>
      <c r="F44" s="45">
        <v>0</v>
      </c>
      <c r="G44" s="45">
        <v>1</v>
      </c>
      <c r="H44" s="45">
        <v>2</v>
      </c>
    </row>
    <row r="45" spans="1:8" ht="12" customHeight="1" x14ac:dyDescent="0.15">
      <c r="A45" s="76"/>
      <c r="B45" s="52"/>
      <c r="C45" s="53">
        <f t="shared" ref="C45" si="18">$C44/C44</f>
        <v>1</v>
      </c>
      <c r="D45" s="53">
        <f t="shared" ref="D45:H45" si="19">D44/$C44</f>
        <v>0.88888888888888884</v>
      </c>
      <c r="E45" s="53">
        <f t="shared" si="19"/>
        <v>8.0808080808080815E-2</v>
      </c>
      <c r="F45" s="53">
        <f t="shared" si="19"/>
        <v>0</v>
      </c>
      <c r="G45" s="53">
        <f t="shared" si="19"/>
        <v>1.0101010101010102E-2</v>
      </c>
      <c r="H45" s="53">
        <f t="shared" si="19"/>
        <v>2.0202020202020204E-2</v>
      </c>
    </row>
    <row r="46" spans="1:8" ht="12" customHeight="1" x14ac:dyDescent="0.15">
      <c r="A46" s="75"/>
      <c r="B46" s="50" t="s">
        <v>35</v>
      </c>
      <c r="C46" s="44">
        <f>SUM(D46:H46)</f>
        <v>97</v>
      </c>
      <c r="D46" s="51">
        <v>93</v>
      </c>
      <c r="E46" s="51">
        <v>3</v>
      </c>
      <c r="F46" s="45">
        <v>0</v>
      </c>
      <c r="G46" s="45">
        <v>0</v>
      </c>
      <c r="H46" s="45">
        <v>1</v>
      </c>
    </row>
    <row r="47" spans="1:8" ht="12" customHeight="1" x14ac:dyDescent="0.15">
      <c r="A47" s="76"/>
      <c r="B47" s="52"/>
      <c r="C47" s="53">
        <f t="shared" ref="C47" si="20">$C46/C46</f>
        <v>1</v>
      </c>
      <c r="D47" s="53">
        <f>D46/$C46</f>
        <v>0.95876288659793818</v>
      </c>
      <c r="E47" s="53">
        <f t="shared" ref="E47:H47" si="21">E46/$C46</f>
        <v>3.0927835051546393E-2</v>
      </c>
      <c r="F47" s="53">
        <f t="shared" si="21"/>
        <v>0</v>
      </c>
      <c r="G47" s="53">
        <f t="shared" si="21"/>
        <v>0</v>
      </c>
      <c r="H47" s="53">
        <f t="shared" si="21"/>
        <v>1.0309278350515464E-2</v>
      </c>
    </row>
    <row r="48" spans="1:8" ht="12" customHeight="1" x14ac:dyDescent="0.15">
      <c r="A48" s="75"/>
      <c r="B48" s="50" t="s">
        <v>0</v>
      </c>
      <c r="C48" s="44">
        <f>SUM(D48:H48)</f>
        <v>22</v>
      </c>
      <c r="D48" s="51">
        <v>13</v>
      </c>
      <c r="E48" s="51">
        <v>0</v>
      </c>
      <c r="F48" s="45">
        <v>0</v>
      </c>
      <c r="G48" s="45">
        <v>2</v>
      </c>
      <c r="H48" s="45">
        <v>7</v>
      </c>
    </row>
    <row r="49" spans="1:9" ht="12" customHeight="1" x14ac:dyDescent="0.15">
      <c r="A49" s="76"/>
      <c r="B49" s="52"/>
      <c r="C49" s="53">
        <f t="shared" ref="C49" si="22">$C48/C48</f>
        <v>1</v>
      </c>
      <c r="D49" s="53">
        <f>D48/$C48</f>
        <v>0.59090909090909094</v>
      </c>
      <c r="E49" s="53">
        <f t="shared" ref="E49:H49" si="23">E48/$C48</f>
        <v>0</v>
      </c>
      <c r="F49" s="53">
        <f t="shared" si="23"/>
        <v>0</v>
      </c>
      <c r="G49" s="53">
        <f t="shared" si="23"/>
        <v>9.0909090909090912E-2</v>
      </c>
      <c r="H49" s="53">
        <f t="shared" si="23"/>
        <v>0.31818181818181818</v>
      </c>
    </row>
    <row r="50" spans="1:9" ht="12" customHeight="1" x14ac:dyDescent="0.4">
      <c r="A50" s="58"/>
      <c r="B50" s="58"/>
      <c r="C50" s="58"/>
    </row>
    <row r="51" spans="1:9" ht="12" customHeight="1" x14ac:dyDescent="0.4">
      <c r="A51" s="58"/>
      <c r="B51" s="58"/>
      <c r="C51" s="58"/>
    </row>
    <row r="52" spans="1:9" ht="12" customHeight="1" x14ac:dyDescent="0.4">
      <c r="B52" s="18" t="s">
        <v>78</v>
      </c>
      <c r="C52" s="18"/>
      <c r="D52" s="18"/>
      <c r="E52" s="19"/>
      <c r="F52" s="18"/>
      <c r="G52" s="18"/>
      <c r="H52" s="18"/>
      <c r="I52" s="18"/>
    </row>
    <row r="53" spans="1:9" x14ac:dyDescent="0.4">
      <c r="B53" s="39"/>
      <c r="C53" s="66" t="s">
        <v>39</v>
      </c>
      <c r="D53" s="66" t="s">
        <v>470</v>
      </c>
      <c r="E53" s="66" t="s">
        <v>21</v>
      </c>
      <c r="F53" s="66" t="s">
        <v>22</v>
      </c>
      <c r="G53" s="66" t="s">
        <v>23</v>
      </c>
      <c r="H53" s="66" t="s">
        <v>314</v>
      </c>
      <c r="I53" s="66" t="s">
        <v>316</v>
      </c>
    </row>
    <row r="54" spans="1:9" x14ac:dyDescent="0.15">
      <c r="B54" s="217" t="s">
        <v>42</v>
      </c>
      <c r="C54" s="44">
        <f>SUM(D54:I54)</f>
        <v>784</v>
      </c>
      <c r="D54" s="45">
        <f t="shared" ref="D54:I54" si="24">SUM(D56,D58,D60,D62,D64,D66,D68)</f>
        <v>109</v>
      </c>
      <c r="E54" s="45">
        <f t="shared" si="24"/>
        <v>226</v>
      </c>
      <c r="F54" s="45">
        <f t="shared" si="24"/>
        <v>276</v>
      </c>
      <c r="G54" s="45">
        <f t="shared" si="24"/>
        <v>90</v>
      </c>
      <c r="H54" s="45">
        <f t="shared" si="24"/>
        <v>62</v>
      </c>
      <c r="I54" s="45">
        <f t="shared" si="24"/>
        <v>21</v>
      </c>
    </row>
    <row r="55" spans="1:9" ht="14.25" thickBot="1" x14ac:dyDescent="0.2">
      <c r="B55" s="47"/>
      <c r="C55" s="48">
        <f>$C54/C54</f>
        <v>1</v>
      </c>
      <c r="D55" s="126">
        <f>D54/$C54</f>
        <v>0.13903061224489796</v>
      </c>
      <c r="E55" s="54">
        <f>E54/$C54</f>
        <v>0.28826530612244899</v>
      </c>
      <c r="F55" s="54">
        <f t="shared" ref="F55:I55" si="25">F54/$C54</f>
        <v>0.35204081632653061</v>
      </c>
      <c r="G55" s="54">
        <f t="shared" si="25"/>
        <v>0.11479591836734694</v>
      </c>
      <c r="H55" s="54">
        <f t="shared" si="25"/>
        <v>7.9081632653061229E-2</v>
      </c>
      <c r="I55" s="54">
        <f t="shared" si="25"/>
        <v>2.6785714285714284E-2</v>
      </c>
    </row>
    <row r="56" spans="1:9" ht="14.25" thickTop="1" x14ac:dyDescent="0.15">
      <c r="B56" s="50" t="s">
        <v>67</v>
      </c>
      <c r="C56" s="44">
        <f>SUM(D56:I56)</f>
        <v>260</v>
      </c>
      <c r="D56" s="51">
        <v>43</v>
      </c>
      <c r="E56" s="51">
        <v>71</v>
      </c>
      <c r="F56" s="45">
        <v>82</v>
      </c>
      <c r="G56" s="45">
        <v>39</v>
      </c>
      <c r="H56" s="45">
        <v>24</v>
      </c>
      <c r="I56" s="45">
        <v>1</v>
      </c>
    </row>
    <row r="57" spans="1:9" x14ac:dyDescent="0.15">
      <c r="B57" s="52"/>
      <c r="C57" s="53">
        <f>$C56/C56</f>
        <v>1</v>
      </c>
      <c r="D57" s="53">
        <f>D56/$C56</f>
        <v>0.16538461538461538</v>
      </c>
      <c r="E57" s="53">
        <f>E56/$C56</f>
        <v>0.27307692307692305</v>
      </c>
      <c r="F57" s="53">
        <f t="shared" ref="F57:G57" si="26">F56/$C56</f>
        <v>0.31538461538461537</v>
      </c>
      <c r="G57" s="53">
        <f t="shared" si="26"/>
        <v>0.15</v>
      </c>
      <c r="H57" s="53">
        <f>H56/$C56</f>
        <v>9.2307692307692313E-2</v>
      </c>
      <c r="I57" s="53">
        <f>I56/$C56</f>
        <v>3.8461538461538464E-3</v>
      </c>
    </row>
    <row r="58" spans="1:9" x14ac:dyDescent="0.15">
      <c r="B58" s="50" t="s">
        <v>31</v>
      </c>
      <c r="C58" s="44">
        <f>SUM(D58:I58)</f>
        <v>31</v>
      </c>
      <c r="D58" s="51">
        <v>0</v>
      </c>
      <c r="E58" s="51">
        <v>0</v>
      </c>
      <c r="F58" s="45">
        <v>1</v>
      </c>
      <c r="G58" s="45">
        <v>2</v>
      </c>
      <c r="H58" s="45">
        <v>15</v>
      </c>
      <c r="I58" s="45">
        <v>13</v>
      </c>
    </row>
    <row r="59" spans="1:9" x14ac:dyDescent="0.15">
      <c r="B59" s="52"/>
      <c r="C59" s="53">
        <f>$C58/C58</f>
        <v>1</v>
      </c>
      <c r="D59" s="53">
        <f>D58/$C58</f>
        <v>0</v>
      </c>
      <c r="E59" s="53">
        <f>E58/$C58</f>
        <v>0</v>
      </c>
      <c r="F59" s="53">
        <f t="shared" ref="F59:G59" si="27">F58/$C58</f>
        <v>3.2258064516129031E-2</v>
      </c>
      <c r="G59" s="53">
        <f t="shared" si="27"/>
        <v>6.4516129032258063E-2</v>
      </c>
      <c r="H59" s="53">
        <f>H58/$C58</f>
        <v>0.4838709677419355</v>
      </c>
      <c r="I59" s="53">
        <f>I58/$C58</f>
        <v>0.41935483870967744</v>
      </c>
    </row>
    <row r="60" spans="1:9" x14ac:dyDescent="0.15">
      <c r="B60" s="50" t="s">
        <v>32</v>
      </c>
      <c r="C60" s="44">
        <f>SUM(D60:I60)</f>
        <v>56</v>
      </c>
      <c r="D60" s="51">
        <v>1</v>
      </c>
      <c r="E60" s="51">
        <v>2</v>
      </c>
      <c r="F60" s="45">
        <v>27</v>
      </c>
      <c r="G60" s="45">
        <v>15</v>
      </c>
      <c r="H60" s="45">
        <v>10</v>
      </c>
      <c r="I60" s="45">
        <v>1</v>
      </c>
    </row>
    <row r="61" spans="1:9" x14ac:dyDescent="0.15">
      <c r="B61" s="52"/>
      <c r="C61" s="53">
        <f>$C60/C60</f>
        <v>1</v>
      </c>
      <c r="D61" s="53">
        <f>D60/$C60</f>
        <v>1.7857142857142856E-2</v>
      </c>
      <c r="E61" s="53">
        <f t="shared" ref="E61:I61" si="28">E60/$C60</f>
        <v>3.5714285714285712E-2</v>
      </c>
      <c r="F61" s="53">
        <f t="shared" si="28"/>
        <v>0.48214285714285715</v>
      </c>
      <c r="G61" s="53">
        <f t="shared" si="28"/>
        <v>0.26785714285714285</v>
      </c>
      <c r="H61" s="53">
        <f t="shared" si="28"/>
        <v>0.17857142857142858</v>
      </c>
      <c r="I61" s="53">
        <f t="shared" si="28"/>
        <v>1.7857142857142856E-2</v>
      </c>
    </row>
    <row r="62" spans="1:9" x14ac:dyDescent="0.15">
      <c r="B62" s="50" t="s">
        <v>33</v>
      </c>
      <c r="C62" s="44">
        <f>SUM(D62:I62)</f>
        <v>229</v>
      </c>
      <c r="D62" s="51">
        <v>22</v>
      </c>
      <c r="E62" s="51">
        <v>66</v>
      </c>
      <c r="F62" s="45">
        <v>104</v>
      </c>
      <c r="G62" s="45">
        <v>23</v>
      </c>
      <c r="H62" s="45">
        <v>11</v>
      </c>
      <c r="I62" s="45">
        <v>3</v>
      </c>
    </row>
    <row r="63" spans="1:9" x14ac:dyDescent="0.15">
      <c r="B63" s="52"/>
      <c r="C63" s="53">
        <f t="shared" ref="C63" si="29">$C62/C62</f>
        <v>1</v>
      </c>
      <c r="D63" s="53">
        <f t="shared" ref="D63:I63" si="30">D62/$C62</f>
        <v>9.606986899563319E-2</v>
      </c>
      <c r="E63" s="53">
        <f t="shared" si="30"/>
        <v>0.28820960698689957</v>
      </c>
      <c r="F63" s="53">
        <f t="shared" si="30"/>
        <v>0.45414847161572053</v>
      </c>
      <c r="G63" s="53">
        <f t="shared" si="30"/>
        <v>0.10043668122270742</v>
      </c>
      <c r="H63" s="53">
        <f t="shared" si="30"/>
        <v>4.8034934497816595E-2</v>
      </c>
      <c r="I63" s="53">
        <f t="shared" si="30"/>
        <v>1.3100436681222707E-2</v>
      </c>
    </row>
    <row r="64" spans="1:9" x14ac:dyDescent="0.15">
      <c r="B64" s="50" t="s">
        <v>34</v>
      </c>
      <c r="C64" s="44">
        <f>SUM(D64:I64)</f>
        <v>99</v>
      </c>
      <c r="D64" s="51">
        <v>18</v>
      </c>
      <c r="E64" s="51">
        <v>42</v>
      </c>
      <c r="F64" s="45">
        <v>32</v>
      </c>
      <c r="G64" s="45">
        <v>4</v>
      </c>
      <c r="H64" s="45">
        <v>2</v>
      </c>
      <c r="I64" s="45">
        <v>1</v>
      </c>
    </row>
    <row r="65" spans="2:9" x14ac:dyDescent="0.15">
      <c r="B65" s="52"/>
      <c r="C65" s="53">
        <f t="shared" ref="C65" si="31">$C64/C64</f>
        <v>1</v>
      </c>
      <c r="D65" s="53">
        <f t="shared" ref="D65:I65" si="32">D64/$C64</f>
        <v>0.18181818181818182</v>
      </c>
      <c r="E65" s="53">
        <f t="shared" si="32"/>
        <v>0.42424242424242425</v>
      </c>
      <c r="F65" s="53">
        <f t="shared" si="32"/>
        <v>0.32323232323232326</v>
      </c>
      <c r="G65" s="53">
        <f t="shared" si="32"/>
        <v>4.0404040404040407E-2</v>
      </c>
      <c r="H65" s="53">
        <f t="shared" si="32"/>
        <v>2.0202020202020204E-2</v>
      </c>
      <c r="I65" s="53">
        <f t="shared" si="32"/>
        <v>1.0101010101010102E-2</v>
      </c>
    </row>
    <row r="66" spans="2:9" x14ac:dyDescent="0.15">
      <c r="B66" s="50" t="s">
        <v>35</v>
      </c>
      <c r="C66" s="44">
        <f>SUM(D66:I66)</f>
        <v>94</v>
      </c>
      <c r="D66" s="51">
        <v>19</v>
      </c>
      <c r="E66" s="51">
        <v>40</v>
      </c>
      <c r="F66" s="45">
        <v>28</v>
      </c>
      <c r="G66" s="45">
        <v>6</v>
      </c>
      <c r="H66" s="45">
        <v>0</v>
      </c>
      <c r="I66" s="45">
        <v>1</v>
      </c>
    </row>
    <row r="67" spans="2:9" x14ac:dyDescent="0.15">
      <c r="B67" s="52"/>
      <c r="C67" s="53">
        <f t="shared" ref="C67" si="33">$C66/C66</f>
        <v>1</v>
      </c>
      <c r="D67" s="53">
        <f t="shared" ref="D67:I67" si="34">D66/$C66</f>
        <v>0.20212765957446807</v>
      </c>
      <c r="E67" s="53">
        <f t="shared" si="34"/>
        <v>0.42553191489361702</v>
      </c>
      <c r="F67" s="53">
        <f t="shared" si="34"/>
        <v>0.2978723404255319</v>
      </c>
      <c r="G67" s="53">
        <f t="shared" si="34"/>
        <v>6.3829787234042548E-2</v>
      </c>
      <c r="H67" s="53">
        <f t="shared" si="34"/>
        <v>0</v>
      </c>
      <c r="I67" s="53">
        <f t="shared" si="34"/>
        <v>1.0638297872340425E-2</v>
      </c>
    </row>
    <row r="68" spans="2:9" x14ac:dyDescent="0.15">
      <c r="B68" s="50" t="s">
        <v>0</v>
      </c>
      <c r="C68" s="44">
        <f>SUM(D68:I68)</f>
        <v>15</v>
      </c>
      <c r="D68" s="51">
        <v>6</v>
      </c>
      <c r="E68" s="51">
        <v>5</v>
      </c>
      <c r="F68" s="45">
        <v>2</v>
      </c>
      <c r="G68" s="45">
        <v>1</v>
      </c>
      <c r="H68" s="45">
        <v>0</v>
      </c>
      <c r="I68" s="45">
        <v>1</v>
      </c>
    </row>
    <row r="69" spans="2:9" x14ac:dyDescent="0.15">
      <c r="B69" s="52"/>
      <c r="C69" s="53">
        <f t="shared" ref="C69" si="35">$C68/C68</f>
        <v>1</v>
      </c>
      <c r="D69" s="53">
        <f t="shared" ref="D69:I69" si="36">D68/$C68</f>
        <v>0.4</v>
      </c>
      <c r="E69" s="53">
        <f t="shared" si="36"/>
        <v>0.33333333333333331</v>
      </c>
      <c r="F69" s="53">
        <f t="shared" si="36"/>
        <v>0.13333333333333333</v>
      </c>
      <c r="G69" s="53">
        <f t="shared" si="36"/>
        <v>6.6666666666666666E-2</v>
      </c>
      <c r="H69" s="53">
        <f t="shared" si="36"/>
        <v>0</v>
      </c>
      <c r="I69" s="53">
        <f t="shared" si="36"/>
        <v>6.6666666666666666E-2</v>
      </c>
    </row>
  </sheetData>
  <phoneticPr fontId="2"/>
  <pageMargins left="0.70866141732283472" right="0.70866141732283472" top="0.74803149606299213" bottom="0.74803149606299213" header="0.31496062992125984" footer="0.31496062992125984"/>
  <pageSetup paperSize="9" scale="86" orientation="landscape" r:id="rId1"/>
  <rowBreaks count="1" manualBreakCount="1">
    <brk id="31" max="13" man="1"/>
  </rowBreaks>
  <colBreaks count="1" manualBreakCount="1">
    <brk id="14" max="1048575" man="1"/>
  </colBreaks>
  <ignoredErrors>
    <ignoredError sqref="C55 C67 C65 C63 C61 C59 C57 C56 C58 C60 C62 C64 C66 C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view="pageBreakPreview" zoomScaleNormal="85" zoomScaleSheetLayoutView="100" workbookViewId="0"/>
  </sheetViews>
  <sheetFormatPr defaultRowHeight="12" x14ac:dyDescent="0.4"/>
  <cols>
    <col min="1" max="1" width="3.25" style="18" customWidth="1"/>
    <col min="2" max="2" width="17.75" style="18" customWidth="1"/>
    <col min="3" max="4" width="9" style="18"/>
    <col min="5" max="5" width="9" style="19"/>
    <col min="6" max="16384" width="9" style="18"/>
  </cols>
  <sheetData>
    <row r="1" spans="1:8" ht="22.5" customHeight="1" x14ac:dyDescent="0.4">
      <c r="B1" s="370" t="s">
        <v>513</v>
      </c>
    </row>
    <row r="2" spans="1:8" ht="4.5" customHeight="1" x14ac:dyDescent="0.4"/>
    <row r="3" spans="1:8" x14ac:dyDescent="0.4">
      <c r="B3" s="10" t="s">
        <v>79</v>
      </c>
      <c r="C3" s="10"/>
      <c r="D3" s="10"/>
      <c r="E3" s="11"/>
      <c r="F3" s="10"/>
      <c r="G3" s="10"/>
    </row>
    <row r="4" spans="1:8" ht="10.5" customHeight="1" x14ac:dyDescent="0.4">
      <c r="H4" s="99" t="s">
        <v>349</v>
      </c>
    </row>
    <row r="5" spans="1:8" s="24" customFormat="1" ht="17.25" customHeight="1" x14ac:dyDescent="0.4">
      <c r="A5" s="20"/>
      <c r="B5" s="77"/>
      <c r="C5" s="21"/>
      <c r="D5" s="21"/>
      <c r="E5" s="21"/>
      <c r="F5" s="78"/>
      <c r="G5" s="23" t="s">
        <v>141</v>
      </c>
      <c r="H5" s="23" t="s">
        <v>25</v>
      </c>
    </row>
    <row r="6" spans="1:8" s="24" customFormat="1" ht="15" customHeight="1" x14ac:dyDescent="0.15">
      <c r="A6" s="20"/>
      <c r="B6" s="92" t="s">
        <v>282</v>
      </c>
      <c r="C6" s="93"/>
      <c r="D6" s="93"/>
      <c r="E6" s="93"/>
      <c r="F6" s="78"/>
      <c r="G6" s="85">
        <v>49</v>
      </c>
      <c r="H6" s="27">
        <f>IFERROR(G6/802,)</f>
        <v>6.1097256857855359E-2</v>
      </c>
    </row>
    <row r="7" spans="1:8" s="24" customFormat="1" ht="15" customHeight="1" x14ac:dyDescent="0.15">
      <c r="A7" s="20"/>
      <c r="B7" s="92" t="s">
        <v>92</v>
      </c>
      <c r="C7" s="93"/>
      <c r="D7" s="93"/>
      <c r="E7" s="93"/>
      <c r="F7" s="78"/>
      <c r="G7" s="85">
        <v>34</v>
      </c>
      <c r="H7" s="27">
        <f t="shared" ref="H7:H17" si="0">IFERROR(G7/802,)</f>
        <v>4.2394014962593519E-2</v>
      </c>
    </row>
    <row r="8" spans="1:8" s="24" customFormat="1" ht="15" customHeight="1" x14ac:dyDescent="0.15">
      <c r="A8" s="20"/>
      <c r="B8" s="92" t="s">
        <v>93</v>
      </c>
      <c r="C8" s="93"/>
      <c r="D8" s="93"/>
      <c r="E8" s="93"/>
      <c r="F8" s="78"/>
      <c r="G8" s="85">
        <v>218</v>
      </c>
      <c r="H8" s="27">
        <f t="shared" si="0"/>
        <v>0.27182044887780549</v>
      </c>
    </row>
    <row r="9" spans="1:8" s="24" customFormat="1" ht="15" customHeight="1" x14ac:dyDescent="0.15">
      <c r="A9" s="20"/>
      <c r="B9" s="92" t="s">
        <v>94</v>
      </c>
      <c r="C9" s="93"/>
      <c r="D9" s="93"/>
      <c r="E9" s="93"/>
      <c r="F9" s="78"/>
      <c r="G9" s="85">
        <v>242</v>
      </c>
      <c r="H9" s="27">
        <f t="shared" si="0"/>
        <v>0.30174563591022446</v>
      </c>
    </row>
    <row r="10" spans="1:8" s="24" customFormat="1" ht="15" customHeight="1" x14ac:dyDescent="0.15">
      <c r="A10" s="20"/>
      <c r="B10" s="92" t="s">
        <v>95</v>
      </c>
      <c r="C10" s="93"/>
      <c r="D10" s="93"/>
      <c r="E10" s="93"/>
      <c r="F10" s="78"/>
      <c r="G10" s="85">
        <v>167</v>
      </c>
      <c r="H10" s="27">
        <f t="shared" si="0"/>
        <v>0.2082294264339152</v>
      </c>
    </row>
    <row r="11" spans="1:8" s="24" customFormat="1" ht="15" customHeight="1" x14ac:dyDescent="0.15">
      <c r="A11" s="20"/>
      <c r="B11" s="92" t="s">
        <v>96</v>
      </c>
      <c r="C11" s="93"/>
      <c r="D11" s="93"/>
      <c r="E11" s="93"/>
      <c r="F11" s="78"/>
      <c r="G11" s="85">
        <v>171</v>
      </c>
      <c r="H11" s="27">
        <f t="shared" si="0"/>
        <v>0.21321695760598502</v>
      </c>
    </row>
    <row r="12" spans="1:8" s="24" customFormat="1" ht="15" customHeight="1" x14ac:dyDescent="0.15">
      <c r="A12" s="20"/>
      <c r="B12" s="92" t="s">
        <v>97</v>
      </c>
      <c r="C12" s="93"/>
      <c r="D12" s="93"/>
      <c r="E12" s="93"/>
      <c r="F12" s="78"/>
      <c r="G12" s="85">
        <v>363</v>
      </c>
      <c r="H12" s="27">
        <f t="shared" si="0"/>
        <v>0.45261845386533667</v>
      </c>
    </row>
    <row r="13" spans="1:8" s="24" customFormat="1" ht="15" customHeight="1" x14ac:dyDescent="0.15">
      <c r="A13" s="20"/>
      <c r="B13" s="92" t="s">
        <v>98</v>
      </c>
      <c r="C13" s="93"/>
      <c r="D13" s="93"/>
      <c r="E13" s="93"/>
      <c r="F13" s="78"/>
      <c r="G13" s="85">
        <v>329</v>
      </c>
      <c r="H13" s="27">
        <f t="shared" si="0"/>
        <v>0.41022443890274313</v>
      </c>
    </row>
    <row r="14" spans="1:8" s="24" customFormat="1" ht="15" customHeight="1" x14ac:dyDescent="0.15">
      <c r="A14" s="20"/>
      <c r="B14" s="92" t="s">
        <v>99</v>
      </c>
      <c r="C14" s="93"/>
      <c r="D14" s="93"/>
      <c r="E14" s="93"/>
      <c r="F14" s="78"/>
      <c r="G14" s="85">
        <v>43</v>
      </c>
      <c r="H14" s="27">
        <f t="shared" si="0"/>
        <v>5.3615960099750622E-2</v>
      </c>
    </row>
    <row r="15" spans="1:8" s="24" customFormat="1" ht="15" customHeight="1" x14ac:dyDescent="0.15">
      <c r="A15" s="20"/>
      <c r="B15" s="92" t="s">
        <v>334</v>
      </c>
      <c r="C15" s="93"/>
      <c r="D15" s="93"/>
      <c r="E15" s="93"/>
      <c r="F15" s="78"/>
      <c r="G15" s="85">
        <v>82</v>
      </c>
      <c r="H15" s="27">
        <f t="shared" si="0"/>
        <v>0.10224438902743142</v>
      </c>
    </row>
    <row r="16" spans="1:8" s="24" customFormat="1" ht="15" customHeight="1" x14ac:dyDescent="0.15">
      <c r="A16" s="20"/>
      <c r="B16" s="92" t="s">
        <v>335</v>
      </c>
      <c r="C16" s="93"/>
      <c r="D16" s="93"/>
      <c r="E16" s="93"/>
      <c r="F16" s="78"/>
      <c r="G16" s="85">
        <v>25</v>
      </c>
      <c r="H16" s="27">
        <f t="shared" si="0"/>
        <v>3.117206982543641E-2</v>
      </c>
    </row>
    <row r="17" spans="1:15" s="24" customFormat="1" ht="15" customHeight="1" x14ac:dyDescent="0.15">
      <c r="A17" s="20"/>
      <c r="B17" s="92" t="s">
        <v>0</v>
      </c>
      <c r="C17" s="93"/>
      <c r="D17" s="93"/>
      <c r="E17" s="93"/>
      <c r="F17" s="78"/>
      <c r="G17" s="85">
        <v>158</v>
      </c>
      <c r="H17" s="27">
        <f t="shared" si="0"/>
        <v>0.1970074812967581</v>
      </c>
    </row>
    <row r="18" spans="1:15" s="24" customFormat="1" ht="15" customHeight="1" x14ac:dyDescent="0.4">
      <c r="A18" s="20"/>
      <c r="B18" s="316" t="s">
        <v>336</v>
      </c>
      <c r="C18" s="317"/>
      <c r="D18" s="317"/>
      <c r="E18" s="317"/>
      <c r="F18" s="318"/>
      <c r="G18" s="80">
        <f>SUM(G6:G17)</f>
        <v>1881</v>
      </c>
      <c r="H18" s="27"/>
    </row>
    <row r="19" spans="1:15" s="24" customFormat="1" ht="11.25" customHeight="1" x14ac:dyDescent="0.4">
      <c r="A19" s="20"/>
      <c r="B19" s="18"/>
      <c r="C19" s="81"/>
      <c r="E19" s="82"/>
    </row>
    <row r="20" spans="1:15" x14ac:dyDescent="0.4">
      <c r="B20" s="18" t="s">
        <v>80</v>
      </c>
    </row>
    <row r="21" spans="1:15" ht="72.75" customHeight="1" x14ac:dyDescent="0.4">
      <c r="B21" s="1"/>
      <c r="C21" s="83" t="s">
        <v>39</v>
      </c>
      <c r="D21" s="94" t="s">
        <v>81</v>
      </c>
      <c r="E21" s="94" t="s">
        <v>82</v>
      </c>
      <c r="F21" s="94" t="s">
        <v>83</v>
      </c>
      <c r="G21" s="94" t="s">
        <v>84</v>
      </c>
      <c r="H21" s="94" t="s">
        <v>85</v>
      </c>
      <c r="I21" s="95" t="s">
        <v>86</v>
      </c>
      <c r="J21" s="95" t="s">
        <v>321</v>
      </c>
      <c r="K21" s="95" t="s">
        <v>272</v>
      </c>
      <c r="L21" s="95" t="s">
        <v>273</v>
      </c>
      <c r="M21" s="95" t="s">
        <v>90</v>
      </c>
      <c r="N21" s="84" t="s">
        <v>100</v>
      </c>
      <c r="O21" s="84" t="s">
        <v>0</v>
      </c>
    </row>
    <row r="22" spans="1:15" ht="15" customHeight="1" x14ac:dyDescent="0.4">
      <c r="B22" s="4" t="s">
        <v>267</v>
      </c>
      <c r="C22" s="5">
        <f>SUM(D22:O22)</f>
        <v>1907</v>
      </c>
      <c r="D22" s="5">
        <v>56</v>
      </c>
      <c r="E22" s="5">
        <v>44</v>
      </c>
      <c r="F22" s="5">
        <v>257</v>
      </c>
      <c r="G22" s="5">
        <v>314</v>
      </c>
      <c r="H22" s="5">
        <v>159</v>
      </c>
      <c r="I22" s="6">
        <v>129</v>
      </c>
      <c r="J22" s="6">
        <v>421</v>
      </c>
      <c r="K22" s="6">
        <v>398</v>
      </c>
      <c r="L22" s="6">
        <v>0</v>
      </c>
      <c r="M22" s="6">
        <v>96</v>
      </c>
      <c r="N22" s="6">
        <v>33</v>
      </c>
      <c r="O22" s="6">
        <v>0</v>
      </c>
    </row>
    <row r="23" spans="1:15" ht="15" customHeight="1" x14ac:dyDescent="0.15">
      <c r="B23" s="7" t="s">
        <v>268</v>
      </c>
      <c r="C23" s="5">
        <f>SUM(D23:O23)</f>
        <v>1881</v>
      </c>
      <c r="D23" s="85">
        <v>49</v>
      </c>
      <c r="E23" s="85">
        <v>34</v>
      </c>
      <c r="F23" s="85">
        <v>218</v>
      </c>
      <c r="G23" s="85">
        <v>242</v>
      </c>
      <c r="H23" s="85">
        <v>167</v>
      </c>
      <c r="I23" s="85">
        <v>171</v>
      </c>
      <c r="J23" s="85">
        <v>363</v>
      </c>
      <c r="K23" s="85">
        <v>329</v>
      </c>
      <c r="L23" s="85">
        <v>43</v>
      </c>
      <c r="M23" s="85">
        <v>82</v>
      </c>
      <c r="N23" s="85">
        <v>25</v>
      </c>
      <c r="O23" s="85">
        <v>158</v>
      </c>
    </row>
    <row r="24" spans="1:15" ht="7.5" customHeight="1" x14ac:dyDescent="0.4">
      <c r="B24" s="10"/>
      <c r="C24" s="10"/>
      <c r="D24" s="10"/>
      <c r="E24" s="11"/>
      <c r="F24" s="10"/>
      <c r="G24" s="10"/>
      <c r="H24" s="10"/>
      <c r="I24" s="10"/>
      <c r="J24" s="10"/>
      <c r="K24" s="10"/>
      <c r="L24" s="10"/>
      <c r="M24" s="10"/>
      <c r="N24" s="10"/>
      <c r="O24" s="10"/>
    </row>
    <row r="25" spans="1:15" ht="15" customHeight="1" x14ac:dyDescent="0.4">
      <c r="B25" s="4" t="s">
        <v>267</v>
      </c>
      <c r="C25" s="12">
        <f>C22/C22</f>
        <v>1</v>
      </c>
      <c r="D25" s="12">
        <f>D22/$C22</f>
        <v>2.9365495542737284E-2</v>
      </c>
      <c r="E25" s="12">
        <f t="shared" ref="E25:N26" si="1">E22/$C22</f>
        <v>2.3072889355007866E-2</v>
      </c>
      <c r="F25" s="12">
        <f t="shared" si="1"/>
        <v>0.13476664918720505</v>
      </c>
      <c r="G25" s="12">
        <f t="shared" si="1"/>
        <v>0.16465652857891977</v>
      </c>
      <c r="H25" s="12">
        <f t="shared" si="1"/>
        <v>8.3377031987414793E-2</v>
      </c>
      <c r="I25" s="12">
        <f t="shared" si="1"/>
        <v>6.7645516518091239E-2</v>
      </c>
      <c r="J25" s="12">
        <f t="shared" si="1"/>
        <v>0.22076560041950707</v>
      </c>
      <c r="K25" s="12">
        <f t="shared" si="1"/>
        <v>0.20870477189302569</v>
      </c>
      <c r="L25" s="12">
        <f t="shared" si="1"/>
        <v>0</v>
      </c>
      <c r="M25" s="12">
        <f t="shared" si="1"/>
        <v>5.0340849501835344E-2</v>
      </c>
      <c r="N25" s="12">
        <f t="shared" si="1"/>
        <v>1.7304667016255899E-2</v>
      </c>
      <c r="O25" s="12">
        <f t="shared" ref="O25" si="2">O22/$C22</f>
        <v>0</v>
      </c>
    </row>
    <row r="26" spans="1:15" ht="15" customHeight="1" x14ac:dyDescent="0.4">
      <c r="B26" s="7" t="s">
        <v>268</v>
      </c>
      <c r="C26" s="12">
        <f>C23/C23</f>
        <v>1</v>
      </c>
      <c r="D26" s="12">
        <f>D23/$C23</f>
        <v>2.6049973418394472E-2</v>
      </c>
      <c r="E26" s="12">
        <f t="shared" si="1"/>
        <v>1.8075491759702286E-2</v>
      </c>
      <c r="F26" s="12">
        <f t="shared" si="1"/>
        <v>0.11589580010632643</v>
      </c>
      <c r="G26" s="12">
        <f t="shared" si="1"/>
        <v>0.12865497076023391</v>
      </c>
      <c r="H26" s="12">
        <f t="shared" si="1"/>
        <v>8.8782562466772991E-2</v>
      </c>
      <c r="I26" s="12">
        <f t="shared" si="1"/>
        <v>9.0909090909090912E-2</v>
      </c>
      <c r="J26" s="12">
        <f t="shared" si="1"/>
        <v>0.19298245614035087</v>
      </c>
      <c r="K26" s="12">
        <f t="shared" si="1"/>
        <v>0.17490696438064859</v>
      </c>
      <c r="L26" s="12">
        <f t="shared" si="1"/>
        <v>2.2860180754917598E-2</v>
      </c>
      <c r="M26" s="12">
        <f t="shared" si="1"/>
        <v>4.3593833067517275E-2</v>
      </c>
      <c r="N26" s="12">
        <f t="shared" si="1"/>
        <v>1.3290802764486975E-2</v>
      </c>
      <c r="O26" s="12">
        <f t="shared" ref="O26" si="3">O23/$C23</f>
        <v>8.3997873471557682E-2</v>
      </c>
    </row>
    <row r="27" spans="1:15" ht="15" customHeight="1" x14ac:dyDescent="0.4">
      <c r="B27" s="86"/>
      <c r="C27" s="38"/>
      <c r="D27" s="38"/>
      <c r="E27" s="38"/>
      <c r="F27" s="38"/>
      <c r="G27" s="38"/>
      <c r="H27" s="38"/>
      <c r="I27" s="38"/>
      <c r="J27" s="38"/>
      <c r="K27" s="38"/>
      <c r="L27" s="38"/>
      <c r="M27" s="38"/>
      <c r="N27" s="38"/>
    </row>
    <row r="28" spans="1:15" ht="21.75" customHeight="1" x14ac:dyDescent="0.4">
      <c r="B28" s="87"/>
      <c r="C28" s="315" t="s">
        <v>322</v>
      </c>
      <c r="D28" s="315"/>
      <c r="E28" s="315" t="s">
        <v>323</v>
      </c>
      <c r="F28" s="315"/>
      <c r="G28" s="315" t="s">
        <v>324</v>
      </c>
      <c r="H28" s="315"/>
      <c r="I28" s="315" t="s">
        <v>325</v>
      </c>
      <c r="J28" s="315"/>
      <c r="K28" s="88"/>
      <c r="L28" s="88"/>
      <c r="M28" s="88"/>
      <c r="N28" s="88"/>
      <c r="O28" s="33"/>
    </row>
    <row r="29" spans="1:15" ht="53.25" customHeight="1" x14ac:dyDescent="0.4">
      <c r="B29" s="4" t="s">
        <v>15</v>
      </c>
      <c r="C29" s="319" t="s">
        <v>326</v>
      </c>
      <c r="D29" s="320"/>
      <c r="E29" s="313" t="s">
        <v>327</v>
      </c>
      <c r="F29" s="314"/>
      <c r="G29" s="313" t="s">
        <v>328</v>
      </c>
      <c r="H29" s="314"/>
      <c r="I29" s="313" t="s">
        <v>329</v>
      </c>
      <c r="J29" s="314"/>
      <c r="K29" s="88"/>
      <c r="L29" s="88"/>
      <c r="M29" s="88"/>
      <c r="N29" s="88"/>
      <c r="O29" s="88"/>
    </row>
    <row r="30" spans="1:15" ht="53.25" customHeight="1" x14ac:dyDescent="0.4">
      <c r="B30" s="7" t="s">
        <v>268</v>
      </c>
      <c r="C30" s="313" t="s">
        <v>330</v>
      </c>
      <c r="D30" s="314"/>
      <c r="E30" s="313" t="s">
        <v>331</v>
      </c>
      <c r="F30" s="314"/>
      <c r="G30" s="313" t="s">
        <v>332</v>
      </c>
      <c r="H30" s="314"/>
      <c r="I30" s="313" t="s">
        <v>333</v>
      </c>
      <c r="J30" s="314"/>
      <c r="K30" s="88"/>
      <c r="L30" s="88"/>
      <c r="M30" s="88"/>
      <c r="N30" s="88"/>
      <c r="O30" s="88"/>
    </row>
    <row r="31" spans="1:15" ht="15" customHeight="1" x14ac:dyDescent="0.4">
      <c r="B31" s="86"/>
      <c r="C31" s="38"/>
      <c r="D31" s="38"/>
      <c r="E31" s="38"/>
      <c r="F31" s="38"/>
      <c r="G31" s="38"/>
      <c r="H31" s="38"/>
      <c r="I31" s="38"/>
      <c r="J31" s="38"/>
      <c r="K31" s="38"/>
      <c r="L31" s="38"/>
      <c r="M31" s="38"/>
      <c r="N31" s="38"/>
    </row>
    <row r="32" spans="1:15" x14ac:dyDescent="0.4">
      <c r="B32" s="18" t="s">
        <v>36</v>
      </c>
    </row>
    <row r="33" spans="2:15" s="24" customFormat="1" ht="74.25" customHeight="1" x14ac:dyDescent="0.4">
      <c r="B33" s="89"/>
      <c r="C33" s="90" t="s">
        <v>39</v>
      </c>
      <c r="D33" s="96" t="s">
        <v>81</v>
      </c>
      <c r="E33" s="96" t="s">
        <v>82</v>
      </c>
      <c r="F33" s="96" t="s">
        <v>83</v>
      </c>
      <c r="G33" s="96" t="s">
        <v>84</v>
      </c>
      <c r="H33" s="96" t="s">
        <v>85</v>
      </c>
      <c r="I33" s="96" t="s">
        <v>86</v>
      </c>
      <c r="J33" s="96" t="s">
        <v>87</v>
      </c>
      <c r="K33" s="96" t="s">
        <v>88</v>
      </c>
      <c r="L33" s="96" t="s">
        <v>89</v>
      </c>
      <c r="M33" s="96" t="s">
        <v>90</v>
      </c>
      <c r="N33" s="91" t="s">
        <v>2</v>
      </c>
      <c r="O33" s="91" t="s">
        <v>91</v>
      </c>
    </row>
    <row r="34" spans="2:15" x14ac:dyDescent="0.15">
      <c r="B34" s="43" t="s">
        <v>42</v>
      </c>
      <c r="C34" s="44">
        <f>SUM(D34:O34)</f>
        <v>1881</v>
      </c>
      <c r="D34" s="45">
        <f>SUM(D36,D38,D40,D42,D44,D46,D48,D50,D52,D54,D56)</f>
        <v>49</v>
      </c>
      <c r="E34" s="45">
        <f t="shared" ref="E34:H34" si="4">SUM(E36,E38,E40,E42,E44,E46,E48,E50,E52,E54,E56)</f>
        <v>34</v>
      </c>
      <c r="F34" s="45">
        <f t="shared" si="4"/>
        <v>218</v>
      </c>
      <c r="G34" s="45">
        <f t="shared" si="4"/>
        <v>242</v>
      </c>
      <c r="H34" s="45">
        <f t="shared" si="4"/>
        <v>167</v>
      </c>
      <c r="I34" s="45">
        <f>SUM(I36,I38,I40,I42,I44,I46,I48,I50,I52,I54,I56)</f>
        <v>171</v>
      </c>
      <c r="J34" s="45">
        <f t="shared" ref="J34:O34" si="5">SUM(J36,J38,J40,J42,J44,J46,J48,J50,J52,J54,J56)</f>
        <v>363</v>
      </c>
      <c r="K34" s="45">
        <f t="shared" si="5"/>
        <v>329</v>
      </c>
      <c r="L34" s="45">
        <f t="shared" si="5"/>
        <v>43</v>
      </c>
      <c r="M34" s="45">
        <f t="shared" si="5"/>
        <v>82</v>
      </c>
      <c r="N34" s="45">
        <f t="shared" si="5"/>
        <v>25</v>
      </c>
      <c r="O34" s="45">
        <f t="shared" si="5"/>
        <v>158</v>
      </c>
    </row>
    <row r="35" spans="2:15" ht="12.75" thickBot="1" x14ac:dyDescent="0.2">
      <c r="B35" s="47"/>
      <c r="C35" s="48">
        <f>$C34/C34</f>
        <v>1</v>
      </c>
      <c r="D35" s="48">
        <f>D34/$C34</f>
        <v>2.6049973418394472E-2</v>
      </c>
      <c r="E35" s="48">
        <f t="shared" ref="E35:H35" si="6">E34/$C34</f>
        <v>1.8075491759702286E-2</v>
      </c>
      <c r="F35" s="48">
        <f t="shared" si="6"/>
        <v>0.11589580010632643</v>
      </c>
      <c r="G35" s="48">
        <f t="shared" si="6"/>
        <v>0.12865497076023391</v>
      </c>
      <c r="H35" s="48">
        <f t="shared" si="6"/>
        <v>8.8782562466772991E-2</v>
      </c>
      <c r="I35" s="48">
        <f>I34/$C34</f>
        <v>9.0909090909090912E-2</v>
      </c>
      <c r="J35" s="48">
        <f t="shared" ref="J35:O35" si="7">J34/$C34</f>
        <v>0.19298245614035087</v>
      </c>
      <c r="K35" s="48">
        <f t="shared" si="7"/>
        <v>0.17490696438064859</v>
      </c>
      <c r="L35" s="48">
        <f t="shared" si="7"/>
        <v>2.2860180754917598E-2</v>
      </c>
      <c r="M35" s="48">
        <f t="shared" si="7"/>
        <v>4.3593833067517275E-2</v>
      </c>
      <c r="N35" s="48">
        <f t="shared" si="7"/>
        <v>1.3290802764486975E-2</v>
      </c>
      <c r="O35" s="48">
        <f t="shared" si="7"/>
        <v>8.3997873471557682E-2</v>
      </c>
    </row>
    <row r="36" spans="2:15" ht="12.75" thickTop="1" x14ac:dyDescent="0.15">
      <c r="B36" s="50" t="s">
        <v>5</v>
      </c>
      <c r="C36" s="44">
        <f>SUM(D36:O36)</f>
        <v>565</v>
      </c>
      <c r="D36" s="51">
        <v>18</v>
      </c>
      <c r="E36" s="45">
        <v>10</v>
      </c>
      <c r="F36" s="45">
        <v>62</v>
      </c>
      <c r="G36" s="45">
        <v>72</v>
      </c>
      <c r="H36" s="45">
        <v>48</v>
      </c>
      <c r="I36" s="51">
        <v>56</v>
      </c>
      <c r="J36" s="45">
        <v>113</v>
      </c>
      <c r="K36" s="45">
        <v>92</v>
      </c>
      <c r="L36" s="45">
        <v>11</v>
      </c>
      <c r="M36" s="45">
        <v>31</v>
      </c>
      <c r="N36" s="45">
        <v>5</v>
      </c>
      <c r="O36" s="45">
        <v>47</v>
      </c>
    </row>
    <row r="37" spans="2:15" x14ac:dyDescent="0.15">
      <c r="B37" s="52"/>
      <c r="C37" s="53">
        <f>$C36/C36</f>
        <v>1</v>
      </c>
      <c r="D37" s="53">
        <f>D36/$C36</f>
        <v>3.1858407079646017E-2</v>
      </c>
      <c r="E37" s="53">
        <f t="shared" ref="E37:H37" si="8">E36/$C36</f>
        <v>1.7699115044247787E-2</v>
      </c>
      <c r="F37" s="53">
        <f t="shared" si="8"/>
        <v>0.10973451327433628</v>
      </c>
      <c r="G37" s="53">
        <f t="shared" si="8"/>
        <v>0.12743362831858407</v>
      </c>
      <c r="H37" s="53">
        <f t="shared" si="8"/>
        <v>8.4955752212389379E-2</v>
      </c>
      <c r="I37" s="53">
        <f>I36/$C36</f>
        <v>9.9115044247787609E-2</v>
      </c>
      <c r="J37" s="53">
        <f t="shared" ref="J37:O37" si="9">J36/$C36</f>
        <v>0.2</v>
      </c>
      <c r="K37" s="53">
        <f t="shared" si="9"/>
        <v>0.16283185840707964</v>
      </c>
      <c r="L37" s="53">
        <f t="shared" si="9"/>
        <v>1.9469026548672566E-2</v>
      </c>
      <c r="M37" s="53">
        <f t="shared" si="9"/>
        <v>5.4867256637168141E-2</v>
      </c>
      <c r="N37" s="53">
        <f t="shared" si="9"/>
        <v>8.8495575221238937E-3</v>
      </c>
      <c r="O37" s="53">
        <f t="shared" si="9"/>
        <v>8.3185840707964601E-2</v>
      </c>
    </row>
    <row r="38" spans="2:15" x14ac:dyDescent="0.15">
      <c r="B38" s="50" t="s">
        <v>6</v>
      </c>
      <c r="C38" s="44">
        <f>SUM(D38:O38)</f>
        <v>181</v>
      </c>
      <c r="D38" s="51">
        <v>8</v>
      </c>
      <c r="E38" s="45">
        <v>4</v>
      </c>
      <c r="F38" s="45">
        <v>14</v>
      </c>
      <c r="G38" s="45">
        <v>24</v>
      </c>
      <c r="H38" s="45">
        <v>13</v>
      </c>
      <c r="I38" s="51">
        <v>13</v>
      </c>
      <c r="J38" s="45">
        <v>33</v>
      </c>
      <c r="K38" s="45">
        <v>28</v>
      </c>
      <c r="L38" s="45">
        <v>4</v>
      </c>
      <c r="M38" s="45">
        <v>15</v>
      </c>
      <c r="N38" s="45">
        <v>6</v>
      </c>
      <c r="O38" s="45">
        <v>19</v>
      </c>
    </row>
    <row r="39" spans="2:15" x14ac:dyDescent="0.15">
      <c r="B39" s="52"/>
      <c r="C39" s="53">
        <f>$C38/C38</f>
        <v>1</v>
      </c>
      <c r="D39" s="53">
        <f>D38/$C38</f>
        <v>4.4198895027624308E-2</v>
      </c>
      <c r="E39" s="53">
        <f t="shared" ref="E39:H39" si="10">E38/$C38</f>
        <v>2.2099447513812154E-2</v>
      </c>
      <c r="F39" s="53">
        <f t="shared" si="10"/>
        <v>7.7348066298342538E-2</v>
      </c>
      <c r="G39" s="53">
        <f t="shared" si="10"/>
        <v>0.13259668508287292</v>
      </c>
      <c r="H39" s="53">
        <f t="shared" si="10"/>
        <v>7.18232044198895E-2</v>
      </c>
      <c r="I39" s="53">
        <f>I38/$C38</f>
        <v>7.18232044198895E-2</v>
      </c>
      <c r="J39" s="53">
        <f t="shared" ref="J39:O39" si="11">J38/$C38</f>
        <v>0.18232044198895028</v>
      </c>
      <c r="K39" s="53">
        <f t="shared" si="11"/>
        <v>0.15469613259668508</v>
      </c>
      <c r="L39" s="53">
        <f t="shared" si="11"/>
        <v>2.2099447513812154E-2</v>
      </c>
      <c r="M39" s="53">
        <f t="shared" si="11"/>
        <v>8.2872928176795577E-2</v>
      </c>
      <c r="N39" s="53">
        <f t="shared" si="11"/>
        <v>3.3149171270718231E-2</v>
      </c>
      <c r="O39" s="53">
        <f t="shared" si="11"/>
        <v>0.10497237569060773</v>
      </c>
    </row>
    <row r="40" spans="2:15" x14ac:dyDescent="0.15">
      <c r="B40" s="50" t="s">
        <v>7</v>
      </c>
      <c r="C40" s="44">
        <f>SUM(D40:O40)</f>
        <v>510</v>
      </c>
      <c r="D40" s="51">
        <v>11</v>
      </c>
      <c r="E40" s="45">
        <v>11</v>
      </c>
      <c r="F40" s="45">
        <v>68</v>
      </c>
      <c r="G40" s="45">
        <v>60</v>
      </c>
      <c r="H40" s="45">
        <v>46</v>
      </c>
      <c r="I40" s="51">
        <v>44</v>
      </c>
      <c r="J40" s="45">
        <v>100</v>
      </c>
      <c r="K40" s="45">
        <v>94</v>
      </c>
      <c r="L40" s="45">
        <v>11</v>
      </c>
      <c r="M40" s="45">
        <v>15</v>
      </c>
      <c r="N40" s="45">
        <v>5</v>
      </c>
      <c r="O40" s="45">
        <v>45</v>
      </c>
    </row>
    <row r="41" spans="2:15" x14ac:dyDescent="0.15">
      <c r="B41" s="52"/>
      <c r="C41" s="53">
        <f>$C40/C40</f>
        <v>1</v>
      </c>
      <c r="D41" s="53">
        <f>D40/$C40</f>
        <v>2.1568627450980392E-2</v>
      </c>
      <c r="E41" s="53">
        <f t="shared" ref="E41:H41" si="12">E40/$C40</f>
        <v>2.1568627450980392E-2</v>
      </c>
      <c r="F41" s="53">
        <f t="shared" si="12"/>
        <v>0.13333333333333333</v>
      </c>
      <c r="G41" s="53">
        <f t="shared" si="12"/>
        <v>0.11764705882352941</v>
      </c>
      <c r="H41" s="53">
        <f t="shared" si="12"/>
        <v>9.0196078431372548E-2</v>
      </c>
      <c r="I41" s="53">
        <f>I40/$C40</f>
        <v>8.6274509803921567E-2</v>
      </c>
      <c r="J41" s="53">
        <f t="shared" ref="J41:O41" si="13">J40/$C40</f>
        <v>0.19607843137254902</v>
      </c>
      <c r="K41" s="53">
        <f t="shared" si="13"/>
        <v>0.18431372549019609</v>
      </c>
      <c r="L41" s="53">
        <f t="shared" si="13"/>
        <v>2.1568627450980392E-2</v>
      </c>
      <c r="M41" s="53">
        <f t="shared" si="13"/>
        <v>2.9411764705882353E-2</v>
      </c>
      <c r="N41" s="53">
        <f t="shared" si="13"/>
        <v>9.8039215686274508E-3</v>
      </c>
      <c r="O41" s="53">
        <f t="shared" si="13"/>
        <v>8.8235294117647065E-2</v>
      </c>
    </row>
    <row r="42" spans="2:15" x14ac:dyDescent="0.15">
      <c r="B42" s="50" t="s">
        <v>8</v>
      </c>
      <c r="C42" s="44">
        <f>SUM(D42:O42)</f>
        <v>93</v>
      </c>
      <c r="D42" s="51">
        <v>2</v>
      </c>
      <c r="E42" s="45">
        <v>0</v>
      </c>
      <c r="F42" s="45">
        <v>11</v>
      </c>
      <c r="G42" s="45">
        <v>12</v>
      </c>
      <c r="H42" s="45">
        <v>17</v>
      </c>
      <c r="I42" s="51">
        <v>8</v>
      </c>
      <c r="J42" s="45">
        <v>14</v>
      </c>
      <c r="K42" s="45">
        <v>14</v>
      </c>
      <c r="L42" s="45">
        <v>1</v>
      </c>
      <c r="M42" s="45">
        <v>4</v>
      </c>
      <c r="N42" s="45">
        <v>0</v>
      </c>
      <c r="O42" s="45">
        <v>10</v>
      </c>
    </row>
    <row r="43" spans="2:15" x14ac:dyDescent="0.15">
      <c r="B43" s="52"/>
      <c r="C43" s="53">
        <f>$C42/C42</f>
        <v>1</v>
      </c>
      <c r="D43" s="53">
        <f>D42/$C42</f>
        <v>2.1505376344086023E-2</v>
      </c>
      <c r="E43" s="53">
        <f t="shared" ref="E43:H43" si="14">E42/$C42</f>
        <v>0</v>
      </c>
      <c r="F43" s="53">
        <f t="shared" si="14"/>
        <v>0.11827956989247312</v>
      </c>
      <c r="G43" s="53">
        <f t="shared" si="14"/>
        <v>0.12903225806451613</v>
      </c>
      <c r="H43" s="53">
        <f t="shared" si="14"/>
        <v>0.18279569892473119</v>
      </c>
      <c r="I43" s="53">
        <f>I42/$C42</f>
        <v>8.6021505376344093E-2</v>
      </c>
      <c r="J43" s="53">
        <f t="shared" ref="J43:O43" si="15">J42/$C42</f>
        <v>0.15053763440860216</v>
      </c>
      <c r="K43" s="53">
        <f t="shared" si="15"/>
        <v>0.15053763440860216</v>
      </c>
      <c r="L43" s="53">
        <f t="shared" si="15"/>
        <v>1.0752688172043012E-2</v>
      </c>
      <c r="M43" s="53">
        <f t="shared" si="15"/>
        <v>4.3010752688172046E-2</v>
      </c>
      <c r="N43" s="53">
        <f t="shared" si="15"/>
        <v>0</v>
      </c>
      <c r="O43" s="53">
        <f t="shared" si="15"/>
        <v>0.10752688172043011</v>
      </c>
    </row>
    <row r="44" spans="2:15" x14ac:dyDescent="0.15">
      <c r="B44" s="50" t="s">
        <v>9</v>
      </c>
      <c r="C44" s="44">
        <f>SUM(D44:O44)</f>
        <v>250</v>
      </c>
      <c r="D44" s="51">
        <v>6</v>
      </c>
      <c r="E44" s="45">
        <v>5</v>
      </c>
      <c r="F44" s="45">
        <v>28</v>
      </c>
      <c r="G44" s="45">
        <v>36</v>
      </c>
      <c r="H44" s="45">
        <v>23</v>
      </c>
      <c r="I44" s="51">
        <v>24</v>
      </c>
      <c r="J44" s="45">
        <v>48</v>
      </c>
      <c r="K44" s="45">
        <v>47</v>
      </c>
      <c r="L44" s="45">
        <v>8</v>
      </c>
      <c r="M44" s="45">
        <v>4</v>
      </c>
      <c r="N44" s="45">
        <v>6</v>
      </c>
      <c r="O44" s="45">
        <v>15</v>
      </c>
    </row>
    <row r="45" spans="2:15" x14ac:dyDescent="0.15">
      <c r="B45" s="52"/>
      <c r="C45" s="53">
        <f>$C44/C44</f>
        <v>1</v>
      </c>
      <c r="D45" s="53">
        <f>D44/$C44</f>
        <v>2.4E-2</v>
      </c>
      <c r="E45" s="53">
        <f t="shared" ref="E45:H45" si="16">E44/$C44</f>
        <v>0.02</v>
      </c>
      <c r="F45" s="53">
        <f t="shared" si="16"/>
        <v>0.112</v>
      </c>
      <c r="G45" s="53">
        <f t="shared" si="16"/>
        <v>0.14399999999999999</v>
      </c>
      <c r="H45" s="53">
        <f t="shared" si="16"/>
        <v>9.1999999999999998E-2</v>
      </c>
      <c r="I45" s="53">
        <f>I44/$C44</f>
        <v>9.6000000000000002E-2</v>
      </c>
      <c r="J45" s="53">
        <f t="shared" ref="J45:M45" si="17">J44/$C44</f>
        <v>0.192</v>
      </c>
      <c r="K45" s="53">
        <f t="shared" si="17"/>
        <v>0.188</v>
      </c>
      <c r="L45" s="53">
        <f t="shared" si="17"/>
        <v>3.2000000000000001E-2</v>
      </c>
      <c r="M45" s="53">
        <f t="shared" si="17"/>
        <v>1.6E-2</v>
      </c>
      <c r="N45" s="53">
        <f>N44/$C44</f>
        <v>2.4E-2</v>
      </c>
      <c r="O45" s="53">
        <f t="shared" ref="O45" si="18">O44/$C44</f>
        <v>0.06</v>
      </c>
    </row>
    <row r="46" spans="2:15" x14ac:dyDescent="0.15">
      <c r="B46" s="50" t="s">
        <v>1</v>
      </c>
      <c r="C46" s="44">
        <f>SUM(D46:O46)</f>
        <v>10</v>
      </c>
      <c r="D46" s="51">
        <v>1</v>
      </c>
      <c r="E46" s="45">
        <v>0</v>
      </c>
      <c r="F46" s="45">
        <v>1</v>
      </c>
      <c r="G46" s="45">
        <v>1</v>
      </c>
      <c r="H46" s="45">
        <v>1</v>
      </c>
      <c r="I46" s="51">
        <v>2</v>
      </c>
      <c r="J46" s="45">
        <v>2</v>
      </c>
      <c r="K46" s="45">
        <v>1</v>
      </c>
      <c r="L46" s="45">
        <v>0</v>
      </c>
      <c r="M46" s="45">
        <v>1</v>
      </c>
      <c r="N46" s="45">
        <v>0</v>
      </c>
      <c r="O46" s="45">
        <v>0</v>
      </c>
    </row>
    <row r="47" spans="2:15" x14ac:dyDescent="0.15">
      <c r="B47" s="52"/>
      <c r="C47" s="53">
        <f>$C46/C46</f>
        <v>1</v>
      </c>
      <c r="D47" s="53">
        <f>D46/$C46</f>
        <v>0.1</v>
      </c>
      <c r="E47" s="53">
        <f t="shared" ref="E47:H47" si="19">E46/$C46</f>
        <v>0</v>
      </c>
      <c r="F47" s="53">
        <f t="shared" si="19"/>
        <v>0.1</v>
      </c>
      <c r="G47" s="53">
        <f t="shared" si="19"/>
        <v>0.1</v>
      </c>
      <c r="H47" s="53">
        <f t="shared" si="19"/>
        <v>0.1</v>
      </c>
      <c r="I47" s="53">
        <f>I46/$C46</f>
        <v>0.2</v>
      </c>
      <c r="J47" s="53">
        <f t="shared" ref="J47:O47" si="20">J46/$C46</f>
        <v>0.2</v>
      </c>
      <c r="K47" s="53">
        <f t="shared" si="20"/>
        <v>0.1</v>
      </c>
      <c r="L47" s="53">
        <f t="shared" si="20"/>
        <v>0</v>
      </c>
      <c r="M47" s="53">
        <f t="shared" si="20"/>
        <v>0.1</v>
      </c>
      <c r="N47" s="53">
        <f t="shared" si="20"/>
        <v>0</v>
      </c>
      <c r="O47" s="53">
        <f t="shared" si="20"/>
        <v>0</v>
      </c>
    </row>
    <row r="48" spans="2:15" x14ac:dyDescent="0.15">
      <c r="B48" s="50" t="s">
        <v>10</v>
      </c>
      <c r="C48" s="44">
        <f>SUM(D48:O48)</f>
        <v>41</v>
      </c>
      <c r="D48" s="51">
        <v>1</v>
      </c>
      <c r="E48" s="45">
        <v>0</v>
      </c>
      <c r="F48" s="45">
        <v>5</v>
      </c>
      <c r="G48" s="45">
        <v>4</v>
      </c>
      <c r="H48" s="45">
        <v>2</v>
      </c>
      <c r="I48" s="51">
        <v>5</v>
      </c>
      <c r="J48" s="45">
        <v>8</v>
      </c>
      <c r="K48" s="45">
        <v>8</v>
      </c>
      <c r="L48" s="45">
        <v>3</v>
      </c>
      <c r="M48" s="45">
        <v>3</v>
      </c>
      <c r="N48" s="45">
        <v>1</v>
      </c>
      <c r="O48" s="45">
        <v>1</v>
      </c>
    </row>
    <row r="49" spans="2:16" x14ac:dyDescent="0.15">
      <c r="B49" s="52"/>
      <c r="C49" s="53">
        <f>$C48/C48</f>
        <v>1</v>
      </c>
      <c r="D49" s="53">
        <f>D48/$C48</f>
        <v>2.4390243902439025E-2</v>
      </c>
      <c r="E49" s="53">
        <f t="shared" ref="E49:H49" si="21">E48/$C48</f>
        <v>0</v>
      </c>
      <c r="F49" s="53">
        <f t="shared" si="21"/>
        <v>0.12195121951219512</v>
      </c>
      <c r="G49" s="53">
        <f t="shared" si="21"/>
        <v>9.7560975609756101E-2</v>
      </c>
      <c r="H49" s="53">
        <f t="shared" si="21"/>
        <v>4.878048780487805E-2</v>
      </c>
      <c r="I49" s="53">
        <f>I48/$C48</f>
        <v>0.12195121951219512</v>
      </c>
      <c r="J49" s="53">
        <f t="shared" ref="J49:O49" si="22">J48/$C48</f>
        <v>0.1951219512195122</v>
      </c>
      <c r="K49" s="53">
        <f t="shared" si="22"/>
        <v>0.1951219512195122</v>
      </c>
      <c r="L49" s="53">
        <f t="shared" si="22"/>
        <v>7.3170731707317069E-2</v>
      </c>
      <c r="M49" s="53">
        <f t="shared" si="22"/>
        <v>7.3170731707317069E-2</v>
      </c>
      <c r="N49" s="53">
        <f t="shared" si="22"/>
        <v>2.4390243902439025E-2</v>
      </c>
      <c r="O49" s="53">
        <f t="shared" si="22"/>
        <v>2.4390243902439025E-2</v>
      </c>
    </row>
    <row r="50" spans="2:16" x14ac:dyDescent="0.15">
      <c r="B50" s="50" t="s">
        <v>11</v>
      </c>
      <c r="C50" s="44">
        <f>SUM(D50:O50)</f>
        <v>11</v>
      </c>
      <c r="D50" s="51">
        <v>0</v>
      </c>
      <c r="E50" s="45">
        <v>2</v>
      </c>
      <c r="F50" s="45">
        <v>2</v>
      </c>
      <c r="G50" s="45">
        <v>1</v>
      </c>
      <c r="H50" s="45">
        <v>1</v>
      </c>
      <c r="I50" s="51">
        <v>0</v>
      </c>
      <c r="J50" s="45">
        <v>1</v>
      </c>
      <c r="K50" s="45">
        <v>2</v>
      </c>
      <c r="L50" s="45">
        <v>2</v>
      </c>
      <c r="M50" s="45">
        <v>0</v>
      </c>
      <c r="N50" s="45">
        <v>0</v>
      </c>
      <c r="O50" s="45">
        <v>0</v>
      </c>
    </row>
    <row r="51" spans="2:16" x14ac:dyDescent="0.15">
      <c r="B51" s="52"/>
      <c r="C51" s="53">
        <f>$C50/C50</f>
        <v>1</v>
      </c>
      <c r="D51" s="53">
        <f>D50/$C50</f>
        <v>0</v>
      </c>
      <c r="E51" s="53">
        <f t="shared" ref="E51:H51" si="23">E50/$C50</f>
        <v>0.18181818181818182</v>
      </c>
      <c r="F51" s="53">
        <f t="shared" si="23"/>
        <v>0.18181818181818182</v>
      </c>
      <c r="G51" s="53">
        <f t="shared" si="23"/>
        <v>9.0909090909090912E-2</v>
      </c>
      <c r="H51" s="53">
        <f t="shared" si="23"/>
        <v>9.0909090909090912E-2</v>
      </c>
      <c r="I51" s="53">
        <f>I50/$C50</f>
        <v>0</v>
      </c>
      <c r="J51" s="53">
        <f t="shared" ref="J51:O51" si="24">J50/$C50</f>
        <v>9.0909090909090912E-2</v>
      </c>
      <c r="K51" s="53">
        <f t="shared" si="24"/>
        <v>0.18181818181818182</v>
      </c>
      <c r="L51" s="53">
        <f t="shared" si="24"/>
        <v>0.18181818181818182</v>
      </c>
      <c r="M51" s="53">
        <f t="shared" si="24"/>
        <v>0</v>
      </c>
      <c r="N51" s="53">
        <f t="shared" si="24"/>
        <v>0</v>
      </c>
      <c r="O51" s="53">
        <f t="shared" si="24"/>
        <v>0</v>
      </c>
    </row>
    <row r="52" spans="2:16" x14ac:dyDescent="0.15">
      <c r="B52" s="50" t="s">
        <v>12</v>
      </c>
      <c r="C52" s="44">
        <f>SUM(D52:O52)</f>
        <v>37</v>
      </c>
      <c r="D52" s="51">
        <v>1</v>
      </c>
      <c r="E52" s="45">
        <v>0</v>
      </c>
      <c r="F52" s="45">
        <v>5</v>
      </c>
      <c r="G52" s="45">
        <v>4</v>
      </c>
      <c r="H52" s="45">
        <v>2</v>
      </c>
      <c r="I52" s="51">
        <v>3</v>
      </c>
      <c r="J52" s="45">
        <v>7</v>
      </c>
      <c r="K52" s="45">
        <v>8</v>
      </c>
      <c r="L52" s="45">
        <v>1</v>
      </c>
      <c r="M52" s="45">
        <v>1</v>
      </c>
      <c r="N52" s="45">
        <v>1</v>
      </c>
      <c r="O52" s="45">
        <v>4</v>
      </c>
    </row>
    <row r="53" spans="2:16" x14ac:dyDescent="0.15">
      <c r="B53" s="52"/>
      <c r="C53" s="53">
        <f>$C52/C52</f>
        <v>1</v>
      </c>
      <c r="D53" s="53">
        <f>D52/$C52</f>
        <v>2.7027027027027029E-2</v>
      </c>
      <c r="E53" s="53">
        <f t="shared" ref="E53:H53" si="25">E52/$C52</f>
        <v>0</v>
      </c>
      <c r="F53" s="53">
        <f t="shared" si="25"/>
        <v>0.13513513513513514</v>
      </c>
      <c r="G53" s="53">
        <f t="shared" si="25"/>
        <v>0.10810810810810811</v>
      </c>
      <c r="H53" s="53">
        <f t="shared" si="25"/>
        <v>5.4054054054054057E-2</v>
      </c>
      <c r="I53" s="53">
        <f>I52/$C52</f>
        <v>8.1081081081081086E-2</v>
      </c>
      <c r="J53" s="53">
        <f t="shared" ref="J53:O53" si="26">J52/$C52</f>
        <v>0.1891891891891892</v>
      </c>
      <c r="K53" s="53">
        <f t="shared" si="26"/>
        <v>0.21621621621621623</v>
      </c>
      <c r="L53" s="53">
        <f t="shared" si="26"/>
        <v>2.7027027027027029E-2</v>
      </c>
      <c r="M53" s="53">
        <f t="shared" si="26"/>
        <v>2.7027027027027029E-2</v>
      </c>
      <c r="N53" s="53">
        <f t="shared" si="26"/>
        <v>2.7027027027027029E-2</v>
      </c>
      <c r="O53" s="53">
        <f t="shared" si="26"/>
        <v>0.10810810810810811</v>
      </c>
    </row>
    <row r="54" spans="2:16" x14ac:dyDescent="0.15">
      <c r="B54" s="50" t="s">
        <v>13</v>
      </c>
      <c r="C54" s="44">
        <f>SUM(D54:O54)</f>
        <v>28</v>
      </c>
      <c r="D54" s="51">
        <v>1</v>
      </c>
      <c r="E54" s="45">
        <v>0</v>
      </c>
      <c r="F54" s="45">
        <v>6</v>
      </c>
      <c r="G54" s="45">
        <v>6</v>
      </c>
      <c r="H54" s="45">
        <v>2</v>
      </c>
      <c r="I54" s="51">
        <v>2</v>
      </c>
      <c r="J54" s="45">
        <v>6</v>
      </c>
      <c r="K54" s="45">
        <v>3</v>
      </c>
      <c r="L54" s="45">
        <v>0</v>
      </c>
      <c r="M54" s="45">
        <v>0</v>
      </c>
      <c r="N54" s="45">
        <v>0</v>
      </c>
      <c r="O54" s="45">
        <v>2</v>
      </c>
    </row>
    <row r="55" spans="2:16" x14ac:dyDescent="0.15">
      <c r="B55" s="52"/>
      <c r="C55" s="53">
        <f>$C54/C54</f>
        <v>1</v>
      </c>
      <c r="D55" s="53">
        <f>D54/$C54</f>
        <v>3.5714285714285712E-2</v>
      </c>
      <c r="E55" s="53">
        <f t="shared" ref="E55:H55" si="27">E54/$C54</f>
        <v>0</v>
      </c>
      <c r="F55" s="53">
        <f t="shared" si="27"/>
        <v>0.21428571428571427</v>
      </c>
      <c r="G55" s="53">
        <f t="shared" si="27"/>
        <v>0.21428571428571427</v>
      </c>
      <c r="H55" s="53">
        <f t="shared" si="27"/>
        <v>7.1428571428571425E-2</v>
      </c>
      <c r="I55" s="53">
        <f>I54/$C54</f>
        <v>7.1428571428571425E-2</v>
      </c>
      <c r="J55" s="53">
        <f t="shared" ref="J55:O55" si="28">J54/$C54</f>
        <v>0.21428571428571427</v>
      </c>
      <c r="K55" s="53">
        <f t="shared" si="28"/>
        <v>0.10714285714285714</v>
      </c>
      <c r="L55" s="53">
        <f t="shared" si="28"/>
        <v>0</v>
      </c>
      <c r="M55" s="53">
        <f t="shared" si="28"/>
        <v>0</v>
      </c>
      <c r="N55" s="53">
        <f t="shared" si="28"/>
        <v>0</v>
      </c>
      <c r="O55" s="53">
        <f t="shared" si="28"/>
        <v>7.1428571428571425E-2</v>
      </c>
    </row>
    <row r="56" spans="2:16" x14ac:dyDescent="0.15">
      <c r="B56" s="50" t="s">
        <v>43</v>
      </c>
      <c r="C56" s="44">
        <f>SUM(D56:O56)</f>
        <v>155</v>
      </c>
      <c r="D56" s="51">
        <v>0</v>
      </c>
      <c r="E56" s="45">
        <v>2</v>
      </c>
      <c r="F56" s="45">
        <v>16</v>
      </c>
      <c r="G56" s="45">
        <v>22</v>
      </c>
      <c r="H56" s="45">
        <v>12</v>
      </c>
      <c r="I56" s="51">
        <v>14</v>
      </c>
      <c r="J56" s="45">
        <v>31</v>
      </c>
      <c r="K56" s="45">
        <v>32</v>
      </c>
      <c r="L56" s="45">
        <v>2</v>
      </c>
      <c r="M56" s="45">
        <v>8</v>
      </c>
      <c r="N56" s="45">
        <v>1</v>
      </c>
      <c r="O56" s="45">
        <v>15</v>
      </c>
    </row>
    <row r="57" spans="2:16" x14ac:dyDescent="0.15">
      <c r="B57" s="52"/>
      <c r="C57" s="53">
        <f>$C56/C56</f>
        <v>1</v>
      </c>
      <c r="D57" s="53">
        <f>D56/$C56</f>
        <v>0</v>
      </c>
      <c r="E57" s="53">
        <f t="shared" ref="E57:H57" si="29">E56/$C56</f>
        <v>1.2903225806451613E-2</v>
      </c>
      <c r="F57" s="53">
        <f t="shared" si="29"/>
        <v>0.1032258064516129</v>
      </c>
      <c r="G57" s="53">
        <f t="shared" si="29"/>
        <v>0.14193548387096774</v>
      </c>
      <c r="H57" s="53">
        <f t="shared" si="29"/>
        <v>7.7419354838709681E-2</v>
      </c>
      <c r="I57" s="53">
        <f>I56/$C56</f>
        <v>9.0322580645161285E-2</v>
      </c>
      <c r="J57" s="53">
        <f t="shared" ref="J57:O57" si="30">J56/$C56</f>
        <v>0.2</v>
      </c>
      <c r="K57" s="53">
        <f t="shared" si="30"/>
        <v>0.20645161290322581</v>
      </c>
      <c r="L57" s="53">
        <f t="shared" si="30"/>
        <v>1.2903225806451613E-2</v>
      </c>
      <c r="M57" s="53">
        <f t="shared" si="30"/>
        <v>5.1612903225806452E-2</v>
      </c>
      <c r="N57" s="53">
        <f t="shared" si="30"/>
        <v>6.4516129032258064E-3</v>
      </c>
      <c r="O57" s="53">
        <f t="shared" si="30"/>
        <v>9.6774193548387094E-2</v>
      </c>
    </row>
    <row r="59" spans="2:16" x14ac:dyDescent="0.4">
      <c r="B59" s="18" t="s">
        <v>48</v>
      </c>
      <c r="O59" s="19"/>
      <c r="P59" s="19"/>
    </row>
    <row r="60" spans="2:16" s="24" customFormat="1" ht="67.5" x14ac:dyDescent="0.4">
      <c r="B60" s="89"/>
      <c r="C60" s="90" t="s">
        <v>39</v>
      </c>
      <c r="D60" s="96" t="s">
        <v>81</v>
      </c>
      <c r="E60" s="96" t="s">
        <v>82</v>
      </c>
      <c r="F60" s="96" t="s">
        <v>83</v>
      </c>
      <c r="G60" s="96" t="s">
        <v>84</v>
      </c>
      <c r="H60" s="96" t="s">
        <v>85</v>
      </c>
      <c r="I60" s="96" t="s">
        <v>86</v>
      </c>
      <c r="J60" s="96" t="s">
        <v>87</v>
      </c>
      <c r="K60" s="96" t="s">
        <v>88</v>
      </c>
      <c r="L60" s="96" t="s">
        <v>89</v>
      </c>
      <c r="M60" s="96" t="s">
        <v>90</v>
      </c>
      <c r="N60" s="91" t="s">
        <v>2</v>
      </c>
      <c r="O60" s="91" t="s">
        <v>91</v>
      </c>
    </row>
    <row r="61" spans="2:16" x14ac:dyDescent="0.15">
      <c r="B61" s="43" t="s">
        <v>42</v>
      </c>
      <c r="C61" s="44">
        <f>SUM(D61:O61)</f>
        <v>1881</v>
      </c>
      <c r="D61" s="45">
        <f t="shared" ref="D61:O61" si="31">SUM(D63,D65,D67,D69,D71,)</f>
        <v>49</v>
      </c>
      <c r="E61" s="45">
        <f t="shared" si="31"/>
        <v>34</v>
      </c>
      <c r="F61" s="45">
        <f t="shared" si="31"/>
        <v>218</v>
      </c>
      <c r="G61" s="45">
        <f t="shared" si="31"/>
        <v>242</v>
      </c>
      <c r="H61" s="45">
        <f t="shared" si="31"/>
        <v>167</v>
      </c>
      <c r="I61" s="45">
        <f t="shared" si="31"/>
        <v>171</v>
      </c>
      <c r="J61" s="45">
        <f t="shared" si="31"/>
        <v>363</v>
      </c>
      <c r="K61" s="45">
        <f t="shared" si="31"/>
        <v>329</v>
      </c>
      <c r="L61" s="45">
        <f t="shared" si="31"/>
        <v>43</v>
      </c>
      <c r="M61" s="45">
        <f t="shared" si="31"/>
        <v>82</v>
      </c>
      <c r="N61" s="45">
        <f t="shared" si="31"/>
        <v>25</v>
      </c>
      <c r="O61" s="45">
        <f t="shared" si="31"/>
        <v>158</v>
      </c>
      <c r="P61" s="19"/>
    </row>
    <row r="62" spans="2:16" ht="12.75" thickBot="1" x14ac:dyDescent="0.2">
      <c r="B62" s="47"/>
      <c r="C62" s="48">
        <f>$C61/C61</f>
        <v>1</v>
      </c>
      <c r="D62" s="48">
        <f t="shared" ref="D62:O62" si="32">D61/$C61</f>
        <v>2.6049973418394472E-2</v>
      </c>
      <c r="E62" s="48">
        <f t="shared" si="32"/>
        <v>1.8075491759702286E-2</v>
      </c>
      <c r="F62" s="48">
        <f t="shared" si="32"/>
        <v>0.11589580010632643</v>
      </c>
      <c r="G62" s="48">
        <f t="shared" si="32"/>
        <v>0.12865497076023391</v>
      </c>
      <c r="H62" s="48">
        <f t="shared" si="32"/>
        <v>8.8782562466772991E-2</v>
      </c>
      <c r="I62" s="48">
        <f t="shared" si="32"/>
        <v>9.0909090909090912E-2</v>
      </c>
      <c r="J62" s="48">
        <f t="shared" si="32"/>
        <v>0.19298245614035087</v>
      </c>
      <c r="K62" s="48">
        <f t="shared" si="32"/>
        <v>0.17490696438064859</v>
      </c>
      <c r="L62" s="48">
        <f t="shared" si="32"/>
        <v>2.2860180754917598E-2</v>
      </c>
      <c r="M62" s="48">
        <f t="shared" si="32"/>
        <v>4.3593833067517275E-2</v>
      </c>
      <c r="N62" s="48">
        <f t="shared" si="32"/>
        <v>1.3290802764486975E-2</v>
      </c>
      <c r="O62" s="48">
        <f t="shared" si="32"/>
        <v>8.3997873471557682E-2</v>
      </c>
      <c r="P62" s="19"/>
    </row>
    <row r="63" spans="2:16" ht="12.75" thickTop="1" x14ac:dyDescent="0.15">
      <c r="B63" s="50" t="s">
        <v>17</v>
      </c>
      <c r="C63" s="44">
        <f>SUM(D63:O63)</f>
        <v>1446</v>
      </c>
      <c r="D63" s="51">
        <v>29</v>
      </c>
      <c r="E63" s="45">
        <v>19</v>
      </c>
      <c r="F63" s="45">
        <v>157</v>
      </c>
      <c r="G63" s="45">
        <v>180</v>
      </c>
      <c r="H63" s="51">
        <v>141</v>
      </c>
      <c r="I63" s="45">
        <v>138</v>
      </c>
      <c r="J63" s="45">
        <v>270</v>
      </c>
      <c r="K63" s="45">
        <v>250</v>
      </c>
      <c r="L63" s="45">
        <v>34</v>
      </c>
      <c r="M63" s="45">
        <v>74</v>
      </c>
      <c r="N63" s="45">
        <v>23</v>
      </c>
      <c r="O63" s="45">
        <v>131</v>
      </c>
      <c r="P63" s="19"/>
    </row>
    <row r="64" spans="2:16" x14ac:dyDescent="0.15">
      <c r="B64" s="52"/>
      <c r="C64" s="53">
        <f>$C63/C63</f>
        <v>1</v>
      </c>
      <c r="D64" s="53">
        <f t="shared" ref="D64:O64" si="33">D63/$C63</f>
        <v>2.0055325034578148E-2</v>
      </c>
      <c r="E64" s="53">
        <f t="shared" si="33"/>
        <v>1.313969571230982E-2</v>
      </c>
      <c r="F64" s="53">
        <f t="shared" si="33"/>
        <v>0.10857538035961273</v>
      </c>
      <c r="G64" s="53">
        <f t="shared" si="33"/>
        <v>0.12448132780082988</v>
      </c>
      <c r="H64" s="53">
        <f t="shared" si="33"/>
        <v>9.7510373443983403E-2</v>
      </c>
      <c r="I64" s="53">
        <f t="shared" si="33"/>
        <v>9.5435684647302899E-2</v>
      </c>
      <c r="J64" s="53">
        <f t="shared" si="33"/>
        <v>0.18672199170124482</v>
      </c>
      <c r="K64" s="53">
        <f t="shared" si="33"/>
        <v>0.17289073305670816</v>
      </c>
      <c r="L64" s="53">
        <f t="shared" si="33"/>
        <v>2.351313969571231E-2</v>
      </c>
      <c r="M64" s="53">
        <f t="shared" si="33"/>
        <v>5.1175656984785614E-2</v>
      </c>
      <c r="N64" s="53">
        <f t="shared" si="33"/>
        <v>1.590594744121715E-2</v>
      </c>
      <c r="O64" s="53">
        <f t="shared" si="33"/>
        <v>9.0594744121715073E-2</v>
      </c>
      <c r="P64" s="19"/>
    </row>
    <row r="65" spans="2:16" ht="12.75" customHeight="1" x14ac:dyDescent="0.15">
      <c r="B65" s="50" t="s">
        <v>18</v>
      </c>
      <c r="C65" s="44">
        <f>SUM(D65:O65)</f>
        <v>232</v>
      </c>
      <c r="D65" s="51">
        <v>9</v>
      </c>
      <c r="E65" s="45">
        <v>5</v>
      </c>
      <c r="F65" s="45">
        <v>34</v>
      </c>
      <c r="G65" s="45">
        <v>34</v>
      </c>
      <c r="H65" s="51">
        <v>14</v>
      </c>
      <c r="I65" s="45">
        <v>21</v>
      </c>
      <c r="J65" s="45">
        <v>47</v>
      </c>
      <c r="K65" s="45">
        <v>43</v>
      </c>
      <c r="L65" s="45">
        <v>4</v>
      </c>
      <c r="M65" s="45">
        <v>7</v>
      </c>
      <c r="N65" s="45">
        <v>1</v>
      </c>
      <c r="O65" s="45">
        <v>13</v>
      </c>
      <c r="P65" s="19"/>
    </row>
    <row r="66" spans="2:16" x14ac:dyDescent="0.15">
      <c r="B66" s="52"/>
      <c r="C66" s="53">
        <f>$C65/C65</f>
        <v>1</v>
      </c>
      <c r="D66" s="53">
        <f t="shared" ref="D66:O66" si="34">D65/$C65</f>
        <v>3.8793103448275863E-2</v>
      </c>
      <c r="E66" s="53">
        <f t="shared" si="34"/>
        <v>2.1551724137931036E-2</v>
      </c>
      <c r="F66" s="53">
        <f t="shared" si="34"/>
        <v>0.14655172413793102</v>
      </c>
      <c r="G66" s="53">
        <f t="shared" si="34"/>
        <v>0.14655172413793102</v>
      </c>
      <c r="H66" s="53">
        <f t="shared" si="34"/>
        <v>6.0344827586206899E-2</v>
      </c>
      <c r="I66" s="53">
        <f t="shared" si="34"/>
        <v>9.0517241379310345E-2</v>
      </c>
      <c r="J66" s="53">
        <f t="shared" si="34"/>
        <v>0.20258620689655171</v>
      </c>
      <c r="K66" s="53">
        <f t="shared" si="34"/>
        <v>0.18534482758620691</v>
      </c>
      <c r="L66" s="53">
        <f t="shared" si="34"/>
        <v>1.7241379310344827E-2</v>
      </c>
      <c r="M66" s="53">
        <f t="shared" si="34"/>
        <v>3.017241379310345E-2</v>
      </c>
      <c r="N66" s="53">
        <f t="shared" si="34"/>
        <v>4.3103448275862068E-3</v>
      </c>
      <c r="O66" s="53">
        <f t="shared" si="34"/>
        <v>5.6034482758620691E-2</v>
      </c>
      <c r="P66" s="19"/>
    </row>
    <row r="67" spans="2:16" x14ac:dyDescent="0.15">
      <c r="B67" s="50" t="s">
        <v>19</v>
      </c>
      <c r="C67" s="44">
        <f>SUM(D67:O67)</f>
        <v>61</v>
      </c>
      <c r="D67" s="51">
        <v>2</v>
      </c>
      <c r="E67" s="45">
        <v>3</v>
      </c>
      <c r="F67" s="45">
        <v>8</v>
      </c>
      <c r="G67" s="45">
        <v>6</v>
      </c>
      <c r="H67" s="51">
        <v>5</v>
      </c>
      <c r="I67" s="45">
        <v>5</v>
      </c>
      <c r="J67" s="45">
        <v>14</v>
      </c>
      <c r="K67" s="45">
        <v>14</v>
      </c>
      <c r="L67" s="45">
        <v>2</v>
      </c>
      <c r="M67" s="45">
        <v>0</v>
      </c>
      <c r="N67" s="45">
        <v>0</v>
      </c>
      <c r="O67" s="45">
        <v>2</v>
      </c>
      <c r="P67" s="19"/>
    </row>
    <row r="68" spans="2:16" x14ac:dyDescent="0.15">
      <c r="B68" s="52"/>
      <c r="C68" s="53">
        <f>$C67/C67</f>
        <v>1</v>
      </c>
      <c r="D68" s="53">
        <f t="shared" ref="D68:O68" si="35">D67/$C67</f>
        <v>3.2786885245901641E-2</v>
      </c>
      <c r="E68" s="53">
        <f t="shared" si="35"/>
        <v>4.9180327868852458E-2</v>
      </c>
      <c r="F68" s="53">
        <f t="shared" si="35"/>
        <v>0.13114754098360656</v>
      </c>
      <c r="G68" s="53">
        <f t="shared" si="35"/>
        <v>9.8360655737704916E-2</v>
      </c>
      <c r="H68" s="53">
        <f t="shared" si="35"/>
        <v>8.1967213114754092E-2</v>
      </c>
      <c r="I68" s="53">
        <f t="shared" si="35"/>
        <v>8.1967213114754092E-2</v>
      </c>
      <c r="J68" s="53">
        <f t="shared" si="35"/>
        <v>0.22950819672131148</v>
      </c>
      <c r="K68" s="53">
        <f t="shared" si="35"/>
        <v>0.22950819672131148</v>
      </c>
      <c r="L68" s="53">
        <f t="shared" si="35"/>
        <v>3.2786885245901641E-2</v>
      </c>
      <c r="M68" s="53">
        <f t="shared" si="35"/>
        <v>0</v>
      </c>
      <c r="N68" s="53">
        <f t="shared" si="35"/>
        <v>0</v>
      </c>
      <c r="O68" s="53">
        <f t="shared" si="35"/>
        <v>3.2786885245901641E-2</v>
      </c>
      <c r="P68" s="19"/>
    </row>
    <row r="69" spans="2:16" x14ac:dyDescent="0.15">
      <c r="B69" s="50" t="s">
        <v>20</v>
      </c>
      <c r="C69" s="44">
        <f>SUM(D69:O69)</f>
        <v>106</v>
      </c>
      <c r="D69" s="51">
        <v>8</v>
      </c>
      <c r="E69" s="45">
        <v>7</v>
      </c>
      <c r="F69" s="45">
        <v>14</v>
      </c>
      <c r="G69" s="45">
        <v>19</v>
      </c>
      <c r="H69" s="51">
        <v>5</v>
      </c>
      <c r="I69" s="45">
        <v>6</v>
      </c>
      <c r="J69" s="45">
        <v>26</v>
      </c>
      <c r="K69" s="45">
        <v>17</v>
      </c>
      <c r="L69" s="45">
        <v>1</v>
      </c>
      <c r="M69" s="45">
        <v>0</v>
      </c>
      <c r="N69" s="45">
        <v>0</v>
      </c>
      <c r="O69" s="45">
        <v>3</v>
      </c>
      <c r="P69" s="19"/>
    </row>
    <row r="70" spans="2:16" x14ac:dyDescent="0.15">
      <c r="B70" s="52"/>
      <c r="C70" s="53">
        <f>$C69/C69</f>
        <v>1</v>
      </c>
      <c r="D70" s="53">
        <f t="shared" ref="D70:O70" si="36">D69/$C69</f>
        <v>7.5471698113207544E-2</v>
      </c>
      <c r="E70" s="53">
        <f t="shared" si="36"/>
        <v>6.6037735849056603E-2</v>
      </c>
      <c r="F70" s="53">
        <f t="shared" si="36"/>
        <v>0.13207547169811321</v>
      </c>
      <c r="G70" s="53">
        <f t="shared" si="36"/>
        <v>0.17924528301886791</v>
      </c>
      <c r="H70" s="53">
        <f t="shared" si="36"/>
        <v>4.716981132075472E-2</v>
      </c>
      <c r="I70" s="53">
        <f t="shared" si="36"/>
        <v>5.6603773584905662E-2</v>
      </c>
      <c r="J70" s="53">
        <f t="shared" si="36"/>
        <v>0.24528301886792453</v>
      </c>
      <c r="K70" s="53">
        <f t="shared" si="36"/>
        <v>0.16037735849056603</v>
      </c>
      <c r="L70" s="53">
        <f t="shared" si="36"/>
        <v>9.433962264150943E-3</v>
      </c>
      <c r="M70" s="53">
        <f t="shared" si="36"/>
        <v>0</v>
      </c>
      <c r="N70" s="53">
        <f t="shared" si="36"/>
        <v>0</v>
      </c>
      <c r="O70" s="53">
        <f t="shared" si="36"/>
        <v>2.8301886792452831E-2</v>
      </c>
      <c r="P70" s="19"/>
    </row>
    <row r="71" spans="2:16" x14ac:dyDescent="0.15">
      <c r="B71" s="50" t="s">
        <v>24</v>
      </c>
      <c r="C71" s="44">
        <f>SUM(D71:O71)</f>
        <v>36</v>
      </c>
      <c r="D71" s="51">
        <v>1</v>
      </c>
      <c r="E71" s="45">
        <v>0</v>
      </c>
      <c r="F71" s="45">
        <v>5</v>
      </c>
      <c r="G71" s="45">
        <v>3</v>
      </c>
      <c r="H71" s="51">
        <v>2</v>
      </c>
      <c r="I71" s="45">
        <v>1</v>
      </c>
      <c r="J71" s="45">
        <v>6</v>
      </c>
      <c r="K71" s="45">
        <v>5</v>
      </c>
      <c r="L71" s="45">
        <v>2</v>
      </c>
      <c r="M71" s="45">
        <v>1</v>
      </c>
      <c r="N71" s="45">
        <v>1</v>
      </c>
      <c r="O71" s="45">
        <v>9</v>
      </c>
      <c r="P71" s="19"/>
    </row>
    <row r="72" spans="2:16" x14ac:dyDescent="0.15">
      <c r="B72" s="52"/>
      <c r="C72" s="53">
        <f>$C71/C71</f>
        <v>1</v>
      </c>
      <c r="D72" s="53">
        <f t="shared" ref="D72:O72" si="37">D71/$C71</f>
        <v>2.7777777777777776E-2</v>
      </c>
      <c r="E72" s="53">
        <f t="shared" si="37"/>
        <v>0</v>
      </c>
      <c r="F72" s="53">
        <f t="shared" si="37"/>
        <v>0.1388888888888889</v>
      </c>
      <c r="G72" s="53">
        <f t="shared" si="37"/>
        <v>8.3333333333333329E-2</v>
      </c>
      <c r="H72" s="53">
        <f t="shared" si="37"/>
        <v>5.5555555555555552E-2</v>
      </c>
      <c r="I72" s="53">
        <f t="shared" si="37"/>
        <v>2.7777777777777776E-2</v>
      </c>
      <c r="J72" s="53">
        <f t="shared" si="37"/>
        <v>0.16666666666666666</v>
      </c>
      <c r="K72" s="53">
        <f t="shared" si="37"/>
        <v>0.1388888888888889</v>
      </c>
      <c r="L72" s="53">
        <f t="shared" si="37"/>
        <v>5.5555555555555552E-2</v>
      </c>
      <c r="M72" s="53">
        <f t="shared" si="37"/>
        <v>2.7777777777777776E-2</v>
      </c>
      <c r="N72" s="53">
        <f t="shared" si="37"/>
        <v>2.7777777777777776E-2</v>
      </c>
      <c r="O72" s="53">
        <f t="shared" si="37"/>
        <v>0.25</v>
      </c>
      <c r="P72" s="19"/>
    </row>
    <row r="73" spans="2:16" x14ac:dyDescent="0.4">
      <c r="P73" s="19"/>
    </row>
    <row r="74" spans="2:16" x14ac:dyDescent="0.4">
      <c r="B74" s="18" t="s">
        <v>49</v>
      </c>
    </row>
    <row r="75" spans="2:16" ht="67.5" x14ac:dyDescent="0.4">
      <c r="B75" s="89"/>
      <c r="C75" s="90" t="s">
        <v>39</v>
      </c>
      <c r="D75" s="96" t="s">
        <v>81</v>
      </c>
      <c r="E75" s="96" t="s">
        <v>82</v>
      </c>
      <c r="F75" s="96" t="s">
        <v>83</v>
      </c>
      <c r="G75" s="96" t="s">
        <v>84</v>
      </c>
      <c r="H75" s="96" t="s">
        <v>85</v>
      </c>
      <c r="I75" s="96" t="s">
        <v>86</v>
      </c>
      <c r="J75" s="96" t="s">
        <v>87</v>
      </c>
      <c r="K75" s="96" t="s">
        <v>88</v>
      </c>
      <c r="L75" s="96" t="s">
        <v>89</v>
      </c>
      <c r="M75" s="96" t="s">
        <v>90</v>
      </c>
      <c r="N75" s="91" t="s">
        <v>2</v>
      </c>
      <c r="O75" s="91" t="s">
        <v>91</v>
      </c>
    </row>
    <row r="76" spans="2:16" x14ac:dyDescent="0.15">
      <c r="B76" s="217" t="s">
        <v>42</v>
      </c>
      <c r="C76" s="44">
        <v>1853</v>
      </c>
      <c r="D76" s="45">
        <v>48</v>
      </c>
      <c r="E76" s="45">
        <v>33</v>
      </c>
      <c r="F76" s="45">
        <v>217</v>
      </c>
      <c r="G76" s="45">
        <v>238</v>
      </c>
      <c r="H76" s="45">
        <v>166</v>
      </c>
      <c r="I76" s="45">
        <v>168</v>
      </c>
      <c r="J76" s="45">
        <v>362</v>
      </c>
      <c r="K76" s="45">
        <v>326</v>
      </c>
      <c r="L76" s="45">
        <v>42</v>
      </c>
      <c r="M76" s="45">
        <v>81</v>
      </c>
      <c r="N76" s="45">
        <v>24</v>
      </c>
      <c r="O76" s="45">
        <v>148</v>
      </c>
    </row>
    <row r="77" spans="2:16" ht="12.75" thickBot="1" x14ac:dyDescent="0.2">
      <c r="B77" s="47"/>
      <c r="C77" s="48">
        <v>0.99999999999999989</v>
      </c>
      <c r="D77" s="48">
        <v>2.5903939557474366E-2</v>
      </c>
      <c r="E77" s="48">
        <v>1.7808958445763627E-2</v>
      </c>
      <c r="F77" s="48">
        <v>0.11710739341608203</v>
      </c>
      <c r="G77" s="48">
        <v>0.12844036697247707</v>
      </c>
      <c r="H77" s="48">
        <v>8.9584457636265519E-2</v>
      </c>
      <c r="I77" s="48">
        <v>9.0663788451160285E-2</v>
      </c>
      <c r="J77" s="48">
        <v>0.19535887749595252</v>
      </c>
      <c r="K77" s="48">
        <v>0.17593092282784673</v>
      </c>
      <c r="L77" s="48">
        <v>2.2665947112790071E-2</v>
      </c>
      <c r="M77" s="48">
        <v>4.3712898003237993E-2</v>
      </c>
      <c r="N77" s="48">
        <v>1.2951969778737183E-2</v>
      </c>
      <c r="O77" s="48">
        <v>7.9870480302212624E-2</v>
      </c>
    </row>
    <row r="78" spans="2:16" ht="12.75" thickTop="1" x14ac:dyDescent="0.15">
      <c r="B78" s="50" t="s">
        <v>471</v>
      </c>
      <c r="C78" s="44">
        <v>195</v>
      </c>
      <c r="D78" s="51">
        <v>4</v>
      </c>
      <c r="E78" s="45">
        <v>3</v>
      </c>
      <c r="F78" s="45">
        <v>16</v>
      </c>
      <c r="G78" s="45">
        <v>20</v>
      </c>
      <c r="H78" s="51">
        <v>19</v>
      </c>
      <c r="I78" s="45">
        <v>12</v>
      </c>
      <c r="J78" s="45">
        <v>23</v>
      </c>
      <c r="K78" s="45">
        <v>30</v>
      </c>
      <c r="L78" s="45">
        <v>6</v>
      </c>
      <c r="M78" s="45">
        <v>15</v>
      </c>
      <c r="N78" s="45">
        <v>5</v>
      </c>
      <c r="O78" s="45">
        <v>42</v>
      </c>
    </row>
    <row r="79" spans="2:16" x14ac:dyDescent="0.15">
      <c r="B79" s="52"/>
      <c r="C79" s="53">
        <v>1</v>
      </c>
      <c r="D79" s="53">
        <v>2.0512820512820513E-2</v>
      </c>
      <c r="E79" s="53">
        <v>1.5384615384615385E-2</v>
      </c>
      <c r="F79" s="53">
        <v>8.2051282051282051E-2</v>
      </c>
      <c r="G79" s="53">
        <v>0.10256410256410256</v>
      </c>
      <c r="H79" s="53">
        <v>9.7435897435897437E-2</v>
      </c>
      <c r="I79" s="53">
        <v>6.1538461538461542E-2</v>
      </c>
      <c r="J79" s="53">
        <v>0.11794871794871795</v>
      </c>
      <c r="K79" s="53">
        <v>0.15384615384615385</v>
      </c>
      <c r="L79" s="53">
        <v>3.0769230769230771E-2</v>
      </c>
      <c r="M79" s="53">
        <v>7.6923076923076927E-2</v>
      </c>
      <c r="N79" s="53">
        <v>2.564102564102564E-2</v>
      </c>
      <c r="O79" s="53">
        <v>0.2153846153846154</v>
      </c>
    </row>
    <row r="80" spans="2:16" x14ac:dyDescent="0.15">
      <c r="B80" s="50" t="s">
        <v>21</v>
      </c>
      <c r="C80" s="44">
        <v>493</v>
      </c>
      <c r="D80" s="51">
        <v>9</v>
      </c>
      <c r="E80" s="45">
        <v>6</v>
      </c>
      <c r="F80" s="45">
        <v>44</v>
      </c>
      <c r="G80" s="45">
        <v>57</v>
      </c>
      <c r="H80" s="51">
        <v>48</v>
      </c>
      <c r="I80" s="45">
        <v>51</v>
      </c>
      <c r="J80" s="45">
        <v>89</v>
      </c>
      <c r="K80" s="45">
        <v>86</v>
      </c>
      <c r="L80" s="45">
        <v>13</v>
      </c>
      <c r="M80" s="45">
        <v>32</v>
      </c>
      <c r="N80" s="45">
        <v>12</v>
      </c>
      <c r="O80" s="45">
        <v>46</v>
      </c>
    </row>
    <row r="81" spans="2:16" x14ac:dyDescent="0.15">
      <c r="B81" s="52"/>
      <c r="C81" s="53">
        <v>0.99999999999999989</v>
      </c>
      <c r="D81" s="53">
        <v>1.8255578093306288E-2</v>
      </c>
      <c r="E81" s="53">
        <v>1.2170385395537525E-2</v>
      </c>
      <c r="F81" s="53">
        <v>8.9249492900608518E-2</v>
      </c>
      <c r="G81" s="53">
        <v>0.11561866125760649</v>
      </c>
      <c r="H81" s="53">
        <v>9.7363083164300201E-2</v>
      </c>
      <c r="I81" s="53">
        <v>0.10344827586206896</v>
      </c>
      <c r="J81" s="53">
        <v>0.18052738336713997</v>
      </c>
      <c r="K81" s="53">
        <v>0.17444219066937119</v>
      </c>
      <c r="L81" s="53">
        <v>2.6369168356997971E-2</v>
      </c>
      <c r="M81" s="53">
        <v>6.4908722109533468E-2</v>
      </c>
      <c r="N81" s="53">
        <v>2.434077079107505E-2</v>
      </c>
      <c r="O81" s="53">
        <v>9.330628803245436E-2</v>
      </c>
    </row>
    <row r="82" spans="2:16" x14ac:dyDescent="0.15">
      <c r="B82" s="50" t="s">
        <v>22</v>
      </c>
      <c r="C82" s="44">
        <v>681</v>
      </c>
      <c r="D82" s="51">
        <v>13</v>
      </c>
      <c r="E82" s="45">
        <v>12</v>
      </c>
      <c r="F82" s="45">
        <v>85</v>
      </c>
      <c r="G82" s="45">
        <v>93</v>
      </c>
      <c r="H82" s="51">
        <v>61</v>
      </c>
      <c r="I82" s="45">
        <v>70</v>
      </c>
      <c r="J82" s="45">
        <v>139</v>
      </c>
      <c r="K82" s="45">
        <v>121</v>
      </c>
      <c r="L82" s="45">
        <v>14</v>
      </c>
      <c r="M82" s="45">
        <v>27</v>
      </c>
      <c r="N82" s="45">
        <v>6</v>
      </c>
      <c r="O82" s="45">
        <v>40</v>
      </c>
    </row>
    <row r="83" spans="2:16" x14ac:dyDescent="0.15">
      <c r="B83" s="52"/>
      <c r="C83" s="53">
        <v>1</v>
      </c>
      <c r="D83" s="53">
        <v>1.908957415565345E-2</v>
      </c>
      <c r="E83" s="53">
        <v>1.7621145374449341E-2</v>
      </c>
      <c r="F83" s="53">
        <v>0.12481644640234948</v>
      </c>
      <c r="G83" s="53">
        <v>0.13656387665198239</v>
      </c>
      <c r="H83" s="53">
        <v>8.957415565345081E-2</v>
      </c>
      <c r="I83" s="53">
        <v>0.10279001468428781</v>
      </c>
      <c r="J83" s="53">
        <v>0.20411160058737152</v>
      </c>
      <c r="K83" s="53">
        <v>0.1776798825256975</v>
      </c>
      <c r="L83" s="53">
        <v>2.0558002936857563E-2</v>
      </c>
      <c r="M83" s="53">
        <v>3.9647577092511016E-2</v>
      </c>
      <c r="N83" s="53">
        <v>8.8105726872246704E-3</v>
      </c>
      <c r="O83" s="53">
        <v>5.8737151248164463E-2</v>
      </c>
    </row>
    <row r="84" spans="2:16" x14ac:dyDescent="0.15">
      <c r="B84" s="50" t="s">
        <v>23</v>
      </c>
      <c r="C84" s="44">
        <v>232</v>
      </c>
      <c r="D84" s="51">
        <v>5</v>
      </c>
      <c r="E84" s="45">
        <v>2</v>
      </c>
      <c r="F84" s="45">
        <v>32</v>
      </c>
      <c r="G84" s="45">
        <v>33</v>
      </c>
      <c r="H84" s="51">
        <v>18</v>
      </c>
      <c r="I84" s="45">
        <v>16</v>
      </c>
      <c r="J84" s="45">
        <v>54</v>
      </c>
      <c r="K84" s="45">
        <v>49</v>
      </c>
      <c r="L84" s="45">
        <v>5</v>
      </c>
      <c r="M84" s="45">
        <v>2</v>
      </c>
      <c r="N84" s="45">
        <v>1</v>
      </c>
      <c r="O84" s="45">
        <v>15</v>
      </c>
    </row>
    <row r="85" spans="2:16" x14ac:dyDescent="0.15">
      <c r="B85" s="52"/>
      <c r="C85" s="53">
        <v>0.99999999999999989</v>
      </c>
      <c r="D85" s="53">
        <v>2.1551724137931036E-2</v>
      </c>
      <c r="E85" s="53">
        <v>8.6206896551724137E-3</v>
      </c>
      <c r="F85" s="53">
        <v>0.13793103448275862</v>
      </c>
      <c r="G85" s="53">
        <v>0.14224137931034483</v>
      </c>
      <c r="H85" s="53">
        <v>7.7586206896551727E-2</v>
      </c>
      <c r="I85" s="53">
        <v>6.8965517241379309E-2</v>
      </c>
      <c r="J85" s="53">
        <v>0.23275862068965517</v>
      </c>
      <c r="K85" s="53">
        <v>0.21120689655172414</v>
      </c>
      <c r="L85" s="53">
        <v>2.1551724137931036E-2</v>
      </c>
      <c r="M85" s="53">
        <v>8.6206896551724137E-3</v>
      </c>
      <c r="N85" s="53">
        <v>4.3103448275862068E-3</v>
      </c>
      <c r="O85" s="53">
        <v>6.4655172413793108E-2</v>
      </c>
    </row>
    <row r="86" spans="2:16" x14ac:dyDescent="0.15">
      <c r="B86" s="50" t="s">
        <v>318</v>
      </c>
      <c r="C86" s="44">
        <v>183</v>
      </c>
      <c r="D86" s="51">
        <v>9</v>
      </c>
      <c r="E86" s="45">
        <v>7</v>
      </c>
      <c r="F86" s="45">
        <v>32</v>
      </c>
      <c r="G86" s="45">
        <v>24</v>
      </c>
      <c r="H86" s="51">
        <v>15</v>
      </c>
      <c r="I86" s="45">
        <v>17</v>
      </c>
      <c r="J86" s="45">
        <v>41</v>
      </c>
      <c r="K86" s="45">
        <v>28</v>
      </c>
      <c r="L86" s="45">
        <v>2</v>
      </c>
      <c r="M86" s="45">
        <v>4</v>
      </c>
      <c r="N86" s="45">
        <v>0</v>
      </c>
      <c r="O86" s="45">
        <v>4</v>
      </c>
    </row>
    <row r="87" spans="2:16" x14ac:dyDescent="0.15">
      <c r="B87" s="52"/>
      <c r="C87" s="53">
        <v>1</v>
      </c>
      <c r="D87" s="53">
        <v>4.9180327868852458E-2</v>
      </c>
      <c r="E87" s="53">
        <v>3.825136612021858E-2</v>
      </c>
      <c r="F87" s="53">
        <v>0.17486338797814208</v>
      </c>
      <c r="G87" s="53">
        <v>0.13114754098360656</v>
      </c>
      <c r="H87" s="53">
        <v>8.1967213114754092E-2</v>
      </c>
      <c r="I87" s="53">
        <v>9.2896174863387984E-2</v>
      </c>
      <c r="J87" s="53">
        <v>0.22404371584699453</v>
      </c>
      <c r="K87" s="53">
        <v>0.15300546448087432</v>
      </c>
      <c r="L87" s="53">
        <v>1.092896174863388E-2</v>
      </c>
      <c r="M87" s="53">
        <v>2.185792349726776E-2</v>
      </c>
      <c r="N87" s="53">
        <v>0</v>
      </c>
      <c r="O87" s="53">
        <v>2.185792349726776E-2</v>
      </c>
    </row>
    <row r="88" spans="2:16" x14ac:dyDescent="0.15">
      <c r="B88" s="50" t="s">
        <v>316</v>
      </c>
      <c r="C88" s="44">
        <v>69</v>
      </c>
      <c r="D88" s="51">
        <v>8</v>
      </c>
      <c r="E88" s="45">
        <v>3</v>
      </c>
      <c r="F88" s="45">
        <v>8</v>
      </c>
      <c r="G88" s="45">
        <v>11</v>
      </c>
      <c r="H88" s="51">
        <v>5</v>
      </c>
      <c r="I88" s="45">
        <v>2</v>
      </c>
      <c r="J88" s="45">
        <v>16</v>
      </c>
      <c r="K88" s="45">
        <v>12</v>
      </c>
      <c r="L88" s="45">
        <v>2</v>
      </c>
      <c r="M88" s="45">
        <v>1</v>
      </c>
      <c r="N88" s="45">
        <v>0</v>
      </c>
      <c r="O88" s="45">
        <v>1</v>
      </c>
    </row>
    <row r="89" spans="2:16" ht="12.75" thickBot="1" x14ac:dyDescent="0.2">
      <c r="B89" s="52"/>
      <c r="C89" s="53">
        <v>1</v>
      </c>
      <c r="D89" s="53">
        <v>0.11594202898550725</v>
      </c>
      <c r="E89" s="53">
        <v>4.3478260869565216E-2</v>
      </c>
      <c r="F89" s="53">
        <v>0.11594202898550725</v>
      </c>
      <c r="G89" s="53">
        <v>0.15942028985507245</v>
      </c>
      <c r="H89" s="53">
        <v>7.2463768115942032E-2</v>
      </c>
      <c r="I89" s="53">
        <v>2.8985507246376812E-2</v>
      </c>
      <c r="J89" s="53">
        <v>0.2318840579710145</v>
      </c>
      <c r="K89" s="53">
        <v>0.17391304347826086</v>
      </c>
      <c r="L89" s="53">
        <v>2.8985507246376812E-2</v>
      </c>
      <c r="M89" s="53">
        <v>1.4492753623188406E-2</v>
      </c>
      <c r="N89" s="53">
        <v>0</v>
      </c>
      <c r="O89" s="53">
        <v>1.4492753623188406E-2</v>
      </c>
    </row>
    <row r="90" spans="2:16" ht="12.75" thickTop="1" x14ac:dyDescent="0.15">
      <c r="B90" s="275" t="s">
        <v>489</v>
      </c>
      <c r="C90" s="276">
        <f t="shared" ref="C90:C91" si="38">SUM(D90:O90)</f>
        <v>1784</v>
      </c>
      <c r="D90" s="276">
        <f t="shared" ref="D90:O90" si="39">SUM(D78,D80,D82,D84,D86)</f>
        <v>40</v>
      </c>
      <c r="E90" s="276">
        <f t="shared" si="39"/>
        <v>30</v>
      </c>
      <c r="F90" s="276">
        <f t="shared" si="39"/>
        <v>209</v>
      </c>
      <c r="G90" s="276">
        <f t="shared" si="39"/>
        <v>227</v>
      </c>
      <c r="H90" s="276">
        <f t="shared" si="39"/>
        <v>161</v>
      </c>
      <c r="I90" s="276">
        <f t="shared" si="39"/>
        <v>166</v>
      </c>
      <c r="J90" s="276">
        <f t="shared" si="39"/>
        <v>346</v>
      </c>
      <c r="K90" s="276">
        <f t="shared" si="39"/>
        <v>314</v>
      </c>
      <c r="L90" s="276">
        <f t="shared" si="39"/>
        <v>40</v>
      </c>
      <c r="M90" s="276">
        <f t="shared" si="39"/>
        <v>80</v>
      </c>
      <c r="N90" s="276">
        <f t="shared" si="39"/>
        <v>24</v>
      </c>
      <c r="O90" s="276">
        <f t="shared" si="39"/>
        <v>147</v>
      </c>
    </row>
    <row r="91" spans="2:16" x14ac:dyDescent="0.15">
      <c r="B91" s="277"/>
      <c r="C91" s="278">
        <f t="shared" si="38"/>
        <v>1</v>
      </c>
      <c r="D91" s="279">
        <f>D90/$C90</f>
        <v>2.2421524663677129E-2</v>
      </c>
      <c r="E91" s="279">
        <f t="shared" ref="E91:O91" si="40">E90/$C90</f>
        <v>1.6816143497757848E-2</v>
      </c>
      <c r="F91" s="279">
        <f t="shared" si="40"/>
        <v>0.11715246636771301</v>
      </c>
      <c r="G91" s="279">
        <f t="shared" si="40"/>
        <v>0.12724215246636772</v>
      </c>
      <c r="H91" s="279">
        <f t="shared" si="40"/>
        <v>9.0246636771300445E-2</v>
      </c>
      <c r="I91" s="279">
        <f t="shared" si="40"/>
        <v>9.3049327354260095E-2</v>
      </c>
      <c r="J91" s="279">
        <f t="shared" si="40"/>
        <v>0.19394618834080718</v>
      </c>
      <c r="K91" s="279">
        <f t="shared" si="40"/>
        <v>0.17600896860986548</v>
      </c>
      <c r="L91" s="279">
        <f t="shared" si="40"/>
        <v>2.2421524663677129E-2</v>
      </c>
      <c r="M91" s="279">
        <f t="shared" si="40"/>
        <v>4.4843049327354258E-2</v>
      </c>
      <c r="N91" s="279">
        <f t="shared" si="40"/>
        <v>1.3452914798206279E-2</v>
      </c>
      <c r="O91" s="279">
        <f t="shared" si="40"/>
        <v>8.2399103139013455E-2</v>
      </c>
    </row>
    <row r="93" spans="2:16" x14ac:dyDescent="0.4">
      <c r="P93" s="19"/>
    </row>
    <row r="94" spans="2:16" ht="16.5" customHeight="1" x14ac:dyDescent="0.4">
      <c r="B94" s="18" t="s">
        <v>311</v>
      </c>
      <c r="P94" s="19"/>
    </row>
    <row r="95" spans="2:16" s="24" customFormat="1" ht="72" customHeight="1" x14ac:dyDescent="0.4">
      <c r="B95" s="89"/>
      <c r="C95" s="90" t="s">
        <v>39</v>
      </c>
      <c r="D95" s="96" t="s">
        <v>81</v>
      </c>
      <c r="E95" s="96" t="s">
        <v>82</v>
      </c>
      <c r="F95" s="96" t="s">
        <v>83</v>
      </c>
      <c r="G95" s="96" t="s">
        <v>84</v>
      </c>
      <c r="H95" s="96" t="s">
        <v>85</v>
      </c>
      <c r="I95" s="96" t="s">
        <v>86</v>
      </c>
      <c r="J95" s="96" t="s">
        <v>87</v>
      </c>
      <c r="K95" s="96" t="s">
        <v>88</v>
      </c>
      <c r="L95" s="96" t="s">
        <v>89</v>
      </c>
      <c r="M95" s="96" t="s">
        <v>90</v>
      </c>
      <c r="N95" s="91" t="s">
        <v>2</v>
      </c>
      <c r="O95" s="91" t="s">
        <v>91</v>
      </c>
    </row>
    <row r="96" spans="2:16" x14ac:dyDescent="0.15">
      <c r="B96" s="43" t="s">
        <v>42</v>
      </c>
      <c r="C96" s="44">
        <f>SUM(D96:O96)</f>
        <v>1881</v>
      </c>
      <c r="D96" s="45">
        <f>SUM(D98,D100,D102,D104,D106,D108,D110)</f>
        <v>49</v>
      </c>
      <c r="E96" s="45">
        <f t="shared" ref="E96:O96" si="41">SUM(E98,E100,E102,E104,E106,E108,E110)</f>
        <v>34</v>
      </c>
      <c r="F96" s="45">
        <f t="shared" si="41"/>
        <v>218</v>
      </c>
      <c r="G96" s="45">
        <f t="shared" si="41"/>
        <v>242</v>
      </c>
      <c r="H96" s="45">
        <f t="shared" si="41"/>
        <v>167</v>
      </c>
      <c r="I96" s="45">
        <f t="shared" si="41"/>
        <v>171</v>
      </c>
      <c r="J96" s="45">
        <f>SUM(J98,J100,J102,J104,J106,J108,J110)</f>
        <v>363</v>
      </c>
      <c r="K96" s="45">
        <f t="shared" si="41"/>
        <v>329</v>
      </c>
      <c r="L96" s="45">
        <f t="shared" si="41"/>
        <v>43</v>
      </c>
      <c r="M96" s="45">
        <f t="shared" si="41"/>
        <v>82</v>
      </c>
      <c r="N96" s="45">
        <f t="shared" si="41"/>
        <v>25</v>
      </c>
      <c r="O96" s="45">
        <f t="shared" si="41"/>
        <v>158</v>
      </c>
      <c r="P96" s="19"/>
    </row>
    <row r="97" spans="2:26" ht="12.75" thickBot="1" x14ac:dyDescent="0.2">
      <c r="B97" s="47"/>
      <c r="C97" s="48">
        <f>$C96/C96</f>
        <v>1</v>
      </c>
      <c r="D97" s="48">
        <f t="shared" ref="D97:O97" si="42">D96/$C96</f>
        <v>2.6049973418394472E-2</v>
      </c>
      <c r="E97" s="48">
        <f t="shared" si="42"/>
        <v>1.8075491759702286E-2</v>
      </c>
      <c r="F97" s="48">
        <f t="shared" si="42"/>
        <v>0.11589580010632643</v>
      </c>
      <c r="G97" s="48">
        <f t="shared" si="42"/>
        <v>0.12865497076023391</v>
      </c>
      <c r="H97" s="48">
        <f t="shared" si="42"/>
        <v>8.8782562466772991E-2</v>
      </c>
      <c r="I97" s="48">
        <f t="shared" si="42"/>
        <v>9.0909090909090912E-2</v>
      </c>
      <c r="J97" s="48">
        <f>J96/$C96</f>
        <v>0.19298245614035087</v>
      </c>
      <c r="K97" s="48">
        <f t="shared" si="42"/>
        <v>0.17490696438064859</v>
      </c>
      <c r="L97" s="48">
        <f t="shared" si="42"/>
        <v>2.2860180754917598E-2</v>
      </c>
      <c r="M97" s="48">
        <f t="shared" si="42"/>
        <v>4.3593833067517275E-2</v>
      </c>
      <c r="N97" s="48">
        <f t="shared" si="42"/>
        <v>1.3290802764486975E-2</v>
      </c>
      <c r="O97" s="48">
        <f t="shared" si="42"/>
        <v>8.3997873471557682E-2</v>
      </c>
      <c r="P97" s="19"/>
    </row>
    <row r="98" spans="2:26" ht="12.75" thickTop="1" x14ac:dyDescent="0.15">
      <c r="B98" s="97" t="s">
        <v>67</v>
      </c>
      <c r="C98" s="44">
        <f>SUM(D98:O98)</f>
        <v>542</v>
      </c>
      <c r="D98" s="51">
        <v>14</v>
      </c>
      <c r="E98" s="45">
        <v>10</v>
      </c>
      <c r="F98" s="45">
        <v>64</v>
      </c>
      <c r="G98" s="45">
        <v>73</v>
      </c>
      <c r="H98" s="51">
        <v>42</v>
      </c>
      <c r="I98" s="45">
        <v>43</v>
      </c>
      <c r="J98" s="45">
        <v>102</v>
      </c>
      <c r="K98" s="45">
        <v>66</v>
      </c>
      <c r="L98" s="45">
        <v>11</v>
      </c>
      <c r="M98" s="45">
        <v>8</v>
      </c>
      <c r="N98" s="45">
        <v>4</v>
      </c>
      <c r="O98" s="45">
        <v>105</v>
      </c>
      <c r="P98" s="72"/>
      <c r="Q98" s="73"/>
      <c r="R98" s="73"/>
      <c r="S98" s="73"/>
      <c r="T98" s="73"/>
      <c r="U98" s="73"/>
      <c r="V98" s="73"/>
      <c r="W98" s="73"/>
      <c r="X98" s="73"/>
      <c r="Y98" s="73"/>
      <c r="Z98" s="73"/>
    </row>
    <row r="99" spans="2:26" x14ac:dyDescent="0.15">
      <c r="B99" s="98"/>
      <c r="C99" s="53">
        <f>$C98/C98</f>
        <v>1</v>
      </c>
      <c r="D99" s="53">
        <f t="shared" ref="D99:O99" si="43">D98/$C98</f>
        <v>2.5830258302583026E-2</v>
      </c>
      <c r="E99" s="53">
        <f t="shared" si="43"/>
        <v>1.8450184501845018E-2</v>
      </c>
      <c r="F99" s="53">
        <f t="shared" si="43"/>
        <v>0.11808118081180811</v>
      </c>
      <c r="G99" s="53">
        <f t="shared" si="43"/>
        <v>0.13468634686346864</v>
      </c>
      <c r="H99" s="53">
        <f t="shared" si="43"/>
        <v>7.7490774907749083E-2</v>
      </c>
      <c r="I99" s="53">
        <f t="shared" si="43"/>
        <v>7.9335793357933573E-2</v>
      </c>
      <c r="J99" s="53">
        <f t="shared" si="43"/>
        <v>0.18819188191881919</v>
      </c>
      <c r="K99" s="53">
        <f t="shared" si="43"/>
        <v>0.12177121771217712</v>
      </c>
      <c r="L99" s="53">
        <f t="shared" si="43"/>
        <v>2.0295202952029519E-2</v>
      </c>
      <c r="M99" s="53">
        <f t="shared" si="43"/>
        <v>1.4760147601476014E-2</v>
      </c>
      <c r="N99" s="53">
        <f t="shared" si="43"/>
        <v>7.3800738007380072E-3</v>
      </c>
      <c r="O99" s="53">
        <f t="shared" si="43"/>
        <v>0.19372693726937271</v>
      </c>
      <c r="P99" s="72"/>
      <c r="Q99" s="73"/>
      <c r="R99" s="73"/>
      <c r="S99" s="73"/>
      <c r="T99" s="73"/>
      <c r="U99" s="73"/>
      <c r="V99" s="73"/>
      <c r="W99" s="73"/>
      <c r="X99" s="73"/>
      <c r="Y99" s="73"/>
      <c r="Z99" s="73"/>
    </row>
    <row r="100" spans="2:26" x14ac:dyDescent="0.15">
      <c r="B100" s="97" t="s">
        <v>31</v>
      </c>
      <c r="C100" s="44">
        <f>SUM(D100:O100)</f>
        <v>92</v>
      </c>
      <c r="D100" s="51">
        <v>10</v>
      </c>
      <c r="E100" s="45">
        <v>5</v>
      </c>
      <c r="F100" s="45">
        <v>12</v>
      </c>
      <c r="G100" s="45">
        <v>17</v>
      </c>
      <c r="H100" s="51">
        <v>4</v>
      </c>
      <c r="I100" s="45">
        <v>6</v>
      </c>
      <c r="J100" s="45">
        <v>21</v>
      </c>
      <c r="K100" s="45">
        <v>15</v>
      </c>
      <c r="L100" s="45">
        <v>1</v>
      </c>
      <c r="M100" s="45">
        <v>0</v>
      </c>
      <c r="N100" s="45">
        <v>0</v>
      </c>
      <c r="O100" s="45">
        <v>1</v>
      </c>
      <c r="P100" s="72"/>
      <c r="Q100" s="73"/>
      <c r="R100" s="73"/>
      <c r="S100" s="73"/>
      <c r="T100" s="73"/>
      <c r="U100" s="73"/>
      <c r="V100" s="73"/>
      <c r="W100" s="73"/>
      <c r="X100" s="73"/>
      <c r="Y100" s="73"/>
      <c r="Z100" s="73"/>
    </row>
    <row r="101" spans="2:26" x14ac:dyDescent="0.15">
      <c r="B101" s="98"/>
      <c r="C101" s="53">
        <f>$C100/C100</f>
        <v>1</v>
      </c>
      <c r="D101" s="53">
        <f t="shared" ref="D101:O101" si="44">D100/$C100</f>
        <v>0.10869565217391304</v>
      </c>
      <c r="E101" s="53">
        <f t="shared" si="44"/>
        <v>5.434782608695652E-2</v>
      </c>
      <c r="F101" s="53">
        <f t="shared" si="44"/>
        <v>0.13043478260869565</v>
      </c>
      <c r="G101" s="53">
        <f t="shared" si="44"/>
        <v>0.18478260869565216</v>
      </c>
      <c r="H101" s="53">
        <f t="shared" si="44"/>
        <v>4.3478260869565216E-2</v>
      </c>
      <c r="I101" s="53">
        <f t="shared" si="44"/>
        <v>6.5217391304347824E-2</v>
      </c>
      <c r="J101" s="53">
        <f t="shared" si="44"/>
        <v>0.22826086956521738</v>
      </c>
      <c r="K101" s="53">
        <f t="shared" si="44"/>
        <v>0.16304347826086957</v>
      </c>
      <c r="L101" s="53">
        <f t="shared" si="44"/>
        <v>1.0869565217391304E-2</v>
      </c>
      <c r="M101" s="53">
        <f t="shared" si="44"/>
        <v>0</v>
      </c>
      <c r="N101" s="53">
        <f t="shared" si="44"/>
        <v>0</v>
      </c>
      <c r="O101" s="53">
        <f t="shared" si="44"/>
        <v>1.0869565217391304E-2</v>
      </c>
      <c r="P101" s="72"/>
      <c r="Q101" s="73"/>
      <c r="R101" s="73"/>
      <c r="S101" s="73"/>
      <c r="T101" s="73"/>
      <c r="U101" s="73"/>
      <c r="V101" s="73"/>
      <c r="W101" s="73"/>
      <c r="X101" s="73"/>
      <c r="Y101" s="73"/>
      <c r="Z101" s="73"/>
    </row>
    <row r="102" spans="2:26" x14ac:dyDescent="0.15">
      <c r="B102" s="97" t="s">
        <v>32</v>
      </c>
      <c r="C102" s="44">
        <f>SUM(D102:O102)</f>
        <v>159</v>
      </c>
      <c r="D102" s="51">
        <v>3</v>
      </c>
      <c r="E102" s="45">
        <v>2</v>
      </c>
      <c r="F102" s="45">
        <v>20</v>
      </c>
      <c r="G102" s="45">
        <v>19</v>
      </c>
      <c r="H102" s="51">
        <v>12</v>
      </c>
      <c r="I102" s="45">
        <v>16</v>
      </c>
      <c r="J102" s="45">
        <v>37</v>
      </c>
      <c r="K102" s="45">
        <v>39</v>
      </c>
      <c r="L102" s="45">
        <v>4</v>
      </c>
      <c r="M102" s="45">
        <v>6</v>
      </c>
      <c r="N102" s="45">
        <v>1</v>
      </c>
      <c r="O102" s="45">
        <v>0</v>
      </c>
      <c r="P102" s="72"/>
      <c r="Q102" s="73"/>
      <c r="R102" s="73"/>
      <c r="S102" s="73"/>
      <c r="T102" s="73"/>
      <c r="U102" s="73"/>
      <c r="V102" s="73"/>
      <c r="W102" s="73"/>
      <c r="X102" s="73"/>
      <c r="Y102" s="73"/>
      <c r="Z102" s="73"/>
    </row>
    <row r="103" spans="2:26" x14ac:dyDescent="0.15">
      <c r="B103" s="98"/>
      <c r="C103" s="53">
        <f>$C102/C102</f>
        <v>1</v>
      </c>
      <c r="D103" s="53">
        <f t="shared" ref="D103:O103" si="45">D102/$C102</f>
        <v>1.8867924528301886E-2</v>
      </c>
      <c r="E103" s="53">
        <f t="shared" si="45"/>
        <v>1.2578616352201259E-2</v>
      </c>
      <c r="F103" s="53">
        <f t="shared" si="45"/>
        <v>0.12578616352201258</v>
      </c>
      <c r="G103" s="53">
        <f t="shared" si="45"/>
        <v>0.11949685534591195</v>
      </c>
      <c r="H103" s="53">
        <f t="shared" si="45"/>
        <v>7.5471698113207544E-2</v>
      </c>
      <c r="I103" s="53">
        <f t="shared" si="45"/>
        <v>0.10062893081761007</v>
      </c>
      <c r="J103" s="53">
        <f t="shared" si="45"/>
        <v>0.23270440251572327</v>
      </c>
      <c r="K103" s="53">
        <f t="shared" si="45"/>
        <v>0.24528301886792453</v>
      </c>
      <c r="L103" s="53">
        <f t="shared" si="45"/>
        <v>2.5157232704402517E-2</v>
      </c>
      <c r="M103" s="53">
        <f t="shared" si="45"/>
        <v>3.7735849056603772E-2</v>
      </c>
      <c r="N103" s="53">
        <f t="shared" si="45"/>
        <v>6.2893081761006293E-3</v>
      </c>
      <c r="O103" s="53">
        <f t="shared" si="45"/>
        <v>0</v>
      </c>
      <c r="P103" s="72"/>
      <c r="Q103" s="73"/>
      <c r="R103" s="73"/>
      <c r="S103" s="73"/>
      <c r="T103" s="73"/>
      <c r="U103" s="73"/>
      <c r="V103" s="73"/>
      <c r="W103" s="73"/>
      <c r="X103" s="73"/>
      <c r="Y103" s="73"/>
      <c r="Z103" s="73"/>
    </row>
    <row r="104" spans="2:26" x14ac:dyDescent="0.15">
      <c r="B104" s="97" t="s">
        <v>33</v>
      </c>
      <c r="C104" s="44">
        <f>SUM(D104:O104)</f>
        <v>568</v>
      </c>
      <c r="D104" s="51">
        <v>15</v>
      </c>
      <c r="E104" s="45">
        <v>10</v>
      </c>
      <c r="F104" s="45">
        <v>67</v>
      </c>
      <c r="G104" s="45">
        <v>71</v>
      </c>
      <c r="H104" s="51">
        <v>50</v>
      </c>
      <c r="I104" s="45">
        <v>56</v>
      </c>
      <c r="J104" s="45">
        <v>109</v>
      </c>
      <c r="K104" s="45">
        <v>111</v>
      </c>
      <c r="L104" s="45">
        <v>12</v>
      </c>
      <c r="M104" s="45">
        <v>36</v>
      </c>
      <c r="N104" s="45">
        <v>7</v>
      </c>
      <c r="O104" s="45">
        <v>24</v>
      </c>
      <c r="P104" s="72"/>
      <c r="Q104" s="73"/>
      <c r="R104" s="73"/>
      <c r="S104" s="73"/>
      <c r="T104" s="73"/>
      <c r="U104" s="73"/>
      <c r="V104" s="73"/>
      <c r="W104" s="73"/>
      <c r="X104" s="73"/>
      <c r="Y104" s="73"/>
      <c r="Z104" s="73"/>
    </row>
    <row r="105" spans="2:26" x14ac:dyDescent="0.15">
      <c r="B105" s="98"/>
      <c r="C105" s="53">
        <f>$C104/C104</f>
        <v>1</v>
      </c>
      <c r="D105" s="53">
        <f t="shared" ref="D105:O105" si="46">D104/$C104</f>
        <v>2.6408450704225352E-2</v>
      </c>
      <c r="E105" s="53">
        <f t="shared" si="46"/>
        <v>1.7605633802816902E-2</v>
      </c>
      <c r="F105" s="53">
        <f t="shared" si="46"/>
        <v>0.11795774647887323</v>
      </c>
      <c r="G105" s="53">
        <f t="shared" si="46"/>
        <v>0.125</v>
      </c>
      <c r="H105" s="53">
        <f t="shared" si="46"/>
        <v>8.8028169014084501E-2</v>
      </c>
      <c r="I105" s="53">
        <f t="shared" si="46"/>
        <v>9.8591549295774641E-2</v>
      </c>
      <c r="J105" s="53">
        <f t="shared" si="46"/>
        <v>0.19190140845070422</v>
      </c>
      <c r="K105" s="53">
        <f t="shared" si="46"/>
        <v>0.1954225352112676</v>
      </c>
      <c r="L105" s="53">
        <f t="shared" si="46"/>
        <v>2.1126760563380281E-2</v>
      </c>
      <c r="M105" s="53">
        <f t="shared" si="46"/>
        <v>6.3380281690140844E-2</v>
      </c>
      <c r="N105" s="53">
        <f t="shared" si="46"/>
        <v>1.232394366197183E-2</v>
      </c>
      <c r="O105" s="53">
        <f t="shared" si="46"/>
        <v>4.2253521126760563E-2</v>
      </c>
      <c r="P105" s="19"/>
    </row>
    <row r="106" spans="2:26" ht="12" customHeight="1" x14ac:dyDescent="0.15">
      <c r="B106" s="97" t="s">
        <v>34</v>
      </c>
      <c r="C106" s="44">
        <f>SUM(D106:O106)</f>
        <v>235</v>
      </c>
      <c r="D106" s="51">
        <v>2</v>
      </c>
      <c r="E106" s="45">
        <v>3</v>
      </c>
      <c r="F106" s="45">
        <v>28</v>
      </c>
      <c r="G106" s="45">
        <v>23</v>
      </c>
      <c r="H106" s="51">
        <v>27</v>
      </c>
      <c r="I106" s="45">
        <v>22</v>
      </c>
      <c r="J106" s="45">
        <v>42</v>
      </c>
      <c r="K106" s="45">
        <v>53</v>
      </c>
      <c r="L106" s="45">
        <v>6</v>
      </c>
      <c r="M106" s="45">
        <v>12</v>
      </c>
      <c r="N106" s="45">
        <v>7</v>
      </c>
      <c r="O106" s="45">
        <v>10</v>
      </c>
      <c r="P106" s="19"/>
    </row>
    <row r="107" spans="2:26" ht="12" customHeight="1" x14ac:dyDescent="0.15">
      <c r="B107" s="98"/>
      <c r="C107" s="53">
        <f>$C106/C106</f>
        <v>1</v>
      </c>
      <c r="D107" s="53">
        <f t="shared" ref="D107:O107" si="47">D106/$C106</f>
        <v>8.5106382978723406E-3</v>
      </c>
      <c r="E107" s="53">
        <f t="shared" si="47"/>
        <v>1.276595744680851E-2</v>
      </c>
      <c r="F107" s="53">
        <f t="shared" si="47"/>
        <v>0.11914893617021277</v>
      </c>
      <c r="G107" s="53">
        <f t="shared" si="47"/>
        <v>9.7872340425531917E-2</v>
      </c>
      <c r="H107" s="53">
        <f t="shared" si="47"/>
        <v>0.1148936170212766</v>
      </c>
      <c r="I107" s="53">
        <f t="shared" si="47"/>
        <v>9.3617021276595741E-2</v>
      </c>
      <c r="J107" s="53">
        <f t="shared" si="47"/>
        <v>0.17872340425531916</v>
      </c>
      <c r="K107" s="53">
        <f t="shared" si="47"/>
        <v>0.22553191489361701</v>
      </c>
      <c r="L107" s="53">
        <f t="shared" si="47"/>
        <v>2.553191489361702E-2</v>
      </c>
      <c r="M107" s="53">
        <f t="shared" si="47"/>
        <v>5.106382978723404E-2</v>
      </c>
      <c r="N107" s="53">
        <f t="shared" si="47"/>
        <v>2.9787234042553193E-2</v>
      </c>
      <c r="O107" s="53">
        <f t="shared" si="47"/>
        <v>4.2553191489361701E-2</v>
      </c>
      <c r="P107" s="19"/>
    </row>
    <row r="108" spans="2:26" ht="12" customHeight="1" x14ac:dyDescent="0.15">
      <c r="B108" s="97" t="s">
        <v>35</v>
      </c>
      <c r="C108" s="44">
        <f>SUM(D108:O108)</f>
        <v>251</v>
      </c>
      <c r="D108" s="51">
        <v>5</v>
      </c>
      <c r="E108" s="45">
        <v>4</v>
      </c>
      <c r="F108" s="45">
        <v>24</v>
      </c>
      <c r="G108" s="45">
        <v>34</v>
      </c>
      <c r="H108" s="51">
        <v>31</v>
      </c>
      <c r="I108" s="45">
        <v>26</v>
      </c>
      <c r="J108" s="45">
        <v>47</v>
      </c>
      <c r="K108" s="45">
        <v>43</v>
      </c>
      <c r="L108" s="45">
        <v>8</v>
      </c>
      <c r="M108" s="45">
        <v>19</v>
      </c>
      <c r="N108" s="45">
        <v>5</v>
      </c>
      <c r="O108" s="45">
        <v>5</v>
      </c>
      <c r="P108" s="19"/>
    </row>
    <row r="109" spans="2:26" s="57" customFormat="1" ht="12" customHeight="1" x14ac:dyDescent="0.15">
      <c r="B109" s="98"/>
      <c r="C109" s="53">
        <f t="shared" ref="C109" si="48">$C108/C108</f>
        <v>1</v>
      </c>
      <c r="D109" s="53">
        <f t="shared" ref="D109:O109" si="49">D108/$C108</f>
        <v>1.9920318725099601E-2</v>
      </c>
      <c r="E109" s="53">
        <f t="shared" si="49"/>
        <v>1.5936254980079681E-2</v>
      </c>
      <c r="F109" s="53">
        <f t="shared" si="49"/>
        <v>9.5617529880478086E-2</v>
      </c>
      <c r="G109" s="53">
        <f t="shared" si="49"/>
        <v>0.13545816733067728</v>
      </c>
      <c r="H109" s="53">
        <f t="shared" si="49"/>
        <v>0.12350597609561753</v>
      </c>
      <c r="I109" s="53">
        <f t="shared" si="49"/>
        <v>0.10358565737051793</v>
      </c>
      <c r="J109" s="53">
        <f t="shared" si="49"/>
        <v>0.18725099601593626</v>
      </c>
      <c r="K109" s="53">
        <f t="shared" si="49"/>
        <v>0.17131474103585656</v>
      </c>
      <c r="L109" s="53">
        <f t="shared" si="49"/>
        <v>3.1872509960159362E-2</v>
      </c>
      <c r="M109" s="53">
        <f t="shared" si="49"/>
        <v>7.5697211155378488E-2</v>
      </c>
      <c r="N109" s="53">
        <f t="shared" si="49"/>
        <v>1.9920318725099601E-2</v>
      </c>
      <c r="O109" s="53">
        <f t="shared" si="49"/>
        <v>1.9920318725099601E-2</v>
      </c>
    </row>
    <row r="110" spans="2:26" ht="12" customHeight="1" x14ac:dyDescent="0.15">
      <c r="B110" s="97" t="s">
        <v>0</v>
      </c>
      <c r="C110" s="44">
        <f>SUM(D110:O110)</f>
        <v>34</v>
      </c>
      <c r="D110" s="51">
        <v>0</v>
      </c>
      <c r="E110" s="45">
        <v>0</v>
      </c>
      <c r="F110" s="45">
        <v>3</v>
      </c>
      <c r="G110" s="45">
        <v>5</v>
      </c>
      <c r="H110" s="51">
        <v>1</v>
      </c>
      <c r="I110" s="45">
        <v>2</v>
      </c>
      <c r="J110" s="45">
        <v>5</v>
      </c>
      <c r="K110" s="45">
        <v>2</v>
      </c>
      <c r="L110" s="45">
        <v>1</v>
      </c>
      <c r="M110" s="45">
        <v>1</v>
      </c>
      <c r="N110" s="45">
        <v>1</v>
      </c>
      <c r="O110" s="45">
        <v>13</v>
      </c>
      <c r="P110" s="19"/>
    </row>
    <row r="111" spans="2:26" s="57" customFormat="1" ht="12" customHeight="1" x14ac:dyDescent="0.15">
      <c r="B111" s="98"/>
      <c r="C111" s="53">
        <f t="shared" ref="C111" si="50">$C110/C110</f>
        <v>1</v>
      </c>
      <c r="D111" s="53">
        <f t="shared" ref="D111:O111" si="51">D110/$C110</f>
        <v>0</v>
      </c>
      <c r="E111" s="53">
        <f t="shared" si="51"/>
        <v>0</v>
      </c>
      <c r="F111" s="53">
        <f t="shared" si="51"/>
        <v>8.8235294117647065E-2</v>
      </c>
      <c r="G111" s="53">
        <f t="shared" si="51"/>
        <v>0.14705882352941177</v>
      </c>
      <c r="H111" s="53">
        <f t="shared" si="51"/>
        <v>2.9411764705882353E-2</v>
      </c>
      <c r="I111" s="53">
        <f t="shared" si="51"/>
        <v>5.8823529411764705E-2</v>
      </c>
      <c r="J111" s="53">
        <f t="shared" si="51"/>
        <v>0.14705882352941177</v>
      </c>
      <c r="K111" s="53">
        <f t="shared" si="51"/>
        <v>5.8823529411764705E-2</v>
      </c>
      <c r="L111" s="53">
        <f t="shared" si="51"/>
        <v>2.9411764705882353E-2</v>
      </c>
      <c r="M111" s="53">
        <f t="shared" si="51"/>
        <v>2.9411764705882353E-2</v>
      </c>
      <c r="N111" s="53">
        <f t="shared" si="51"/>
        <v>2.9411764705882353E-2</v>
      </c>
      <c r="O111" s="53">
        <f t="shared" si="51"/>
        <v>0.38235294117647056</v>
      </c>
    </row>
    <row r="112" spans="2:26" s="57" customFormat="1" ht="13.5" x14ac:dyDescent="0.4">
      <c r="E112" s="58"/>
    </row>
  </sheetData>
  <mergeCells count="13">
    <mergeCell ref="C30:D30"/>
    <mergeCell ref="E29:F29"/>
    <mergeCell ref="G29:H29"/>
    <mergeCell ref="B18:F18"/>
    <mergeCell ref="C28:D28"/>
    <mergeCell ref="E28:F28"/>
    <mergeCell ref="G28:H28"/>
    <mergeCell ref="C29:D29"/>
    <mergeCell ref="I29:J29"/>
    <mergeCell ref="I28:J28"/>
    <mergeCell ref="E30:F30"/>
    <mergeCell ref="G30:H30"/>
    <mergeCell ref="I30:J30"/>
  </mergeCells>
  <phoneticPr fontId="2"/>
  <pageMargins left="0.70866141732283472" right="0.70866141732283472" top="0.74803149606299213" bottom="0.44" header="0.31496062992125984" footer="0.31496062992125984"/>
  <pageSetup paperSize="9" scale="86" orientation="landscape" r:id="rId1"/>
  <rowBreaks count="2" manualBreakCount="2">
    <brk id="58" max="14" man="1"/>
    <brk id="93"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
  <sheetViews>
    <sheetView view="pageBreakPreview" zoomScaleNormal="7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7" width="10.625" style="18" customWidth="1"/>
    <col min="18" max="16384" width="9" style="18"/>
  </cols>
  <sheetData>
    <row r="1" spans="1:11" ht="22.5" customHeight="1" x14ac:dyDescent="0.4">
      <c r="B1" s="370" t="s">
        <v>513</v>
      </c>
    </row>
    <row r="3" spans="1:11" x14ac:dyDescent="0.4">
      <c r="B3" s="10" t="s">
        <v>101</v>
      </c>
      <c r="C3" s="10"/>
      <c r="D3" s="10"/>
      <c r="E3" s="11"/>
      <c r="F3" s="10"/>
      <c r="G3" s="10"/>
    </row>
    <row r="5" spans="1:11" x14ac:dyDescent="0.4">
      <c r="K5" s="99" t="s">
        <v>374</v>
      </c>
    </row>
    <row r="6" spans="1:11" s="24" customFormat="1" ht="22.5" customHeight="1" x14ac:dyDescent="0.4">
      <c r="A6" s="20"/>
      <c r="B6" s="77"/>
      <c r="C6" s="21"/>
      <c r="D6" s="21"/>
      <c r="E6" s="21"/>
      <c r="F6" s="100"/>
      <c r="G6" s="100"/>
      <c r="H6" s="100"/>
      <c r="I6" s="78"/>
      <c r="J6" s="23" t="s">
        <v>141</v>
      </c>
      <c r="K6" s="23" t="s">
        <v>25</v>
      </c>
    </row>
    <row r="7" spans="1:11" s="24" customFormat="1" ht="15" customHeight="1" x14ac:dyDescent="0.4">
      <c r="A7" s="20"/>
      <c r="B7" s="79" t="s">
        <v>102</v>
      </c>
      <c r="C7" s="26"/>
      <c r="D7" s="26"/>
      <c r="E7" s="26"/>
      <c r="F7" s="100"/>
      <c r="G7" s="100"/>
      <c r="H7" s="100"/>
      <c r="I7" s="78"/>
      <c r="J7" s="80">
        <v>283</v>
      </c>
      <c r="K7" s="27">
        <f>IFERROR(J7/802,)</f>
        <v>0.35286783042394015</v>
      </c>
    </row>
    <row r="8" spans="1:11" s="24" customFormat="1" ht="15" customHeight="1" x14ac:dyDescent="0.4">
      <c r="A8" s="20"/>
      <c r="B8" s="79" t="s">
        <v>103</v>
      </c>
      <c r="C8" s="26"/>
      <c r="D8" s="26"/>
      <c r="E8" s="26"/>
      <c r="F8" s="100"/>
      <c r="G8" s="100"/>
      <c r="H8" s="100"/>
      <c r="I8" s="78"/>
      <c r="J8" s="80">
        <v>64</v>
      </c>
      <c r="K8" s="27">
        <f t="shared" ref="K8:K18" si="0">IFERROR(J8/802,)</f>
        <v>7.9800498753117205E-2</v>
      </c>
    </row>
    <row r="9" spans="1:11" s="24" customFormat="1" ht="15" customHeight="1" x14ac:dyDescent="0.4">
      <c r="A9" s="20"/>
      <c r="B9" s="79" t="s">
        <v>104</v>
      </c>
      <c r="C9" s="26"/>
      <c r="D9" s="26"/>
      <c r="E9" s="26"/>
      <c r="F9" s="100"/>
      <c r="G9" s="100"/>
      <c r="H9" s="100"/>
      <c r="I9" s="78"/>
      <c r="J9" s="80">
        <v>57</v>
      </c>
      <c r="K9" s="27">
        <f t="shared" si="0"/>
        <v>7.1072319201995013E-2</v>
      </c>
    </row>
    <row r="10" spans="1:11" s="24" customFormat="1" ht="15" customHeight="1" x14ac:dyDescent="0.4">
      <c r="A10" s="20"/>
      <c r="B10" s="79" t="s">
        <v>105</v>
      </c>
      <c r="C10" s="26"/>
      <c r="D10" s="26"/>
      <c r="E10" s="26"/>
      <c r="F10" s="100"/>
      <c r="G10" s="100"/>
      <c r="H10" s="100"/>
      <c r="I10" s="78"/>
      <c r="J10" s="80">
        <v>66</v>
      </c>
      <c r="K10" s="27">
        <f t="shared" si="0"/>
        <v>8.2294264339152115E-2</v>
      </c>
    </row>
    <row r="11" spans="1:11" s="24" customFormat="1" ht="15" customHeight="1" x14ac:dyDescent="0.4">
      <c r="A11" s="20"/>
      <c r="B11" s="79" t="s">
        <v>106</v>
      </c>
      <c r="C11" s="26"/>
      <c r="D11" s="26"/>
      <c r="E11" s="26"/>
      <c r="F11" s="100"/>
      <c r="G11" s="100"/>
      <c r="H11" s="100"/>
      <c r="I11" s="78"/>
      <c r="J11" s="80">
        <v>93</v>
      </c>
      <c r="K11" s="27">
        <f t="shared" si="0"/>
        <v>0.11596009975062344</v>
      </c>
    </row>
    <row r="12" spans="1:11" s="24" customFormat="1" ht="15" customHeight="1" x14ac:dyDescent="0.4">
      <c r="A12" s="20"/>
      <c r="B12" s="79" t="s">
        <v>107</v>
      </c>
      <c r="C12" s="26"/>
      <c r="D12" s="26"/>
      <c r="E12" s="26"/>
      <c r="F12" s="100"/>
      <c r="G12" s="100"/>
      <c r="H12" s="100"/>
      <c r="I12" s="78"/>
      <c r="J12" s="80">
        <v>135</v>
      </c>
      <c r="K12" s="27">
        <f t="shared" si="0"/>
        <v>0.16832917705735662</v>
      </c>
    </row>
    <row r="13" spans="1:11" s="24" customFormat="1" ht="15" customHeight="1" x14ac:dyDescent="0.4">
      <c r="A13" s="20"/>
      <c r="B13" s="79" t="s">
        <v>108</v>
      </c>
      <c r="C13" s="26"/>
      <c r="D13" s="26"/>
      <c r="E13" s="26"/>
      <c r="F13" s="100"/>
      <c r="G13" s="100"/>
      <c r="H13" s="100"/>
      <c r="I13" s="78"/>
      <c r="J13" s="80">
        <v>38</v>
      </c>
      <c r="K13" s="27">
        <f t="shared" si="0"/>
        <v>4.738154613466334E-2</v>
      </c>
    </row>
    <row r="14" spans="1:11" s="24" customFormat="1" ht="15" customHeight="1" x14ac:dyDescent="0.4">
      <c r="A14" s="20"/>
      <c r="B14" s="79" t="s">
        <v>109</v>
      </c>
      <c r="C14" s="26"/>
      <c r="D14" s="26"/>
      <c r="E14" s="26"/>
      <c r="F14" s="100"/>
      <c r="G14" s="100"/>
      <c r="H14" s="100"/>
      <c r="I14" s="78"/>
      <c r="J14" s="80">
        <v>4</v>
      </c>
      <c r="K14" s="27">
        <f t="shared" si="0"/>
        <v>4.9875311720698253E-3</v>
      </c>
    </row>
    <row r="15" spans="1:11" s="24" customFormat="1" ht="15" customHeight="1" x14ac:dyDescent="0.4">
      <c r="A15" s="20"/>
      <c r="B15" s="79" t="s">
        <v>110</v>
      </c>
      <c r="C15" s="26"/>
      <c r="D15" s="26"/>
      <c r="E15" s="26"/>
      <c r="F15" s="100"/>
      <c r="G15" s="100"/>
      <c r="H15" s="100"/>
      <c r="I15" s="78"/>
      <c r="J15" s="80">
        <v>169</v>
      </c>
      <c r="K15" s="27">
        <f t="shared" si="0"/>
        <v>0.21072319201995013</v>
      </c>
    </row>
    <row r="16" spans="1:11" s="24" customFormat="1" ht="15" customHeight="1" x14ac:dyDescent="0.4">
      <c r="A16" s="20"/>
      <c r="B16" s="79" t="s">
        <v>111</v>
      </c>
      <c r="C16" s="26"/>
      <c r="D16" s="26"/>
      <c r="E16" s="26"/>
      <c r="F16" s="100"/>
      <c r="G16" s="100"/>
      <c r="H16" s="100"/>
      <c r="I16" s="78"/>
      <c r="J16" s="80">
        <v>267</v>
      </c>
      <c r="K16" s="27">
        <f t="shared" si="0"/>
        <v>0.33291770573566087</v>
      </c>
    </row>
    <row r="17" spans="1:15" s="24" customFormat="1" ht="15" customHeight="1" x14ac:dyDescent="0.4">
      <c r="A17" s="20"/>
      <c r="B17" s="79" t="s">
        <v>112</v>
      </c>
      <c r="C17" s="26"/>
      <c r="D17" s="26"/>
      <c r="E17" s="26"/>
      <c r="F17" s="100"/>
      <c r="G17" s="100"/>
      <c r="H17" s="100"/>
      <c r="I17" s="78"/>
      <c r="J17" s="80">
        <v>15</v>
      </c>
      <c r="K17" s="27">
        <f t="shared" si="0"/>
        <v>1.8703241895261846E-2</v>
      </c>
    </row>
    <row r="18" spans="1:15" s="24" customFormat="1" ht="15" customHeight="1" thickBot="1" x14ac:dyDescent="0.45">
      <c r="A18" s="20"/>
      <c r="B18" s="101" t="s">
        <v>0</v>
      </c>
      <c r="C18" s="29"/>
      <c r="D18" s="29"/>
      <c r="E18" s="29"/>
      <c r="F18" s="102"/>
      <c r="G18" s="102"/>
      <c r="H18" s="102"/>
      <c r="I18" s="103"/>
      <c r="J18" s="104">
        <v>141</v>
      </c>
      <c r="K18" s="105">
        <f t="shared" si="0"/>
        <v>0.17581047381546136</v>
      </c>
    </row>
    <row r="19" spans="1:15" s="24" customFormat="1" ht="15" customHeight="1" thickTop="1" x14ac:dyDescent="0.4">
      <c r="A19" s="20"/>
      <c r="B19" s="321" t="s">
        <v>336</v>
      </c>
      <c r="C19" s="322"/>
      <c r="D19" s="322"/>
      <c r="E19" s="322"/>
      <c r="F19" s="322"/>
      <c r="G19" s="322"/>
      <c r="H19" s="322"/>
      <c r="I19" s="323"/>
      <c r="J19" s="108">
        <f>SUM(J7:J18)</f>
        <v>1332</v>
      </c>
      <c r="K19" s="32"/>
    </row>
    <row r="20" spans="1:15" s="24" customFormat="1" ht="15" customHeight="1" x14ac:dyDescent="0.4">
      <c r="A20" s="20"/>
      <c r="B20" s="109"/>
      <c r="C20" s="109"/>
      <c r="D20" s="109"/>
      <c r="E20" s="109"/>
      <c r="F20" s="109"/>
      <c r="G20" s="110"/>
      <c r="H20" s="111"/>
    </row>
    <row r="21" spans="1:15" x14ac:dyDescent="0.4">
      <c r="B21" s="18" t="s">
        <v>80</v>
      </c>
    </row>
    <row r="22" spans="1:15" ht="108.75" customHeight="1" x14ac:dyDescent="0.4">
      <c r="B22" s="1"/>
      <c r="C22" s="83" t="s">
        <v>39</v>
      </c>
      <c r="D22" s="113" t="s">
        <v>337</v>
      </c>
      <c r="E22" s="113" t="s">
        <v>103</v>
      </c>
      <c r="F22" s="113" t="s">
        <v>104</v>
      </c>
      <c r="G22" s="113" t="s">
        <v>105</v>
      </c>
      <c r="H22" s="113" t="s">
        <v>106</v>
      </c>
      <c r="I22" s="113" t="s">
        <v>340</v>
      </c>
      <c r="J22" s="113" t="s">
        <v>108</v>
      </c>
      <c r="K22" s="113" t="s">
        <v>109</v>
      </c>
      <c r="L22" s="113" t="s">
        <v>339</v>
      </c>
      <c r="M22" s="113" t="s">
        <v>338</v>
      </c>
      <c r="N22" s="112" t="s">
        <v>112</v>
      </c>
      <c r="O22" s="112" t="s">
        <v>91</v>
      </c>
    </row>
    <row r="23" spans="1:15" ht="15" customHeight="1" x14ac:dyDescent="0.4">
      <c r="B23" s="4" t="s">
        <v>267</v>
      </c>
      <c r="C23" s="5">
        <f>SUM(D23:O23)</f>
        <v>1546</v>
      </c>
      <c r="D23" s="5">
        <v>465</v>
      </c>
      <c r="E23" s="5">
        <v>48</v>
      </c>
      <c r="F23" s="5">
        <v>97</v>
      </c>
      <c r="G23" s="5">
        <v>88</v>
      </c>
      <c r="H23" s="5">
        <v>133</v>
      </c>
      <c r="I23" s="6">
        <v>151</v>
      </c>
      <c r="J23" s="6">
        <v>11</v>
      </c>
      <c r="K23" s="6">
        <v>7</v>
      </c>
      <c r="L23" s="6">
        <v>251</v>
      </c>
      <c r="M23" s="6">
        <v>256</v>
      </c>
      <c r="N23" s="6">
        <v>39</v>
      </c>
      <c r="O23" s="6">
        <v>0</v>
      </c>
    </row>
    <row r="24" spans="1:15" ht="15" customHeight="1" x14ac:dyDescent="0.4">
      <c r="B24" s="7" t="s">
        <v>268</v>
      </c>
      <c r="C24" s="5">
        <f>SUM(D24:O24)</f>
        <v>1332</v>
      </c>
      <c r="D24" s="8">
        <v>283</v>
      </c>
      <c r="E24" s="8">
        <v>64</v>
      </c>
      <c r="F24" s="8">
        <v>57</v>
      </c>
      <c r="G24" s="8">
        <v>66</v>
      </c>
      <c r="H24" s="8">
        <v>93</v>
      </c>
      <c r="I24" s="9">
        <v>135</v>
      </c>
      <c r="J24" s="9">
        <v>38</v>
      </c>
      <c r="K24" s="9">
        <v>4</v>
      </c>
      <c r="L24" s="9">
        <v>169</v>
      </c>
      <c r="M24" s="9">
        <v>267</v>
      </c>
      <c r="N24" s="9">
        <v>15</v>
      </c>
      <c r="O24" s="9">
        <v>141</v>
      </c>
    </row>
    <row r="25" spans="1:15" ht="7.5" customHeight="1" x14ac:dyDescent="0.4">
      <c r="B25" s="10"/>
      <c r="C25" s="10"/>
      <c r="D25" s="10"/>
      <c r="E25" s="11"/>
      <c r="F25" s="10"/>
      <c r="G25" s="10"/>
      <c r="H25" s="10"/>
      <c r="I25" s="10"/>
      <c r="J25" s="10"/>
      <c r="K25" s="10"/>
      <c r="L25" s="10"/>
      <c r="M25" s="10"/>
      <c r="N25" s="10"/>
      <c r="O25" s="10"/>
    </row>
    <row r="26" spans="1:15" ht="15" customHeight="1" x14ac:dyDescent="0.4">
      <c r="B26" s="4" t="s">
        <v>267</v>
      </c>
      <c r="C26" s="12">
        <f>C23/C23</f>
        <v>1</v>
      </c>
      <c r="D26" s="12">
        <f>D23/$C23</f>
        <v>0.30077619663648125</v>
      </c>
      <c r="E26" s="12">
        <f t="shared" ref="E26:N27" si="1">E23/$C23</f>
        <v>3.1047865459249677E-2</v>
      </c>
      <c r="F26" s="12">
        <f t="shared" si="1"/>
        <v>6.2742561448900391E-2</v>
      </c>
      <c r="G26" s="12">
        <f t="shared" si="1"/>
        <v>5.6921086675291076E-2</v>
      </c>
      <c r="H26" s="12">
        <f t="shared" si="1"/>
        <v>8.602846054333764E-2</v>
      </c>
      <c r="I26" s="12">
        <f t="shared" si="1"/>
        <v>9.7671410090556271E-2</v>
      </c>
      <c r="J26" s="12">
        <f t="shared" si="1"/>
        <v>7.1151358344113845E-3</v>
      </c>
      <c r="K26" s="12">
        <f t="shared" si="1"/>
        <v>4.5278137128072441E-3</v>
      </c>
      <c r="L26" s="12">
        <f t="shared" si="1"/>
        <v>0.16235446313065977</v>
      </c>
      <c r="M26" s="12">
        <f t="shared" si="1"/>
        <v>0.16558861578266496</v>
      </c>
      <c r="N26" s="12">
        <f t="shared" si="1"/>
        <v>2.5226390685640362E-2</v>
      </c>
      <c r="O26" s="12">
        <f t="shared" ref="O26" si="2">O23/$C23</f>
        <v>0</v>
      </c>
    </row>
    <row r="27" spans="1:15" ht="15" customHeight="1" x14ac:dyDescent="0.4">
      <c r="B27" s="7" t="s">
        <v>268</v>
      </c>
      <c r="C27" s="12">
        <f>C24/C24</f>
        <v>1</v>
      </c>
      <c r="D27" s="12">
        <f>D24/$C24</f>
        <v>0.21246246246246248</v>
      </c>
      <c r="E27" s="12">
        <f t="shared" si="1"/>
        <v>4.8048048048048048E-2</v>
      </c>
      <c r="F27" s="12">
        <f t="shared" si="1"/>
        <v>4.2792792792792793E-2</v>
      </c>
      <c r="G27" s="12">
        <f t="shared" si="1"/>
        <v>4.954954954954955E-2</v>
      </c>
      <c r="H27" s="12">
        <f t="shared" si="1"/>
        <v>6.9819819819819814E-2</v>
      </c>
      <c r="I27" s="12">
        <f t="shared" si="1"/>
        <v>0.10135135135135136</v>
      </c>
      <c r="J27" s="12">
        <f t="shared" si="1"/>
        <v>2.8528528528528527E-2</v>
      </c>
      <c r="K27" s="12">
        <f t="shared" si="1"/>
        <v>3.003003003003003E-3</v>
      </c>
      <c r="L27" s="12">
        <f t="shared" si="1"/>
        <v>0.12687687687687688</v>
      </c>
      <c r="M27" s="12">
        <f t="shared" si="1"/>
        <v>0.20045045045045046</v>
      </c>
      <c r="N27" s="12">
        <f t="shared" si="1"/>
        <v>1.1261261261261261E-2</v>
      </c>
      <c r="O27" s="12">
        <f t="shared" ref="O27" si="3">O24/$C24</f>
        <v>0.10585585585585586</v>
      </c>
    </row>
    <row r="28" spans="1:15" ht="15" customHeight="1" x14ac:dyDescent="0.4">
      <c r="B28" s="37"/>
      <c r="C28" s="38"/>
      <c r="D28" s="38"/>
      <c r="E28" s="38"/>
      <c r="F28" s="38"/>
      <c r="G28" s="38"/>
      <c r="H28" s="38"/>
      <c r="I28" s="38"/>
      <c r="J28" s="38"/>
      <c r="K28" s="38"/>
      <c r="L28" s="38"/>
      <c r="M28" s="38"/>
      <c r="N28" s="38"/>
    </row>
    <row r="29" spans="1:15" ht="15" customHeight="1" x14ac:dyDescent="0.4">
      <c r="B29" s="86"/>
      <c r="C29" s="38"/>
      <c r="D29" s="38"/>
      <c r="E29" s="38"/>
      <c r="F29" s="38"/>
      <c r="G29" s="38"/>
      <c r="H29" s="38"/>
      <c r="I29" s="38"/>
      <c r="J29" s="38"/>
      <c r="K29" s="38"/>
      <c r="L29" s="38"/>
      <c r="M29" s="38"/>
      <c r="N29" s="38"/>
    </row>
    <row r="30" spans="1:15" ht="21.75" customHeight="1" x14ac:dyDescent="0.4">
      <c r="B30" s="87"/>
      <c r="C30" s="324" t="s">
        <v>322</v>
      </c>
      <c r="D30" s="324"/>
      <c r="E30" s="315" t="s">
        <v>323</v>
      </c>
      <c r="F30" s="315"/>
      <c r="G30" s="315" t="s">
        <v>324</v>
      </c>
      <c r="H30" s="315"/>
      <c r="I30" s="315" t="s">
        <v>325</v>
      </c>
      <c r="J30" s="315"/>
      <c r="K30" s="88"/>
      <c r="L30" s="88"/>
      <c r="M30" s="88"/>
      <c r="N30" s="88"/>
      <c r="O30" s="33"/>
    </row>
    <row r="31" spans="1:15" ht="49.5" customHeight="1" x14ac:dyDescent="0.4">
      <c r="B31" s="4" t="s">
        <v>15</v>
      </c>
      <c r="C31" s="319" t="s">
        <v>341</v>
      </c>
      <c r="D31" s="320"/>
      <c r="E31" s="319" t="s">
        <v>342</v>
      </c>
      <c r="F31" s="320"/>
      <c r="G31" s="319" t="s">
        <v>343</v>
      </c>
      <c r="H31" s="320"/>
      <c r="I31" s="319" t="s">
        <v>344</v>
      </c>
      <c r="J31" s="320"/>
      <c r="K31" s="88"/>
      <c r="L31" s="88"/>
      <c r="M31" s="88"/>
      <c r="N31" s="88"/>
      <c r="O31" s="88"/>
    </row>
    <row r="32" spans="1:15" ht="49.5" customHeight="1" x14ac:dyDescent="0.4">
      <c r="B32" s="7" t="s">
        <v>268</v>
      </c>
      <c r="C32" s="319" t="s">
        <v>345</v>
      </c>
      <c r="D32" s="320"/>
      <c r="E32" s="319" t="s">
        <v>346</v>
      </c>
      <c r="F32" s="320"/>
      <c r="G32" s="319" t="s">
        <v>347</v>
      </c>
      <c r="H32" s="320"/>
      <c r="I32" s="319" t="s">
        <v>348</v>
      </c>
      <c r="J32" s="320"/>
      <c r="K32" s="88"/>
      <c r="L32" s="88"/>
      <c r="M32" s="88"/>
      <c r="N32" s="88"/>
      <c r="O32" s="88"/>
    </row>
    <row r="33" spans="2:15" ht="15" customHeight="1" x14ac:dyDescent="0.4">
      <c r="B33" s="86"/>
      <c r="C33" s="38"/>
      <c r="D33" s="38"/>
      <c r="E33" s="38"/>
      <c r="F33" s="38"/>
      <c r="G33" s="38"/>
      <c r="H33" s="38"/>
      <c r="I33" s="38"/>
      <c r="J33" s="38"/>
      <c r="K33" s="38"/>
      <c r="L33" s="38"/>
      <c r="M33" s="38"/>
      <c r="N33" s="38"/>
    </row>
    <row r="34" spans="2:15" x14ac:dyDescent="0.4">
      <c r="B34" s="18" t="s">
        <v>36</v>
      </c>
    </row>
    <row r="35" spans="2:15" s="24" customFormat="1" ht="94.5" customHeight="1" x14ac:dyDescent="0.4">
      <c r="B35" s="89"/>
      <c r="C35" s="90" t="s">
        <v>39</v>
      </c>
      <c r="D35" s="96" t="s">
        <v>102</v>
      </c>
      <c r="E35" s="96" t="s">
        <v>103</v>
      </c>
      <c r="F35" s="96" t="s">
        <v>104</v>
      </c>
      <c r="G35" s="96" t="s">
        <v>105</v>
      </c>
      <c r="H35" s="96" t="s">
        <v>106</v>
      </c>
      <c r="I35" s="96" t="s">
        <v>107</v>
      </c>
      <c r="J35" s="96" t="s">
        <v>108</v>
      </c>
      <c r="K35" s="96" t="s">
        <v>109</v>
      </c>
      <c r="L35" s="96" t="s">
        <v>110</v>
      </c>
      <c r="M35" s="96" t="s">
        <v>111</v>
      </c>
      <c r="N35" s="91" t="s">
        <v>112</v>
      </c>
      <c r="O35" s="91" t="s">
        <v>91</v>
      </c>
    </row>
    <row r="36" spans="2:15" x14ac:dyDescent="0.15">
      <c r="B36" s="43" t="s">
        <v>42</v>
      </c>
      <c r="C36" s="44">
        <f>SUM(D36:O36)</f>
        <v>1332</v>
      </c>
      <c r="D36" s="45">
        <f>SUM(D38,D40,D42,D44,D46,D48,D50,D52,D54,D56,D58)</f>
        <v>283</v>
      </c>
      <c r="E36" s="45">
        <f t="shared" ref="E36:H36" si="4">SUM(E38,E40,E42,E44,E46,E48,E50,E52,E54,E56,E58)</f>
        <v>64</v>
      </c>
      <c r="F36" s="45">
        <f t="shared" si="4"/>
        <v>57</v>
      </c>
      <c r="G36" s="45">
        <f t="shared" si="4"/>
        <v>66</v>
      </c>
      <c r="H36" s="45">
        <f t="shared" si="4"/>
        <v>93</v>
      </c>
      <c r="I36" s="45">
        <f>SUM(I38,I40,I42,I44,I46,I48,I50,I52,I54,I56,I58)</f>
        <v>135</v>
      </c>
      <c r="J36" s="45">
        <f t="shared" ref="J36:O36" si="5">SUM(J38,J40,J42,J44,J46,J48,J50,J52,J54,J56,J58)</f>
        <v>38</v>
      </c>
      <c r="K36" s="45">
        <f t="shared" si="5"/>
        <v>4</v>
      </c>
      <c r="L36" s="45">
        <f t="shared" si="5"/>
        <v>169</v>
      </c>
      <c r="M36" s="45">
        <f t="shared" si="5"/>
        <v>267</v>
      </c>
      <c r="N36" s="45">
        <f t="shared" si="5"/>
        <v>15</v>
      </c>
      <c r="O36" s="45">
        <f t="shared" si="5"/>
        <v>141</v>
      </c>
    </row>
    <row r="37" spans="2:15" ht="12.75" thickBot="1" x14ac:dyDescent="0.2">
      <c r="B37" s="47"/>
      <c r="C37" s="48">
        <f>$C36/C36</f>
        <v>1</v>
      </c>
      <c r="D37" s="48">
        <f>D36/$C36</f>
        <v>0.21246246246246248</v>
      </c>
      <c r="E37" s="48">
        <f t="shared" ref="E37:H37" si="6">E36/$C36</f>
        <v>4.8048048048048048E-2</v>
      </c>
      <c r="F37" s="48">
        <f t="shared" si="6"/>
        <v>4.2792792792792793E-2</v>
      </c>
      <c r="G37" s="48">
        <f t="shared" si="6"/>
        <v>4.954954954954955E-2</v>
      </c>
      <c r="H37" s="48">
        <f t="shared" si="6"/>
        <v>6.9819819819819814E-2</v>
      </c>
      <c r="I37" s="48">
        <f>I36/$C36</f>
        <v>0.10135135135135136</v>
      </c>
      <c r="J37" s="48">
        <f t="shared" ref="J37:O37" si="7">J36/$C36</f>
        <v>2.8528528528528527E-2</v>
      </c>
      <c r="K37" s="48">
        <f t="shared" si="7"/>
        <v>3.003003003003003E-3</v>
      </c>
      <c r="L37" s="48">
        <f t="shared" si="7"/>
        <v>0.12687687687687688</v>
      </c>
      <c r="M37" s="48">
        <f t="shared" si="7"/>
        <v>0.20045045045045046</v>
      </c>
      <c r="N37" s="48">
        <f t="shared" si="7"/>
        <v>1.1261261261261261E-2</v>
      </c>
      <c r="O37" s="48">
        <f t="shared" si="7"/>
        <v>0.10585585585585586</v>
      </c>
    </row>
    <row r="38" spans="2:15" ht="12.75" thickTop="1" x14ac:dyDescent="0.15">
      <c r="B38" s="50" t="s">
        <v>5</v>
      </c>
      <c r="C38" s="44">
        <f>SUM(D38:O38)</f>
        <v>411</v>
      </c>
      <c r="D38" s="51">
        <v>88</v>
      </c>
      <c r="E38" s="45">
        <v>22</v>
      </c>
      <c r="F38" s="45">
        <v>19</v>
      </c>
      <c r="G38" s="45">
        <v>26</v>
      </c>
      <c r="H38" s="45">
        <v>28</v>
      </c>
      <c r="I38" s="51">
        <v>46</v>
      </c>
      <c r="J38" s="45">
        <v>14</v>
      </c>
      <c r="K38" s="45">
        <v>1</v>
      </c>
      <c r="L38" s="45">
        <v>47</v>
      </c>
      <c r="M38" s="45">
        <v>72</v>
      </c>
      <c r="N38" s="45">
        <v>5</v>
      </c>
      <c r="O38" s="45">
        <v>43</v>
      </c>
    </row>
    <row r="39" spans="2:15" x14ac:dyDescent="0.15">
      <c r="B39" s="52"/>
      <c r="C39" s="53">
        <f>$C38/C38</f>
        <v>1</v>
      </c>
      <c r="D39" s="53">
        <f>D38/$C38</f>
        <v>0.21411192214111921</v>
      </c>
      <c r="E39" s="53">
        <f t="shared" ref="E39:H39" si="8">E38/$C38</f>
        <v>5.3527980535279802E-2</v>
      </c>
      <c r="F39" s="53">
        <f t="shared" si="8"/>
        <v>4.6228710462287104E-2</v>
      </c>
      <c r="G39" s="53">
        <f t="shared" si="8"/>
        <v>6.3260340632603412E-2</v>
      </c>
      <c r="H39" s="53">
        <f t="shared" si="8"/>
        <v>6.8126520681265207E-2</v>
      </c>
      <c r="I39" s="53">
        <f>I38/$C38</f>
        <v>0.11192214111922141</v>
      </c>
      <c r="J39" s="53">
        <f t="shared" ref="J39:O39" si="9">J38/$C38</f>
        <v>3.4063260340632603E-2</v>
      </c>
      <c r="K39" s="53">
        <f t="shared" si="9"/>
        <v>2.4330900243309003E-3</v>
      </c>
      <c r="L39" s="53">
        <f t="shared" si="9"/>
        <v>0.11435523114355231</v>
      </c>
      <c r="M39" s="53">
        <f t="shared" si="9"/>
        <v>0.17518248175182483</v>
      </c>
      <c r="N39" s="53">
        <f t="shared" si="9"/>
        <v>1.2165450121654502E-2</v>
      </c>
      <c r="O39" s="53">
        <f t="shared" si="9"/>
        <v>0.10462287104622871</v>
      </c>
    </row>
    <row r="40" spans="2:15" x14ac:dyDescent="0.15">
      <c r="B40" s="50" t="s">
        <v>6</v>
      </c>
      <c r="C40" s="44">
        <f>SUM(D40:O40)</f>
        <v>143</v>
      </c>
      <c r="D40" s="51">
        <v>37</v>
      </c>
      <c r="E40" s="45">
        <v>8</v>
      </c>
      <c r="F40" s="45">
        <v>9</v>
      </c>
      <c r="G40" s="45">
        <v>8</v>
      </c>
      <c r="H40" s="45">
        <v>8</v>
      </c>
      <c r="I40" s="51">
        <v>12</v>
      </c>
      <c r="J40" s="45">
        <v>3</v>
      </c>
      <c r="K40" s="45">
        <v>0</v>
      </c>
      <c r="L40" s="45">
        <v>16</v>
      </c>
      <c r="M40" s="45">
        <v>22</v>
      </c>
      <c r="N40" s="45">
        <v>3</v>
      </c>
      <c r="O40" s="45">
        <v>17</v>
      </c>
    </row>
    <row r="41" spans="2:15" x14ac:dyDescent="0.15">
      <c r="B41" s="52"/>
      <c r="C41" s="53">
        <f>$C40/C40</f>
        <v>1</v>
      </c>
      <c r="D41" s="53">
        <f>D40/$C40</f>
        <v>0.25874125874125875</v>
      </c>
      <c r="E41" s="53">
        <f t="shared" ref="E41:H41" si="10">E40/$C40</f>
        <v>5.5944055944055944E-2</v>
      </c>
      <c r="F41" s="53">
        <f t="shared" si="10"/>
        <v>6.2937062937062943E-2</v>
      </c>
      <c r="G41" s="53">
        <f t="shared" si="10"/>
        <v>5.5944055944055944E-2</v>
      </c>
      <c r="H41" s="53">
        <f t="shared" si="10"/>
        <v>5.5944055944055944E-2</v>
      </c>
      <c r="I41" s="53">
        <f>I40/$C40</f>
        <v>8.3916083916083919E-2</v>
      </c>
      <c r="J41" s="53">
        <f t="shared" ref="J41:O41" si="11">J40/$C40</f>
        <v>2.097902097902098E-2</v>
      </c>
      <c r="K41" s="53">
        <f t="shared" si="11"/>
        <v>0</v>
      </c>
      <c r="L41" s="53">
        <f t="shared" si="11"/>
        <v>0.11188811188811189</v>
      </c>
      <c r="M41" s="53">
        <f t="shared" si="11"/>
        <v>0.15384615384615385</v>
      </c>
      <c r="N41" s="53">
        <f t="shared" si="11"/>
        <v>2.097902097902098E-2</v>
      </c>
      <c r="O41" s="53">
        <f t="shared" si="11"/>
        <v>0.11888111888111888</v>
      </c>
    </row>
    <row r="42" spans="2:15" x14ac:dyDescent="0.15">
      <c r="B42" s="50" t="s">
        <v>7</v>
      </c>
      <c r="C42" s="44">
        <f>SUM(D42:O42)</f>
        <v>365</v>
      </c>
      <c r="D42" s="51">
        <v>75</v>
      </c>
      <c r="E42" s="45">
        <v>14</v>
      </c>
      <c r="F42" s="45">
        <v>14</v>
      </c>
      <c r="G42" s="45">
        <v>18</v>
      </c>
      <c r="H42" s="45">
        <v>32</v>
      </c>
      <c r="I42" s="51">
        <v>36</v>
      </c>
      <c r="J42" s="45">
        <v>9</v>
      </c>
      <c r="K42" s="45">
        <v>1</v>
      </c>
      <c r="L42" s="45">
        <v>53</v>
      </c>
      <c r="M42" s="45">
        <v>71</v>
      </c>
      <c r="N42" s="45">
        <v>3</v>
      </c>
      <c r="O42" s="45">
        <v>39</v>
      </c>
    </row>
    <row r="43" spans="2:15" x14ac:dyDescent="0.15">
      <c r="B43" s="52"/>
      <c r="C43" s="53">
        <f>$C42/C42</f>
        <v>1</v>
      </c>
      <c r="D43" s="53">
        <f>D42/$C42</f>
        <v>0.20547945205479451</v>
      </c>
      <c r="E43" s="53">
        <f t="shared" ref="E43:H43" si="12">E42/$C42</f>
        <v>3.8356164383561646E-2</v>
      </c>
      <c r="F43" s="53">
        <f t="shared" si="12"/>
        <v>3.8356164383561646E-2</v>
      </c>
      <c r="G43" s="53">
        <f t="shared" si="12"/>
        <v>4.9315068493150684E-2</v>
      </c>
      <c r="H43" s="53">
        <f t="shared" si="12"/>
        <v>8.7671232876712329E-2</v>
      </c>
      <c r="I43" s="53">
        <f>I42/$C42</f>
        <v>9.8630136986301367E-2</v>
      </c>
      <c r="J43" s="53">
        <f t="shared" ref="J43:O43" si="13">J42/$C42</f>
        <v>2.4657534246575342E-2</v>
      </c>
      <c r="K43" s="53">
        <f t="shared" si="13"/>
        <v>2.7397260273972603E-3</v>
      </c>
      <c r="L43" s="53">
        <f t="shared" si="13"/>
        <v>0.14520547945205478</v>
      </c>
      <c r="M43" s="53">
        <f t="shared" si="13"/>
        <v>0.19452054794520549</v>
      </c>
      <c r="N43" s="53">
        <f t="shared" si="13"/>
        <v>8.21917808219178E-3</v>
      </c>
      <c r="O43" s="53">
        <f t="shared" si="13"/>
        <v>0.10684931506849316</v>
      </c>
    </row>
    <row r="44" spans="2:15" x14ac:dyDescent="0.15">
      <c r="B44" s="50" t="s">
        <v>8</v>
      </c>
      <c r="C44" s="44">
        <f>SUM(D44:O44)</f>
        <v>51</v>
      </c>
      <c r="D44" s="51">
        <v>11</v>
      </c>
      <c r="E44" s="45">
        <v>2</v>
      </c>
      <c r="F44" s="45">
        <v>0</v>
      </c>
      <c r="G44" s="45">
        <v>1</v>
      </c>
      <c r="H44" s="45">
        <v>3</v>
      </c>
      <c r="I44" s="51">
        <v>6</v>
      </c>
      <c r="J44" s="45">
        <v>1</v>
      </c>
      <c r="K44" s="45">
        <v>1</v>
      </c>
      <c r="L44" s="45">
        <v>4</v>
      </c>
      <c r="M44" s="45">
        <v>16</v>
      </c>
      <c r="N44" s="45">
        <v>0</v>
      </c>
      <c r="O44" s="45">
        <v>6</v>
      </c>
    </row>
    <row r="45" spans="2:15" x14ac:dyDescent="0.15">
      <c r="B45" s="52"/>
      <c r="C45" s="53">
        <f>$C44/C44</f>
        <v>1</v>
      </c>
      <c r="D45" s="53">
        <f>D44/$C44</f>
        <v>0.21568627450980393</v>
      </c>
      <c r="E45" s="53">
        <f t="shared" ref="E45:H45" si="14">E44/$C44</f>
        <v>3.9215686274509803E-2</v>
      </c>
      <c r="F45" s="53">
        <f t="shared" si="14"/>
        <v>0</v>
      </c>
      <c r="G45" s="53">
        <f t="shared" si="14"/>
        <v>1.9607843137254902E-2</v>
      </c>
      <c r="H45" s="53">
        <f t="shared" si="14"/>
        <v>5.8823529411764705E-2</v>
      </c>
      <c r="I45" s="53">
        <f>I44/$C44</f>
        <v>0.11764705882352941</v>
      </c>
      <c r="J45" s="53">
        <f t="shared" ref="J45:O45" si="15">J44/$C44</f>
        <v>1.9607843137254902E-2</v>
      </c>
      <c r="K45" s="53">
        <f t="shared" si="15"/>
        <v>1.9607843137254902E-2</v>
      </c>
      <c r="L45" s="53">
        <f t="shared" si="15"/>
        <v>7.8431372549019607E-2</v>
      </c>
      <c r="M45" s="53">
        <f t="shared" si="15"/>
        <v>0.31372549019607843</v>
      </c>
      <c r="N45" s="53">
        <f t="shared" si="15"/>
        <v>0</v>
      </c>
      <c r="O45" s="53">
        <f t="shared" si="15"/>
        <v>0.11764705882352941</v>
      </c>
    </row>
    <row r="46" spans="2:15" x14ac:dyDescent="0.15">
      <c r="B46" s="50" t="s">
        <v>9</v>
      </c>
      <c r="C46" s="44">
        <f>SUM(D46:O46)</f>
        <v>155</v>
      </c>
      <c r="D46" s="51">
        <v>26</v>
      </c>
      <c r="E46" s="45">
        <v>10</v>
      </c>
      <c r="F46" s="45">
        <v>8</v>
      </c>
      <c r="G46" s="45">
        <v>4</v>
      </c>
      <c r="H46" s="45">
        <v>8</v>
      </c>
      <c r="I46" s="51">
        <v>12</v>
      </c>
      <c r="J46" s="45">
        <v>4</v>
      </c>
      <c r="K46" s="45">
        <v>0</v>
      </c>
      <c r="L46" s="45">
        <v>21</v>
      </c>
      <c r="M46" s="45">
        <v>46</v>
      </c>
      <c r="N46" s="45">
        <v>2</v>
      </c>
      <c r="O46" s="45">
        <v>14</v>
      </c>
    </row>
    <row r="47" spans="2:15" x14ac:dyDescent="0.15">
      <c r="B47" s="52"/>
      <c r="C47" s="53">
        <f>$C46/C46</f>
        <v>1</v>
      </c>
      <c r="D47" s="53">
        <f>D46/$C46</f>
        <v>0.16774193548387098</v>
      </c>
      <c r="E47" s="53">
        <f t="shared" ref="E47:H47" si="16">E46/$C46</f>
        <v>6.4516129032258063E-2</v>
      </c>
      <c r="F47" s="53">
        <f t="shared" si="16"/>
        <v>5.1612903225806452E-2</v>
      </c>
      <c r="G47" s="53">
        <f t="shared" si="16"/>
        <v>2.5806451612903226E-2</v>
      </c>
      <c r="H47" s="53">
        <f t="shared" si="16"/>
        <v>5.1612903225806452E-2</v>
      </c>
      <c r="I47" s="53">
        <f>I46/$C46</f>
        <v>7.7419354838709681E-2</v>
      </c>
      <c r="J47" s="53">
        <f t="shared" ref="J47:M47" si="17">J46/$C46</f>
        <v>2.5806451612903226E-2</v>
      </c>
      <c r="K47" s="53">
        <f t="shared" si="17"/>
        <v>0</v>
      </c>
      <c r="L47" s="53">
        <f t="shared" si="17"/>
        <v>0.13548387096774195</v>
      </c>
      <c r="M47" s="53">
        <f t="shared" si="17"/>
        <v>0.29677419354838708</v>
      </c>
      <c r="N47" s="53">
        <f>N46/$C46</f>
        <v>1.2903225806451613E-2</v>
      </c>
      <c r="O47" s="53">
        <f t="shared" ref="O47" si="18">O46/$C46</f>
        <v>9.0322580645161285E-2</v>
      </c>
    </row>
    <row r="48" spans="2:15" x14ac:dyDescent="0.15">
      <c r="B48" s="50" t="s">
        <v>1</v>
      </c>
      <c r="C48" s="44">
        <f>SUM(D48:O48)</f>
        <v>7</v>
      </c>
      <c r="D48" s="51">
        <v>1</v>
      </c>
      <c r="E48" s="45">
        <v>0</v>
      </c>
      <c r="F48" s="45">
        <v>1</v>
      </c>
      <c r="G48" s="45">
        <v>0</v>
      </c>
      <c r="H48" s="45">
        <v>2</v>
      </c>
      <c r="I48" s="51">
        <v>0</v>
      </c>
      <c r="J48" s="45">
        <v>1</v>
      </c>
      <c r="K48" s="45">
        <v>0</v>
      </c>
      <c r="L48" s="45">
        <v>0</v>
      </c>
      <c r="M48" s="45">
        <v>2</v>
      </c>
      <c r="N48" s="45">
        <v>0</v>
      </c>
      <c r="O48" s="45">
        <v>0</v>
      </c>
    </row>
    <row r="49" spans="2:16" x14ac:dyDescent="0.15">
      <c r="B49" s="52"/>
      <c r="C49" s="53">
        <f>$C48/C48</f>
        <v>1</v>
      </c>
      <c r="D49" s="53">
        <f>D48/$C48</f>
        <v>0.14285714285714285</v>
      </c>
      <c r="E49" s="53">
        <f t="shared" ref="E49:H49" si="19">E48/$C48</f>
        <v>0</v>
      </c>
      <c r="F49" s="53">
        <f t="shared" si="19"/>
        <v>0.14285714285714285</v>
      </c>
      <c r="G49" s="53">
        <f t="shared" si="19"/>
        <v>0</v>
      </c>
      <c r="H49" s="53">
        <f t="shared" si="19"/>
        <v>0.2857142857142857</v>
      </c>
      <c r="I49" s="53">
        <f>I48/$C48</f>
        <v>0</v>
      </c>
      <c r="J49" s="53">
        <f t="shared" ref="J49:O49" si="20">J48/$C48</f>
        <v>0.14285714285714285</v>
      </c>
      <c r="K49" s="53">
        <f t="shared" si="20"/>
        <v>0</v>
      </c>
      <c r="L49" s="53">
        <f t="shared" si="20"/>
        <v>0</v>
      </c>
      <c r="M49" s="53">
        <f t="shared" si="20"/>
        <v>0.2857142857142857</v>
      </c>
      <c r="N49" s="53">
        <f t="shared" si="20"/>
        <v>0</v>
      </c>
      <c r="O49" s="53">
        <f t="shared" si="20"/>
        <v>0</v>
      </c>
    </row>
    <row r="50" spans="2:16" x14ac:dyDescent="0.15">
      <c r="B50" s="50" t="s">
        <v>10</v>
      </c>
      <c r="C50" s="44">
        <f>SUM(D50:O50)</f>
        <v>28</v>
      </c>
      <c r="D50" s="51">
        <v>10</v>
      </c>
      <c r="E50" s="45">
        <v>1</v>
      </c>
      <c r="F50" s="45">
        <v>0</v>
      </c>
      <c r="G50" s="45">
        <v>1</v>
      </c>
      <c r="H50" s="45">
        <v>2</v>
      </c>
      <c r="I50" s="51">
        <v>3</v>
      </c>
      <c r="J50" s="45">
        <v>2</v>
      </c>
      <c r="K50" s="45">
        <v>0</v>
      </c>
      <c r="L50" s="45">
        <v>4</v>
      </c>
      <c r="M50" s="45">
        <v>4</v>
      </c>
      <c r="N50" s="45">
        <v>0</v>
      </c>
      <c r="O50" s="45">
        <v>1</v>
      </c>
    </row>
    <row r="51" spans="2:16" x14ac:dyDescent="0.15">
      <c r="B51" s="52"/>
      <c r="C51" s="53">
        <f>$C50/C50</f>
        <v>1</v>
      </c>
      <c r="D51" s="53">
        <f>D50/$C50</f>
        <v>0.35714285714285715</v>
      </c>
      <c r="E51" s="53">
        <f t="shared" ref="E51:H51" si="21">E50/$C50</f>
        <v>3.5714285714285712E-2</v>
      </c>
      <c r="F51" s="53">
        <f t="shared" si="21"/>
        <v>0</v>
      </c>
      <c r="G51" s="53">
        <f t="shared" si="21"/>
        <v>3.5714285714285712E-2</v>
      </c>
      <c r="H51" s="53">
        <f t="shared" si="21"/>
        <v>7.1428571428571425E-2</v>
      </c>
      <c r="I51" s="53">
        <f>I50/$C50</f>
        <v>0.10714285714285714</v>
      </c>
      <c r="J51" s="53">
        <f t="shared" ref="J51:O51" si="22">J50/$C50</f>
        <v>7.1428571428571425E-2</v>
      </c>
      <c r="K51" s="53">
        <f t="shared" si="22"/>
        <v>0</v>
      </c>
      <c r="L51" s="53">
        <f t="shared" si="22"/>
        <v>0.14285714285714285</v>
      </c>
      <c r="M51" s="53">
        <f t="shared" si="22"/>
        <v>0.14285714285714285</v>
      </c>
      <c r="N51" s="53">
        <f t="shared" si="22"/>
        <v>0</v>
      </c>
      <c r="O51" s="53">
        <f t="shared" si="22"/>
        <v>3.5714285714285712E-2</v>
      </c>
    </row>
    <row r="52" spans="2:16" x14ac:dyDescent="0.15">
      <c r="B52" s="50" t="s">
        <v>11</v>
      </c>
      <c r="C52" s="44">
        <f>SUM(D52:O52)</f>
        <v>7</v>
      </c>
      <c r="D52" s="51">
        <v>1</v>
      </c>
      <c r="E52" s="45">
        <v>0</v>
      </c>
      <c r="F52" s="45">
        <v>1</v>
      </c>
      <c r="G52" s="45">
        <v>0</v>
      </c>
      <c r="H52" s="45">
        <v>1</v>
      </c>
      <c r="I52" s="51">
        <v>1</v>
      </c>
      <c r="J52" s="45">
        <v>0</v>
      </c>
      <c r="K52" s="45">
        <v>0</v>
      </c>
      <c r="L52" s="45">
        <v>1</v>
      </c>
      <c r="M52" s="45">
        <v>2</v>
      </c>
      <c r="N52" s="45">
        <v>0</v>
      </c>
      <c r="O52" s="45">
        <v>0</v>
      </c>
    </row>
    <row r="53" spans="2:16" x14ac:dyDescent="0.15">
      <c r="B53" s="52"/>
      <c r="C53" s="53">
        <f>$C52/C52</f>
        <v>1</v>
      </c>
      <c r="D53" s="53">
        <f>D52/$C52</f>
        <v>0.14285714285714285</v>
      </c>
      <c r="E53" s="53">
        <f t="shared" ref="E53:H53" si="23">E52/$C52</f>
        <v>0</v>
      </c>
      <c r="F53" s="53">
        <f t="shared" si="23"/>
        <v>0.14285714285714285</v>
      </c>
      <c r="G53" s="53">
        <f t="shared" si="23"/>
        <v>0</v>
      </c>
      <c r="H53" s="53">
        <f t="shared" si="23"/>
        <v>0.14285714285714285</v>
      </c>
      <c r="I53" s="53">
        <f>I52/$C52</f>
        <v>0.14285714285714285</v>
      </c>
      <c r="J53" s="53">
        <f t="shared" ref="J53:O53" si="24">J52/$C52</f>
        <v>0</v>
      </c>
      <c r="K53" s="53">
        <f t="shared" si="24"/>
        <v>0</v>
      </c>
      <c r="L53" s="53">
        <f t="shared" si="24"/>
        <v>0.14285714285714285</v>
      </c>
      <c r="M53" s="53">
        <f t="shared" si="24"/>
        <v>0.2857142857142857</v>
      </c>
      <c r="N53" s="53">
        <f t="shared" si="24"/>
        <v>0</v>
      </c>
      <c r="O53" s="53">
        <f t="shared" si="24"/>
        <v>0</v>
      </c>
    </row>
    <row r="54" spans="2:16" x14ac:dyDescent="0.15">
      <c r="B54" s="50" t="s">
        <v>12</v>
      </c>
      <c r="C54" s="44">
        <f>SUM(D54:O54)</f>
        <v>29</v>
      </c>
      <c r="D54" s="51">
        <v>7</v>
      </c>
      <c r="E54" s="45">
        <v>1</v>
      </c>
      <c r="F54" s="45">
        <v>3</v>
      </c>
      <c r="G54" s="45">
        <v>0</v>
      </c>
      <c r="H54" s="45">
        <v>0</v>
      </c>
      <c r="I54" s="51">
        <v>4</v>
      </c>
      <c r="J54" s="45">
        <v>1</v>
      </c>
      <c r="K54" s="45">
        <v>0</v>
      </c>
      <c r="L54" s="45">
        <v>6</v>
      </c>
      <c r="M54" s="45">
        <v>2</v>
      </c>
      <c r="N54" s="45">
        <v>1</v>
      </c>
      <c r="O54" s="45">
        <v>4</v>
      </c>
    </row>
    <row r="55" spans="2:16" x14ac:dyDescent="0.15">
      <c r="B55" s="52"/>
      <c r="C55" s="53">
        <f>$C54/C54</f>
        <v>1</v>
      </c>
      <c r="D55" s="53">
        <f>D54/$C54</f>
        <v>0.2413793103448276</v>
      </c>
      <c r="E55" s="53">
        <f t="shared" ref="E55:H55" si="25">E54/$C54</f>
        <v>3.4482758620689655E-2</v>
      </c>
      <c r="F55" s="53">
        <f t="shared" si="25"/>
        <v>0.10344827586206896</v>
      </c>
      <c r="G55" s="53">
        <f t="shared" si="25"/>
        <v>0</v>
      </c>
      <c r="H55" s="53">
        <f t="shared" si="25"/>
        <v>0</v>
      </c>
      <c r="I55" s="53">
        <f>I54/$C54</f>
        <v>0.13793103448275862</v>
      </c>
      <c r="J55" s="53">
        <f t="shared" ref="J55:O55" si="26">J54/$C54</f>
        <v>3.4482758620689655E-2</v>
      </c>
      <c r="K55" s="53">
        <f t="shared" si="26"/>
        <v>0</v>
      </c>
      <c r="L55" s="53">
        <f t="shared" si="26"/>
        <v>0.20689655172413793</v>
      </c>
      <c r="M55" s="53">
        <f t="shared" si="26"/>
        <v>6.8965517241379309E-2</v>
      </c>
      <c r="N55" s="53">
        <f t="shared" si="26"/>
        <v>3.4482758620689655E-2</v>
      </c>
      <c r="O55" s="53">
        <f t="shared" si="26"/>
        <v>0.13793103448275862</v>
      </c>
    </row>
    <row r="56" spans="2:16" x14ac:dyDescent="0.15">
      <c r="B56" s="50" t="s">
        <v>13</v>
      </c>
      <c r="C56" s="44">
        <f>SUM(D56:O56)</f>
        <v>16</v>
      </c>
      <c r="D56" s="51">
        <v>4</v>
      </c>
      <c r="E56" s="45">
        <v>1</v>
      </c>
      <c r="F56" s="45">
        <v>0</v>
      </c>
      <c r="G56" s="45">
        <v>1</v>
      </c>
      <c r="H56" s="45">
        <v>2</v>
      </c>
      <c r="I56" s="51">
        <v>2</v>
      </c>
      <c r="J56" s="45">
        <v>1</v>
      </c>
      <c r="K56" s="45">
        <v>0</v>
      </c>
      <c r="L56" s="45">
        <v>1</v>
      </c>
      <c r="M56" s="45">
        <v>2</v>
      </c>
      <c r="N56" s="45">
        <v>0</v>
      </c>
      <c r="O56" s="45">
        <v>2</v>
      </c>
    </row>
    <row r="57" spans="2:16" x14ac:dyDescent="0.15">
      <c r="B57" s="52"/>
      <c r="C57" s="53">
        <f>$C56/C56</f>
        <v>1</v>
      </c>
      <c r="D57" s="53">
        <f>D56/$C56</f>
        <v>0.25</v>
      </c>
      <c r="E57" s="53">
        <f t="shared" ref="E57:H57" si="27">E56/$C56</f>
        <v>6.25E-2</v>
      </c>
      <c r="F57" s="53">
        <f t="shared" si="27"/>
        <v>0</v>
      </c>
      <c r="G57" s="53">
        <f t="shared" si="27"/>
        <v>6.25E-2</v>
      </c>
      <c r="H57" s="53">
        <f t="shared" si="27"/>
        <v>0.125</v>
      </c>
      <c r="I57" s="53">
        <f>I56/$C56</f>
        <v>0.125</v>
      </c>
      <c r="J57" s="53">
        <f t="shared" ref="J57:O57" si="28">J56/$C56</f>
        <v>6.25E-2</v>
      </c>
      <c r="K57" s="53">
        <f t="shared" si="28"/>
        <v>0</v>
      </c>
      <c r="L57" s="53">
        <f t="shared" si="28"/>
        <v>6.25E-2</v>
      </c>
      <c r="M57" s="53">
        <f t="shared" si="28"/>
        <v>0.125</v>
      </c>
      <c r="N57" s="53">
        <f t="shared" si="28"/>
        <v>0</v>
      </c>
      <c r="O57" s="53">
        <f t="shared" si="28"/>
        <v>0.125</v>
      </c>
    </row>
    <row r="58" spans="2:16" x14ac:dyDescent="0.15">
      <c r="B58" s="50" t="s">
        <v>43</v>
      </c>
      <c r="C58" s="44">
        <f>SUM(D58:O58)</f>
        <v>120</v>
      </c>
      <c r="D58" s="51">
        <v>23</v>
      </c>
      <c r="E58" s="45">
        <v>5</v>
      </c>
      <c r="F58" s="45">
        <v>2</v>
      </c>
      <c r="G58" s="45">
        <v>7</v>
      </c>
      <c r="H58" s="45">
        <v>7</v>
      </c>
      <c r="I58" s="51">
        <v>13</v>
      </c>
      <c r="J58" s="45">
        <v>2</v>
      </c>
      <c r="K58" s="45">
        <v>1</v>
      </c>
      <c r="L58" s="45">
        <v>16</v>
      </c>
      <c r="M58" s="45">
        <v>28</v>
      </c>
      <c r="N58" s="45">
        <v>1</v>
      </c>
      <c r="O58" s="45">
        <v>15</v>
      </c>
    </row>
    <row r="59" spans="2:16" x14ac:dyDescent="0.15">
      <c r="B59" s="52"/>
      <c r="C59" s="53">
        <f>$C58/C58</f>
        <v>1</v>
      </c>
      <c r="D59" s="53">
        <f>D58/$C58</f>
        <v>0.19166666666666668</v>
      </c>
      <c r="E59" s="53">
        <f t="shared" ref="E59:H59" si="29">E58/$C58</f>
        <v>4.1666666666666664E-2</v>
      </c>
      <c r="F59" s="53">
        <f t="shared" si="29"/>
        <v>1.6666666666666666E-2</v>
      </c>
      <c r="G59" s="53">
        <f t="shared" si="29"/>
        <v>5.8333333333333334E-2</v>
      </c>
      <c r="H59" s="53">
        <f t="shared" si="29"/>
        <v>5.8333333333333334E-2</v>
      </c>
      <c r="I59" s="53">
        <f>I58/$C58</f>
        <v>0.10833333333333334</v>
      </c>
      <c r="J59" s="53">
        <f t="shared" ref="J59:O59" si="30">J58/$C58</f>
        <v>1.6666666666666666E-2</v>
      </c>
      <c r="K59" s="53">
        <f t="shared" si="30"/>
        <v>8.3333333333333332E-3</v>
      </c>
      <c r="L59" s="53">
        <f t="shared" si="30"/>
        <v>0.13333333333333333</v>
      </c>
      <c r="M59" s="53">
        <f t="shared" si="30"/>
        <v>0.23333333333333334</v>
      </c>
      <c r="N59" s="53">
        <f t="shared" si="30"/>
        <v>8.3333333333333332E-3</v>
      </c>
      <c r="O59" s="53">
        <f t="shared" si="30"/>
        <v>0.125</v>
      </c>
    </row>
    <row r="61" spans="2:16" x14ac:dyDescent="0.4">
      <c r="B61" s="18" t="s">
        <v>48</v>
      </c>
      <c r="O61" s="19"/>
      <c r="P61" s="19"/>
    </row>
    <row r="62" spans="2:16" s="24" customFormat="1" ht="90" x14ac:dyDescent="0.4">
      <c r="B62" s="89"/>
      <c r="C62" s="90" t="s">
        <v>39</v>
      </c>
      <c r="D62" s="96" t="s">
        <v>102</v>
      </c>
      <c r="E62" s="96" t="s">
        <v>103</v>
      </c>
      <c r="F62" s="96" t="s">
        <v>104</v>
      </c>
      <c r="G62" s="96" t="s">
        <v>105</v>
      </c>
      <c r="H62" s="96" t="s">
        <v>106</v>
      </c>
      <c r="I62" s="96" t="s">
        <v>107</v>
      </c>
      <c r="J62" s="96" t="s">
        <v>108</v>
      </c>
      <c r="K62" s="96" t="s">
        <v>109</v>
      </c>
      <c r="L62" s="96" t="s">
        <v>110</v>
      </c>
      <c r="M62" s="96" t="s">
        <v>111</v>
      </c>
      <c r="N62" s="91" t="s">
        <v>112</v>
      </c>
      <c r="O62" s="91" t="s">
        <v>91</v>
      </c>
    </row>
    <row r="63" spans="2:16" x14ac:dyDescent="0.15">
      <c r="B63" s="43" t="s">
        <v>42</v>
      </c>
      <c r="C63" s="44">
        <f>SUM(D63:O63)</f>
        <v>1332</v>
      </c>
      <c r="D63" s="45">
        <f t="shared" ref="D63:O63" si="31">SUM(D65,D67,D69,D71,D73,)</f>
        <v>283</v>
      </c>
      <c r="E63" s="45">
        <f t="shared" si="31"/>
        <v>64</v>
      </c>
      <c r="F63" s="45">
        <f t="shared" si="31"/>
        <v>57</v>
      </c>
      <c r="G63" s="45">
        <f t="shared" si="31"/>
        <v>66</v>
      </c>
      <c r="H63" s="45">
        <f t="shared" si="31"/>
        <v>93</v>
      </c>
      <c r="I63" s="45">
        <f t="shared" si="31"/>
        <v>135</v>
      </c>
      <c r="J63" s="45">
        <f t="shared" si="31"/>
        <v>38</v>
      </c>
      <c r="K63" s="45">
        <f t="shared" si="31"/>
        <v>4</v>
      </c>
      <c r="L63" s="45">
        <f t="shared" si="31"/>
        <v>169</v>
      </c>
      <c r="M63" s="45">
        <f t="shared" si="31"/>
        <v>267</v>
      </c>
      <c r="N63" s="45">
        <f t="shared" si="31"/>
        <v>15</v>
      </c>
      <c r="O63" s="45">
        <f t="shared" si="31"/>
        <v>141</v>
      </c>
      <c r="P63" s="19"/>
    </row>
    <row r="64" spans="2:16" ht="12.75" thickBot="1" x14ac:dyDescent="0.2">
      <c r="B64" s="47"/>
      <c r="C64" s="48">
        <f>$C63/C63</f>
        <v>1</v>
      </c>
      <c r="D64" s="48">
        <f t="shared" ref="D64:O64" si="32">D63/$C63</f>
        <v>0.21246246246246248</v>
      </c>
      <c r="E64" s="48">
        <f t="shared" si="32"/>
        <v>4.8048048048048048E-2</v>
      </c>
      <c r="F64" s="48">
        <f t="shared" si="32"/>
        <v>4.2792792792792793E-2</v>
      </c>
      <c r="G64" s="48">
        <f t="shared" si="32"/>
        <v>4.954954954954955E-2</v>
      </c>
      <c r="H64" s="48">
        <f t="shared" si="32"/>
        <v>6.9819819819819814E-2</v>
      </c>
      <c r="I64" s="48">
        <f t="shared" si="32"/>
        <v>0.10135135135135136</v>
      </c>
      <c r="J64" s="48">
        <f t="shared" si="32"/>
        <v>2.8528528528528527E-2</v>
      </c>
      <c r="K64" s="48">
        <f t="shared" si="32"/>
        <v>3.003003003003003E-3</v>
      </c>
      <c r="L64" s="48">
        <f t="shared" si="32"/>
        <v>0.12687687687687688</v>
      </c>
      <c r="M64" s="48">
        <f t="shared" si="32"/>
        <v>0.20045045045045046</v>
      </c>
      <c r="N64" s="48">
        <f t="shared" si="32"/>
        <v>1.1261261261261261E-2</v>
      </c>
      <c r="O64" s="48">
        <f t="shared" si="32"/>
        <v>0.10585585585585586</v>
      </c>
      <c r="P64" s="19"/>
    </row>
    <row r="65" spans="2:20" ht="12.75" thickTop="1" x14ac:dyDescent="0.15">
      <c r="B65" s="50" t="s">
        <v>17</v>
      </c>
      <c r="C65" s="44">
        <f>SUM(D65:O65)</f>
        <v>1018</v>
      </c>
      <c r="D65" s="51">
        <v>208</v>
      </c>
      <c r="E65" s="45">
        <v>47</v>
      </c>
      <c r="F65" s="45">
        <v>37</v>
      </c>
      <c r="G65" s="45">
        <v>45</v>
      </c>
      <c r="H65" s="51">
        <v>71</v>
      </c>
      <c r="I65" s="45">
        <v>91</v>
      </c>
      <c r="J65" s="45">
        <v>33</v>
      </c>
      <c r="K65" s="45">
        <v>2</v>
      </c>
      <c r="L65" s="45">
        <v>127</v>
      </c>
      <c r="M65" s="45">
        <v>223</v>
      </c>
      <c r="N65" s="45">
        <v>14</v>
      </c>
      <c r="O65" s="45">
        <v>120</v>
      </c>
      <c r="P65" s="19"/>
    </row>
    <row r="66" spans="2:20" x14ac:dyDescent="0.15">
      <c r="B66" s="52"/>
      <c r="C66" s="53">
        <f>$C65/C65</f>
        <v>1</v>
      </c>
      <c r="D66" s="53">
        <f t="shared" ref="D66:O66" si="33">D65/$C65</f>
        <v>0.20432220039292731</v>
      </c>
      <c r="E66" s="53">
        <f t="shared" si="33"/>
        <v>4.6168958742632611E-2</v>
      </c>
      <c r="F66" s="53">
        <f t="shared" si="33"/>
        <v>3.6345776031434185E-2</v>
      </c>
      <c r="G66" s="53">
        <f t="shared" si="33"/>
        <v>4.4204322200392929E-2</v>
      </c>
      <c r="H66" s="53">
        <f t="shared" si="33"/>
        <v>6.9744597249508836E-2</v>
      </c>
      <c r="I66" s="53">
        <f t="shared" si="33"/>
        <v>8.9390962671905702E-2</v>
      </c>
      <c r="J66" s="53">
        <f t="shared" si="33"/>
        <v>3.2416502946954813E-2</v>
      </c>
      <c r="K66" s="53">
        <f t="shared" si="33"/>
        <v>1.9646365422396855E-3</v>
      </c>
      <c r="L66" s="53">
        <f t="shared" si="33"/>
        <v>0.12475442043222004</v>
      </c>
      <c r="M66" s="53">
        <f t="shared" si="33"/>
        <v>0.21905697445972494</v>
      </c>
      <c r="N66" s="53">
        <f t="shared" si="33"/>
        <v>1.37524557956778E-2</v>
      </c>
      <c r="O66" s="53">
        <f t="shared" si="33"/>
        <v>0.11787819253438114</v>
      </c>
      <c r="P66" s="19"/>
    </row>
    <row r="67" spans="2:20" x14ac:dyDescent="0.15">
      <c r="B67" s="50" t="s">
        <v>18</v>
      </c>
      <c r="C67" s="44">
        <f>SUM(D67:O67)</f>
        <v>162</v>
      </c>
      <c r="D67" s="51">
        <v>40</v>
      </c>
      <c r="E67" s="45">
        <v>7</v>
      </c>
      <c r="F67" s="45">
        <v>9</v>
      </c>
      <c r="G67" s="45">
        <v>9</v>
      </c>
      <c r="H67" s="51">
        <v>10</v>
      </c>
      <c r="I67" s="45">
        <v>21</v>
      </c>
      <c r="J67" s="45">
        <v>4</v>
      </c>
      <c r="K67" s="45">
        <v>1</v>
      </c>
      <c r="L67" s="45">
        <v>26</v>
      </c>
      <c r="M67" s="45">
        <v>23</v>
      </c>
      <c r="N67" s="45">
        <v>1</v>
      </c>
      <c r="O67" s="45">
        <v>11</v>
      </c>
      <c r="P67" s="19"/>
    </row>
    <row r="68" spans="2:20" x14ac:dyDescent="0.15">
      <c r="B68" s="52"/>
      <c r="C68" s="53">
        <f>$C67/C67</f>
        <v>1</v>
      </c>
      <c r="D68" s="53">
        <f t="shared" ref="D68:O68" si="34">D67/$C67</f>
        <v>0.24691358024691357</v>
      </c>
      <c r="E68" s="53">
        <f t="shared" si="34"/>
        <v>4.3209876543209874E-2</v>
      </c>
      <c r="F68" s="53">
        <f t="shared" si="34"/>
        <v>5.5555555555555552E-2</v>
      </c>
      <c r="G68" s="53">
        <f t="shared" si="34"/>
        <v>5.5555555555555552E-2</v>
      </c>
      <c r="H68" s="53">
        <f t="shared" si="34"/>
        <v>6.1728395061728392E-2</v>
      </c>
      <c r="I68" s="53">
        <f t="shared" si="34"/>
        <v>0.12962962962962962</v>
      </c>
      <c r="J68" s="53">
        <f t="shared" si="34"/>
        <v>2.4691358024691357E-2</v>
      </c>
      <c r="K68" s="53">
        <f t="shared" si="34"/>
        <v>6.1728395061728392E-3</v>
      </c>
      <c r="L68" s="53">
        <f t="shared" si="34"/>
        <v>0.16049382716049382</v>
      </c>
      <c r="M68" s="53">
        <f t="shared" si="34"/>
        <v>0.1419753086419753</v>
      </c>
      <c r="N68" s="53">
        <f t="shared" si="34"/>
        <v>6.1728395061728392E-3</v>
      </c>
      <c r="O68" s="53">
        <f t="shared" si="34"/>
        <v>6.7901234567901231E-2</v>
      </c>
      <c r="P68" s="19"/>
    </row>
    <row r="69" spans="2:20" x14ac:dyDescent="0.15">
      <c r="B69" s="50" t="s">
        <v>19</v>
      </c>
      <c r="C69" s="44">
        <f>SUM(D69:O69)</f>
        <v>48</v>
      </c>
      <c r="D69" s="51">
        <v>13</v>
      </c>
      <c r="E69" s="45">
        <v>2</v>
      </c>
      <c r="F69" s="45">
        <v>3</v>
      </c>
      <c r="G69" s="45">
        <v>3</v>
      </c>
      <c r="H69" s="51">
        <v>5</v>
      </c>
      <c r="I69" s="45">
        <v>7</v>
      </c>
      <c r="J69" s="45">
        <v>1</v>
      </c>
      <c r="K69" s="45">
        <v>0</v>
      </c>
      <c r="L69" s="45">
        <v>8</v>
      </c>
      <c r="M69" s="45">
        <v>5</v>
      </c>
      <c r="N69" s="45">
        <v>0</v>
      </c>
      <c r="O69" s="45">
        <v>1</v>
      </c>
      <c r="P69" s="19"/>
    </row>
    <row r="70" spans="2:20" x14ac:dyDescent="0.15">
      <c r="B70" s="52"/>
      <c r="C70" s="53">
        <f>$C69/C69</f>
        <v>1</v>
      </c>
      <c r="D70" s="53">
        <f t="shared" ref="D70:O70" si="35">D69/$C69</f>
        <v>0.27083333333333331</v>
      </c>
      <c r="E70" s="53">
        <f t="shared" si="35"/>
        <v>4.1666666666666664E-2</v>
      </c>
      <c r="F70" s="53">
        <f t="shared" si="35"/>
        <v>6.25E-2</v>
      </c>
      <c r="G70" s="53">
        <f t="shared" si="35"/>
        <v>6.25E-2</v>
      </c>
      <c r="H70" s="53">
        <f t="shared" si="35"/>
        <v>0.10416666666666667</v>
      </c>
      <c r="I70" s="53">
        <f t="shared" si="35"/>
        <v>0.14583333333333334</v>
      </c>
      <c r="J70" s="53">
        <f t="shared" si="35"/>
        <v>2.0833333333333332E-2</v>
      </c>
      <c r="K70" s="53">
        <f t="shared" si="35"/>
        <v>0</v>
      </c>
      <c r="L70" s="53">
        <f t="shared" si="35"/>
        <v>0.16666666666666666</v>
      </c>
      <c r="M70" s="53">
        <f t="shared" si="35"/>
        <v>0.10416666666666667</v>
      </c>
      <c r="N70" s="53">
        <f t="shared" si="35"/>
        <v>0</v>
      </c>
      <c r="O70" s="53">
        <f t="shared" si="35"/>
        <v>2.0833333333333332E-2</v>
      </c>
      <c r="P70" s="19"/>
    </row>
    <row r="71" spans="2:20" x14ac:dyDescent="0.15">
      <c r="B71" s="50" t="s">
        <v>20</v>
      </c>
      <c r="C71" s="44">
        <f>SUM(D71:O71)</f>
        <v>75</v>
      </c>
      <c r="D71" s="51">
        <v>18</v>
      </c>
      <c r="E71" s="45">
        <v>6</v>
      </c>
      <c r="F71" s="45">
        <v>8</v>
      </c>
      <c r="G71" s="45">
        <v>3</v>
      </c>
      <c r="H71" s="51">
        <v>6</v>
      </c>
      <c r="I71" s="45">
        <v>13</v>
      </c>
      <c r="J71" s="45">
        <v>0</v>
      </c>
      <c r="K71" s="45">
        <v>1</v>
      </c>
      <c r="L71" s="45">
        <v>7</v>
      </c>
      <c r="M71" s="45">
        <v>10</v>
      </c>
      <c r="N71" s="45">
        <v>0</v>
      </c>
      <c r="O71" s="45">
        <v>3</v>
      </c>
      <c r="P71" s="19"/>
    </row>
    <row r="72" spans="2:20" x14ac:dyDescent="0.15">
      <c r="B72" s="52"/>
      <c r="C72" s="53">
        <f>$C71/C71</f>
        <v>1</v>
      </c>
      <c r="D72" s="53">
        <f t="shared" ref="D72:O72" si="36">D71/$C71</f>
        <v>0.24</v>
      </c>
      <c r="E72" s="53">
        <f t="shared" si="36"/>
        <v>0.08</v>
      </c>
      <c r="F72" s="53">
        <f t="shared" si="36"/>
        <v>0.10666666666666667</v>
      </c>
      <c r="G72" s="53">
        <f t="shared" si="36"/>
        <v>0.04</v>
      </c>
      <c r="H72" s="53">
        <f t="shared" si="36"/>
        <v>0.08</v>
      </c>
      <c r="I72" s="53">
        <f t="shared" si="36"/>
        <v>0.17333333333333334</v>
      </c>
      <c r="J72" s="53">
        <f t="shared" si="36"/>
        <v>0</v>
      </c>
      <c r="K72" s="53">
        <f t="shared" si="36"/>
        <v>1.3333333333333334E-2</v>
      </c>
      <c r="L72" s="53">
        <f t="shared" si="36"/>
        <v>9.3333333333333338E-2</v>
      </c>
      <c r="M72" s="53">
        <f t="shared" si="36"/>
        <v>0.13333333333333333</v>
      </c>
      <c r="N72" s="53">
        <f t="shared" si="36"/>
        <v>0</v>
      </c>
      <c r="O72" s="53">
        <f t="shared" si="36"/>
        <v>0.04</v>
      </c>
      <c r="P72" s="19"/>
    </row>
    <row r="73" spans="2:20" x14ac:dyDescent="0.15">
      <c r="B73" s="50" t="s">
        <v>24</v>
      </c>
      <c r="C73" s="44">
        <f>SUM(D73:O73)</f>
        <v>29</v>
      </c>
      <c r="D73" s="51">
        <v>4</v>
      </c>
      <c r="E73" s="45">
        <v>2</v>
      </c>
      <c r="F73" s="45">
        <v>0</v>
      </c>
      <c r="G73" s="45">
        <v>6</v>
      </c>
      <c r="H73" s="51">
        <v>1</v>
      </c>
      <c r="I73" s="45">
        <v>3</v>
      </c>
      <c r="J73" s="45">
        <v>0</v>
      </c>
      <c r="K73" s="45">
        <v>0</v>
      </c>
      <c r="L73" s="45">
        <v>1</v>
      </c>
      <c r="M73" s="45">
        <v>6</v>
      </c>
      <c r="N73" s="45">
        <v>0</v>
      </c>
      <c r="O73" s="45">
        <v>6</v>
      </c>
      <c r="P73" s="19"/>
    </row>
    <row r="74" spans="2:20" x14ac:dyDescent="0.15">
      <c r="B74" s="52"/>
      <c r="C74" s="53">
        <f>$C73/C73</f>
        <v>1</v>
      </c>
      <c r="D74" s="53">
        <f t="shared" ref="D74:O74" si="37">D73/$C73</f>
        <v>0.13793103448275862</v>
      </c>
      <c r="E74" s="53">
        <f t="shared" si="37"/>
        <v>6.8965517241379309E-2</v>
      </c>
      <c r="F74" s="53">
        <f t="shared" si="37"/>
        <v>0</v>
      </c>
      <c r="G74" s="53">
        <f t="shared" si="37"/>
        <v>0.20689655172413793</v>
      </c>
      <c r="H74" s="53">
        <f t="shared" si="37"/>
        <v>3.4482758620689655E-2</v>
      </c>
      <c r="I74" s="53">
        <f t="shared" si="37"/>
        <v>0.10344827586206896</v>
      </c>
      <c r="J74" s="53">
        <f t="shared" si="37"/>
        <v>0</v>
      </c>
      <c r="K74" s="53">
        <f t="shared" si="37"/>
        <v>0</v>
      </c>
      <c r="L74" s="53">
        <f t="shared" si="37"/>
        <v>3.4482758620689655E-2</v>
      </c>
      <c r="M74" s="53">
        <f t="shared" si="37"/>
        <v>0.20689655172413793</v>
      </c>
      <c r="N74" s="53">
        <f t="shared" si="37"/>
        <v>0</v>
      </c>
      <c r="O74" s="53">
        <f t="shared" si="37"/>
        <v>0.20689655172413793</v>
      </c>
      <c r="P74" s="19"/>
    </row>
    <row r="75" spans="2:20" x14ac:dyDescent="0.4">
      <c r="P75" s="19"/>
    </row>
    <row r="76" spans="2:20" ht="14.25" customHeight="1" x14ac:dyDescent="0.4">
      <c r="B76" s="18" t="s">
        <v>49</v>
      </c>
    </row>
    <row r="77" spans="2:20" s="220" customFormat="1" ht="140.25" customHeight="1" x14ac:dyDescent="0.15">
      <c r="B77" s="246"/>
      <c r="C77" s="247" t="s">
        <v>39</v>
      </c>
      <c r="D77" s="248" t="s">
        <v>472</v>
      </c>
      <c r="E77" s="249" t="s">
        <v>473</v>
      </c>
      <c r="F77" s="249" t="s">
        <v>474</v>
      </c>
      <c r="G77" s="249" t="s">
        <v>475</v>
      </c>
      <c r="H77" s="249" t="s">
        <v>476</v>
      </c>
      <c r="I77" s="249" t="s">
        <v>477</v>
      </c>
      <c r="J77" s="249" t="s">
        <v>478</v>
      </c>
      <c r="K77" s="249" t="s">
        <v>479</v>
      </c>
      <c r="L77" s="249" t="s">
        <v>480</v>
      </c>
      <c r="M77" s="249" t="s">
        <v>481</v>
      </c>
      <c r="N77" s="249" t="s">
        <v>482</v>
      </c>
      <c r="O77" s="249" t="s">
        <v>483</v>
      </c>
      <c r="P77" s="221"/>
      <c r="Q77" s="221"/>
      <c r="R77" s="222"/>
      <c r="S77" s="222"/>
      <c r="T77" s="222"/>
    </row>
    <row r="78" spans="2:20" s="220" customFormat="1" ht="13.5" x14ac:dyDescent="0.15">
      <c r="B78" s="223" t="s">
        <v>42</v>
      </c>
      <c r="C78" s="224">
        <f>SUM(D78:O78)</f>
        <v>1313</v>
      </c>
      <c r="D78" s="225">
        <f>SUM(D80,D82,D84,D86,D88,D90)</f>
        <v>282</v>
      </c>
      <c r="E78" s="226">
        <f t="shared" ref="E78:O78" si="38">SUM(E80,E82,E84,E86,E88,E90)</f>
        <v>64</v>
      </c>
      <c r="F78" s="226">
        <f t="shared" si="38"/>
        <v>57</v>
      </c>
      <c r="G78" s="226">
        <f t="shared" si="38"/>
        <v>66</v>
      </c>
      <c r="H78" s="226">
        <f t="shared" si="38"/>
        <v>93</v>
      </c>
      <c r="I78" s="226">
        <f t="shared" si="38"/>
        <v>133</v>
      </c>
      <c r="J78" s="226">
        <f t="shared" si="38"/>
        <v>38</v>
      </c>
      <c r="K78" s="226">
        <f t="shared" si="38"/>
        <v>4</v>
      </c>
      <c r="L78" s="226">
        <f t="shared" si="38"/>
        <v>168</v>
      </c>
      <c r="M78" s="226">
        <f t="shared" si="38"/>
        <v>262</v>
      </c>
      <c r="N78" s="226">
        <f t="shared" si="38"/>
        <v>15</v>
      </c>
      <c r="O78" s="227">
        <f t="shared" si="38"/>
        <v>131</v>
      </c>
      <c r="P78" s="228"/>
      <c r="Q78" s="228"/>
      <c r="R78" s="228"/>
      <c r="S78" s="228"/>
      <c r="T78" s="228"/>
    </row>
    <row r="79" spans="2:20" s="220" customFormat="1" ht="14.25" thickBot="1" x14ac:dyDescent="0.2">
      <c r="B79" s="229" t="s">
        <v>484</v>
      </c>
      <c r="C79" s="230">
        <f t="shared" ref="C79:C93" si="39">SUM(D79:O79)</f>
        <v>1</v>
      </c>
      <c r="D79" s="231">
        <f t="shared" ref="D79:O79" si="40">D78/$C78</f>
        <v>0.21477532368621477</v>
      </c>
      <c r="E79" s="231">
        <f t="shared" si="40"/>
        <v>4.8743335872048744E-2</v>
      </c>
      <c r="F79" s="231">
        <f t="shared" si="40"/>
        <v>4.3412033511043412E-2</v>
      </c>
      <c r="G79" s="231">
        <f t="shared" si="40"/>
        <v>5.0266565118050263E-2</v>
      </c>
      <c r="H79" s="231">
        <f t="shared" si="40"/>
        <v>7.0830159939070825E-2</v>
      </c>
      <c r="I79" s="231">
        <f t="shared" si="40"/>
        <v>0.1012947448591013</v>
      </c>
      <c r="J79" s="231">
        <f t="shared" si="40"/>
        <v>2.8941355674028942E-2</v>
      </c>
      <c r="K79" s="231">
        <f t="shared" si="40"/>
        <v>3.0464584920030465E-3</v>
      </c>
      <c r="L79" s="231">
        <f t="shared" si="40"/>
        <v>0.12795125666412796</v>
      </c>
      <c r="M79" s="231">
        <f t="shared" si="40"/>
        <v>0.19954303122619954</v>
      </c>
      <c r="N79" s="231">
        <f t="shared" si="40"/>
        <v>1.1424219345011425E-2</v>
      </c>
      <c r="O79" s="231">
        <f t="shared" si="40"/>
        <v>9.977151561309977E-2</v>
      </c>
      <c r="P79" s="228"/>
      <c r="Q79" s="228"/>
      <c r="R79" s="228"/>
      <c r="S79" s="228"/>
      <c r="T79" s="228"/>
    </row>
    <row r="80" spans="2:20" s="220" customFormat="1" ht="14.25" thickTop="1" x14ac:dyDescent="0.15">
      <c r="B80" s="232" t="s">
        <v>485</v>
      </c>
      <c r="C80" s="233">
        <f t="shared" si="39"/>
        <v>145</v>
      </c>
      <c r="D80" s="234">
        <v>22</v>
      </c>
      <c r="E80" s="227">
        <v>4</v>
      </c>
      <c r="F80" s="227">
        <v>3</v>
      </c>
      <c r="G80" s="227">
        <v>9</v>
      </c>
      <c r="H80" s="227">
        <v>5</v>
      </c>
      <c r="I80" s="227">
        <v>8</v>
      </c>
      <c r="J80" s="227">
        <v>2</v>
      </c>
      <c r="K80" s="227">
        <v>1</v>
      </c>
      <c r="L80" s="227">
        <v>16</v>
      </c>
      <c r="M80" s="227">
        <v>41</v>
      </c>
      <c r="N80" s="227">
        <v>0</v>
      </c>
      <c r="O80" s="227">
        <v>34</v>
      </c>
      <c r="P80" s="228"/>
      <c r="Q80" s="228"/>
      <c r="R80" s="228"/>
      <c r="S80" s="228"/>
      <c r="T80" s="228"/>
    </row>
    <row r="81" spans="2:20" s="235" customFormat="1" ht="13.5" x14ac:dyDescent="0.15">
      <c r="B81" s="236" t="s">
        <v>485</v>
      </c>
      <c r="C81" s="237">
        <f t="shared" si="39"/>
        <v>1</v>
      </c>
      <c r="D81" s="238">
        <f t="shared" ref="D81:O81" si="41">D80/$C80</f>
        <v>0.15172413793103448</v>
      </c>
      <c r="E81" s="238">
        <f t="shared" si="41"/>
        <v>2.7586206896551724E-2</v>
      </c>
      <c r="F81" s="238">
        <f t="shared" si="41"/>
        <v>2.0689655172413793E-2</v>
      </c>
      <c r="G81" s="238">
        <f t="shared" si="41"/>
        <v>6.2068965517241378E-2</v>
      </c>
      <c r="H81" s="238">
        <f t="shared" si="41"/>
        <v>3.4482758620689655E-2</v>
      </c>
      <c r="I81" s="238">
        <f t="shared" si="41"/>
        <v>5.5172413793103448E-2</v>
      </c>
      <c r="J81" s="238">
        <f t="shared" si="41"/>
        <v>1.3793103448275862E-2</v>
      </c>
      <c r="K81" s="238">
        <f t="shared" si="41"/>
        <v>6.8965517241379309E-3</v>
      </c>
      <c r="L81" s="238">
        <f t="shared" si="41"/>
        <v>0.1103448275862069</v>
      </c>
      <c r="M81" s="238">
        <f t="shared" si="41"/>
        <v>0.28275862068965518</v>
      </c>
      <c r="N81" s="238">
        <f t="shared" si="41"/>
        <v>0</v>
      </c>
      <c r="O81" s="238">
        <f t="shared" si="41"/>
        <v>0.23448275862068965</v>
      </c>
      <c r="P81" s="228"/>
      <c r="Q81" s="228"/>
      <c r="R81" s="228"/>
      <c r="S81" s="228"/>
      <c r="T81" s="228"/>
    </row>
    <row r="82" spans="2:20" s="220" customFormat="1" ht="13.5" x14ac:dyDescent="0.15">
      <c r="B82" s="223" t="s">
        <v>486</v>
      </c>
      <c r="C82" s="233">
        <f t="shared" si="39"/>
        <v>355</v>
      </c>
      <c r="D82" s="225">
        <v>72</v>
      </c>
      <c r="E82" s="226">
        <v>11</v>
      </c>
      <c r="F82" s="226">
        <v>12</v>
      </c>
      <c r="G82" s="226">
        <v>14</v>
      </c>
      <c r="H82" s="226">
        <v>24</v>
      </c>
      <c r="I82" s="226">
        <v>30</v>
      </c>
      <c r="J82" s="226">
        <v>10</v>
      </c>
      <c r="K82" s="226">
        <v>2</v>
      </c>
      <c r="L82" s="226">
        <v>47</v>
      </c>
      <c r="M82" s="226">
        <v>81</v>
      </c>
      <c r="N82" s="226">
        <v>9</v>
      </c>
      <c r="O82" s="226">
        <v>43</v>
      </c>
      <c r="P82" s="239"/>
      <c r="Q82" s="239"/>
      <c r="R82" s="239"/>
      <c r="S82" s="239"/>
      <c r="T82" s="239"/>
    </row>
    <row r="83" spans="2:20" s="220" customFormat="1" ht="13.5" x14ac:dyDescent="0.15">
      <c r="B83" s="236" t="s">
        <v>486</v>
      </c>
      <c r="C83" s="237">
        <f t="shared" si="39"/>
        <v>1</v>
      </c>
      <c r="D83" s="238">
        <f t="shared" ref="D83:O83" si="42">D82/$C82</f>
        <v>0.20281690140845071</v>
      </c>
      <c r="E83" s="238">
        <f t="shared" si="42"/>
        <v>3.0985915492957747E-2</v>
      </c>
      <c r="F83" s="238">
        <f t="shared" si="42"/>
        <v>3.3802816901408447E-2</v>
      </c>
      <c r="G83" s="238">
        <f t="shared" si="42"/>
        <v>3.9436619718309862E-2</v>
      </c>
      <c r="H83" s="238">
        <f t="shared" si="42"/>
        <v>6.7605633802816895E-2</v>
      </c>
      <c r="I83" s="238">
        <f t="shared" si="42"/>
        <v>8.4507042253521125E-2</v>
      </c>
      <c r="J83" s="238">
        <f t="shared" si="42"/>
        <v>2.8169014084507043E-2</v>
      </c>
      <c r="K83" s="238">
        <f t="shared" si="42"/>
        <v>5.6338028169014088E-3</v>
      </c>
      <c r="L83" s="238">
        <f t="shared" si="42"/>
        <v>0.13239436619718309</v>
      </c>
      <c r="M83" s="238">
        <f t="shared" si="42"/>
        <v>0.22816901408450704</v>
      </c>
      <c r="N83" s="238">
        <f t="shared" si="42"/>
        <v>2.5352112676056339E-2</v>
      </c>
      <c r="O83" s="238">
        <f t="shared" si="42"/>
        <v>0.12112676056338029</v>
      </c>
      <c r="P83" s="240"/>
      <c r="Q83" s="240"/>
      <c r="R83" s="240"/>
      <c r="S83" s="240"/>
      <c r="T83" s="240"/>
    </row>
    <row r="84" spans="2:20" s="220" customFormat="1" ht="13.5" x14ac:dyDescent="0.15">
      <c r="B84" s="223" t="s">
        <v>22</v>
      </c>
      <c r="C84" s="233">
        <f t="shared" si="39"/>
        <v>472</v>
      </c>
      <c r="D84" s="225">
        <v>104</v>
      </c>
      <c r="E84" s="226">
        <v>32</v>
      </c>
      <c r="F84" s="226">
        <v>15</v>
      </c>
      <c r="G84" s="226">
        <v>22</v>
      </c>
      <c r="H84" s="226">
        <v>39</v>
      </c>
      <c r="I84" s="226">
        <v>50</v>
      </c>
      <c r="J84" s="226">
        <v>18</v>
      </c>
      <c r="K84" s="226">
        <v>0</v>
      </c>
      <c r="L84" s="226">
        <v>60</v>
      </c>
      <c r="M84" s="226">
        <v>90</v>
      </c>
      <c r="N84" s="226">
        <v>4</v>
      </c>
      <c r="O84" s="226">
        <v>38</v>
      </c>
      <c r="P84" s="239"/>
      <c r="Q84" s="239"/>
      <c r="R84" s="239"/>
      <c r="S84" s="239"/>
      <c r="T84" s="239"/>
    </row>
    <row r="85" spans="2:20" s="220" customFormat="1" ht="13.5" x14ac:dyDescent="0.15">
      <c r="B85" s="236" t="s">
        <v>22</v>
      </c>
      <c r="C85" s="237">
        <f t="shared" si="39"/>
        <v>1</v>
      </c>
      <c r="D85" s="238">
        <f t="shared" ref="D85:O85" si="43">D84/$C84</f>
        <v>0.22033898305084745</v>
      </c>
      <c r="E85" s="238">
        <f t="shared" si="43"/>
        <v>6.7796610169491525E-2</v>
      </c>
      <c r="F85" s="238">
        <f t="shared" si="43"/>
        <v>3.1779661016949151E-2</v>
      </c>
      <c r="G85" s="238">
        <f t="shared" si="43"/>
        <v>4.6610169491525424E-2</v>
      </c>
      <c r="H85" s="238">
        <f t="shared" si="43"/>
        <v>8.2627118644067798E-2</v>
      </c>
      <c r="I85" s="238">
        <f t="shared" si="43"/>
        <v>0.1059322033898305</v>
      </c>
      <c r="J85" s="238">
        <f t="shared" si="43"/>
        <v>3.8135593220338986E-2</v>
      </c>
      <c r="K85" s="238">
        <f t="shared" si="43"/>
        <v>0</v>
      </c>
      <c r="L85" s="238">
        <f t="shared" si="43"/>
        <v>0.1271186440677966</v>
      </c>
      <c r="M85" s="238">
        <f t="shared" si="43"/>
        <v>0.19067796610169491</v>
      </c>
      <c r="N85" s="238">
        <f t="shared" si="43"/>
        <v>8.4745762711864406E-3</v>
      </c>
      <c r="O85" s="238">
        <f t="shared" si="43"/>
        <v>8.050847457627118E-2</v>
      </c>
      <c r="P85" s="240"/>
      <c r="Q85" s="240"/>
      <c r="R85" s="240"/>
      <c r="S85" s="240"/>
      <c r="T85" s="240"/>
    </row>
    <row r="86" spans="2:20" s="220" customFormat="1" ht="13.5" x14ac:dyDescent="0.15">
      <c r="B86" s="223" t="s">
        <v>23</v>
      </c>
      <c r="C86" s="233">
        <f t="shared" si="39"/>
        <v>161</v>
      </c>
      <c r="D86" s="225">
        <v>35</v>
      </c>
      <c r="E86" s="226">
        <v>7</v>
      </c>
      <c r="F86" s="226">
        <v>8</v>
      </c>
      <c r="G86" s="226">
        <v>11</v>
      </c>
      <c r="H86" s="226">
        <v>12</v>
      </c>
      <c r="I86" s="226">
        <v>18</v>
      </c>
      <c r="J86" s="226">
        <v>6</v>
      </c>
      <c r="K86" s="226">
        <v>0</v>
      </c>
      <c r="L86" s="226">
        <v>22</v>
      </c>
      <c r="M86" s="226">
        <v>27</v>
      </c>
      <c r="N86" s="226">
        <v>1</v>
      </c>
      <c r="O86" s="226">
        <v>14</v>
      </c>
      <c r="P86" s="241"/>
      <c r="Q86" s="241"/>
      <c r="R86" s="241"/>
      <c r="S86" s="241"/>
      <c r="T86" s="241"/>
    </row>
    <row r="87" spans="2:20" s="220" customFormat="1" ht="13.5" x14ac:dyDescent="0.15">
      <c r="B87" s="236" t="s">
        <v>23</v>
      </c>
      <c r="C87" s="237">
        <f t="shared" si="39"/>
        <v>1</v>
      </c>
      <c r="D87" s="238">
        <f t="shared" ref="D87:O87" si="44">D86/$C86</f>
        <v>0.21739130434782608</v>
      </c>
      <c r="E87" s="238">
        <f t="shared" si="44"/>
        <v>4.3478260869565216E-2</v>
      </c>
      <c r="F87" s="238">
        <f t="shared" si="44"/>
        <v>4.9689440993788817E-2</v>
      </c>
      <c r="G87" s="238">
        <f t="shared" si="44"/>
        <v>6.8322981366459631E-2</v>
      </c>
      <c r="H87" s="238">
        <f t="shared" si="44"/>
        <v>7.4534161490683232E-2</v>
      </c>
      <c r="I87" s="238">
        <f t="shared" si="44"/>
        <v>0.11180124223602485</v>
      </c>
      <c r="J87" s="238">
        <f t="shared" si="44"/>
        <v>3.7267080745341616E-2</v>
      </c>
      <c r="K87" s="238">
        <f t="shared" si="44"/>
        <v>0</v>
      </c>
      <c r="L87" s="238">
        <f t="shared" si="44"/>
        <v>0.13664596273291926</v>
      </c>
      <c r="M87" s="238">
        <f t="shared" si="44"/>
        <v>0.16770186335403728</v>
      </c>
      <c r="N87" s="238">
        <f t="shared" si="44"/>
        <v>6.2111801242236021E-3</v>
      </c>
      <c r="O87" s="238">
        <f t="shared" si="44"/>
        <v>8.6956521739130432E-2</v>
      </c>
      <c r="P87" s="241"/>
      <c r="Q87" s="241"/>
      <c r="R87" s="241"/>
      <c r="S87" s="241"/>
      <c r="T87" s="241"/>
    </row>
    <row r="88" spans="2:20" s="220" customFormat="1" ht="13.5" x14ac:dyDescent="0.15">
      <c r="B88" s="223" t="s">
        <v>487</v>
      </c>
      <c r="C88" s="233">
        <f t="shared" si="39"/>
        <v>137</v>
      </c>
      <c r="D88" s="225">
        <v>34</v>
      </c>
      <c r="E88" s="226">
        <v>7</v>
      </c>
      <c r="F88" s="226">
        <v>15</v>
      </c>
      <c r="G88" s="226">
        <v>10</v>
      </c>
      <c r="H88" s="226">
        <v>10</v>
      </c>
      <c r="I88" s="226">
        <v>22</v>
      </c>
      <c r="J88" s="226">
        <v>1</v>
      </c>
      <c r="K88" s="226">
        <v>1</v>
      </c>
      <c r="L88" s="226">
        <v>17</v>
      </c>
      <c r="M88" s="226">
        <v>17</v>
      </c>
      <c r="N88" s="226">
        <v>1</v>
      </c>
      <c r="O88" s="226">
        <v>2</v>
      </c>
      <c r="P88" s="241"/>
      <c r="Q88" s="242"/>
      <c r="R88" s="242"/>
      <c r="S88" s="242"/>
      <c r="T88" s="242"/>
    </row>
    <row r="89" spans="2:20" s="220" customFormat="1" ht="14.25" customHeight="1" x14ac:dyDescent="0.15">
      <c r="B89" s="236" t="s">
        <v>314</v>
      </c>
      <c r="C89" s="237">
        <f t="shared" si="39"/>
        <v>1</v>
      </c>
      <c r="D89" s="238">
        <f t="shared" ref="D89:O89" si="45">D88/$C88</f>
        <v>0.24817518248175183</v>
      </c>
      <c r="E89" s="238">
        <f t="shared" si="45"/>
        <v>5.1094890510948905E-2</v>
      </c>
      <c r="F89" s="238">
        <f t="shared" si="45"/>
        <v>0.10948905109489052</v>
      </c>
      <c r="G89" s="238">
        <f t="shared" si="45"/>
        <v>7.2992700729927001E-2</v>
      </c>
      <c r="H89" s="238">
        <f t="shared" si="45"/>
        <v>7.2992700729927001E-2</v>
      </c>
      <c r="I89" s="238">
        <f t="shared" si="45"/>
        <v>0.16058394160583941</v>
      </c>
      <c r="J89" s="238">
        <f t="shared" si="45"/>
        <v>7.2992700729927005E-3</v>
      </c>
      <c r="K89" s="238">
        <f t="shared" si="45"/>
        <v>7.2992700729927005E-3</v>
      </c>
      <c r="L89" s="238">
        <f t="shared" si="45"/>
        <v>0.12408759124087591</v>
      </c>
      <c r="M89" s="238">
        <f t="shared" si="45"/>
        <v>0.12408759124087591</v>
      </c>
      <c r="N89" s="238">
        <f t="shared" si="45"/>
        <v>7.2992700729927005E-3</v>
      </c>
      <c r="O89" s="238">
        <f t="shared" si="45"/>
        <v>1.4598540145985401E-2</v>
      </c>
      <c r="P89" s="241"/>
      <c r="Q89" s="242"/>
      <c r="R89" s="242"/>
      <c r="S89" s="242"/>
      <c r="T89" s="242"/>
    </row>
    <row r="90" spans="2:20" s="220" customFormat="1" ht="13.5" x14ac:dyDescent="0.15">
      <c r="B90" s="223" t="s">
        <v>488</v>
      </c>
      <c r="C90" s="224">
        <f t="shared" si="39"/>
        <v>43</v>
      </c>
      <c r="D90" s="225">
        <v>15</v>
      </c>
      <c r="E90" s="226">
        <v>3</v>
      </c>
      <c r="F90" s="226">
        <v>4</v>
      </c>
      <c r="G90" s="226">
        <v>0</v>
      </c>
      <c r="H90" s="226">
        <v>3</v>
      </c>
      <c r="I90" s="226">
        <v>5</v>
      </c>
      <c r="J90" s="226">
        <v>1</v>
      </c>
      <c r="K90" s="226">
        <v>0</v>
      </c>
      <c r="L90" s="226">
        <v>6</v>
      </c>
      <c r="M90" s="226">
        <v>6</v>
      </c>
      <c r="N90" s="226">
        <v>0</v>
      </c>
      <c r="O90" s="226">
        <v>0</v>
      </c>
      <c r="P90" s="241"/>
      <c r="Q90" s="242"/>
      <c r="R90" s="242"/>
      <c r="S90" s="242"/>
      <c r="T90" s="242"/>
    </row>
    <row r="91" spans="2:20" s="220" customFormat="1" ht="14.25" thickBot="1" x14ac:dyDescent="0.2">
      <c r="B91" s="236" t="s">
        <v>316</v>
      </c>
      <c r="C91" s="237">
        <f t="shared" si="39"/>
        <v>1</v>
      </c>
      <c r="D91" s="238">
        <f t="shared" ref="D91:O91" si="46">D90/$C90</f>
        <v>0.34883720930232559</v>
      </c>
      <c r="E91" s="238">
        <f t="shared" si="46"/>
        <v>6.9767441860465115E-2</v>
      </c>
      <c r="F91" s="238">
        <f t="shared" si="46"/>
        <v>9.3023255813953487E-2</v>
      </c>
      <c r="G91" s="238">
        <f t="shared" si="46"/>
        <v>0</v>
      </c>
      <c r="H91" s="238">
        <f t="shared" si="46"/>
        <v>6.9767441860465115E-2</v>
      </c>
      <c r="I91" s="238">
        <f t="shared" si="46"/>
        <v>0.11627906976744186</v>
      </c>
      <c r="J91" s="238">
        <f t="shared" si="46"/>
        <v>2.3255813953488372E-2</v>
      </c>
      <c r="K91" s="238">
        <f t="shared" si="46"/>
        <v>0</v>
      </c>
      <c r="L91" s="238">
        <f t="shared" si="46"/>
        <v>0.13953488372093023</v>
      </c>
      <c r="M91" s="238">
        <f t="shared" si="46"/>
        <v>0.13953488372093023</v>
      </c>
      <c r="N91" s="238">
        <f t="shared" si="46"/>
        <v>0</v>
      </c>
      <c r="O91" s="238">
        <f t="shared" si="46"/>
        <v>0</v>
      </c>
      <c r="P91" s="241"/>
      <c r="Q91" s="242"/>
      <c r="R91" s="242"/>
      <c r="S91" s="242"/>
      <c r="T91" s="242"/>
    </row>
    <row r="92" spans="2:20" s="220" customFormat="1" ht="14.25" thickTop="1" x14ac:dyDescent="0.15">
      <c r="B92" s="243" t="s">
        <v>489</v>
      </c>
      <c r="C92" s="244">
        <f t="shared" si="39"/>
        <v>1270</v>
      </c>
      <c r="D92" s="244">
        <f t="shared" ref="D92:O92" si="47">SUM(D80,D82,D84,D86,D88)</f>
        <v>267</v>
      </c>
      <c r="E92" s="244">
        <f t="shared" si="47"/>
        <v>61</v>
      </c>
      <c r="F92" s="244">
        <f t="shared" si="47"/>
        <v>53</v>
      </c>
      <c r="G92" s="244">
        <f t="shared" si="47"/>
        <v>66</v>
      </c>
      <c r="H92" s="244">
        <f t="shared" si="47"/>
        <v>90</v>
      </c>
      <c r="I92" s="244">
        <f t="shared" si="47"/>
        <v>128</v>
      </c>
      <c r="J92" s="244">
        <f t="shared" si="47"/>
        <v>37</v>
      </c>
      <c r="K92" s="244">
        <f t="shared" si="47"/>
        <v>4</v>
      </c>
      <c r="L92" s="244">
        <f t="shared" si="47"/>
        <v>162</v>
      </c>
      <c r="M92" s="244">
        <f t="shared" si="47"/>
        <v>256</v>
      </c>
      <c r="N92" s="244">
        <f t="shared" si="47"/>
        <v>15</v>
      </c>
      <c r="O92" s="244">
        <f t="shared" si="47"/>
        <v>131</v>
      </c>
      <c r="P92" s="241"/>
      <c r="Q92" s="242"/>
      <c r="R92" s="242"/>
      <c r="S92" s="242"/>
      <c r="T92" s="242"/>
    </row>
    <row r="93" spans="2:20" s="220" customFormat="1" ht="13.5" x14ac:dyDescent="0.15">
      <c r="B93" s="245"/>
      <c r="C93" s="237">
        <f t="shared" si="39"/>
        <v>1</v>
      </c>
      <c r="D93" s="238">
        <f t="shared" ref="D93:O93" si="48">D92/$C92</f>
        <v>0.21023622047244095</v>
      </c>
      <c r="E93" s="238">
        <f t="shared" si="48"/>
        <v>4.8031496062992125E-2</v>
      </c>
      <c r="F93" s="238">
        <f t="shared" si="48"/>
        <v>4.1732283464566929E-2</v>
      </c>
      <c r="G93" s="238">
        <f t="shared" si="48"/>
        <v>5.1968503937007873E-2</v>
      </c>
      <c r="H93" s="238">
        <f t="shared" si="48"/>
        <v>7.0866141732283464E-2</v>
      </c>
      <c r="I93" s="238">
        <f t="shared" si="48"/>
        <v>0.10078740157480315</v>
      </c>
      <c r="J93" s="238">
        <f t="shared" si="48"/>
        <v>2.9133858267716535E-2</v>
      </c>
      <c r="K93" s="238">
        <f t="shared" si="48"/>
        <v>3.1496062992125984E-3</v>
      </c>
      <c r="L93" s="238">
        <f t="shared" si="48"/>
        <v>0.12755905511811025</v>
      </c>
      <c r="M93" s="238">
        <f t="shared" si="48"/>
        <v>0.2015748031496063</v>
      </c>
      <c r="N93" s="238">
        <f t="shared" si="48"/>
        <v>1.1811023622047244E-2</v>
      </c>
      <c r="O93" s="238">
        <f t="shared" si="48"/>
        <v>0.1031496062992126</v>
      </c>
      <c r="P93" s="241"/>
      <c r="Q93" s="242"/>
      <c r="R93" s="242"/>
      <c r="S93" s="242"/>
      <c r="T93" s="242"/>
    </row>
    <row r="95" spans="2:20" ht="16.5" customHeight="1" x14ac:dyDescent="0.4">
      <c r="B95" s="18" t="s">
        <v>311</v>
      </c>
      <c r="P95" s="19"/>
    </row>
    <row r="96" spans="2:20" s="24" customFormat="1" ht="105.75" customHeight="1" x14ac:dyDescent="0.4">
      <c r="B96" s="89"/>
      <c r="C96" s="90" t="s">
        <v>39</v>
      </c>
      <c r="D96" s="96" t="s">
        <v>102</v>
      </c>
      <c r="E96" s="96" t="s">
        <v>103</v>
      </c>
      <c r="F96" s="96" t="s">
        <v>104</v>
      </c>
      <c r="G96" s="96" t="s">
        <v>105</v>
      </c>
      <c r="H96" s="96" t="s">
        <v>106</v>
      </c>
      <c r="I96" s="96" t="s">
        <v>107</v>
      </c>
      <c r="J96" s="96" t="s">
        <v>108</v>
      </c>
      <c r="K96" s="96" t="s">
        <v>109</v>
      </c>
      <c r="L96" s="96" t="s">
        <v>110</v>
      </c>
      <c r="M96" s="96" t="s">
        <v>111</v>
      </c>
      <c r="N96" s="91" t="s">
        <v>112</v>
      </c>
      <c r="O96" s="91" t="s">
        <v>91</v>
      </c>
    </row>
    <row r="97" spans="2:26" x14ac:dyDescent="0.15">
      <c r="B97" s="43" t="s">
        <v>42</v>
      </c>
      <c r="C97" s="44">
        <f>SUM(D97:O97)</f>
        <v>1332</v>
      </c>
      <c r="D97" s="45">
        <f>SUM(D99,D101,D103,D105,D107,D109,D111)</f>
        <v>283</v>
      </c>
      <c r="E97" s="45">
        <f t="shared" ref="E97:O97" si="49">SUM(E99,E101,E103,E105,E107,E109,E111)</f>
        <v>64</v>
      </c>
      <c r="F97" s="45">
        <f t="shared" si="49"/>
        <v>57</v>
      </c>
      <c r="G97" s="45">
        <f t="shared" si="49"/>
        <v>66</v>
      </c>
      <c r="H97" s="45">
        <f t="shared" si="49"/>
        <v>93</v>
      </c>
      <c r="I97" s="45">
        <f t="shared" si="49"/>
        <v>135</v>
      </c>
      <c r="J97" s="45">
        <f>SUM(J99,J101,J103,J105,J107,J109,J111)</f>
        <v>38</v>
      </c>
      <c r="K97" s="45">
        <f t="shared" si="49"/>
        <v>4</v>
      </c>
      <c r="L97" s="45">
        <f t="shared" si="49"/>
        <v>169</v>
      </c>
      <c r="M97" s="45">
        <f t="shared" si="49"/>
        <v>267</v>
      </c>
      <c r="N97" s="45">
        <f t="shared" si="49"/>
        <v>15</v>
      </c>
      <c r="O97" s="45">
        <f t="shared" si="49"/>
        <v>141</v>
      </c>
      <c r="P97" s="19"/>
    </row>
    <row r="98" spans="2:26" ht="12.75" thickBot="1" x14ac:dyDescent="0.2">
      <c r="B98" s="47"/>
      <c r="C98" s="48">
        <f>$C97/C97</f>
        <v>1</v>
      </c>
      <c r="D98" s="48">
        <f t="shared" ref="D98:O98" si="50">D97/$C97</f>
        <v>0.21246246246246248</v>
      </c>
      <c r="E98" s="48">
        <f t="shared" si="50"/>
        <v>4.8048048048048048E-2</v>
      </c>
      <c r="F98" s="48">
        <f t="shared" si="50"/>
        <v>4.2792792792792793E-2</v>
      </c>
      <c r="G98" s="48">
        <f t="shared" si="50"/>
        <v>4.954954954954955E-2</v>
      </c>
      <c r="H98" s="48">
        <f t="shared" si="50"/>
        <v>6.9819819819819814E-2</v>
      </c>
      <c r="I98" s="48">
        <f t="shared" si="50"/>
        <v>0.10135135135135136</v>
      </c>
      <c r="J98" s="48">
        <f>J97/$C97</f>
        <v>2.8528528528528527E-2</v>
      </c>
      <c r="K98" s="48">
        <f t="shared" si="50"/>
        <v>3.003003003003003E-3</v>
      </c>
      <c r="L98" s="48">
        <f t="shared" si="50"/>
        <v>0.12687687687687688</v>
      </c>
      <c r="M98" s="48">
        <f t="shared" si="50"/>
        <v>0.20045045045045046</v>
      </c>
      <c r="N98" s="48">
        <f t="shared" si="50"/>
        <v>1.1261261261261261E-2</v>
      </c>
      <c r="O98" s="48">
        <f t="shared" si="50"/>
        <v>0.10585585585585586</v>
      </c>
      <c r="P98" s="19"/>
    </row>
    <row r="99" spans="2:26" ht="12.75" thickTop="1" x14ac:dyDescent="0.15">
      <c r="B99" s="50" t="s">
        <v>67</v>
      </c>
      <c r="C99" s="44">
        <f>SUM(D99:O99)</f>
        <v>422</v>
      </c>
      <c r="D99" s="51">
        <v>83</v>
      </c>
      <c r="E99" s="45">
        <v>22</v>
      </c>
      <c r="F99" s="45">
        <v>17</v>
      </c>
      <c r="G99" s="45">
        <v>23</v>
      </c>
      <c r="H99" s="51">
        <v>36</v>
      </c>
      <c r="I99" s="45">
        <v>42</v>
      </c>
      <c r="J99" s="45">
        <v>9</v>
      </c>
      <c r="K99" s="45">
        <v>2</v>
      </c>
      <c r="L99" s="45">
        <v>43</v>
      </c>
      <c r="M99" s="45">
        <v>57</v>
      </c>
      <c r="N99" s="45">
        <v>3</v>
      </c>
      <c r="O99" s="45">
        <v>85</v>
      </c>
      <c r="P99" s="72"/>
      <c r="Q99" s="73"/>
      <c r="R99" s="73"/>
      <c r="S99" s="73"/>
      <c r="T99" s="73"/>
      <c r="U99" s="73"/>
      <c r="V99" s="73"/>
      <c r="W99" s="73"/>
      <c r="X99" s="73"/>
      <c r="Y99" s="73"/>
      <c r="Z99" s="73"/>
    </row>
    <row r="100" spans="2:26" x14ac:dyDescent="0.15">
      <c r="B100" s="52"/>
      <c r="C100" s="53">
        <f>$C99/C99</f>
        <v>1</v>
      </c>
      <c r="D100" s="53">
        <f t="shared" ref="D100:O100" si="51">D99/$C99</f>
        <v>0.19668246445497631</v>
      </c>
      <c r="E100" s="53">
        <f t="shared" si="51"/>
        <v>5.2132701421800945E-2</v>
      </c>
      <c r="F100" s="53">
        <f t="shared" si="51"/>
        <v>4.0284360189573459E-2</v>
      </c>
      <c r="G100" s="53">
        <f t="shared" si="51"/>
        <v>5.4502369668246446E-2</v>
      </c>
      <c r="H100" s="53">
        <f t="shared" si="51"/>
        <v>8.5308056872037921E-2</v>
      </c>
      <c r="I100" s="53">
        <f t="shared" si="51"/>
        <v>9.9526066350710901E-2</v>
      </c>
      <c r="J100" s="53">
        <f t="shared" si="51"/>
        <v>2.132701421800948E-2</v>
      </c>
      <c r="K100" s="53">
        <f t="shared" si="51"/>
        <v>4.7393364928909956E-3</v>
      </c>
      <c r="L100" s="53">
        <f t="shared" si="51"/>
        <v>0.1018957345971564</v>
      </c>
      <c r="M100" s="53">
        <f t="shared" si="51"/>
        <v>0.13507109004739337</v>
      </c>
      <c r="N100" s="53">
        <f t="shared" si="51"/>
        <v>7.1090047393364926E-3</v>
      </c>
      <c r="O100" s="53">
        <f t="shared" si="51"/>
        <v>0.2014218009478673</v>
      </c>
      <c r="P100" s="72"/>
      <c r="Q100" s="73"/>
      <c r="R100" s="73"/>
      <c r="S100" s="73"/>
      <c r="T100" s="73"/>
      <c r="U100" s="73"/>
      <c r="V100" s="73"/>
      <c r="W100" s="73"/>
      <c r="X100" s="73"/>
      <c r="Y100" s="73"/>
      <c r="Z100" s="73"/>
    </row>
    <row r="101" spans="2:26" x14ac:dyDescent="0.15">
      <c r="B101" s="50" t="s">
        <v>31</v>
      </c>
      <c r="C101" s="44">
        <f>SUM(D101:O101)</f>
        <v>66</v>
      </c>
      <c r="D101" s="51">
        <v>23</v>
      </c>
      <c r="E101" s="45">
        <v>5</v>
      </c>
      <c r="F101" s="45">
        <v>7</v>
      </c>
      <c r="G101" s="45">
        <v>2</v>
      </c>
      <c r="H101" s="51">
        <v>4</v>
      </c>
      <c r="I101" s="45">
        <v>10</v>
      </c>
      <c r="J101" s="45">
        <v>0</v>
      </c>
      <c r="K101" s="45">
        <v>0</v>
      </c>
      <c r="L101" s="45">
        <v>7</v>
      </c>
      <c r="M101" s="45">
        <v>7</v>
      </c>
      <c r="N101" s="45">
        <v>0</v>
      </c>
      <c r="O101" s="45">
        <v>1</v>
      </c>
      <c r="P101" s="72"/>
      <c r="Q101" s="73"/>
      <c r="R101" s="73"/>
      <c r="S101" s="73"/>
      <c r="T101" s="73"/>
      <c r="U101" s="73"/>
      <c r="V101" s="73"/>
      <c r="W101" s="73"/>
      <c r="X101" s="73"/>
      <c r="Y101" s="73"/>
      <c r="Z101" s="73"/>
    </row>
    <row r="102" spans="2:26" x14ac:dyDescent="0.15">
      <c r="B102" s="52"/>
      <c r="C102" s="53">
        <f>$C101/C101</f>
        <v>1</v>
      </c>
      <c r="D102" s="53">
        <f t="shared" ref="D102:O102" si="52">D101/$C101</f>
        <v>0.34848484848484851</v>
      </c>
      <c r="E102" s="53">
        <f t="shared" si="52"/>
        <v>7.575757575757576E-2</v>
      </c>
      <c r="F102" s="53">
        <f t="shared" si="52"/>
        <v>0.10606060606060606</v>
      </c>
      <c r="G102" s="53">
        <f t="shared" si="52"/>
        <v>3.0303030303030304E-2</v>
      </c>
      <c r="H102" s="53">
        <f t="shared" si="52"/>
        <v>6.0606060606060608E-2</v>
      </c>
      <c r="I102" s="53">
        <f t="shared" si="52"/>
        <v>0.15151515151515152</v>
      </c>
      <c r="J102" s="53">
        <f t="shared" si="52"/>
        <v>0</v>
      </c>
      <c r="K102" s="53">
        <f t="shared" si="52"/>
        <v>0</v>
      </c>
      <c r="L102" s="53">
        <f t="shared" si="52"/>
        <v>0.10606060606060606</v>
      </c>
      <c r="M102" s="53">
        <f t="shared" si="52"/>
        <v>0.10606060606060606</v>
      </c>
      <c r="N102" s="53">
        <f t="shared" si="52"/>
        <v>0</v>
      </c>
      <c r="O102" s="53">
        <f t="shared" si="52"/>
        <v>1.5151515151515152E-2</v>
      </c>
      <c r="P102" s="72"/>
      <c r="Q102" s="73"/>
      <c r="R102" s="73"/>
      <c r="S102" s="73"/>
      <c r="T102" s="73"/>
      <c r="U102" s="73"/>
      <c r="V102" s="73"/>
      <c r="W102" s="73"/>
      <c r="X102" s="73"/>
      <c r="Y102" s="73"/>
      <c r="Z102" s="73"/>
    </row>
    <row r="103" spans="2:26" x14ac:dyDescent="0.15">
      <c r="B103" s="50" t="s">
        <v>32</v>
      </c>
      <c r="C103" s="44">
        <f>SUM(D103:O103)</f>
        <v>122</v>
      </c>
      <c r="D103" s="51">
        <v>26</v>
      </c>
      <c r="E103" s="45">
        <v>5</v>
      </c>
      <c r="F103" s="45">
        <v>9</v>
      </c>
      <c r="G103" s="45">
        <v>6</v>
      </c>
      <c r="H103" s="51">
        <v>8</v>
      </c>
      <c r="I103" s="45">
        <v>16</v>
      </c>
      <c r="J103" s="45">
        <v>4</v>
      </c>
      <c r="K103" s="45">
        <v>1</v>
      </c>
      <c r="L103" s="45">
        <v>28</v>
      </c>
      <c r="M103" s="45">
        <v>17</v>
      </c>
      <c r="N103" s="45">
        <v>1</v>
      </c>
      <c r="O103" s="45">
        <v>1</v>
      </c>
      <c r="P103" s="72"/>
      <c r="Q103" s="73"/>
      <c r="R103" s="73"/>
      <c r="S103" s="73"/>
      <c r="T103" s="73"/>
      <c r="U103" s="73"/>
      <c r="V103" s="73"/>
      <c r="W103" s="73"/>
      <c r="X103" s="73"/>
      <c r="Y103" s="73"/>
      <c r="Z103" s="73"/>
    </row>
    <row r="104" spans="2:26" x14ac:dyDescent="0.15">
      <c r="B104" s="52"/>
      <c r="C104" s="53">
        <f>$C103/C103</f>
        <v>1</v>
      </c>
      <c r="D104" s="53">
        <f t="shared" ref="D104:O104" si="53">D103/$C103</f>
        <v>0.21311475409836064</v>
      </c>
      <c r="E104" s="53">
        <f t="shared" si="53"/>
        <v>4.0983606557377046E-2</v>
      </c>
      <c r="F104" s="53">
        <f t="shared" si="53"/>
        <v>7.3770491803278687E-2</v>
      </c>
      <c r="G104" s="53">
        <f t="shared" si="53"/>
        <v>4.9180327868852458E-2</v>
      </c>
      <c r="H104" s="53">
        <f t="shared" si="53"/>
        <v>6.5573770491803282E-2</v>
      </c>
      <c r="I104" s="53">
        <f t="shared" si="53"/>
        <v>0.13114754098360656</v>
      </c>
      <c r="J104" s="53">
        <f t="shared" si="53"/>
        <v>3.2786885245901641E-2</v>
      </c>
      <c r="K104" s="53">
        <f t="shared" si="53"/>
        <v>8.1967213114754103E-3</v>
      </c>
      <c r="L104" s="53">
        <f t="shared" si="53"/>
        <v>0.22950819672131148</v>
      </c>
      <c r="M104" s="53">
        <f t="shared" si="53"/>
        <v>0.13934426229508196</v>
      </c>
      <c r="N104" s="53">
        <f t="shared" si="53"/>
        <v>8.1967213114754103E-3</v>
      </c>
      <c r="O104" s="53">
        <f t="shared" si="53"/>
        <v>8.1967213114754103E-3</v>
      </c>
      <c r="P104" s="72"/>
      <c r="Q104" s="73"/>
      <c r="R104" s="73"/>
      <c r="S104" s="73"/>
      <c r="T104" s="73"/>
      <c r="U104" s="73"/>
      <c r="V104" s="73"/>
      <c r="W104" s="73"/>
      <c r="X104" s="73"/>
      <c r="Y104" s="73"/>
      <c r="Z104" s="73"/>
    </row>
    <row r="105" spans="2:26" x14ac:dyDescent="0.15">
      <c r="B105" s="50" t="s">
        <v>33</v>
      </c>
      <c r="C105" s="44">
        <f>SUM(D105:O105)</f>
        <v>399</v>
      </c>
      <c r="D105" s="51">
        <v>99</v>
      </c>
      <c r="E105" s="45">
        <v>19</v>
      </c>
      <c r="F105" s="45">
        <v>12</v>
      </c>
      <c r="G105" s="45">
        <v>22</v>
      </c>
      <c r="H105" s="51">
        <v>25</v>
      </c>
      <c r="I105" s="45">
        <v>42</v>
      </c>
      <c r="J105" s="45">
        <v>14</v>
      </c>
      <c r="K105" s="45">
        <v>1</v>
      </c>
      <c r="L105" s="45">
        <v>55</v>
      </c>
      <c r="M105" s="45">
        <v>92</v>
      </c>
      <c r="N105" s="45">
        <v>4</v>
      </c>
      <c r="O105" s="45">
        <v>14</v>
      </c>
      <c r="P105" s="72"/>
      <c r="Q105" s="73"/>
      <c r="R105" s="73"/>
      <c r="S105" s="73"/>
      <c r="T105" s="73"/>
      <c r="U105" s="73"/>
      <c r="V105" s="73"/>
      <c r="W105" s="73"/>
      <c r="X105" s="73"/>
      <c r="Y105" s="73"/>
      <c r="Z105" s="73"/>
    </row>
    <row r="106" spans="2:26" x14ac:dyDescent="0.15">
      <c r="B106" s="52"/>
      <c r="C106" s="53">
        <f>$C105/C105</f>
        <v>1</v>
      </c>
      <c r="D106" s="53">
        <f t="shared" ref="D106:O106" si="54">D105/$C105</f>
        <v>0.24812030075187969</v>
      </c>
      <c r="E106" s="53">
        <f t="shared" si="54"/>
        <v>4.7619047619047616E-2</v>
      </c>
      <c r="F106" s="53">
        <f t="shared" si="54"/>
        <v>3.007518796992481E-2</v>
      </c>
      <c r="G106" s="53">
        <f t="shared" si="54"/>
        <v>5.5137844611528819E-2</v>
      </c>
      <c r="H106" s="53">
        <f t="shared" si="54"/>
        <v>6.2656641604010022E-2</v>
      </c>
      <c r="I106" s="53">
        <f t="shared" si="54"/>
        <v>0.10526315789473684</v>
      </c>
      <c r="J106" s="53">
        <f t="shared" si="54"/>
        <v>3.5087719298245612E-2</v>
      </c>
      <c r="K106" s="53">
        <f t="shared" si="54"/>
        <v>2.5062656641604009E-3</v>
      </c>
      <c r="L106" s="53">
        <f t="shared" si="54"/>
        <v>0.13784461152882205</v>
      </c>
      <c r="M106" s="53">
        <f t="shared" si="54"/>
        <v>0.23057644110275688</v>
      </c>
      <c r="N106" s="53">
        <f t="shared" si="54"/>
        <v>1.0025062656641603E-2</v>
      </c>
      <c r="O106" s="53">
        <f t="shared" si="54"/>
        <v>3.5087719298245612E-2</v>
      </c>
      <c r="P106" s="19"/>
    </row>
    <row r="107" spans="2:26" ht="12" customHeight="1" x14ac:dyDescent="0.15">
      <c r="B107" s="50" t="s">
        <v>34</v>
      </c>
      <c r="C107" s="44">
        <f>SUM(D107:O107)</f>
        <v>145</v>
      </c>
      <c r="D107" s="51">
        <v>32</v>
      </c>
      <c r="E107" s="45">
        <v>5</v>
      </c>
      <c r="F107" s="45">
        <v>6</v>
      </c>
      <c r="G107" s="45">
        <v>6</v>
      </c>
      <c r="H107" s="51">
        <v>9</v>
      </c>
      <c r="I107" s="45">
        <v>9</v>
      </c>
      <c r="J107" s="45">
        <v>5</v>
      </c>
      <c r="K107" s="45">
        <v>0</v>
      </c>
      <c r="L107" s="45">
        <v>19</v>
      </c>
      <c r="M107" s="45">
        <v>37</v>
      </c>
      <c r="N107" s="45">
        <v>3</v>
      </c>
      <c r="O107" s="45">
        <v>14</v>
      </c>
      <c r="P107" s="19"/>
    </row>
    <row r="108" spans="2:26" ht="12" customHeight="1" x14ac:dyDescent="0.15">
      <c r="B108" s="52"/>
      <c r="C108" s="53">
        <f>$C107/C107</f>
        <v>1</v>
      </c>
      <c r="D108" s="53">
        <f t="shared" ref="D108:O108" si="55">D107/$C107</f>
        <v>0.22068965517241379</v>
      </c>
      <c r="E108" s="53">
        <f t="shared" si="55"/>
        <v>3.4482758620689655E-2</v>
      </c>
      <c r="F108" s="53">
        <f t="shared" si="55"/>
        <v>4.1379310344827586E-2</v>
      </c>
      <c r="G108" s="53">
        <f t="shared" si="55"/>
        <v>4.1379310344827586E-2</v>
      </c>
      <c r="H108" s="53">
        <f t="shared" si="55"/>
        <v>6.2068965517241378E-2</v>
      </c>
      <c r="I108" s="53">
        <f t="shared" si="55"/>
        <v>6.2068965517241378E-2</v>
      </c>
      <c r="J108" s="53">
        <f t="shared" si="55"/>
        <v>3.4482758620689655E-2</v>
      </c>
      <c r="K108" s="53">
        <f t="shared" si="55"/>
        <v>0</v>
      </c>
      <c r="L108" s="53">
        <f t="shared" si="55"/>
        <v>0.1310344827586207</v>
      </c>
      <c r="M108" s="53">
        <f t="shared" si="55"/>
        <v>0.25517241379310346</v>
      </c>
      <c r="N108" s="53">
        <f t="shared" si="55"/>
        <v>2.0689655172413793E-2</v>
      </c>
      <c r="O108" s="53">
        <f t="shared" si="55"/>
        <v>9.6551724137931033E-2</v>
      </c>
      <c r="P108" s="19"/>
    </row>
    <row r="109" spans="2:26" ht="12" customHeight="1" x14ac:dyDescent="0.15">
      <c r="B109" s="50" t="s">
        <v>35</v>
      </c>
      <c r="C109" s="44">
        <f>SUM(D109:O109)</f>
        <v>149</v>
      </c>
      <c r="D109" s="51">
        <v>16</v>
      </c>
      <c r="E109" s="45">
        <v>7</v>
      </c>
      <c r="F109" s="45">
        <v>5</v>
      </c>
      <c r="G109" s="45">
        <v>6</v>
      </c>
      <c r="H109" s="51">
        <v>11</v>
      </c>
      <c r="I109" s="45">
        <v>15</v>
      </c>
      <c r="J109" s="45">
        <v>6</v>
      </c>
      <c r="K109" s="45">
        <v>0</v>
      </c>
      <c r="L109" s="45">
        <v>16</v>
      </c>
      <c r="M109" s="45">
        <v>50</v>
      </c>
      <c r="N109" s="45">
        <v>4</v>
      </c>
      <c r="O109" s="45">
        <v>13</v>
      </c>
      <c r="P109" s="19"/>
    </row>
    <row r="110" spans="2:26" s="57" customFormat="1" ht="12" customHeight="1" x14ac:dyDescent="0.15">
      <c r="B110" s="52"/>
      <c r="C110" s="53">
        <f t="shared" ref="C110" si="56">$C109/C109</f>
        <v>1</v>
      </c>
      <c r="D110" s="53">
        <f t="shared" ref="D110:O110" si="57">D109/$C109</f>
        <v>0.10738255033557047</v>
      </c>
      <c r="E110" s="53">
        <f t="shared" si="57"/>
        <v>4.6979865771812082E-2</v>
      </c>
      <c r="F110" s="53">
        <f t="shared" si="57"/>
        <v>3.3557046979865772E-2</v>
      </c>
      <c r="G110" s="53">
        <f t="shared" si="57"/>
        <v>4.0268456375838924E-2</v>
      </c>
      <c r="H110" s="53">
        <f t="shared" si="57"/>
        <v>7.3825503355704702E-2</v>
      </c>
      <c r="I110" s="53">
        <f t="shared" si="57"/>
        <v>0.10067114093959731</v>
      </c>
      <c r="J110" s="53">
        <f t="shared" si="57"/>
        <v>4.0268456375838924E-2</v>
      </c>
      <c r="K110" s="53">
        <f t="shared" si="57"/>
        <v>0</v>
      </c>
      <c r="L110" s="53">
        <f t="shared" si="57"/>
        <v>0.10738255033557047</v>
      </c>
      <c r="M110" s="53">
        <f t="shared" si="57"/>
        <v>0.33557046979865773</v>
      </c>
      <c r="N110" s="53">
        <f t="shared" si="57"/>
        <v>2.6845637583892617E-2</v>
      </c>
      <c r="O110" s="53">
        <f t="shared" si="57"/>
        <v>8.7248322147651006E-2</v>
      </c>
    </row>
    <row r="111" spans="2:26" ht="12" customHeight="1" x14ac:dyDescent="0.15">
      <c r="B111" s="50" t="s">
        <v>0</v>
      </c>
      <c r="C111" s="44">
        <f>SUM(D111:O111)</f>
        <v>29</v>
      </c>
      <c r="D111" s="51">
        <v>4</v>
      </c>
      <c r="E111" s="45">
        <v>1</v>
      </c>
      <c r="F111" s="45">
        <v>1</v>
      </c>
      <c r="G111" s="45">
        <v>1</v>
      </c>
      <c r="H111" s="51">
        <v>0</v>
      </c>
      <c r="I111" s="45">
        <v>1</v>
      </c>
      <c r="J111" s="45">
        <v>0</v>
      </c>
      <c r="K111" s="45">
        <v>0</v>
      </c>
      <c r="L111" s="45">
        <v>1</v>
      </c>
      <c r="M111" s="45">
        <v>7</v>
      </c>
      <c r="N111" s="45">
        <v>0</v>
      </c>
      <c r="O111" s="45">
        <v>13</v>
      </c>
      <c r="P111" s="19"/>
    </row>
    <row r="112" spans="2:26" s="57" customFormat="1" ht="12" customHeight="1" x14ac:dyDescent="0.15">
      <c r="B112" s="52"/>
      <c r="C112" s="53">
        <f t="shared" ref="C112" si="58">$C111/C111</f>
        <v>1</v>
      </c>
      <c r="D112" s="53">
        <f t="shared" ref="D112:O112" si="59">D111/$C111</f>
        <v>0.13793103448275862</v>
      </c>
      <c r="E112" s="53">
        <f t="shared" si="59"/>
        <v>3.4482758620689655E-2</v>
      </c>
      <c r="F112" s="53">
        <f t="shared" si="59"/>
        <v>3.4482758620689655E-2</v>
      </c>
      <c r="G112" s="53">
        <f t="shared" si="59"/>
        <v>3.4482758620689655E-2</v>
      </c>
      <c r="H112" s="53">
        <f t="shared" si="59"/>
        <v>0</v>
      </c>
      <c r="I112" s="53">
        <f t="shared" si="59"/>
        <v>3.4482758620689655E-2</v>
      </c>
      <c r="J112" s="53">
        <f t="shared" si="59"/>
        <v>0</v>
      </c>
      <c r="K112" s="53">
        <f t="shared" si="59"/>
        <v>0</v>
      </c>
      <c r="L112" s="53">
        <f t="shared" si="59"/>
        <v>3.4482758620689655E-2</v>
      </c>
      <c r="M112" s="53">
        <f t="shared" si="59"/>
        <v>0.2413793103448276</v>
      </c>
      <c r="N112" s="53">
        <f t="shared" si="59"/>
        <v>0</v>
      </c>
      <c r="O112" s="53">
        <f t="shared" si="59"/>
        <v>0.44827586206896552</v>
      </c>
    </row>
    <row r="113" spans="5:5" s="57" customFormat="1" ht="14.25" customHeight="1" x14ac:dyDescent="0.4">
      <c r="E113" s="58"/>
    </row>
  </sheetData>
  <mergeCells count="13">
    <mergeCell ref="B19:I19"/>
    <mergeCell ref="C32:D32"/>
    <mergeCell ref="E32:F32"/>
    <mergeCell ref="G32:H32"/>
    <mergeCell ref="I32:J32"/>
    <mergeCell ref="C30:D30"/>
    <mergeCell ref="E30:F30"/>
    <mergeCell ref="G30:H30"/>
    <mergeCell ref="I30:J30"/>
    <mergeCell ref="C31:D31"/>
    <mergeCell ref="E31:F31"/>
    <mergeCell ref="G31:H31"/>
    <mergeCell ref="I31:J31"/>
  </mergeCells>
  <phoneticPr fontId="2"/>
  <pageMargins left="0.70866141732283472" right="0.70866141732283472" top="0.74803149606299213" bottom="0.74803149606299213" header="0.31496062992125984" footer="0.31496062992125984"/>
  <pageSetup paperSize="9" scale="75" orientation="landscape" r:id="rId1"/>
  <rowBreaks count="2" manualBreakCount="2">
    <brk id="33" max="14" man="1"/>
    <brk id="94"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1"/>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4" width="10.625" style="18" customWidth="1"/>
    <col min="15" max="16384" width="9" style="18"/>
  </cols>
  <sheetData>
    <row r="1" spans="2:16" ht="22.5" customHeight="1" x14ac:dyDescent="0.4">
      <c r="B1" s="370" t="s">
        <v>513</v>
      </c>
    </row>
    <row r="3" spans="2:16" x14ac:dyDescent="0.4">
      <c r="B3" s="10" t="s">
        <v>113</v>
      </c>
      <c r="C3" s="10"/>
      <c r="D3" s="10"/>
      <c r="E3" s="11"/>
      <c r="F3" s="10"/>
      <c r="G3" s="10"/>
    </row>
    <row r="6" spans="2:16" x14ac:dyDescent="0.4">
      <c r="B6" s="77"/>
      <c r="C6" s="21"/>
      <c r="D6" s="21"/>
      <c r="E6" s="23" t="s">
        <v>141</v>
      </c>
      <c r="F6" s="23" t="s">
        <v>25</v>
      </c>
      <c r="G6" s="24"/>
      <c r="H6" s="24"/>
      <c r="I6" s="24"/>
      <c r="J6" s="24"/>
      <c r="K6" s="24"/>
      <c r="L6" s="24"/>
      <c r="M6" s="24"/>
      <c r="N6" s="24"/>
      <c r="O6" s="24"/>
    </row>
    <row r="7" spans="2:16" ht="15" customHeight="1" x14ac:dyDescent="0.4">
      <c r="B7" s="79" t="s">
        <v>114</v>
      </c>
      <c r="C7" s="26"/>
      <c r="D7" s="26"/>
      <c r="E7" s="80">
        <v>151</v>
      </c>
      <c r="F7" s="27">
        <f>IFERROR(E7/802,)</f>
        <v>0.1882793017456359</v>
      </c>
      <c r="G7" s="24"/>
      <c r="H7" s="24"/>
      <c r="I7" s="24"/>
      <c r="J7" s="24"/>
      <c r="K7" s="24"/>
      <c r="L7" s="24"/>
      <c r="M7" s="24"/>
      <c r="N7" s="24"/>
      <c r="O7" s="24"/>
    </row>
    <row r="8" spans="2:16" ht="15" customHeight="1" x14ac:dyDescent="0.4">
      <c r="B8" s="79" t="s">
        <v>115</v>
      </c>
      <c r="C8" s="26"/>
      <c r="D8" s="26"/>
      <c r="E8" s="80">
        <v>319</v>
      </c>
      <c r="F8" s="27">
        <f t="shared" ref="F8:F11" si="0">IFERROR(E8/802,)</f>
        <v>0.39775561097256856</v>
      </c>
      <c r="G8" s="24"/>
      <c r="H8" s="24"/>
      <c r="I8" s="24"/>
      <c r="J8" s="24"/>
      <c r="K8" s="24"/>
      <c r="L8" s="24"/>
      <c r="M8" s="24"/>
      <c r="N8" s="24"/>
      <c r="O8" s="24"/>
    </row>
    <row r="9" spans="2:16" ht="15" customHeight="1" x14ac:dyDescent="0.4">
      <c r="B9" s="79" t="s">
        <v>116</v>
      </c>
      <c r="C9" s="26"/>
      <c r="D9" s="26"/>
      <c r="E9" s="80">
        <v>3</v>
      </c>
      <c r="F9" s="27">
        <f t="shared" si="0"/>
        <v>3.740648379052369E-3</v>
      </c>
      <c r="G9" s="24"/>
      <c r="H9" s="24"/>
      <c r="I9" s="24"/>
      <c r="J9" s="24"/>
      <c r="K9" s="24"/>
      <c r="L9" s="24"/>
      <c r="M9" s="24"/>
      <c r="N9" s="24"/>
      <c r="O9" s="24"/>
    </row>
    <row r="10" spans="2:16" ht="15" customHeight="1" x14ac:dyDescent="0.4">
      <c r="B10" s="79" t="s">
        <v>112</v>
      </c>
      <c r="C10" s="26"/>
      <c r="D10" s="26"/>
      <c r="E10" s="80">
        <v>179</v>
      </c>
      <c r="F10" s="27">
        <f t="shared" si="0"/>
        <v>0.22319201995012469</v>
      </c>
      <c r="G10" s="24"/>
      <c r="H10" s="24"/>
      <c r="I10" s="24"/>
      <c r="J10" s="24"/>
      <c r="K10" s="24"/>
      <c r="L10" s="24"/>
      <c r="M10" s="24"/>
      <c r="N10" s="24"/>
      <c r="O10" s="24"/>
    </row>
    <row r="11" spans="2:16" ht="15" customHeight="1" thickBot="1" x14ac:dyDescent="0.45">
      <c r="B11" s="101" t="s">
        <v>0</v>
      </c>
      <c r="C11" s="29"/>
      <c r="D11" s="29"/>
      <c r="E11" s="104">
        <v>150</v>
      </c>
      <c r="F11" s="105">
        <f t="shared" si="0"/>
        <v>0.18703241895261846</v>
      </c>
      <c r="G11" s="24"/>
      <c r="H11" s="24"/>
      <c r="I11" s="24"/>
      <c r="J11" s="24"/>
      <c r="K11" s="24"/>
      <c r="L11" s="24"/>
      <c r="M11" s="24"/>
      <c r="N11" s="24"/>
      <c r="O11" s="24"/>
    </row>
    <row r="12" spans="2:16" ht="15" customHeight="1" thickTop="1" x14ac:dyDescent="0.4">
      <c r="B12" s="321" t="s">
        <v>336</v>
      </c>
      <c r="C12" s="322"/>
      <c r="D12" s="323"/>
      <c r="E12" s="108">
        <f>SUM(E7:E11)</f>
        <v>802</v>
      </c>
      <c r="F12" s="32">
        <v>1</v>
      </c>
      <c r="G12" s="24"/>
      <c r="H12" s="24"/>
      <c r="I12" s="24"/>
      <c r="J12" s="24"/>
      <c r="K12" s="24"/>
      <c r="L12" s="24"/>
      <c r="M12" s="24"/>
      <c r="N12" s="24"/>
      <c r="O12" s="24"/>
    </row>
    <row r="13" spans="2:16" ht="15" customHeight="1" x14ac:dyDescent="0.4">
      <c r="B13" s="109"/>
      <c r="C13" s="109"/>
      <c r="D13" s="109"/>
      <c r="E13" s="109"/>
      <c r="F13" s="109"/>
      <c r="G13" s="110"/>
      <c r="H13" s="111"/>
      <c r="I13" s="24"/>
      <c r="J13" s="24"/>
      <c r="K13" s="24"/>
      <c r="L13" s="24"/>
      <c r="M13" s="24"/>
      <c r="N13" s="24"/>
      <c r="O13" s="24"/>
      <c r="P13" s="38"/>
    </row>
    <row r="14" spans="2:16" x14ac:dyDescent="0.4">
      <c r="B14" s="18" t="s">
        <v>80</v>
      </c>
    </row>
    <row r="15" spans="2:16" s="24" customFormat="1" ht="35.25" customHeight="1" x14ac:dyDescent="0.4">
      <c r="B15" s="1"/>
      <c r="C15" s="83" t="s">
        <v>39</v>
      </c>
      <c r="D15" s="83" t="s">
        <v>114</v>
      </c>
      <c r="E15" s="83" t="s">
        <v>115</v>
      </c>
      <c r="F15" s="83" t="s">
        <v>116</v>
      </c>
      <c r="G15" s="83" t="s">
        <v>112</v>
      </c>
      <c r="H15" s="83" t="s">
        <v>0</v>
      </c>
      <c r="I15" s="18"/>
      <c r="J15" s="18"/>
      <c r="K15" s="18"/>
      <c r="L15" s="18"/>
      <c r="M15" s="18"/>
      <c r="N15" s="18"/>
      <c r="O15" s="18"/>
    </row>
    <row r="16" spans="2:16" x14ac:dyDescent="0.4">
      <c r="B16" s="4" t="s">
        <v>15</v>
      </c>
      <c r="C16" s="5">
        <f>SUM(D16:H16)</f>
        <v>892</v>
      </c>
      <c r="D16" s="5">
        <v>395</v>
      </c>
      <c r="E16" s="5">
        <v>314</v>
      </c>
      <c r="F16" s="5">
        <v>3</v>
      </c>
      <c r="G16" s="5">
        <v>159</v>
      </c>
      <c r="H16" s="5">
        <v>21</v>
      </c>
    </row>
    <row r="17" spans="2:15" x14ac:dyDescent="0.4">
      <c r="B17" s="7" t="s">
        <v>268</v>
      </c>
      <c r="C17" s="5">
        <f>SUM(D17:H17)</f>
        <v>802</v>
      </c>
      <c r="D17" s="8">
        <v>151</v>
      </c>
      <c r="E17" s="8">
        <v>319</v>
      </c>
      <c r="F17" s="8">
        <v>3</v>
      </c>
      <c r="G17" s="8">
        <v>179</v>
      </c>
      <c r="H17" s="8">
        <v>150</v>
      </c>
    </row>
    <row r="18" spans="2:15" x14ac:dyDescent="0.4">
      <c r="B18" s="10"/>
      <c r="C18" s="10"/>
      <c r="D18" s="10"/>
      <c r="E18" s="11"/>
      <c r="F18" s="10"/>
      <c r="G18" s="10"/>
      <c r="H18" s="10"/>
    </row>
    <row r="19" spans="2:15" x14ac:dyDescent="0.4">
      <c r="B19" s="4" t="s">
        <v>15</v>
      </c>
      <c r="C19" s="12">
        <f>C16/C16</f>
        <v>1</v>
      </c>
      <c r="D19" s="12">
        <f>D16/$C16</f>
        <v>0.44282511210762332</v>
      </c>
      <c r="E19" s="12">
        <f t="shared" ref="E19:H20" si="1">E16/$C16</f>
        <v>0.35201793721973096</v>
      </c>
      <c r="F19" s="12">
        <f t="shared" si="1"/>
        <v>3.3632286995515697E-3</v>
      </c>
      <c r="G19" s="12">
        <f t="shared" si="1"/>
        <v>0.17825112107623317</v>
      </c>
      <c r="H19" s="12">
        <f t="shared" si="1"/>
        <v>2.3542600896860985E-2</v>
      </c>
    </row>
    <row r="20" spans="2:15" x14ac:dyDescent="0.4">
      <c r="B20" s="7" t="s">
        <v>268</v>
      </c>
      <c r="C20" s="12">
        <f>C17/C17</f>
        <v>1</v>
      </c>
      <c r="D20" s="12">
        <f>D17/$C17</f>
        <v>0.1882793017456359</v>
      </c>
      <c r="E20" s="12">
        <f t="shared" si="1"/>
        <v>0.39775561097256856</v>
      </c>
      <c r="F20" s="12">
        <f t="shared" si="1"/>
        <v>3.740648379052369E-3</v>
      </c>
      <c r="G20" s="12">
        <f t="shared" si="1"/>
        <v>0.22319201995012469</v>
      </c>
      <c r="H20" s="12">
        <f t="shared" si="1"/>
        <v>0.18703241895261846</v>
      </c>
    </row>
    <row r="21" spans="2:15" x14ac:dyDescent="0.4">
      <c r="B21" s="37"/>
      <c r="C21" s="38"/>
      <c r="D21" s="38"/>
      <c r="E21" s="38"/>
      <c r="F21" s="38"/>
      <c r="G21" s="38"/>
      <c r="H21" s="38"/>
      <c r="I21" s="38"/>
      <c r="J21" s="38"/>
      <c r="K21" s="38"/>
      <c r="L21" s="38"/>
      <c r="M21" s="38"/>
      <c r="N21" s="38"/>
    </row>
    <row r="22" spans="2:15" x14ac:dyDescent="0.4">
      <c r="B22" s="18" t="s">
        <v>36</v>
      </c>
    </row>
    <row r="23" spans="2:15" ht="22.5" x14ac:dyDescent="0.4">
      <c r="B23" s="89"/>
      <c r="C23" s="90" t="s">
        <v>39</v>
      </c>
      <c r="D23" s="96" t="s">
        <v>114</v>
      </c>
      <c r="E23" s="96" t="s">
        <v>115</v>
      </c>
      <c r="F23" s="91" t="s">
        <v>116</v>
      </c>
      <c r="G23" s="91" t="s">
        <v>112</v>
      </c>
      <c r="H23" s="91" t="s">
        <v>0</v>
      </c>
      <c r="I23" s="114"/>
      <c r="J23" s="115"/>
      <c r="K23" s="115"/>
      <c r="L23" s="115"/>
      <c r="M23" s="115"/>
      <c r="N23" s="115"/>
      <c r="O23" s="115"/>
    </row>
    <row r="24" spans="2:15" x14ac:dyDescent="0.15">
      <c r="B24" s="282" t="s">
        <v>42</v>
      </c>
      <c r="C24" s="44">
        <f>SUM(D24:H24)</f>
        <v>802</v>
      </c>
      <c r="D24" s="45">
        <f>SUM(D26,D28,D30,D32,D34,D36,D38,D40,D42,D44,D46)</f>
        <v>151</v>
      </c>
      <c r="E24" s="45">
        <f t="shared" ref="E24:H24" si="2">SUM(E26,E28,E30,E32,E34,E36,E38,E40,E42,E44,E46)</f>
        <v>319</v>
      </c>
      <c r="F24" s="45">
        <f t="shared" si="2"/>
        <v>3</v>
      </c>
      <c r="G24" s="45">
        <f t="shared" si="2"/>
        <v>179</v>
      </c>
      <c r="H24" s="45">
        <f t="shared" si="2"/>
        <v>150</v>
      </c>
      <c r="I24" s="46"/>
      <c r="J24" s="116"/>
      <c r="K24" s="116"/>
      <c r="L24" s="116"/>
      <c r="M24" s="116"/>
      <c r="N24" s="116"/>
      <c r="O24" s="116"/>
    </row>
    <row r="25" spans="2:15" ht="12.75" thickBot="1" x14ac:dyDescent="0.2">
      <c r="B25" s="47"/>
      <c r="C25" s="48">
        <f>$C24/C24</f>
        <v>1</v>
      </c>
      <c r="D25" s="48">
        <f>D24/$C24</f>
        <v>0.1882793017456359</v>
      </c>
      <c r="E25" s="48">
        <f t="shared" ref="E25:H25" si="3">E24/$C24</f>
        <v>0.39775561097256856</v>
      </c>
      <c r="F25" s="48">
        <f t="shared" si="3"/>
        <v>3.740648379052369E-3</v>
      </c>
      <c r="G25" s="48">
        <f t="shared" si="3"/>
        <v>0.22319201995012469</v>
      </c>
      <c r="H25" s="48">
        <f t="shared" si="3"/>
        <v>0.18703241895261846</v>
      </c>
      <c r="I25" s="49"/>
      <c r="J25" s="117"/>
      <c r="K25" s="117"/>
      <c r="L25" s="117"/>
      <c r="M25" s="117"/>
      <c r="N25" s="117"/>
      <c r="O25" s="117"/>
    </row>
    <row r="26" spans="2:15" ht="12.75" thickTop="1" x14ac:dyDescent="0.15">
      <c r="B26" s="50" t="s">
        <v>5</v>
      </c>
      <c r="C26" s="44">
        <f>SUM(D26:H26)</f>
        <v>245</v>
      </c>
      <c r="D26" s="51">
        <v>49</v>
      </c>
      <c r="E26" s="45">
        <v>101</v>
      </c>
      <c r="F26" s="45">
        <v>2</v>
      </c>
      <c r="G26" s="45">
        <v>57</v>
      </c>
      <c r="H26" s="45">
        <v>36</v>
      </c>
      <c r="I26" s="46"/>
      <c r="J26" s="118"/>
      <c r="K26" s="118"/>
      <c r="L26" s="118"/>
      <c r="M26" s="118"/>
      <c r="N26" s="118"/>
      <c r="O26" s="118"/>
    </row>
    <row r="27" spans="2:15" x14ac:dyDescent="0.15">
      <c r="B27" s="52"/>
      <c r="C27" s="53">
        <f>$C26/C26</f>
        <v>1</v>
      </c>
      <c r="D27" s="53">
        <f>D26/$C26</f>
        <v>0.2</v>
      </c>
      <c r="E27" s="53">
        <f t="shared" ref="E27:H27" si="4">E26/$C26</f>
        <v>0.41224489795918368</v>
      </c>
      <c r="F27" s="53">
        <f t="shared" si="4"/>
        <v>8.1632653061224497E-3</v>
      </c>
      <c r="G27" s="53">
        <f t="shared" si="4"/>
        <v>0.23265306122448978</v>
      </c>
      <c r="H27" s="53">
        <f t="shared" si="4"/>
        <v>0.14693877551020409</v>
      </c>
      <c r="I27" s="49"/>
      <c r="J27" s="118"/>
      <c r="K27" s="118"/>
      <c r="L27" s="118"/>
      <c r="M27" s="118"/>
      <c r="N27" s="118"/>
      <c r="O27" s="118"/>
    </row>
    <row r="28" spans="2:15" x14ac:dyDescent="0.15">
      <c r="B28" s="50" t="s">
        <v>6</v>
      </c>
      <c r="C28" s="44">
        <f>SUM(D28:H28)</f>
        <v>89</v>
      </c>
      <c r="D28" s="51">
        <v>16</v>
      </c>
      <c r="E28" s="45">
        <v>31</v>
      </c>
      <c r="F28" s="45">
        <v>0</v>
      </c>
      <c r="G28" s="45">
        <v>23</v>
      </c>
      <c r="H28" s="45">
        <v>19</v>
      </c>
      <c r="I28" s="46"/>
      <c r="J28" s="118"/>
      <c r="K28" s="118"/>
      <c r="L28" s="118"/>
      <c r="M28" s="118"/>
      <c r="N28" s="118"/>
      <c r="O28" s="118"/>
    </row>
    <row r="29" spans="2:15" x14ac:dyDescent="0.15">
      <c r="B29" s="52"/>
      <c r="C29" s="53">
        <f>$C28/C28</f>
        <v>1</v>
      </c>
      <c r="D29" s="53">
        <f>D28/$C28</f>
        <v>0.1797752808988764</v>
      </c>
      <c r="E29" s="53">
        <f t="shared" ref="E29:H29" si="5">E28/$C28</f>
        <v>0.34831460674157305</v>
      </c>
      <c r="F29" s="53">
        <f t="shared" si="5"/>
        <v>0</v>
      </c>
      <c r="G29" s="53">
        <f t="shared" si="5"/>
        <v>0.25842696629213485</v>
      </c>
      <c r="H29" s="53">
        <f t="shared" si="5"/>
        <v>0.21348314606741572</v>
      </c>
      <c r="I29" s="49"/>
      <c r="J29" s="118"/>
      <c r="K29" s="118"/>
      <c r="L29" s="118"/>
      <c r="M29" s="118"/>
      <c r="N29" s="118"/>
      <c r="O29" s="118"/>
    </row>
    <row r="30" spans="2:15" x14ac:dyDescent="0.15">
      <c r="B30" s="50" t="s">
        <v>7</v>
      </c>
      <c r="C30" s="44">
        <f>SUM(D30:H30)</f>
        <v>213</v>
      </c>
      <c r="D30" s="51">
        <v>47</v>
      </c>
      <c r="E30" s="45">
        <v>80</v>
      </c>
      <c r="F30" s="45">
        <v>0</v>
      </c>
      <c r="G30" s="45">
        <v>38</v>
      </c>
      <c r="H30" s="45">
        <v>48</v>
      </c>
      <c r="I30" s="46"/>
      <c r="J30" s="118"/>
      <c r="K30" s="118"/>
      <c r="L30" s="118"/>
      <c r="M30" s="118"/>
      <c r="N30" s="118"/>
      <c r="O30" s="118"/>
    </row>
    <row r="31" spans="2:15" x14ac:dyDescent="0.15">
      <c r="B31" s="52"/>
      <c r="C31" s="53">
        <f>$C30/C30</f>
        <v>1</v>
      </c>
      <c r="D31" s="53">
        <f>D30/$C30</f>
        <v>0.22065727699530516</v>
      </c>
      <c r="E31" s="53">
        <f t="shared" ref="E31:H31" si="6">E30/$C30</f>
        <v>0.37558685446009388</v>
      </c>
      <c r="F31" s="53">
        <f t="shared" si="6"/>
        <v>0</v>
      </c>
      <c r="G31" s="53">
        <f t="shared" si="6"/>
        <v>0.17840375586854459</v>
      </c>
      <c r="H31" s="53">
        <f t="shared" si="6"/>
        <v>0.22535211267605634</v>
      </c>
      <c r="I31" s="49"/>
      <c r="J31" s="118"/>
      <c r="K31" s="118"/>
      <c r="L31" s="118"/>
      <c r="M31" s="118"/>
      <c r="N31" s="118"/>
      <c r="O31" s="118"/>
    </row>
    <row r="32" spans="2:15" x14ac:dyDescent="0.15">
      <c r="B32" s="50" t="s">
        <v>8</v>
      </c>
      <c r="C32" s="44">
        <f>SUM(D32:H32)</f>
        <v>36</v>
      </c>
      <c r="D32" s="51">
        <v>7</v>
      </c>
      <c r="E32" s="45">
        <v>13</v>
      </c>
      <c r="F32" s="45">
        <v>0</v>
      </c>
      <c r="G32" s="45">
        <v>11</v>
      </c>
      <c r="H32" s="45">
        <v>5</v>
      </c>
      <c r="I32" s="46"/>
      <c r="J32" s="118"/>
      <c r="K32" s="118"/>
      <c r="L32" s="118"/>
      <c r="M32" s="118"/>
      <c r="N32" s="118"/>
      <c r="O32" s="118"/>
    </row>
    <row r="33" spans="2:16" x14ac:dyDescent="0.15">
      <c r="B33" s="52"/>
      <c r="C33" s="53">
        <f>$C32/C32</f>
        <v>1</v>
      </c>
      <c r="D33" s="53">
        <f>D32/$C32</f>
        <v>0.19444444444444445</v>
      </c>
      <c r="E33" s="53">
        <f t="shared" ref="E33:H33" si="7">E32/$C32</f>
        <v>0.3611111111111111</v>
      </c>
      <c r="F33" s="53">
        <f t="shared" si="7"/>
        <v>0</v>
      </c>
      <c r="G33" s="53">
        <f t="shared" si="7"/>
        <v>0.30555555555555558</v>
      </c>
      <c r="H33" s="53">
        <f t="shared" si="7"/>
        <v>0.1388888888888889</v>
      </c>
      <c r="I33" s="49"/>
      <c r="J33" s="118"/>
      <c r="K33" s="118"/>
      <c r="L33" s="118"/>
      <c r="M33" s="118"/>
      <c r="N33" s="118"/>
      <c r="O33" s="118"/>
    </row>
    <row r="34" spans="2:16" x14ac:dyDescent="0.15">
      <c r="B34" s="50" t="s">
        <v>9</v>
      </c>
      <c r="C34" s="44">
        <f>SUM(D34:H34)</f>
        <v>98</v>
      </c>
      <c r="D34" s="51">
        <v>12</v>
      </c>
      <c r="E34" s="45">
        <v>46</v>
      </c>
      <c r="F34" s="45">
        <v>1</v>
      </c>
      <c r="G34" s="45">
        <v>23</v>
      </c>
      <c r="H34" s="45">
        <v>16</v>
      </c>
      <c r="I34" s="46"/>
      <c r="J34" s="118"/>
      <c r="K34" s="118"/>
      <c r="L34" s="118"/>
      <c r="M34" s="118"/>
      <c r="N34" s="118"/>
      <c r="O34" s="118"/>
    </row>
    <row r="35" spans="2:16" x14ac:dyDescent="0.15">
      <c r="B35" s="52"/>
      <c r="C35" s="53">
        <f>$C34/C34</f>
        <v>1</v>
      </c>
      <c r="D35" s="53">
        <f>D34/$C34</f>
        <v>0.12244897959183673</v>
      </c>
      <c r="E35" s="53">
        <f t="shared" ref="E35:H35" si="8">E34/$C34</f>
        <v>0.46938775510204084</v>
      </c>
      <c r="F35" s="53">
        <f t="shared" si="8"/>
        <v>1.020408163265306E-2</v>
      </c>
      <c r="G35" s="53">
        <f t="shared" si="8"/>
        <v>0.23469387755102042</v>
      </c>
      <c r="H35" s="53">
        <f t="shared" si="8"/>
        <v>0.16326530612244897</v>
      </c>
      <c r="I35" s="49"/>
      <c r="J35" s="118"/>
      <c r="K35" s="118"/>
      <c r="L35" s="118"/>
      <c r="M35" s="118"/>
      <c r="N35" s="118"/>
      <c r="O35" s="118"/>
    </row>
    <row r="36" spans="2:16" x14ac:dyDescent="0.15">
      <c r="B36" s="50" t="s">
        <v>1</v>
      </c>
      <c r="C36" s="44">
        <f>SUM(D36:H36)</f>
        <v>4</v>
      </c>
      <c r="D36" s="51">
        <v>1</v>
      </c>
      <c r="E36" s="45">
        <v>2</v>
      </c>
      <c r="F36" s="45">
        <v>0</v>
      </c>
      <c r="G36" s="45">
        <v>1</v>
      </c>
      <c r="H36" s="45">
        <v>0</v>
      </c>
      <c r="I36" s="46"/>
      <c r="J36" s="118"/>
      <c r="K36" s="118"/>
      <c r="L36" s="118"/>
      <c r="M36" s="118"/>
      <c r="N36" s="118"/>
      <c r="O36" s="118"/>
    </row>
    <row r="37" spans="2:16" x14ac:dyDescent="0.15">
      <c r="B37" s="52"/>
      <c r="C37" s="53">
        <f>$C36/C36</f>
        <v>1</v>
      </c>
      <c r="D37" s="53">
        <f>D36/$C36</f>
        <v>0.25</v>
      </c>
      <c r="E37" s="53">
        <f t="shared" ref="E37:H37" si="9">E36/$C36</f>
        <v>0.5</v>
      </c>
      <c r="F37" s="53">
        <f t="shared" si="9"/>
        <v>0</v>
      </c>
      <c r="G37" s="53">
        <f t="shared" si="9"/>
        <v>0.25</v>
      </c>
      <c r="H37" s="53">
        <f t="shared" si="9"/>
        <v>0</v>
      </c>
      <c r="I37" s="49"/>
      <c r="J37" s="118"/>
      <c r="K37" s="118"/>
      <c r="L37" s="118"/>
      <c r="M37" s="118"/>
      <c r="N37" s="118"/>
      <c r="O37" s="118"/>
    </row>
    <row r="38" spans="2:16" x14ac:dyDescent="0.15">
      <c r="B38" s="50" t="s">
        <v>10</v>
      </c>
      <c r="C38" s="44">
        <f>SUM(D38:H38)</f>
        <v>17</v>
      </c>
      <c r="D38" s="51">
        <v>1</v>
      </c>
      <c r="E38" s="45">
        <v>6</v>
      </c>
      <c r="F38" s="45">
        <v>0</v>
      </c>
      <c r="G38" s="45">
        <v>5</v>
      </c>
      <c r="H38" s="45">
        <v>5</v>
      </c>
      <c r="I38" s="46"/>
      <c r="J38" s="118"/>
      <c r="K38" s="118"/>
      <c r="L38" s="118"/>
      <c r="M38" s="118"/>
      <c r="N38" s="118"/>
      <c r="O38" s="118"/>
    </row>
    <row r="39" spans="2:16" x14ac:dyDescent="0.15">
      <c r="B39" s="52"/>
      <c r="C39" s="53">
        <f>$C38/C38</f>
        <v>1</v>
      </c>
      <c r="D39" s="53">
        <f>D38/$C38</f>
        <v>5.8823529411764705E-2</v>
      </c>
      <c r="E39" s="53">
        <f t="shared" ref="E39:H39" si="10">E38/$C38</f>
        <v>0.35294117647058826</v>
      </c>
      <c r="F39" s="53">
        <f t="shared" si="10"/>
        <v>0</v>
      </c>
      <c r="G39" s="53">
        <f t="shared" si="10"/>
        <v>0.29411764705882354</v>
      </c>
      <c r="H39" s="53">
        <f t="shared" si="10"/>
        <v>0.29411764705882354</v>
      </c>
      <c r="I39" s="49"/>
      <c r="J39" s="118"/>
      <c r="K39" s="118"/>
      <c r="L39" s="118"/>
      <c r="M39" s="118"/>
      <c r="N39" s="118"/>
      <c r="O39" s="118"/>
    </row>
    <row r="40" spans="2:16" x14ac:dyDescent="0.15">
      <c r="B40" s="50" t="s">
        <v>11</v>
      </c>
      <c r="C40" s="44">
        <f>SUM(D40:H40)</f>
        <v>3</v>
      </c>
      <c r="D40" s="51">
        <v>1</v>
      </c>
      <c r="E40" s="45">
        <v>1</v>
      </c>
      <c r="F40" s="45">
        <v>0</v>
      </c>
      <c r="G40" s="45">
        <v>1</v>
      </c>
      <c r="H40" s="45">
        <v>0</v>
      </c>
      <c r="I40" s="46"/>
      <c r="J40" s="118"/>
      <c r="K40" s="118"/>
      <c r="L40" s="118"/>
      <c r="M40" s="118"/>
      <c r="N40" s="118"/>
      <c r="O40" s="118"/>
    </row>
    <row r="41" spans="2:16" x14ac:dyDescent="0.15">
      <c r="B41" s="52"/>
      <c r="C41" s="53">
        <f>$C40/C40</f>
        <v>1</v>
      </c>
      <c r="D41" s="53">
        <f>D40/$C40</f>
        <v>0.33333333333333331</v>
      </c>
      <c r="E41" s="53">
        <f t="shared" ref="E41:H41" si="11">E40/$C40</f>
        <v>0.33333333333333331</v>
      </c>
      <c r="F41" s="53">
        <f t="shared" si="11"/>
        <v>0</v>
      </c>
      <c r="G41" s="53">
        <f t="shared" si="11"/>
        <v>0.33333333333333331</v>
      </c>
      <c r="H41" s="53">
        <f t="shared" si="11"/>
        <v>0</v>
      </c>
      <c r="I41" s="49"/>
      <c r="J41" s="118"/>
      <c r="K41" s="118"/>
      <c r="L41" s="118"/>
      <c r="M41" s="118"/>
      <c r="N41" s="118"/>
      <c r="O41" s="118"/>
      <c r="P41" s="19"/>
    </row>
    <row r="42" spans="2:16" s="24" customFormat="1" ht="12" customHeight="1" x14ac:dyDescent="0.15">
      <c r="B42" s="50" t="s">
        <v>12</v>
      </c>
      <c r="C42" s="44">
        <f>SUM(D42:H42)</f>
        <v>18</v>
      </c>
      <c r="D42" s="51">
        <v>4</v>
      </c>
      <c r="E42" s="45">
        <v>11</v>
      </c>
      <c r="F42" s="45">
        <v>0</v>
      </c>
      <c r="G42" s="45">
        <v>1</v>
      </c>
      <c r="H42" s="45">
        <v>2</v>
      </c>
      <c r="I42" s="46"/>
      <c r="J42" s="118"/>
      <c r="K42" s="118"/>
      <c r="L42" s="118"/>
      <c r="M42" s="118"/>
      <c r="N42" s="118"/>
      <c r="O42" s="118"/>
    </row>
    <row r="43" spans="2:16" x14ac:dyDescent="0.15">
      <c r="B43" s="52"/>
      <c r="C43" s="53">
        <f>$C42/C42</f>
        <v>1</v>
      </c>
      <c r="D43" s="53">
        <f>D42/$C42</f>
        <v>0.22222222222222221</v>
      </c>
      <c r="E43" s="53">
        <f t="shared" ref="E43:H43" si="12">E42/$C42</f>
        <v>0.61111111111111116</v>
      </c>
      <c r="F43" s="53">
        <f t="shared" si="12"/>
        <v>0</v>
      </c>
      <c r="G43" s="53">
        <f t="shared" si="12"/>
        <v>5.5555555555555552E-2</v>
      </c>
      <c r="H43" s="53">
        <f t="shared" si="12"/>
        <v>0.1111111111111111</v>
      </c>
      <c r="I43" s="49"/>
      <c r="J43" s="118"/>
      <c r="K43" s="118"/>
      <c r="L43" s="118"/>
      <c r="M43" s="118"/>
      <c r="N43" s="118"/>
      <c r="O43" s="118"/>
      <c r="P43" s="19"/>
    </row>
    <row r="44" spans="2:16" x14ac:dyDescent="0.15">
      <c r="B44" s="50" t="s">
        <v>13</v>
      </c>
      <c r="C44" s="44">
        <f>SUM(D44:H44)</f>
        <v>9</v>
      </c>
      <c r="D44" s="51">
        <v>2</v>
      </c>
      <c r="E44" s="45">
        <v>2</v>
      </c>
      <c r="F44" s="45">
        <v>0</v>
      </c>
      <c r="G44" s="45">
        <v>3</v>
      </c>
      <c r="H44" s="45">
        <v>2</v>
      </c>
      <c r="I44" s="46"/>
      <c r="J44" s="118"/>
      <c r="K44" s="118"/>
      <c r="L44" s="118"/>
      <c r="M44" s="118"/>
      <c r="N44" s="118"/>
      <c r="O44" s="118"/>
      <c r="P44" s="19"/>
    </row>
    <row r="45" spans="2:16" x14ac:dyDescent="0.15">
      <c r="B45" s="52"/>
      <c r="C45" s="53">
        <f>$C44/C44</f>
        <v>1</v>
      </c>
      <c r="D45" s="53">
        <f>D44/$C44</f>
        <v>0.22222222222222221</v>
      </c>
      <c r="E45" s="53">
        <f t="shared" ref="E45:H45" si="13">E44/$C44</f>
        <v>0.22222222222222221</v>
      </c>
      <c r="F45" s="53">
        <f t="shared" si="13"/>
        <v>0</v>
      </c>
      <c r="G45" s="53">
        <f t="shared" si="13"/>
        <v>0.33333333333333331</v>
      </c>
      <c r="H45" s="53">
        <f t="shared" si="13"/>
        <v>0.22222222222222221</v>
      </c>
      <c r="I45" s="49"/>
      <c r="J45" s="118"/>
      <c r="K45" s="118"/>
      <c r="L45" s="118"/>
      <c r="M45" s="118"/>
      <c r="N45" s="118"/>
      <c r="O45" s="118"/>
      <c r="P45" s="19"/>
    </row>
    <row r="46" spans="2:16" x14ac:dyDescent="0.15">
      <c r="B46" s="50" t="s">
        <v>43</v>
      </c>
      <c r="C46" s="44">
        <f>SUM(D46:H46)</f>
        <v>70</v>
      </c>
      <c r="D46" s="51">
        <v>11</v>
      </c>
      <c r="E46" s="45">
        <v>26</v>
      </c>
      <c r="F46" s="45">
        <v>0</v>
      </c>
      <c r="G46" s="45">
        <v>16</v>
      </c>
      <c r="H46" s="45">
        <v>17</v>
      </c>
      <c r="I46" s="46"/>
      <c r="J46" s="118"/>
      <c r="K46" s="118"/>
      <c r="L46" s="118"/>
      <c r="M46" s="118"/>
      <c r="N46" s="118"/>
      <c r="O46" s="118"/>
      <c r="P46" s="19"/>
    </row>
    <row r="47" spans="2:16" x14ac:dyDescent="0.15">
      <c r="B47" s="52"/>
      <c r="C47" s="53">
        <f>$C46/C46</f>
        <v>1</v>
      </c>
      <c r="D47" s="53">
        <f>D46/$C46</f>
        <v>0.15714285714285714</v>
      </c>
      <c r="E47" s="53">
        <f t="shared" ref="E47:H47" si="14">E46/$C46</f>
        <v>0.37142857142857144</v>
      </c>
      <c r="F47" s="53">
        <f t="shared" si="14"/>
        <v>0</v>
      </c>
      <c r="G47" s="53">
        <f t="shared" si="14"/>
        <v>0.22857142857142856</v>
      </c>
      <c r="H47" s="53">
        <f t="shared" si="14"/>
        <v>0.24285714285714285</v>
      </c>
      <c r="I47" s="49"/>
      <c r="J47" s="118"/>
      <c r="K47" s="118"/>
      <c r="L47" s="118"/>
      <c r="M47" s="118"/>
      <c r="N47" s="118"/>
      <c r="O47" s="118"/>
      <c r="P47" s="19"/>
    </row>
    <row r="48" spans="2:16" x14ac:dyDescent="0.4">
      <c r="I48" s="19"/>
      <c r="J48" s="19"/>
      <c r="K48" s="19"/>
      <c r="L48" s="19"/>
      <c r="M48" s="19"/>
      <c r="N48" s="19"/>
      <c r="O48" s="19"/>
      <c r="P48" s="19"/>
    </row>
    <row r="49" spans="2:16" x14ac:dyDescent="0.4">
      <c r="B49" s="18" t="s">
        <v>48</v>
      </c>
      <c r="I49" s="19"/>
      <c r="J49" s="72"/>
      <c r="K49" s="72"/>
      <c r="L49" s="72"/>
      <c r="M49" s="72"/>
      <c r="N49" s="72"/>
      <c r="O49" s="72"/>
      <c r="P49" s="19"/>
    </row>
    <row r="50" spans="2:16" ht="22.5" x14ac:dyDescent="0.4">
      <c r="B50" s="89"/>
      <c r="C50" s="90" t="s">
        <v>39</v>
      </c>
      <c r="D50" s="96" t="s">
        <v>114</v>
      </c>
      <c r="E50" s="96" t="s">
        <v>115</v>
      </c>
      <c r="F50" s="91" t="s">
        <v>116</v>
      </c>
      <c r="G50" s="91" t="s">
        <v>112</v>
      </c>
      <c r="H50" s="91" t="s">
        <v>0</v>
      </c>
      <c r="I50" s="114"/>
      <c r="J50" s="119"/>
      <c r="K50" s="119"/>
      <c r="L50" s="119"/>
      <c r="M50" s="119"/>
      <c r="N50" s="119"/>
      <c r="O50" s="119"/>
      <c r="P50" s="19"/>
    </row>
    <row r="51" spans="2:16" ht="12" customHeight="1" x14ac:dyDescent="0.15">
      <c r="B51" s="282" t="s">
        <v>42</v>
      </c>
      <c r="C51" s="44">
        <f>SUM(D51:H51)</f>
        <v>802</v>
      </c>
      <c r="D51" s="45">
        <f t="shared" ref="D51:H51" si="15">SUM(D53,D55,D57,D59,D61,)</f>
        <v>151</v>
      </c>
      <c r="E51" s="45">
        <f t="shared" si="15"/>
        <v>319</v>
      </c>
      <c r="F51" s="45">
        <f t="shared" si="15"/>
        <v>3</v>
      </c>
      <c r="G51" s="45">
        <f t="shared" si="15"/>
        <v>179</v>
      </c>
      <c r="H51" s="45">
        <f t="shared" si="15"/>
        <v>150</v>
      </c>
      <c r="I51" s="46"/>
      <c r="J51" s="118"/>
      <c r="K51" s="118"/>
      <c r="L51" s="118"/>
      <c r="M51" s="118"/>
      <c r="N51" s="118"/>
      <c r="O51" s="118"/>
      <c r="P51" s="19"/>
    </row>
    <row r="52" spans="2:16" ht="12" customHeight="1" thickBot="1" x14ac:dyDescent="0.2">
      <c r="B52" s="47"/>
      <c r="C52" s="48">
        <f>$C51/C51</f>
        <v>1</v>
      </c>
      <c r="D52" s="48">
        <f t="shared" ref="D52:H52" si="16">D51/$C51</f>
        <v>0.1882793017456359</v>
      </c>
      <c r="E52" s="48">
        <f t="shared" si="16"/>
        <v>0.39775561097256856</v>
      </c>
      <c r="F52" s="48">
        <f t="shared" si="16"/>
        <v>3.740648379052369E-3</v>
      </c>
      <c r="G52" s="48">
        <f t="shared" si="16"/>
        <v>0.22319201995012469</v>
      </c>
      <c r="H52" s="48">
        <f t="shared" si="16"/>
        <v>0.18703241895261846</v>
      </c>
      <c r="I52" s="49"/>
      <c r="J52" s="118"/>
      <c r="K52" s="118"/>
      <c r="L52" s="118"/>
      <c r="M52" s="118"/>
      <c r="N52" s="118"/>
      <c r="O52" s="118"/>
      <c r="P52" s="19"/>
    </row>
    <row r="53" spans="2:16" ht="12" customHeight="1" thickTop="1" x14ac:dyDescent="0.15">
      <c r="B53" s="50" t="s">
        <v>17</v>
      </c>
      <c r="C53" s="44">
        <f>SUM(D53:H53)</f>
        <v>633</v>
      </c>
      <c r="D53" s="51">
        <v>110</v>
      </c>
      <c r="E53" s="45">
        <v>260</v>
      </c>
      <c r="F53" s="45">
        <v>2</v>
      </c>
      <c r="G53" s="45">
        <v>137</v>
      </c>
      <c r="H53" s="51">
        <v>124</v>
      </c>
      <c r="I53" s="46"/>
      <c r="J53" s="118"/>
      <c r="K53" s="118"/>
      <c r="L53" s="118"/>
      <c r="M53" s="118"/>
      <c r="N53" s="118"/>
      <c r="O53" s="118"/>
      <c r="P53" s="19"/>
    </row>
    <row r="54" spans="2:16" ht="12" customHeight="1" x14ac:dyDescent="0.15">
      <c r="B54" s="52"/>
      <c r="C54" s="53">
        <f>$C53/C53</f>
        <v>1</v>
      </c>
      <c r="D54" s="53">
        <f t="shared" ref="D54:H54" si="17">D53/$C53</f>
        <v>0.17377567140600317</v>
      </c>
      <c r="E54" s="53">
        <f t="shared" si="17"/>
        <v>0.41074249605055291</v>
      </c>
      <c r="F54" s="53">
        <f t="shared" si="17"/>
        <v>3.1595576619273301E-3</v>
      </c>
      <c r="G54" s="53">
        <f t="shared" si="17"/>
        <v>0.21642969984202212</v>
      </c>
      <c r="H54" s="53">
        <f t="shared" si="17"/>
        <v>0.19589257503949448</v>
      </c>
      <c r="I54" s="49"/>
      <c r="J54" s="118"/>
      <c r="K54" s="118"/>
      <c r="L54" s="118"/>
      <c r="M54" s="118"/>
      <c r="N54" s="118"/>
      <c r="O54" s="118"/>
      <c r="P54" s="19"/>
    </row>
    <row r="55" spans="2:16" ht="12" customHeight="1" x14ac:dyDescent="0.15">
      <c r="B55" s="50" t="s">
        <v>18</v>
      </c>
      <c r="C55" s="44">
        <f>SUM(D55:H55)</f>
        <v>91</v>
      </c>
      <c r="D55" s="51">
        <v>17</v>
      </c>
      <c r="E55" s="45">
        <v>39</v>
      </c>
      <c r="F55" s="45">
        <v>0</v>
      </c>
      <c r="G55" s="45">
        <v>21</v>
      </c>
      <c r="H55" s="51">
        <v>14</v>
      </c>
      <c r="I55" s="46"/>
      <c r="J55" s="118"/>
      <c r="K55" s="118"/>
      <c r="L55" s="118"/>
      <c r="M55" s="118"/>
      <c r="N55" s="118"/>
      <c r="O55" s="118"/>
      <c r="P55" s="19"/>
    </row>
    <row r="56" spans="2:16" ht="12" customHeight="1" x14ac:dyDescent="0.15">
      <c r="B56" s="52"/>
      <c r="C56" s="53">
        <f>$C55/C55</f>
        <v>1</v>
      </c>
      <c r="D56" s="53">
        <f t="shared" ref="D56:H56" si="18">D55/$C55</f>
        <v>0.18681318681318682</v>
      </c>
      <c r="E56" s="53">
        <f t="shared" si="18"/>
        <v>0.42857142857142855</v>
      </c>
      <c r="F56" s="53">
        <f t="shared" si="18"/>
        <v>0</v>
      </c>
      <c r="G56" s="53">
        <f t="shared" si="18"/>
        <v>0.23076923076923078</v>
      </c>
      <c r="H56" s="53">
        <f t="shared" si="18"/>
        <v>0.15384615384615385</v>
      </c>
      <c r="I56" s="49"/>
      <c r="J56" s="118"/>
      <c r="K56" s="118"/>
      <c r="L56" s="118"/>
      <c r="M56" s="118"/>
      <c r="N56" s="118"/>
      <c r="O56" s="118"/>
      <c r="P56" s="19"/>
    </row>
    <row r="57" spans="2:16" s="24" customFormat="1" ht="12" customHeight="1" x14ac:dyDescent="0.15">
      <c r="B57" s="50" t="s">
        <v>19</v>
      </c>
      <c r="C57" s="44">
        <f>SUM(D57:H57)</f>
        <v>21</v>
      </c>
      <c r="D57" s="51">
        <v>8</v>
      </c>
      <c r="E57" s="45">
        <v>5</v>
      </c>
      <c r="F57" s="45">
        <v>0</v>
      </c>
      <c r="G57" s="45">
        <v>7</v>
      </c>
      <c r="H57" s="51">
        <v>1</v>
      </c>
      <c r="I57" s="46"/>
      <c r="J57" s="118"/>
      <c r="K57" s="118"/>
      <c r="L57" s="118"/>
      <c r="M57" s="118"/>
      <c r="N57" s="118"/>
      <c r="O57" s="118"/>
    </row>
    <row r="58" spans="2:16" ht="12" customHeight="1" x14ac:dyDescent="0.15">
      <c r="B58" s="52"/>
      <c r="C58" s="53">
        <f>$C57/C57</f>
        <v>1</v>
      </c>
      <c r="D58" s="53">
        <f t="shared" ref="D58:H58" si="19">D57/$C57</f>
        <v>0.38095238095238093</v>
      </c>
      <c r="E58" s="53">
        <f t="shared" si="19"/>
        <v>0.23809523809523808</v>
      </c>
      <c r="F58" s="53">
        <f t="shared" si="19"/>
        <v>0</v>
      </c>
      <c r="G58" s="53">
        <f t="shared" si="19"/>
        <v>0.33333333333333331</v>
      </c>
      <c r="H58" s="53">
        <f t="shared" si="19"/>
        <v>4.7619047619047616E-2</v>
      </c>
      <c r="I58" s="49"/>
      <c r="J58" s="118"/>
      <c r="K58" s="118"/>
      <c r="L58" s="118"/>
      <c r="M58" s="118"/>
      <c r="N58" s="118"/>
      <c r="O58" s="118"/>
      <c r="P58" s="19"/>
    </row>
    <row r="59" spans="2:16" ht="12" customHeight="1" x14ac:dyDescent="0.15">
      <c r="B59" s="50" t="s">
        <v>20</v>
      </c>
      <c r="C59" s="44">
        <f>SUM(D59:H59)</f>
        <v>37</v>
      </c>
      <c r="D59" s="51">
        <v>13</v>
      </c>
      <c r="E59" s="45">
        <v>9</v>
      </c>
      <c r="F59" s="45">
        <v>0</v>
      </c>
      <c r="G59" s="45">
        <v>11</v>
      </c>
      <c r="H59" s="51">
        <v>4</v>
      </c>
      <c r="I59" s="46"/>
      <c r="J59" s="118"/>
      <c r="K59" s="118"/>
      <c r="L59" s="118"/>
      <c r="M59" s="118"/>
      <c r="N59" s="118"/>
      <c r="O59" s="118"/>
      <c r="P59" s="19"/>
    </row>
    <row r="60" spans="2:16" ht="12" customHeight="1" x14ac:dyDescent="0.15">
      <c r="B60" s="52"/>
      <c r="C60" s="53">
        <f>$C59/C59</f>
        <v>1</v>
      </c>
      <c r="D60" s="53">
        <f t="shared" ref="D60:H60" si="20">D59/$C59</f>
        <v>0.35135135135135137</v>
      </c>
      <c r="E60" s="53">
        <f t="shared" si="20"/>
        <v>0.24324324324324326</v>
      </c>
      <c r="F60" s="53">
        <f t="shared" si="20"/>
        <v>0</v>
      </c>
      <c r="G60" s="53">
        <f t="shared" si="20"/>
        <v>0.29729729729729731</v>
      </c>
      <c r="H60" s="53">
        <f t="shared" si="20"/>
        <v>0.10810810810810811</v>
      </c>
      <c r="I60" s="49"/>
      <c r="J60" s="118"/>
      <c r="K60" s="118"/>
      <c r="L60" s="118"/>
      <c r="M60" s="118"/>
      <c r="N60" s="118"/>
      <c r="O60" s="118"/>
    </row>
    <row r="61" spans="2:16" ht="12" customHeight="1" x14ac:dyDescent="0.15">
      <c r="B61" s="50" t="s">
        <v>24</v>
      </c>
      <c r="C61" s="44">
        <f>SUM(D61:H61)</f>
        <v>20</v>
      </c>
      <c r="D61" s="51">
        <v>3</v>
      </c>
      <c r="E61" s="45">
        <v>6</v>
      </c>
      <c r="F61" s="45">
        <v>1</v>
      </c>
      <c r="G61" s="45">
        <v>3</v>
      </c>
      <c r="H61" s="51">
        <v>7</v>
      </c>
      <c r="I61" s="46"/>
      <c r="J61" s="118"/>
      <c r="K61" s="118"/>
      <c r="L61" s="118"/>
      <c r="M61" s="118"/>
      <c r="N61" s="118"/>
      <c r="O61" s="118"/>
    </row>
    <row r="62" spans="2:16" ht="12" customHeight="1" x14ac:dyDescent="0.15">
      <c r="B62" s="52"/>
      <c r="C62" s="53">
        <f>$C61/C61</f>
        <v>1</v>
      </c>
      <c r="D62" s="53">
        <f t="shared" ref="D62:H62" si="21">D61/$C61</f>
        <v>0.15</v>
      </c>
      <c r="E62" s="53">
        <f t="shared" si="21"/>
        <v>0.3</v>
      </c>
      <c r="F62" s="53">
        <f t="shared" si="21"/>
        <v>0.05</v>
      </c>
      <c r="G62" s="53">
        <f t="shared" si="21"/>
        <v>0.15</v>
      </c>
      <c r="H62" s="53">
        <f t="shared" si="21"/>
        <v>0.35</v>
      </c>
      <c r="I62" s="49"/>
      <c r="J62" s="118"/>
      <c r="K62" s="118"/>
      <c r="L62" s="118"/>
      <c r="M62" s="118"/>
      <c r="N62" s="118"/>
      <c r="O62" s="118"/>
    </row>
    <row r="63" spans="2:16" x14ac:dyDescent="0.4">
      <c r="I63" s="19"/>
      <c r="J63" s="72"/>
      <c r="K63" s="72"/>
      <c r="L63" s="72"/>
      <c r="M63" s="72"/>
      <c r="N63" s="72"/>
      <c r="O63" s="72"/>
    </row>
    <row r="64" spans="2:16" x14ac:dyDescent="0.4">
      <c r="B64" s="18" t="s">
        <v>49</v>
      </c>
    </row>
    <row r="65" spans="2:16" ht="22.5" x14ac:dyDescent="0.15">
      <c r="B65" s="250"/>
      <c r="C65" s="120" t="s">
        <v>39</v>
      </c>
      <c r="D65" s="308" t="s">
        <v>490</v>
      </c>
      <c r="E65" s="308" t="s">
        <v>491</v>
      </c>
      <c r="F65" s="308" t="s">
        <v>492</v>
      </c>
      <c r="G65" s="309" t="s">
        <v>43</v>
      </c>
      <c r="H65" s="309" t="s">
        <v>54</v>
      </c>
      <c r="I65" s="251"/>
      <c r="J65" s="221"/>
      <c r="K65" s="252"/>
      <c r="L65" s="220"/>
      <c r="M65" s="220"/>
      <c r="N65" s="220"/>
      <c r="O65" s="253"/>
    </row>
    <row r="66" spans="2:16" s="24" customFormat="1" ht="11.25" customHeight="1" x14ac:dyDescent="0.15">
      <c r="B66" s="283" t="s">
        <v>42</v>
      </c>
      <c r="C66" s="284">
        <f>SUM(D66:H66)</f>
        <v>784</v>
      </c>
      <c r="D66" s="284">
        <f>SUM(D68,D70,D72,D74,D76,D78)</f>
        <v>151</v>
      </c>
      <c r="E66" s="284">
        <f t="shared" ref="E66:H66" si="22">SUM(E68,E70,E72,E74,E76,E78)</f>
        <v>317</v>
      </c>
      <c r="F66" s="284">
        <f t="shared" si="22"/>
        <v>3</v>
      </c>
      <c r="G66" s="284">
        <f t="shared" si="22"/>
        <v>175</v>
      </c>
      <c r="H66" s="284">
        <f t="shared" si="22"/>
        <v>138</v>
      </c>
      <c r="I66" s="285"/>
      <c r="J66" s="286"/>
      <c r="K66" s="287"/>
      <c r="L66" s="287"/>
      <c r="M66" s="287"/>
      <c r="N66" s="287"/>
      <c r="O66" s="288"/>
    </row>
    <row r="67" spans="2:16" s="24" customFormat="1" ht="11.25" customHeight="1" thickBot="1" x14ac:dyDescent="0.2">
      <c r="B67" s="289" t="s">
        <v>484</v>
      </c>
      <c r="C67" s="290">
        <f t="shared" ref="C67:C81" si="23">SUM(D67:H67)</f>
        <v>1</v>
      </c>
      <c r="D67" s="290">
        <f>D66/$C66</f>
        <v>0.19260204081632654</v>
      </c>
      <c r="E67" s="290">
        <f t="shared" ref="E67:H67" si="24">E66/$C66</f>
        <v>0.40433673469387754</v>
      </c>
      <c r="F67" s="290">
        <f t="shared" si="24"/>
        <v>3.8265306122448979E-3</v>
      </c>
      <c r="G67" s="290">
        <f t="shared" si="24"/>
        <v>0.22321428571428573</v>
      </c>
      <c r="H67" s="290">
        <f t="shared" si="24"/>
        <v>0.17602040816326531</v>
      </c>
      <c r="I67" s="291"/>
      <c r="J67" s="286"/>
      <c r="K67" s="287"/>
      <c r="L67" s="287"/>
      <c r="M67" s="287"/>
      <c r="N67" s="287"/>
      <c r="O67" s="288"/>
      <c r="P67" s="165"/>
    </row>
    <row r="68" spans="2:16" s="24" customFormat="1" ht="11.25" customHeight="1" thickTop="1" x14ac:dyDescent="0.15">
      <c r="B68" s="292" t="s">
        <v>485</v>
      </c>
      <c r="C68" s="293">
        <f t="shared" si="23"/>
        <v>109</v>
      </c>
      <c r="D68" s="293">
        <v>12</v>
      </c>
      <c r="E68" s="293">
        <v>43</v>
      </c>
      <c r="F68" s="293">
        <v>1</v>
      </c>
      <c r="G68" s="294">
        <v>20</v>
      </c>
      <c r="H68" s="294">
        <v>33</v>
      </c>
      <c r="I68" s="285"/>
      <c r="J68" s="286"/>
      <c r="K68" s="287"/>
      <c r="L68" s="287"/>
      <c r="M68" s="287"/>
      <c r="N68" s="287"/>
      <c r="O68" s="288"/>
      <c r="P68" s="165"/>
    </row>
    <row r="69" spans="2:16" s="24" customFormat="1" ht="11.25" customHeight="1" x14ac:dyDescent="0.15">
      <c r="B69" s="295" t="s">
        <v>485</v>
      </c>
      <c r="C69" s="296">
        <f t="shared" si="23"/>
        <v>1</v>
      </c>
      <c r="D69" s="296">
        <f>D68/$C68</f>
        <v>0.11009174311926606</v>
      </c>
      <c r="E69" s="296">
        <f t="shared" ref="E69:H69" si="25">E68/$C68</f>
        <v>0.39449541284403672</v>
      </c>
      <c r="F69" s="296">
        <f t="shared" si="25"/>
        <v>9.1743119266055051E-3</v>
      </c>
      <c r="G69" s="297">
        <f t="shared" si="25"/>
        <v>0.1834862385321101</v>
      </c>
      <c r="H69" s="297">
        <f t="shared" si="25"/>
        <v>0.30275229357798167</v>
      </c>
      <c r="I69" s="291"/>
      <c r="J69" s="286"/>
      <c r="K69" s="287"/>
      <c r="L69" s="287"/>
      <c r="M69" s="287"/>
      <c r="N69" s="287"/>
      <c r="O69" s="288"/>
      <c r="P69" s="165"/>
    </row>
    <row r="70" spans="2:16" s="24" customFormat="1" ht="11.25" customHeight="1" x14ac:dyDescent="0.15">
      <c r="B70" s="283" t="s">
        <v>486</v>
      </c>
      <c r="C70" s="293">
        <f t="shared" si="23"/>
        <v>226</v>
      </c>
      <c r="D70" s="284">
        <v>36</v>
      </c>
      <c r="E70" s="284">
        <v>95</v>
      </c>
      <c r="F70" s="284">
        <v>2</v>
      </c>
      <c r="G70" s="298">
        <v>50</v>
      </c>
      <c r="H70" s="298">
        <v>43</v>
      </c>
      <c r="I70" s="285"/>
      <c r="J70" s="286"/>
      <c r="K70" s="287"/>
      <c r="L70" s="287"/>
      <c r="M70" s="287"/>
      <c r="N70" s="287"/>
      <c r="O70" s="288"/>
      <c r="P70" s="165"/>
    </row>
    <row r="71" spans="2:16" s="24" customFormat="1" ht="11.25" customHeight="1" x14ac:dyDescent="0.15">
      <c r="B71" s="295" t="s">
        <v>486</v>
      </c>
      <c r="C71" s="296">
        <f t="shared" si="23"/>
        <v>1</v>
      </c>
      <c r="D71" s="296">
        <f>D70/$C70</f>
        <v>0.15929203539823009</v>
      </c>
      <c r="E71" s="296">
        <f t="shared" ref="E71:H73" si="26">E70/$C70</f>
        <v>0.42035398230088494</v>
      </c>
      <c r="F71" s="296">
        <f t="shared" si="26"/>
        <v>8.8495575221238937E-3</v>
      </c>
      <c r="G71" s="297">
        <f t="shared" si="26"/>
        <v>0.22123893805309736</v>
      </c>
      <c r="H71" s="297">
        <f t="shared" si="26"/>
        <v>0.19026548672566371</v>
      </c>
      <c r="I71" s="291"/>
      <c r="J71" s="286"/>
      <c r="K71" s="299"/>
      <c r="L71" s="299"/>
      <c r="M71" s="299"/>
      <c r="N71" s="299"/>
      <c r="O71" s="288"/>
      <c r="P71" s="165"/>
    </row>
    <row r="72" spans="2:16" s="24" customFormat="1" ht="11.25" customHeight="1" x14ac:dyDescent="0.15">
      <c r="B72" s="283" t="s">
        <v>22</v>
      </c>
      <c r="C72" s="293">
        <f t="shared" si="23"/>
        <v>276</v>
      </c>
      <c r="D72" s="284">
        <v>56</v>
      </c>
      <c r="E72" s="284">
        <v>118</v>
      </c>
      <c r="F72" s="284">
        <v>0</v>
      </c>
      <c r="G72" s="298">
        <v>57</v>
      </c>
      <c r="H72" s="298">
        <v>45</v>
      </c>
      <c r="I72" s="285"/>
      <c r="J72" s="286"/>
      <c r="K72" s="287"/>
      <c r="L72" s="287"/>
      <c r="M72" s="287"/>
      <c r="N72" s="287"/>
      <c r="O72" s="288"/>
      <c r="P72" s="165"/>
    </row>
    <row r="73" spans="2:16" s="24" customFormat="1" ht="11.25" customHeight="1" x14ac:dyDescent="0.15">
      <c r="B73" s="295" t="s">
        <v>22</v>
      </c>
      <c r="C73" s="296">
        <f t="shared" si="23"/>
        <v>1</v>
      </c>
      <c r="D73" s="296">
        <f>D72/$C72</f>
        <v>0.20289855072463769</v>
      </c>
      <c r="E73" s="296">
        <f t="shared" si="26"/>
        <v>0.42753623188405798</v>
      </c>
      <c r="F73" s="296">
        <f t="shared" si="26"/>
        <v>0</v>
      </c>
      <c r="G73" s="297">
        <f t="shared" si="26"/>
        <v>0.20652173913043478</v>
      </c>
      <c r="H73" s="297">
        <f t="shared" si="26"/>
        <v>0.16304347826086957</v>
      </c>
      <c r="I73" s="291"/>
      <c r="J73" s="286"/>
      <c r="K73" s="299"/>
      <c r="L73" s="299"/>
      <c r="M73" s="299"/>
      <c r="N73" s="299"/>
      <c r="O73" s="288"/>
      <c r="P73" s="165"/>
    </row>
    <row r="74" spans="2:16" s="24" customFormat="1" ht="11.25" customHeight="1" x14ac:dyDescent="0.15">
      <c r="B74" s="283" t="s">
        <v>23</v>
      </c>
      <c r="C74" s="293">
        <f t="shared" si="23"/>
        <v>90</v>
      </c>
      <c r="D74" s="284">
        <v>18</v>
      </c>
      <c r="E74" s="284">
        <v>35</v>
      </c>
      <c r="F74" s="284">
        <v>0</v>
      </c>
      <c r="G74" s="298">
        <v>24</v>
      </c>
      <c r="H74" s="298">
        <v>13</v>
      </c>
      <c r="I74" s="285"/>
      <c r="J74" s="286"/>
      <c r="K74" s="300"/>
      <c r="L74" s="301"/>
      <c r="M74" s="301"/>
      <c r="N74" s="301"/>
      <c r="O74" s="288"/>
      <c r="P74" s="165"/>
    </row>
    <row r="75" spans="2:16" s="24" customFormat="1" ht="11.25" customHeight="1" x14ac:dyDescent="0.15">
      <c r="B75" s="295" t="s">
        <v>23</v>
      </c>
      <c r="C75" s="296">
        <f t="shared" si="23"/>
        <v>1</v>
      </c>
      <c r="D75" s="296">
        <f>D74/$C74</f>
        <v>0.2</v>
      </c>
      <c r="E75" s="296">
        <f t="shared" ref="E75:H75" si="27">E74/$C74</f>
        <v>0.3888888888888889</v>
      </c>
      <c r="F75" s="296">
        <f t="shared" si="27"/>
        <v>0</v>
      </c>
      <c r="G75" s="297">
        <f t="shared" si="27"/>
        <v>0.26666666666666666</v>
      </c>
      <c r="H75" s="297">
        <f t="shared" si="27"/>
        <v>0.14444444444444443</v>
      </c>
      <c r="I75" s="291"/>
      <c r="J75" s="286"/>
      <c r="K75" s="300"/>
      <c r="L75" s="301"/>
      <c r="M75" s="301"/>
      <c r="N75" s="301"/>
      <c r="O75" s="288"/>
      <c r="P75" s="165"/>
    </row>
    <row r="76" spans="2:16" s="24" customFormat="1" ht="11.25" customHeight="1" x14ac:dyDescent="0.15">
      <c r="B76" s="283" t="s">
        <v>315</v>
      </c>
      <c r="C76" s="293">
        <f t="shared" si="23"/>
        <v>62</v>
      </c>
      <c r="D76" s="284">
        <v>18</v>
      </c>
      <c r="E76" s="284">
        <v>23</v>
      </c>
      <c r="F76" s="284">
        <v>0</v>
      </c>
      <c r="G76" s="298">
        <v>17</v>
      </c>
      <c r="H76" s="298">
        <v>4</v>
      </c>
      <c r="I76" s="285"/>
      <c r="J76" s="286"/>
      <c r="K76" s="300"/>
      <c r="L76" s="301"/>
      <c r="M76" s="301"/>
      <c r="N76" s="301"/>
      <c r="O76" s="288"/>
    </row>
    <row r="77" spans="2:16" s="24" customFormat="1" ht="11.25" customHeight="1" x14ac:dyDescent="0.15">
      <c r="B77" s="295" t="s">
        <v>314</v>
      </c>
      <c r="C77" s="296">
        <f t="shared" si="23"/>
        <v>1</v>
      </c>
      <c r="D77" s="296">
        <f>D76/$C76</f>
        <v>0.29032258064516131</v>
      </c>
      <c r="E77" s="296">
        <f t="shared" ref="E77:H77" si="28">E76/$C76</f>
        <v>0.37096774193548387</v>
      </c>
      <c r="F77" s="296">
        <f t="shared" si="28"/>
        <v>0</v>
      </c>
      <c r="G77" s="297">
        <f t="shared" si="28"/>
        <v>0.27419354838709675</v>
      </c>
      <c r="H77" s="297">
        <f t="shared" si="28"/>
        <v>6.4516129032258063E-2</v>
      </c>
      <c r="I77" s="291"/>
      <c r="J77" s="286"/>
      <c r="K77" s="300"/>
      <c r="L77" s="301"/>
      <c r="M77" s="301"/>
      <c r="N77" s="301"/>
      <c r="O77" s="288"/>
      <c r="P77" s="165"/>
    </row>
    <row r="78" spans="2:16" s="24" customFormat="1" ht="11.25" customHeight="1" x14ac:dyDescent="0.15">
      <c r="B78" s="283" t="s">
        <v>317</v>
      </c>
      <c r="C78" s="284">
        <f t="shared" si="23"/>
        <v>21</v>
      </c>
      <c r="D78" s="284">
        <v>11</v>
      </c>
      <c r="E78" s="284">
        <v>3</v>
      </c>
      <c r="F78" s="284">
        <v>0</v>
      </c>
      <c r="G78" s="284">
        <v>7</v>
      </c>
      <c r="H78" s="284">
        <v>0</v>
      </c>
      <c r="I78" s="285"/>
      <c r="J78" s="286"/>
      <c r="K78" s="300"/>
      <c r="L78" s="301"/>
      <c r="M78" s="301"/>
      <c r="N78" s="301"/>
      <c r="O78" s="288"/>
      <c r="P78" s="165"/>
    </row>
    <row r="79" spans="2:16" s="24" customFormat="1" ht="11.25" customHeight="1" thickBot="1" x14ac:dyDescent="0.2">
      <c r="B79" s="295" t="s">
        <v>316</v>
      </c>
      <c r="C79" s="296">
        <f t="shared" si="23"/>
        <v>1</v>
      </c>
      <c r="D79" s="296">
        <f>D78/$C78</f>
        <v>0.52380952380952384</v>
      </c>
      <c r="E79" s="296">
        <f t="shared" ref="E79:H79" si="29">E78/$C78</f>
        <v>0.14285714285714285</v>
      </c>
      <c r="F79" s="296">
        <f t="shared" si="29"/>
        <v>0</v>
      </c>
      <c r="G79" s="296">
        <f t="shared" si="29"/>
        <v>0.33333333333333331</v>
      </c>
      <c r="H79" s="296">
        <f t="shared" si="29"/>
        <v>0</v>
      </c>
      <c r="I79" s="291"/>
      <c r="J79" s="286"/>
      <c r="K79" s="300"/>
      <c r="L79" s="301"/>
      <c r="M79" s="301"/>
      <c r="N79" s="301"/>
      <c r="O79" s="288"/>
      <c r="P79" s="302"/>
    </row>
    <row r="80" spans="2:16" s="24" customFormat="1" ht="11.25" customHeight="1" thickTop="1" x14ac:dyDescent="0.15">
      <c r="B80" s="303" t="s">
        <v>489</v>
      </c>
      <c r="C80" s="304">
        <f t="shared" si="23"/>
        <v>763</v>
      </c>
      <c r="D80" s="304">
        <f>SUM(D68,D70,D72,D74,D76)</f>
        <v>140</v>
      </c>
      <c r="E80" s="304">
        <f>SUM(E68,E70,E72,E74,E76)</f>
        <v>314</v>
      </c>
      <c r="F80" s="304">
        <f>SUM(F68,F70,F72,F74,F76)</f>
        <v>3</v>
      </c>
      <c r="G80" s="304">
        <f>SUM(G68,G70,G72,G74,G76)</f>
        <v>168</v>
      </c>
      <c r="H80" s="304">
        <f>SUM(H68,H70,H72,H74,H76)</f>
        <v>138</v>
      </c>
      <c r="I80" s="305"/>
      <c r="J80" s="286"/>
      <c r="K80" s="300"/>
      <c r="L80" s="301"/>
      <c r="M80" s="301"/>
      <c r="N80" s="301"/>
      <c r="O80" s="288"/>
      <c r="P80" s="302"/>
    </row>
    <row r="81" spans="2:16" s="24" customFormat="1" ht="11.25" customHeight="1" x14ac:dyDescent="0.15">
      <c r="B81" s="306"/>
      <c r="C81" s="296">
        <f t="shared" si="23"/>
        <v>0.99999999999999989</v>
      </c>
      <c r="D81" s="307">
        <f>D80/$C80</f>
        <v>0.1834862385321101</v>
      </c>
      <c r="E81" s="307">
        <f t="shared" ref="E81:H81" si="30">E80/$C80</f>
        <v>0.41153342070773263</v>
      </c>
      <c r="F81" s="307">
        <f t="shared" si="30"/>
        <v>3.9318479685452159E-3</v>
      </c>
      <c r="G81" s="307">
        <f t="shared" si="30"/>
        <v>0.22018348623853212</v>
      </c>
      <c r="H81" s="307">
        <f t="shared" si="30"/>
        <v>0.18086500655307994</v>
      </c>
      <c r="I81" s="300"/>
      <c r="J81" s="300"/>
      <c r="K81" s="300"/>
      <c r="L81" s="300"/>
      <c r="M81" s="301"/>
      <c r="N81" s="301"/>
      <c r="O81" s="300"/>
      <c r="P81" s="302"/>
    </row>
    <row r="82" spans="2:16" ht="13.5" x14ac:dyDescent="0.15">
      <c r="B82" s="254"/>
      <c r="C82" s="242"/>
      <c r="D82" s="242"/>
      <c r="E82" s="242"/>
      <c r="F82" s="242"/>
      <c r="G82" s="242"/>
      <c r="H82" s="242"/>
      <c r="I82" s="242"/>
      <c r="J82" s="242"/>
      <c r="K82" s="242"/>
      <c r="L82" s="242"/>
      <c r="M82" s="242"/>
      <c r="N82" s="241"/>
      <c r="O82" s="242"/>
      <c r="P82" s="72"/>
    </row>
    <row r="83" spans="2:16" x14ac:dyDescent="0.4">
      <c r="B83" s="18" t="s">
        <v>311</v>
      </c>
      <c r="I83" s="19"/>
      <c r="J83" s="72"/>
      <c r="K83" s="72"/>
      <c r="L83" s="72"/>
      <c r="M83" s="72"/>
      <c r="N83" s="72"/>
      <c r="O83" s="72"/>
      <c r="P83" s="72"/>
    </row>
    <row r="84" spans="2:16" ht="22.5" x14ac:dyDescent="0.4">
      <c r="B84" s="89"/>
      <c r="C84" s="120" t="s">
        <v>39</v>
      </c>
      <c r="D84" s="128" t="s">
        <v>114</v>
      </c>
      <c r="E84" s="128" t="s">
        <v>115</v>
      </c>
      <c r="F84" s="121" t="s">
        <v>116</v>
      </c>
      <c r="G84" s="121" t="s">
        <v>112</v>
      </c>
      <c r="H84" s="121" t="s">
        <v>0</v>
      </c>
      <c r="I84" s="114"/>
      <c r="J84" s="119"/>
      <c r="K84" s="119"/>
      <c r="L84" s="119"/>
      <c r="M84" s="119"/>
      <c r="N84" s="119"/>
      <c r="O84" s="119"/>
      <c r="P84" s="72"/>
    </row>
    <row r="85" spans="2:16" x14ac:dyDescent="0.15">
      <c r="B85" s="282" t="s">
        <v>42</v>
      </c>
      <c r="C85" s="44">
        <f>SUM(D85:H85)</f>
        <v>802</v>
      </c>
      <c r="D85" s="45">
        <f>SUM(D87,D89,D91,D93,D95,D97,D99)</f>
        <v>151</v>
      </c>
      <c r="E85" s="45">
        <f t="shared" ref="E85:H85" si="31">SUM(E87,E89,E91,E93,E95,E97,E99)</f>
        <v>319</v>
      </c>
      <c r="F85" s="45">
        <f t="shared" si="31"/>
        <v>3</v>
      </c>
      <c r="G85" s="45">
        <f t="shared" si="31"/>
        <v>179</v>
      </c>
      <c r="H85" s="45">
        <f t="shared" si="31"/>
        <v>150</v>
      </c>
      <c r="I85" s="46"/>
      <c r="J85" s="118"/>
      <c r="K85" s="118"/>
      <c r="L85" s="118"/>
      <c r="M85" s="118"/>
      <c r="N85" s="118"/>
      <c r="O85" s="118"/>
      <c r="P85" s="72"/>
    </row>
    <row r="86" spans="2:16" ht="12.75" thickBot="1" x14ac:dyDescent="0.2">
      <c r="B86" s="47"/>
      <c r="C86" s="48">
        <f>$C85/C85</f>
        <v>1</v>
      </c>
      <c r="D86" s="48">
        <f t="shared" ref="D86:H86" si="32">D85/$C85</f>
        <v>0.1882793017456359</v>
      </c>
      <c r="E86" s="48">
        <f t="shared" si="32"/>
        <v>0.39775561097256856</v>
      </c>
      <c r="F86" s="48">
        <f t="shared" si="32"/>
        <v>3.740648379052369E-3</v>
      </c>
      <c r="G86" s="48">
        <f t="shared" si="32"/>
        <v>0.22319201995012469</v>
      </c>
      <c r="H86" s="48">
        <f t="shared" si="32"/>
        <v>0.18703241895261846</v>
      </c>
      <c r="I86" s="49"/>
      <c r="J86" s="118"/>
      <c r="K86" s="118"/>
      <c r="L86" s="118"/>
      <c r="M86" s="118"/>
      <c r="N86" s="118"/>
      <c r="O86" s="118"/>
      <c r="P86" s="19"/>
    </row>
    <row r="87" spans="2:16" ht="12" customHeight="1" thickTop="1" x14ac:dyDescent="0.15">
      <c r="B87" s="50" t="s">
        <v>67</v>
      </c>
      <c r="C87" s="44">
        <f>SUM(D87:H87)</f>
        <v>262</v>
      </c>
      <c r="D87" s="51">
        <v>53</v>
      </c>
      <c r="E87" s="45">
        <v>64</v>
      </c>
      <c r="F87" s="45">
        <v>0</v>
      </c>
      <c r="G87" s="45">
        <v>57</v>
      </c>
      <c r="H87" s="51">
        <v>88</v>
      </c>
      <c r="I87" s="46"/>
      <c r="J87" s="118"/>
      <c r="K87" s="118"/>
      <c r="L87" s="118"/>
      <c r="M87" s="118"/>
      <c r="N87" s="118"/>
      <c r="O87" s="118"/>
      <c r="P87" s="19"/>
    </row>
    <row r="88" spans="2:16" ht="12" customHeight="1" x14ac:dyDescent="0.15">
      <c r="B88" s="52"/>
      <c r="C88" s="53">
        <f>$C87/C87</f>
        <v>1</v>
      </c>
      <c r="D88" s="53">
        <f t="shared" ref="D88:H88" si="33">D87/$C87</f>
        <v>0.20229007633587787</v>
      </c>
      <c r="E88" s="53">
        <f t="shared" si="33"/>
        <v>0.24427480916030533</v>
      </c>
      <c r="F88" s="53">
        <f t="shared" si="33"/>
        <v>0</v>
      </c>
      <c r="G88" s="53">
        <f t="shared" si="33"/>
        <v>0.21755725190839695</v>
      </c>
      <c r="H88" s="53">
        <f t="shared" si="33"/>
        <v>0.33587786259541985</v>
      </c>
      <c r="I88" s="49"/>
      <c r="J88" s="118"/>
      <c r="K88" s="118"/>
      <c r="L88" s="118"/>
      <c r="M88" s="118"/>
      <c r="N88" s="118"/>
      <c r="O88" s="118"/>
      <c r="P88" s="19"/>
    </row>
    <row r="89" spans="2:16" ht="12" customHeight="1" x14ac:dyDescent="0.15">
      <c r="B89" s="50" t="s">
        <v>31</v>
      </c>
      <c r="C89" s="44">
        <f>SUM(D89:H89)</f>
        <v>31</v>
      </c>
      <c r="D89" s="51">
        <v>11</v>
      </c>
      <c r="E89" s="45">
        <v>4</v>
      </c>
      <c r="F89" s="45">
        <v>0</v>
      </c>
      <c r="G89" s="45">
        <v>13</v>
      </c>
      <c r="H89" s="51">
        <v>3</v>
      </c>
      <c r="I89" s="46"/>
      <c r="J89" s="118"/>
      <c r="K89" s="118"/>
      <c r="L89" s="118"/>
      <c r="M89" s="118"/>
      <c r="N89" s="118"/>
      <c r="O89" s="118"/>
      <c r="P89" s="19"/>
    </row>
    <row r="90" spans="2:16" s="57" customFormat="1" ht="12" customHeight="1" x14ac:dyDescent="0.15">
      <c r="B90" s="52"/>
      <c r="C90" s="53">
        <f>$C89/C89</f>
        <v>1</v>
      </c>
      <c r="D90" s="53">
        <f t="shared" ref="D90:H90" si="34">D89/$C89</f>
        <v>0.35483870967741937</v>
      </c>
      <c r="E90" s="53">
        <f t="shared" si="34"/>
        <v>0.12903225806451613</v>
      </c>
      <c r="F90" s="53">
        <f t="shared" si="34"/>
        <v>0</v>
      </c>
      <c r="G90" s="53">
        <f t="shared" si="34"/>
        <v>0.41935483870967744</v>
      </c>
      <c r="H90" s="53">
        <f t="shared" si="34"/>
        <v>9.6774193548387094E-2</v>
      </c>
      <c r="I90" s="49"/>
      <c r="J90" s="118"/>
      <c r="K90" s="118"/>
      <c r="L90" s="118"/>
      <c r="M90" s="118"/>
      <c r="N90" s="118"/>
      <c r="O90" s="118"/>
    </row>
    <row r="91" spans="2:16" ht="12" customHeight="1" x14ac:dyDescent="0.15">
      <c r="B91" s="50" t="s">
        <v>32</v>
      </c>
      <c r="C91" s="44">
        <f>SUM(D91:H91)</f>
        <v>56</v>
      </c>
      <c r="D91" s="51">
        <v>10</v>
      </c>
      <c r="E91" s="45">
        <v>30</v>
      </c>
      <c r="F91" s="45">
        <v>0</v>
      </c>
      <c r="G91" s="45">
        <v>15</v>
      </c>
      <c r="H91" s="51">
        <v>1</v>
      </c>
      <c r="I91" s="46"/>
      <c r="J91" s="118"/>
      <c r="K91" s="118"/>
      <c r="L91" s="118"/>
      <c r="M91" s="118"/>
      <c r="N91" s="118"/>
      <c r="O91" s="118"/>
      <c r="P91" s="19"/>
    </row>
    <row r="92" spans="2:16" s="57" customFormat="1" ht="12" customHeight="1" x14ac:dyDescent="0.15">
      <c r="B92" s="52"/>
      <c r="C92" s="53">
        <f>$C91/C91</f>
        <v>1</v>
      </c>
      <c r="D92" s="53">
        <f t="shared" ref="D92:H92" si="35">D91/$C91</f>
        <v>0.17857142857142858</v>
      </c>
      <c r="E92" s="53">
        <f t="shared" si="35"/>
        <v>0.5357142857142857</v>
      </c>
      <c r="F92" s="53">
        <f t="shared" si="35"/>
        <v>0</v>
      </c>
      <c r="G92" s="53">
        <f t="shared" si="35"/>
        <v>0.26785714285714285</v>
      </c>
      <c r="H92" s="53">
        <f t="shared" si="35"/>
        <v>1.7857142857142856E-2</v>
      </c>
      <c r="I92" s="49"/>
      <c r="J92" s="118"/>
      <c r="K92" s="118"/>
      <c r="L92" s="118"/>
      <c r="M92" s="118"/>
      <c r="N92" s="118"/>
      <c r="O92" s="118"/>
    </row>
    <row r="93" spans="2:16" s="57" customFormat="1" ht="13.5" x14ac:dyDescent="0.15">
      <c r="B93" s="50" t="s">
        <v>33</v>
      </c>
      <c r="C93" s="44">
        <f>SUM(D93:H93)</f>
        <v>235</v>
      </c>
      <c r="D93" s="51">
        <v>46</v>
      </c>
      <c r="E93" s="45">
        <v>114</v>
      </c>
      <c r="F93" s="45">
        <v>1</v>
      </c>
      <c r="G93" s="45">
        <v>49</v>
      </c>
      <c r="H93" s="51">
        <v>25</v>
      </c>
      <c r="I93" s="46"/>
      <c r="J93" s="118"/>
      <c r="K93" s="118"/>
      <c r="L93" s="118"/>
      <c r="M93" s="118"/>
      <c r="N93" s="118"/>
      <c r="O93" s="118"/>
    </row>
    <row r="94" spans="2:16" x14ac:dyDescent="0.15">
      <c r="B94" s="52"/>
      <c r="C94" s="53">
        <f>$C93/C93</f>
        <v>1</v>
      </c>
      <c r="D94" s="53">
        <f t="shared" ref="D94:H94" si="36">D93/$C93</f>
        <v>0.19574468085106383</v>
      </c>
      <c r="E94" s="53">
        <f t="shared" si="36"/>
        <v>0.48510638297872338</v>
      </c>
      <c r="F94" s="53">
        <f t="shared" si="36"/>
        <v>4.2553191489361703E-3</v>
      </c>
      <c r="G94" s="53">
        <f t="shared" si="36"/>
        <v>0.20851063829787234</v>
      </c>
      <c r="H94" s="53">
        <f t="shared" si="36"/>
        <v>0.10638297872340426</v>
      </c>
      <c r="I94" s="49"/>
      <c r="J94" s="118"/>
      <c r="K94" s="118"/>
      <c r="L94" s="118"/>
      <c r="M94" s="118"/>
      <c r="N94" s="118"/>
      <c r="O94" s="118"/>
    </row>
    <row r="95" spans="2:16" x14ac:dyDescent="0.15">
      <c r="B95" s="50" t="s">
        <v>34</v>
      </c>
      <c r="C95" s="44">
        <f>SUM(D95:H95)</f>
        <v>99</v>
      </c>
      <c r="D95" s="51">
        <v>19</v>
      </c>
      <c r="E95" s="45">
        <v>47</v>
      </c>
      <c r="F95" s="45">
        <v>0</v>
      </c>
      <c r="G95" s="45">
        <v>23</v>
      </c>
      <c r="H95" s="51">
        <v>10</v>
      </c>
      <c r="I95" s="46"/>
      <c r="J95" s="118"/>
      <c r="K95" s="118"/>
      <c r="L95" s="118"/>
      <c r="M95" s="118"/>
      <c r="N95" s="118"/>
      <c r="O95" s="118"/>
    </row>
    <row r="96" spans="2:16" x14ac:dyDescent="0.15">
      <c r="B96" s="52"/>
      <c r="C96" s="53">
        <f>$C95/C95</f>
        <v>1</v>
      </c>
      <c r="D96" s="53">
        <f t="shared" ref="D96:H96" si="37">D95/$C95</f>
        <v>0.19191919191919191</v>
      </c>
      <c r="E96" s="53">
        <f t="shared" si="37"/>
        <v>0.47474747474747475</v>
      </c>
      <c r="F96" s="53">
        <f t="shared" si="37"/>
        <v>0</v>
      </c>
      <c r="G96" s="53">
        <f t="shared" si="37"/>
        <v>0.23232323232323232</v>
      </c>
      <c r="H96" s="53">
        <f t="shared" si="37"/>
        <v>0.10101010101010101</v>
      </c>
      <c r="I96" s="49"/>
      <c r="J96" s="118"/>
      <c r="K96" s="118"/>
      <c r="L96" s="118"/>
      <c r="M96" s="118"/>
      <c r="N96" s="118"/>
      <c r="O96" s="118"/>
    </row>
    <row r="97" spans="2:15" x14ac:dyDescent="0.15">
      <c r="B97" s="50" t="s">
        <v>35</v>
      </c>
      <c r="C97" s="44">
        <f>SUM(D97:H97)</f>
        <v>97</v>
      </c>
      <c r="D97" s="51">
        <v>9</v>
      </c>
      <c r="E97" s="45">
        <v>57</v>
      </c>
      <c r="F97" s="45">
        <v>1</v>
      </c>
      <c r="G97" s="45">
        <v>22</v>
      </c>
      <c r="H97" s="51">
        <v>8</v>
      </c>
      <c r="I97" s="46"/>
      <c r="J97" s="118"/>
      <c r="K97" s="118"/>
      <c r="L97" s="118"/>
      <c r="M97" s="118"/>
      <c r="N97" s="118"/>
      <c r="O97" s="118"/>
    </row>
    <row r="98" spans="2:15" x14ac:dyDescent="0.15">
      <c r="B98" s="52"/>
      <c r="C98" s="53">
        <f t="shared" ref="C98" si="38">$C97/C97</f>
        <v>1</v>
      </c>
      <c r="D98" s="53">
        <f t="shared" ref="D98:H98" si="39">D97/$C97</f>
        <v>9.2783505154639179E-2</v>
      </c>
      <c r="E98" s="53">
        <f t="shared" si="39"/>
        <v>0.58762886597938147</v>
      </c>
      <c r="F98" s="53">
        <f t="shared" si="39"/>
        <v>1.0309278350515464E-2</v>
      </c>
      <c r="G98" s="53">
        <f t="shared" si="39"/>
        <v>0.22680412371134021</v>
      </c>
      <c r="H98" s="53">
        <f t="shared" si="39"/>
        <v>8.247422680412371E-2</v>
      </c>
      <c r="I98" s="49"/>
      <c r="J98" s="118"/>
      <c r="K98" s="118"/>
      <c r="L98" s="118"/>
      <c r="M98" s="118"/>
      <c r="N98" s="118"/>
      <c r="O98" s="118"/>
    </row>
    <row r="99" spans="2:15" x14ac:dyDescent="0.15">
      <c r="B99" s="50" t="s">
        <v>0</v>
      </c>
      <c r="C99" s="44">
        <f>SUM(D99:H99)</f>
        <v>22</v>
      </c>
      <c r="D99" s="51">
        <v>3</v>
      </c>
      <c r="E99" s="45">
        <v>3</v>
      </c>
      <c r="F99" s="45">
        <v>1</v>
      </c>
      <c r="G99" s="45">
        <v>0</v>
      </c>
      <c r="H99" s="51">
        <v>15</v>
      </c>
      <c r="I99" s="46"/>
      <c r="J99" s="118"/>
      <c r="K99" s="118"/>
      <c r="L99" s="118"/>
      <c r="M99" s="118"/>
      <c r="N99" s="118"/>
      <c r="O99" s="118"/>
    </row>
    <row r="100" spans="2:15" x14ac:dyDescent="0.15">
      <c r="B100" s="52"/>
      <c r="C100" s="53">
        <f t="shared" ref="C100" si="40">$C99/C99</f>
        <v>1</v>
      </c>
      <c r="D100" s="53">
        <f t="shared" ref="D100:H100" si="41">D99/$C99</f>
        <v>0.13636363636363635</v>
      </c>
      <c r="E100" s="53">
        <f t="shared" si="41"/>
        <v>0.13636363636363635</v>
      </c>
      <c r="F100" s="53">
        <f t="shared" si="41"/>
        <v>4.5454545454545456E-2</v>
      </c>
      <c r="G100" s="53">
        <f t="shared" si="41"/>
        <v>0</v>
      </c>
      <c r="H100" s="53">
        <f t="shared" si="41"/>
        <v>0.68181818181818177</v>
      </c>
      <c r="I100" s="49"/>
      <c r="J100" s="118"/>
      <c r="K100" s="118"/>
      <c r="L100" s="118"/>
      <c r="M100" s="118"/>
      <c r="N100" s="118"/>
      <c r="O100" s="118"/>
    </row>
    <row r="101" spans="2:15" ht="13.5" x14ac:dyDescent="0.4">
      <c r="B101" s="57"/>
      <c r="C101" s="57"/>
      <c r="D101" s="57"/>
      <c r="E101" s="58"/>
      <c r="F101" s="57"/>
      <c r="G101" s="57"/>
      <c r="H101" s="57"/>
      <c r="I101" s="58"/>
      <c r="J101" s="58"/>
      <c r="K101" s="58"/>
      <c r="L101" s="58"/>
      <c r="M101" s="58"/>
      <c r="N101" s="58"/>
      <c r="O101" s="58"/>
    </row>
    <row r="102" spans="2:15" x14ac:dyDescent="0.4">
      <c r="B102" s="18" t="s">
        <v>276</v>
      </c>
    </row>
    <row r="103" spans="2:15" ht="56.25" x14ac:dyDescent="0.4">
      <c r="B103" s="89"/>
      <c r="C103" s="90" t="s">
        <v>39</v>
      </c>
      <c r="D103" s="96" t="s">
        <v>81</v>
      </c>
      <c r="E103" s="96" t="s">
        <v>82</v>
      </c>
      <c r="F103" s="96" t="s">
        <v>83</v>
      </c>
      <c r="G103" s="96" t="s">
        <v>84</v>
      </c>
      <c r="H103" s="96" t="s">
        <v>85</v>
      </c>
      <c r="I103" s="96" t="s">
        <v>86</v>
      </c>
      <c r="J103" s="96" t="s">
        <v>87</v>
      </c>
      <c r="K103" s="96" t="s">
        <v>88</v>
      </c>
      <c r="L103" s="96" t="s">
        <v>89</v>
      </c>
      <c r="M103" s="96" t="s">
        <v>90</v>
      </c>
      <c r="N103" s="91" t="s">
        <v>2</v>
      </c>
      <c r="O103" s="91" t="s">
        <v>91</v>
      </c>
    </row>
    <row r="104" spans="2:15" x14ac:dyDescent="0.15">
      <c r="B104" s="282" t="s">
        <v>42</v>
      </c>
      <c r="C104" s="44">
        <f>SUM(D104:O104)</f>
        <v>1881</v>
      </c>
      <c r="D104" s="45">
        <f>SUM(D106,D108,D110,D112,D114)</f>
        <v>49</v>
      </c>
      <c r="E104" s="45">
        <f>SUM(E106,E108,E110,E112,E114)</f>
        <v>34</v>
      </c>
      <c r="F104" s="45">
        <f t="shared" ref="F104:O104" si="42">SUM(F106,F108,F110,F112,F114)</f>
        <v>218</v>
      </c>
      <c r="G104" s="45">
        <f t="shared" si="42"/>
        <v>242</v>
      </c>
      <c r="H104" s="45">
        <f t="shared" si="42"/>
        <v>167</v>
      </c>
      <c r="I104" s="45">
        <f t="shared" si="42"/>
        <v>171</v>
      </c>
      <c r="J104" s="45">
        <f t="shared" si="42"/>
        <v>363</v>
      </c>
      <c r="K104" s="45">
        <f t="shared" si="42"/>
        <v>329</v>
      </c>
      <c r="L104" s="45">
        <f t="shared" si="42"/>
        <v>43</v>
      </c>
      <c r="M104" s="45">
        <f t="shared" si="42"/>
        <v>82</v>
      </c>
      <c r="N104" s="45">
        <f>SUM(N106,N108,N110,N112,N114)</f>
        <v>25</v>
      </c>
      <c r="O104" s="45">
        <f t="shared" si="42"/>
        <v>158</v>
      </c>
    </row>
    <row r="105" spans="2:15" ht="12.75" thickBot="1" x14ac:dyDescent="0.2">
      <c r="B105" s="47"/>
      <c r="C105" s="48">
        <f>$C104/C104</f>
        <v>1</v>
      </c>
      <c r="D105" s="48">
        <f>D104/$C104</f>
        <v>2.6049973418394472E-2</v>
      </c>
      <c r="E105" s="48">
        <f t="shared" ref="E105:O115" si="43">E104/$C104</f>
        <v>1.8075491759702286E-2</v>
      </c>
      <c r="F105" s="48">
        <f t="shared" si="43"/>
        <v>0.11589580010632643</v>
      </c>
      <c r="G105" s="48">
        <f t="shared" si="43"/>
        <v>0.12865497076023391</v>
      </c>
      <c r="H105" s="48">
        <f t="shared" si="43"/>
        <v>8.8782562466772991E-2</v>
      </c>
      <c r="I105" s="48">
        <f t="shared" si="43"/>
        <v>9.0909090909090912E-2</v>
      </c>
      <c r="J105" s="48">
        <f t="shared" si="43"/>
        <v>0.19298245614035087</v>
      </c>
      <c r="K105" s="48">
        <f t="shared" si="43"/>
        <v>0.17490696438064859</v>
      </c>
      <c r="L105" s="48">
        <f t="shared" si="43"/>
        <v>2.2860180754917598E-2</v>
      </c>
      <c r="M105" s="48">
        <f t="shared" si="43"/>
        <v>4.3593833067517275E-2</v>
      </c>
      <c r="N105" s="48">
        <f>N104/$C104</f>
        <v>1.3290802764486975E-2</v>
      </c>
      <c r="O105" s="48">
        <f t="shared" si="43"/>
        <v>8.3997873471557682E-2</v>
      </c>
    </row>
    <row r="106" spans="2:15" ht="12.75" thickTop="1" x14ac:dyDescent="0.4">
      <c r="B106" s="281" t="s">
        <v>114</v>
      </c>
      <c r="C106" s="123">
        <f>SUM(D106:O106)</f>
        <v>462</v>
      </c>
      <c r="D106" s="123">
        <v>15</v>
      </c>
      <c r="E106" s="123">
        <v>12</v>
      </c>
      <c r="F106" s="123">
        <v>62</v>
      </c>
      <c r="G106" s="123">
        <v>58</v>
      </c>
      <c r="H106" s="123">
        <v>48</v>
      </c>
      <c r="I106" s="123">
        <v>52</v>
      </c>
      <c r="J106" s="123">
        <v>99</v>
      </c>
      <c r="K106" s="123">
        <v>76</v>
      </c>
      <c r="L106" s="123">
        <v>15</v>
      </c>
      <c r="M106" s="123">
        <v>13</v>
      </c>
      <c r="N106" s="123">
        <v>1</v>
      </c>
      <c r="O106" s="123">
        <v>11</v>
      </c>
    </row>
    <row r="107" spans="2:15" x14ac:dyDescent="0.4">
      <c r="B107" s="280"/>
      <c r="C107" s="125">
        <f>$C106/C106</f>
        <v>1</v>
      </c>
      <c r="D107" s="125">
        <f>D106/$C106</f>
        <v>3.2467532467532464E-2</v>
      </c>
      <c r="E107" s="125">
        <f t="shared" si="43"/>
        <v>2.5974025974025976E-2</v>
      </c>
      <c r="F107" s="125">
        <f t="shared" si="43"/>
        <v>0.13419913419913421</v>
      </c>
      <c r="G107" s="125">
        <f t="shared" si="43"/>
        <v>0.12554112554112554</v>
      </c>
      <c r="H107" s="125">
        <f t="shared" si="43"/>
        <v>0.1038961038961039</v>
      </c>
      <c r="I107" s="125">
        <f t="shared" si="43"/>
        <v>0.11255411255411256</v>
      </c>
      <c r="J107" s="125">
        <f t="shared" si="43"/>
        <v>0.21428571428571427</v>
      </c>
      <c r="K107" s="125">
        <f t="shared" si="43"/>
        <v>0.16450216450216451</v>
      </c>
      <c r="L107" s="125">
        <f t="shared" si="43"/>
        <v>3.2467532467532464E-2</v>
      </c>
      <c r="M107" s="125">
        <f t="shared" si="43"/>
        <v>2.813852813852814E-2</v>
      </c>
      <c r="N107" s="125">
        <f t="shared" si="43"/>
        <v>2.1645021645021645E-3</v>
      </c>
      <c r="O107" s="125">
        <f t="shared" si="43"/>
        <v>2.3809523809523808E-2</v>
      </c>
    </row>
    <row r="108" spans="2:15" ht="24" x14ac:dyDescent="0.4">
      <c r="B108" s="281" t="s">
        <v>115</v>
      </c>
      <c r="C108" s="123">
        <f>SUM(D108:O108)</f>
        <v>794</v>
      </c>
      <c r="D108" s="123">
        <v>23</v>
      </c>
      <c r="E108" s="123">
        <v>17</v>
      </c>
      <c r="F108" s="123">
        <v>97</v>
      </c>
      <c r="G108" s="123">
        <v>103</v>
      </c>
      <c r="H108" s="123">
        <v>79</v>
      </c>
      <c r="I108" s="123">
        <v>81</v>
      </c>
      <c r="J108" s="123">
        <v>146</v>
      </c>
      <c r="K108" s="123">
        <v>147</v>
      </c>
      <c r="L108" s="123">
        <v>22</v>
      </c>
      <c r="M108" s="123">
        <v>52</v>
      </c>
      <c r="N108" s="123">
        <v>4</v>
      </c>
      <c r="O108" s="123">
        <v>23</v>
      </c>
    </row>
    <row r="109" spans="2:15" x14ac:dyDescent="0.4">
      <c r="B109" s="280"/>
      <c r="C109" s="125">
        <f>$C108/C108</f>
        <v>1</v>
      </c>
      <c r="D109" s="125">
        <f>D108/$C108</f>
        <v>2.8967254408060455E-2</v>
      </c>
      <c r="E109" s="125">
        <f t="shared" si="43"/>
        <v>2.1410579345088162E-2</v>
      </c>
      <c r="F109" s="125">
        <f t="shared" si="43"/>
        <v>0.12216624685138538</v>
      </c>
      <c r="G109" s="125">
        <f t="shared" si="43"/>
        <v>0.12972292191435769</v>
      </c>
      <c r="H109" s="125">
        <f t="shared" si="43"/>
        <v>9.949622166246852E-2</v>
      </c>
      <c r="I109" s="125">
        <f t="shared" si="43"/>
        <v>0.10201511335012595</v>
      </c>
      <c r="J109" s="125">
        <f t="shared" si="43"/>
        <v>0.18387909319899245</v>
      </c>
      <c r="K109" s="125">
        <f t="shared" si="43"/>
        <v>0.18513853904282115</v>
      </c>
      <c r="L109" s="125">
        <f t="shared" si="43"/>
        <v>2.7707808564231738E-2</v>
      </c>
      <c r="M109" s="125">
        <f t="shared" si="43"/>
        <v>6.5491183879093195E-2</v>
      </c>
      <c r="N109" s="125">
        <f t="shared" si="43"/>
        <v>5.0377833753148613E-3</v>
      </c>
      <c r="O109" s="125">
        <f t="shared" si="43"/>
        <v>2.8967254408060455E-2</v>
      </c>
    </row>
    <row r="110" spans="2:15" x14ac:dyDescent="0.4">
      <c r="B110" s="281" t="s">
        <v>116</v>
      </c>
      <c r="C110" s="123">
        <f>SUM(D110:O110)</f>
        <v>10</v>
      </c>
      <c r="D110" s="123">
        <v>1</v>
      </c>
      <c r="E110" s="123">
        <v>1</v>
      </c>
      <c r="F110" s="123">
        <v>0</v>
      </c>
      <c r="G110" s="123">
        <v>2</v>
      </c>
      <c r="H110" s="123">
        <v>2</v>
      </c>
      <c r="I110" s="123">
        <v>1</v>
      </c>
      <c r="J110" s="123">
        <v>1</v>
      </c>
      <c r="K110" s="123">
        <v>1</v>
      </c>
      <c r="L110" s="123">
        <v>0</v>
      </c>
      <c r="M110" s="123">
        <v>0</v>
      </c>
      <c r="N110" s="123">
        <v>1</v>
      </c>
      <c r="O110" s="123">
        <v>0</v>
      </c>
    </row>
    <row r="111" spans="2:15" x14ac:dyDescent="0.4">
      <c r="B111" s="280"/>
      <c r="C111" s="125">
        <f>$C110/C110</f>
        <v>1</v>
      </c>
      <c r="D111" s="125">
        <f>D110/$C110</f>
        <v>0.1</v>
      </c>
      <c r="E111" s="125">
        <f t="shared" si="43"/>
        <v>0.1</v>
      </c>
      <c r="F111" s="125">
        <f t="shared" si="43"/>
        <v>0</v>
      </c>
      <c r="G111" s="125">
        <f>G110/$C110</f>
        <v>0.2</v>
      </c>
      <c r="H111" s="125">
        <f t="shared" si="43"/>
        <v>0.2</v>
      </c>
      <c r="I111" s="125">
        <f t="shared" si="43"/>
        <v>0.1</v>
      </c>
      <c r="J111" s="125">
        <f t="shared" si="43"/>
        <v>0.1</v>
      </c>
      <c r="K111" s="125">
        <f t="shared" si="43"/>
        <v>0.1</v>
      </c>
      <c r="L111" s="125">
        <f t="shared" si="43"/>
        <v>0</v>
      </c>
      <c r="M111" s="125">
        <f t="shared" si="43"/>
        <v>0</v>
      </c>
      <c r="N111" s="125">
        <f t="shared" si="43"/>
        <v>0.1</v>
      </c>
      <c r="O111" s="125">
        <f t="shared" si="43"/>
        <v>0</v>
      </c>
    </row>
    <row r="112" spans="2:15" x14ac:dyDescent="0.4">
      <c r="B112" s="281" t="s">
        <v>112</v>
      </c>
      <c r="C112" s="123">
        <f>SUM(D112:O112)</f>
        <v>400</v>
      </c>
      <c r="D112" s="123">
        <v>9</v>
      </c>
      <c r="E112" s="123">
        <v>3</v>
      </c>
      <c r="F112" s="123">
        <v>45</v>
      </c>
      <c r="G112" s="123">
        <v>59</v>
      </c>
      <c r="H112" s="123">
        <v>29</v>
      </c>
      <c r="I112" s="123">
        <v>27</v>
      </c>
      <c r="J112" s="123">
        <v>96</v>
      </c>
      <c r="K112" s="123">
        <v>84</v>
      </c>
      <c r="L112" s="123">
        <v>3</v>
      </c>
      <c r="M112" s="123">
        <v>15</v>
      </c>
      <c r="N112" s="123">
        <v>14</v>
      </c>
      <c r="O112" s="123">
        <v>16</v>
      </c>
    </row>
    <row r="113" spans="2:15" x14ac:dyDescent="0.4">
      <c r="B113" s="280"/>
      <c r="C113" s="125">
        <f>$C112/C112</f>
        <v>1</v>
      </c>
      <c r="D113" s="125">
        <f>D112/$C112</f>
        <v>2.2499999999999999E-2</v>
      </c>
      <c r="E113" s="125">
        <f t="shared" si="43"/>
        <v>7.4999999999999997E-3</v>
      </c>
      <c r="F113" s="125">
        <f t="shared" si="43"/>
        <v>0.1125</v>
      </c>
      <c r="G113" s="125">
        <f t="shared" si="43"/>
        <v>0.14749999999999999</v>
      </c>
      <c r="H113" s="125">
        <f t="shared" si="43"/>
        <v>7.2499999999999995E-2</v>
      </c>
      <c r="I113" s="125">
        <f t="shared" si="43"/>
        <v>6.7500000000000004E-2</v>
      </c>
      <c r="J113" s="125">
        <f t="shared" si="43"/>
        <v>0.24</v>
      </c>
      <c r="K113" s="125">
        <f t="shared" si="43"/>
        <v>0.21</v>
      </c>
      <c r="L113" s="125">
        <f t="shared" si="43"/>
        <v>7.4999999999999997E-3</v>
      </c>
      <c r="M113" s="125">
        <f t="shared" si="43"/>
        <v>3.7499999999999999E-2</v>
      </c>
      <c r="N113" s="125">
        <f t="shared" si="43"/>
        <v>3.5000000000000003E-2</v>
      </c>
      <c r="O113" s="125">
        <f t="shared" si="43"/>
        <v>0.04</v>
      </c>
    </row>
    <row r="114" spans="2:15" x14ac:dyDescent="0.4">
      <c r="B114" s="281" t="s">
        <v>0</v>
      </c>
      <c r="C114" s="123">
        <f>SUM(D114:O114)</f>
        <v>215</v>
      </c>
      <c r="D114" s="123">
        <v>1</v>
      </c>
      <c r="E114" s="123">
        <v>1</v>
      </c>
      <c r="F114" s="123">
        <v>14</v>
      </c>
      <c r="G114" s="123">
        <v>20</v>
      </c>
      <c r="H114" s="123">
        <v>9</v>
      </c>
      <c r="I114" s="123">
        <v>10</v>
      </c>
      <c r="J114" s="123">
        <v>21</v>
      </c>
      <c r="K114" s="123">
        <v>21</v>
      </c>
      <c r="L114" s="123">
        <v>3</v>
      </c>
      <c r="M114" s="123">
        <v>2</v>
      </c>
      <c r="N114" s="123">
        <v>5</v>
      </c>
      <c r="O114" s="123">
        <v>108</v>
      </c>
    </row>
    <row r="115" spans="2:15" x14ac:dyDescent="0.4">
      <c r="B115" s="280"/>
      <c r="C115" s="125">
        <f>$C114/C114</f>
        <v>1</v>
      </c>
      <c r="D115" s="125">
        <f>D114/$C114</f>
        <v>4.6511627906976744E-3</v>
      </c>
      <c r="E115" s="125">
        <f t="shared" si="43"/>
        <v>4.6511627906976744E-3</v>
      </c>
      <c r="F115" s="125">
        <f t="shared" si="43"/>
        <v>6.5116279069767441E-2</v>
      </c>
      <c r="G115" s="125">
        <f t="shared" si="43"/>
        <v>9.3023255813953487E-2</v>
      </c>
      <c r="H115" s="125">
        <f t="shared" si="43"/>
        <v>4.1860465116279069E-2</v>
      </c>
      <c r="I115" s="125">
        <f t="shared" si="43"/>
        <v>4.6511627906976744E-2</v>
      </c>
      <c r="J115" s="125">
        <f t="shared" si="43"/>
        <v>9.7674418604651161E-2</v>
      </c>
      <c r="K115" s="125">
        <f t="shared" si="43"/>
        <v>9.7674418604651161E-2</v>
      </c>
      <c r="L115" s="125">
        <f t="shared" si="43"/>
        <v>1.3953488372093023E-2</v>
      </c>
      <c r="M115" s="125">
        <f t="shared" si="43"/>
        <v>9.3023255813953487E-3</v>
      </c>
      <c r="N115" s="125">
        <f t="shared" si="43"/>
        <v>2.3255813953488372E-2</v>
      </c>
      <c r="O115" s="125">
        <f t="shared" si="43"/>
        <v>0.50232558139534889</v>
      </c>
    </row>
    <row r="116" spans="2:15" x14ac:dyDescent="0.4">
      <c r="B116" s="86"/>
      <c r="C116" s="38"/>
      <c r="D116" s="38"/>
      <c r="E116" s="38"/>
      <c r="F116" s="38"/>
      <c r="G116" s="38"/>
      <c r="H116" s="38"/>
      <c r="I116" s="38"/>
      <c r="J116" s="38"/>
      <c r="K116" s="38"/>
      <c r="L116" s="38"/>
      <c r="M116" s="38"/>
      <c r="N116" s="38"/>
    </row>
    <row r="117" spans="2:15" x14ac:dyDescent="0.4">
      <c r="B117" s="18" t="s">
        <v>277</v>
      </c>
    </row>
    <row r="118" spans="2:15" ht="90" x14ac:dyDescent="0.4">
      <c r="B118" s="89"/>
      <c r="C118" s="90" t="s">
        <v>39</v>
      </c>
      <c r="D118" s="96" t="s">
        <v>102</v>
      </c>
      <c r="E118" s="96" t="s">
        <v>103</v>
      </c>
      <c r="F118" s="96" t="s">
        <v>104</v>
      </c>
      <c r="G118" s="96" t="s">
        <v>105</v>
      </c>
      <c r="H118" s="96" t="s">
        <v>106</v>
      </c>
      <c r="I118" s="96" t="s">
        <v>107</v>
      </c>
      <c r="J118" s="96" t="s">
        <v>108</v>
      </c>
      <c r="K118" s="96" t="s">
        <v>109</v>
      </c>
      <c r="L118" s="96" t="s">
        <v>110</v>
      </c>
      <c r="M118" s="96" t="s">
        <v>111</v>
      </c>
      <c r="N118" s="91" t="s">
        <v>112</v>
      </c>
      <c r="O118" s="91" t="s">
        <v>91</v>
      </c>
    </row>
    <row r="119" spans="2:15" x14ac:dyDescent="0.15">
      <c r="B119" s="282" t="s">
        <v>42</v>
      </c>
      <c r="C119" s="44">
        <f>SUM(D119:O119)</f>
        <v>1332</v>
      </c>
      <c r="D119" s="45">
        <f>SUM(D121,D123,D125,D127,D129)</f>
        <v>283</v>
      </c>
      <c r="E119" s="45">
        <f>SUM(E121,E123,E125,E127,E129)</f>
        <v>64</v>
      </c>
      <c r="F119" s="45">
        <f t="shared" ref="F119:M119" si="44">SUM(F121,F123,F125,F127,F129)</f>
        <v>57</v>
      </c>
      <c r="G119" s="45">
        <f t="shared" si="44"/>
        <v>66</v>
      </c>
      <c r="H119" s="45">
        <f t="shared" si="44"/>
        <v>93</v>
      </c>
      <c r="I119" s="45">
        <f t="shared" si="44"/>
        <v>135</v>
      </c>
      <c r="J119" s="45">
        <f t="shared" si="44"/>
        <v>38</v>
      </c>
      <c r="K119" s="45">
        <f t="shared" si="44"/>
        <v>4</v>
      </c>
      <c r="L119" s="45">
        <f t="shared" si="44"/>
        <v>169</v>
      </c>
      <c r="M119" s="45">
        <f t="shared" si="44"/>
        <v>267</v>
      </c>
      <c r="N119" s="45">
        <f>SUM(N121,N123,N125,N127,N129)</f>
        <v>15</v>
      </c>
      <c r="O119" s="45">
        <f t="shared" ref="O119" si="45">SUM(O121,O123,O125,O127,O129)</f>
        <v>141</v>
      </c>
    </row>
    <row r="120" spans="2:15" ht="12.75" thickBot="1" x14ac:dyDescent="0.45">
      <c r="B120" s="47"/>
      <c r="C120" s="126">
        <f>$C119/C119</f>
        <v>1</v>
      </c>
      <c r="D120" s="126">
        <f>D119/$C119</f>
        <v>0.21246246246246248</v>
      </c>
      <c r="E120" s="126">
        <f t="shared" ref="E120:M120" si="46">E119/$C119</f>
        <v>4.8048048048048048E-2</v>
      </c>
      <c r="F120" s="126">
        <f t="shared" si="46"/>
        <v>4.2792792792792793E-2</v>
      </c>
      <c r="G120" s="126">
        <f t="shared" si="46"/>
        <v>4.954954954954955E-2</v>
      </c>
      <c r="H120" s="126">
        <f t="shared" si="46"/>
        <v>6.9819819819819814E-2</v>
      </c>
      <c r="I120" s="126">
        <f t="shared" si="46"/>
        <v>0.10135135135135136</v>
      </c>
      <c r="J120" s="126">
        <f t="shared" si="46"/>
        <v>2.8528528528528527E-2</v>
      </c>
      <c r="K120" s="126">
        <f t="shared" si="46"/>
        <v>3.003003003003003E-3</v>
      </c>
      <c r="L120" s="126">
        <f t="shared" si="46"/>
        <v>0.12687687687687688</v>
      </c>
      <c r="M120" s="126">
        <f t="shared" si="46"/>
        <v>0.20045045045045046</v>
      </c>
      <c r="N120" s="126">
        <f>N119/$C119</f>
        <v>1.1261261261261261E-2</v>
      </c>
      <c r="O120" s="126">
        <f t="shared" ref="O120" si="47">O119/$C119</f>
        <v>0.10585585585585586</v>
      </c>
    </row>
    <row r="121" spans="2:15" ht="12.75" thickTop="1" x14ac:dyDescent="0.4">
      <c r="B121" s="281" t="s">
        <v>114</v>
      </c>
      <c r="C121" s="127">
        <f>SUM(D121:O121)</f>
        <v>287</v>
      </c>
      <c r="D121" s="127">
        <v>65</v>
      </c>
      <c r="E121" s="127">
        <v>21</v>
      </c>
      <c r="F121" s="127">
        <v>15</v>
      </c>
      <c r="G121" s="127">
        <v>10</v>
      </c>
      <c r="H121" s="127">
        <v>24</v>
      </c>
      <c r="I121" s="127">
        <v>45</v>
      </c>
      <c r="J121" s="127">
        <v>10</v>
      </c>
      <c r="K121" s="127">
        <v>2</v>
      </c>
      <c r="L121" s="127">
        <v>34</v>
      </c>
      <c r="M121" s="127">
        <v>50</v>
      </c>
      <c r="N121" s="127">
        <v>0</v>
      </c>
      <c r="O121" s="127">
        <v>11</v>
      </c>
    </row>
    <row r="122" spans="2:15" x14ac:dyDescent="0.4">
      <c r="B122" s="280"/>
      <c r="C122" s="125">
        <f>$C121/C121</f>
        <v>1</v>
      </c>
      <c r="D122" s="125">
        <f>D121/$C121</f>
        <v>0.2264808362369338</v>
      </c>
      <c r="E122" s="125">
        <f t="shared" ref="E122:O130" si="48">E121/$C121</f>
        <v>7.3170731707317069E-2</v>
      </c>
      <c r="F122" s="125">
        <f t="shared" si="48"/>
        <v>5.2264808362369339E-2</v>
      </c>
      <c r="G122" s="125">
        <f t="shared" si="48"/>
        <v>3.484320557491289E-2</v>
      </c>
      <c r="H122" s="125">
        <f t="shared" si="48"/>
        <v>8.3623693379790948E-2</v>
      </c>
      <c r="I122" s="125">
        <f t="shared" si="48"/>
        <v>0.156794425087108</v>
      </c>
      <c r="J122" s="125">
        <f t="shared" si="48"/>
        <v>3.484320557491289E-2</v>
      </c>
      <c r="K122" s="125">
        <f t="shared" si="48"/>
        <v>6.9686411149825784E-3</v>
      </c>
      <c r="L122" s="125">
        <f t="shared" si="48"/>
        <v>0.11846689895470383</v>
      </c>
      <c r="M122" s="125">
        <f t="shared" si="48"/>
        <v>0.17421602787456447</v>
      </c>
      <c r="N122" s="125">
        <f t="shared" si="48"/>
        <v>0</v>
      </c>
      <c r="O122" s="125">
        <f t="shared" si="48"/>
        <v>3.8327526132404179E-2</v>
      </c>
    </row>
    <row r="123" spans="2:15" ht="24" x14ac:dyDescent="0.4">
      <c r="B123" s="281" t="s">
        <v>115</v>
      </c>
      <c r="C123" s="123">
        <f>SUM(D123:O123)</f>
        <v>537</v>
      </c>
      <c r="D123" s="123">
        <v>125</v>
      </c>
      <c r="E123" s="123">
        <v>21</v>
      </c>
      <c r="F123" s="123">
        <v>27</v>
      </c>
      <c r="G123" s="123">
        <v>37</v>
      </c>
      <c r="H123" s="123">
        <v>42</v>
      </c>
      <c r="I123" s="123">
        <v>51</v>
      </c>
      <c r="J123" s="123">
        <v>18</v>
      </c>
      <c r="K123" s="123">
        <v>2</v>
      </c>
      <c r="L123" s="123">
        <v>76</v>
      </c>
      <c r="M123" s="123">
        <v>119</v>
      </c>
      <c r="N123" s="123">
        <v>3</v>
      </c>
      <c r="O123" s="123">
        <v>16</v>
      </c>
    </row>
    <row r="124" spans="2:15" x14ac:dyDescent="0.4">
      <c r="B124" s="280"/>
      <c r="C124" s="125">
        <f>$C123/C123</f>
        <v>1</v>
      </c>
      <c r="D124" s="125">
        <f>D123/$C123</f>
        <v>0.23277467411545624</v>
      </c>
      <c r="E124" s="125">
        <f t="shared" si="48"/>
        <v>3.9106145251396648E-2</v>
      </c>
      <c r="F124" s="125">
        <f t="shared" si="48"/>
        <v>5.027932960893855E-2</v>
      </c>
      <c r="G124" s="125">
        <f t="shared" si="48"/>
        <v>6.8901303538175043E-2</v>
      </c>
      <c r="H124" s="125">
        <f t="shared" si="48"/>
        <v>7.8212290502793297E-2</v>
      </c>
      <c r="I124" s="125">
        <f t="shared" si="48"/>
        <v>9.4972067039106142E-2</v>
      </c>
      <c r="J124" s="125">
        <f t="shared" si="48"/>
        <v>3.3519553072625698E-2</v>
      </c>
      <c r="K124" s="125">
        <f t="shared" si="48"/>
        <v>3.7243947858472998E-3</v>
      </c>
      <c r="L124" s="125">
        <f t="shared" si="48"/>
        <v>0.14152700186219738</v>
      </c>
      <c r="M124" s="125">
        <f t="shared" si="48"/>
        <v>0.22160148975791433</v>
      </c>
      <c r="N124" s="125">
        <f t="shared" si="48"/>
        <v>5.5865921787709499E-3</v>
      </c>
      <c r="O124" s="125">
        <f t="shared" si="48"/>
        <v>2.9795158286778398E-2</v>
      </c>
    </row>
    <row r="125" spans="2:15" x14ac:dyDescent="0.4">
      <c r="B125" s="281" t="s">
        <v>116</v>
      </c>
      <c r="C125" s="123">
        <f>SUM(D125:O125)</f>
        <v>3</v>
      </c>
      <c r="D125" s="123">
        <v>1</v>
      </c>
      <c r="E125" s="123">
        <v>0</v>
      </c>
      <c r="F125" s="123">
        <v>0</v>
      </c>
      <c r="G125" s="123">
        <v>0</v>
      </c>
      <c r="H125" s="123">
        <v>0</v>
      </c>
      <c r="I125" s="123">
        <v>0</v>
      </c>
      <c r="J125" s="123">
        <v>0</v>
      </c>
      <c r="K125" s="123">
        <v>0</v>
      </c>
      <c r="L125" s="123">
        <v>0</v>
      </c>
      <c r="M125" s="123">
        <v>1</v>
      </c>
      <c r="N125" s="123">
        <v>0</v>
      </c>
      <c r="O125" s="123">
        <v>1</v>
      </c>
    </row>
    <row r="126" spans="2:15" x14ac:dyDescent="0.4">
      <c r="B126" s="280"/>
      <c r="C126" s="125">
        <f>$C125/C125</f>
        <v>1</v>
      </c>
      <c r="D126" s="125">
        <f>D125/$C125</f>
        <v>0.33333333333333331</v>
      </c>
      <c r="E126" s="125">
        <f t="shared" si="48"/>
        <v>0</v>
      </c>
      <c r="F126" s="125">
        <f t="shared" si="48"/>
        <v>0</v>
      </c>
      <c r="G126" s="125">
        <f t="shared" si="48"/>
        <v>0</v>
      </c>
      <c r="H126" s="125">
        <f t="shared" si="48"/>
        <v>0</v>
      </c>
      <c r="I126" s="125">
        <f t="shared" si="48"/>
        <v>0</v>
      </c>
      <c r="J126" s="125">
        <f t="shared" si="48"/>
        <v>0</v>
      </c>
      <c r="K126" s="125">
        <f t="shared" si="48"/>
        <v>0</v>
      </c>
      <c r="L126" s="125">
        <f t="shared" si="48"/>
        <v>0</v>
      </c>
      <c r="M126" s="125">
        <f t="shared" si="48"/>
        <v>0.33333333333333331</v>
      </c>
      <c r="N126" s="125">
        <f t="shared" si="48"/>
        <v>0</v>
      </c>
      <c r="O126" s="125">
        <f t="shared" si="48"/>
        <v>0.33333333333333331</v>
      </c>
    </row>
    <row r="127" spans="2:15" x14ac:dyDescent="0.4">
      <c r="B127" s="281" t="s">
        <v>112</v>
      </c>
      <c r="C127" s="123">
        <f>SUM(D127:O127)</f>
        <v>322</v>
      </c>
      <c r="D127" s="123">
        <v>74</v>
      </c>
      <c r="E127" s="123">
        <v>18</v>
      </c>
      <c r="F127" s="123">
        <v>12</v>
      </c>
      <c r="G127" s="123">
        <v>14</v>
      </c>
      <c r="H127" s="123">
        <v>18</v>
      </c>
      <c r="I127" s="123">
        <v>33</v>
      </c>
      <c r="J127" s="123">
        <v>6</v>
      </c>
      <c r="K127" s="123">
        <v>0</v>
      </c>
      <c r="L127" s="123">
        <v>47</v>
      </c>
      <c r="M127" s="123">
        <v>80</v>
      </c>
      <c r="N127" s="123">
        <v>10</v>
      </c>
      <c r="O127" s="123">
        <v>10</v>
      </c>
    </row>
    <row r="128" spans="2:15" x14ac:dyDescent="0.4">
      <c r="B128" s="280"/>
      <c r="C128" s="125">
        <f>$C127/C127</f>
        <v>1</v>
      </c>
      <c r="D128" s="125">
        <f>D127/$C127</f>
        <v>0.22981366459627328</v>
      </c>
      <c r="E128" s="125">
        <f t="shared" si="48"/>
        <v>5.5900621118012424E-2</v>
      </c>
      <c r="F128" s="125">
        <f t="shared" si="48"/>
        <v>3.7267080745341616E-2</v>
      </c>
      <c r="G128" s="125">
        <f t="shared" si="48"/>
        <v>4.3478260869565216E-2</v>
      </c>
      <c r="H128" s="125">
        <f t="shared" si="48"/>
        <v>5.5900621118012424E-2</v>
      </c>
      <c r="I128" s="125">
        <f t="shared" si="48"/>
        <v>0.10248447204968944</v>
      </c>
      <c r="J128" s="125">
        <f t="shared" si="48"/>
        <v>1.8633540372670808E-2</v>
      </c>
      <c r="K128" s="125">
        <f t="shared" si="48"/>
        <v>0</v>
      </c>
      <c r="L128" s="125">
        <f t="shared" si="48"/>
        <v>0.14596273291925466</v>
      </c>
      <c r="M128" s="125">
        <f t="shared" si="48"/>
        <v>0.2484472049689441</v>
      </c>
      <c r="N128" s="125">
        <f t="shared" si="48"/>
        <v>3.1055900621118012E-2</v>
      </c>
      <c r="O128" s="125">
        <f t="shared" si="48"/>
        <v>3.1055900621118012E-2</v>
      </c>
    </row>
    <row r="129" spans="2:15" x14ac:dyDescent="0.4">
      <c r="B129" s="281" t="s">
        <v>0</v>
      </c>
      <c r="C129" s="123">
        <f>SUM(D129:O129)</f>
        <v>183</v>
      </c>
      <c r="D129" s="123">
        <v>18</v>
      </c>
      <c r="E129" s="123">
        <v>4</v>
      </c>
      <c r="F129" s="123">
        <v>3</v>
      </c>
      <c r="G129" s="123">
        <v>5</v>
      </c>
      <c r="H129" s="123">
        <v>9</v>
      </c>
      <c r="I129" s="123">
        <v>6</v>
      </c>
      <c r="J129" s="123">
        <v>4</v>
      </c>
      <c r="K129" s="123">
        <v>0</v>
      </c>
      <c r="L129" s="123">
        <v>12</v>
      </c>
      <c r="M129" s="123">
        <v>17</v>
      </c>
      <c r="N129" s="123">
        <v>2</v>
      </c>
      <c r="O129" s="123">
        <v>103</v>
      </c>
    </row>
    <row r="130" spans="2:15" x14ac:dyDescent="0.4">
      <c r="B130" s="280"/>
      <c r="C130" s="125">
        <f>$C129/C129</f>
        <v>1</v>
      </c>
      <c r="D130" s="125">
        <f>D129/$C129</f>
        <v>9.8360655737704916E-2</v>
      </c>
      <c r="E130" s="125">
        <f t="shared" si="48"/>
        <v>2.185792349726776E-2</v>
      </c>
      <c r="F130" s="125">
        <f t="shared" si="48"/>
        <v>1.6393442622950821E-2</v>
      </c>
      <c r="G130" s="125">
        <f t="shared" si="48"/>
        <v>2.7322404371584699E-2</v>
      </c>
      <c r="H130" s="125">
        <f t="shared" si="48"/>
        <v>4.9180327868852458E-2</v>
      </c>
      <c r="I130" s="125">
        <f t="shared" si="48"/>
        <v>3.2786885245901641E-2</v>
      </c>
      <c r="J130" s="125">
        <f t="shared" si="48"/>
        <v>2.185792349726776E-2</v>
      </c>
      <c r="K130" s="125">
        <f t="shared" si="48"/>
        <v>0</v>
      </c>
      <c r="L130" s="125">
        <f t="shared" si="48"/>
        <v>6.5573770491803282E-2</v>
      </c>
      <c r="M130" s="125">
        <f t="shared" si="48"/>
        <v>9.2896174863387984E-2</v>
      </c>
      <c r="N130" s="125">
        <f t="shared" si="48"/>
        <v>1.092896174863388E-2</v>
      </c>
      <c r="O130" s="125">
        <f t="shared" si="48"/>
        <v>0.56284153005464477</v>
      </c>
    </row>
    <row r="131" spans="2:15" x14ac:dyDescent="0.4">
      <c r="B131" s="86"/>
      <c r="C131" s="38"/>
      <c r="D131" s="38"/>
      <c r="E131" s="38"/>
      <c r="F131" s="38"/>
      <c r="G131" s="38"/>
      <c r="H131" s="38"/>
      <c r="I131" s="38"/>
      <c r="J131" s="38"/>
      <c r="K131" s="38"/>
      <c r="L131" s="38"/>
      <c r="M131" s="38"/>
      <c r="N131" s="38"/>
    </row>
  </sheetData>
  <mergeCells count="1">
    <mergeCell ref="B12:D12"/>
  </mergeCells>
  <phoneticPr fontId="2"/>
  <pageMargins left="0.70866141732283472" right="0.70866141732283472" top="0.74803149606299213" bottom="0.74803149606299213" header="0.31496062992125984" footer="0.31496062992125984"/>
  <pageSetup paperSize="9" scale="76" orientation="landscape" r:id="rId1"/>
  <rowBreaks count="1" manualBreakCount="1">
    <brk id="48"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1:8" ht="22.5" customHeight="1" x14ac:dyDescent="0.4">
      <c r="B1" s="370" t="s">
        <v>513</v>
      </c>
    </row>
    <row r="3" spans="1:8" x14ac:dyDescent="0.4">
      <c r="B3" s="10" t="s">
        <v>120</v>
      </c>
      <c r="C3" s="10"/>
      <c r="D3" s="10"/>
      <c r="E3" s="11"/>
      <c r="F3" s="10"/>
      <c r="G3" s="10"/>
    </row>
    <row r="4" spans="1:8" x14ac:dyDescent="0.4">
      <c r="B4" s="10"/>
      <c r="C4" s="10"/>
      <c r="D4" s="10"/>
      <c r="E4" s="11"/>
      <c r="F4" s="10"/>
      <c r="G4" s="10"/>
    </row>
    <row r="5" spans="1:8" x14ac:dyDescent="0.4">
      <c r="B5" s="10" t="s">
        <v>121</v>
      </c>
      <c r="C5" s="10"/>
      <c r="D5" s="10"/>
      <c r="E5" s="11"/>
      <c r="F5" s="10"/>
      <c r="G5" s="10"/>
    </row>
    <row r="8" spans="1:8" s="24" customFormat="1" ht="22.5" customHeight="1" x14ac:dyDescent="0.4">
      <c r="A8" s="20"/>
      <c r="B8" s="77"/>
      <c r="C8" s="21"/>
      <c r="D8" s="21"/>
      <c r="E8" s="23" t="s">
        <v>141</v>
      </c>
      <c r="F8" s="23" t="s">
        <v>25</v>
      </c>
    </row>
    <row r="9" spans="1:8" s="24" customFormat="1" ht="15" customHeight="1" x14ac:dyDescent="0.4">
      <c r="A9" s="20"/>
      <c r="B9" s="79" t="s">
        <v>117</v>
      </c>
      <c r="C9" s="26"/>
      <c r="D9" s="26"/>
      <c r="E9" s="80">
        <v>89</v>
      </c>
      <c r="F9" s="27">
        <f>IFERROR(E9/802,)</f>
        <v>0.11097256857855362</v>
      </c>
    </row>
    <row r="10" spans="1:8" s="24" customFormat="1" ht="15" customHeight="1" x14ac:dyDescent="0.4">
      <c r="A10" s="20"/>
      <c r="B10" s="79" t="s">
        <v>118</v>
      </c>
      <c r="C10" s="26"/>
      <c r="D10" s="26"/>
      <c r="E10" s="80">
        <v>180</v>
      </c>
      <c r="F10" s="27">
        <f t="shared" ref="F10:F12" si="0">IFERROR(E10/802,)</f>
        <v>0.22443890274314215</v>
      </c>
    </row>
    <row r="11" spans="1:8" s="24" customFormat="1" ht="15" customHeight="1" x14ac:dyDescent="0.4">
      <c r="A11" s="20"/>
      <c r="B11" s="79" t="s">
        <v>119</v>
      </c>
      <c r="C11" s="26"/>
      <c r="D11" s="26"/>
      <c r="E11" s="80">
        <v>367</v>
      </c>
      <c r="F11" s="27">
        <f t="shared" si="0"/>
        <v>0.45760598503740646</v>
      </c>
    </row>
    <row r="12" spans="1:8" s="24" customFormat="1" ht="15" customHeight="1" thickBot="1" x14ac:dyDescent="0.45">
      <c r="A12" s="20"/>
      <c r="B12" s="101" t="s">
        <v>0</v>
      </c>
      <c r="C12" s="29"/>
      <c r="D12" s="29"/>
      <c r="E12" s="104">
        <v>166</v>
      </c>
      <c r="F12" s="105">
        <f t="shared" si="0"/>
        <v>0.20698254364089774</v>
      </c>
    </row>
    <row r="13" spans="1:8" s="24" customFormat="1" ht="15" customHeight="1" thickTop="1" x14ac:dyDescent="0.4">
      <c r="A13" s="20"/>
      <c r="B13" s="321" t="s">
        <v>336</v>
      </c>
      <c r="C13" s="322"/>
      <c r="D13" s="323"/>
      <c r="E13" s="108">
        <f>SUM(E9:E12)</f>
        <v>802</v>
      </c>
      <c r="F13" s="32">
        <v>1</v>
      </c>
    </row>
    <row r="14" spans="1:8" s="24" customFormat="1" ht="15" customHeight="1" x14ac:dyDescent="0.4">
      <c r="A14" s="20"/>
      <c r="B14" s="109"/>
      <c r="C14" s="109"/>
      <c r="D14" s="109"/>
      <c r="E14" s="109"/>
      <c r="F14" s="109"/>
      <c r="G14" s="110"/>
      <c r="H14" s="111"/>
    </row>
    <row r="15" spans="1:8" x14ac:dyDescent="0.4">
      <c r="B15" s="18" t="s">
        <v>80</v>
      </c>
    </row>
    <row r="16" spans="1:8" ht="35.25" customHeight="1" x14ac:dyDescent="0.4">
      <c r="B16" s="1"/>
      <c r="C16" s="129" t="s">
        <v>39</v>
      </c>
      <c r="D16" s="129" t="s">
        <v>117</v>
      </c>
      <c r="E16" s="129" t="s">
        <v>118</v>
      </c>
      <c r="F16" s="129" t="s">
        <v>119</v>
      </c>
      <c r="G16" s="129" t="s">
        <v>91</v>
      </c>
    </row>
    <row r="17" spans="2:14" ht="15" customHeight="1" x14ac:dyDescent="0.4">
      <c r="B17" s="4" t="s">
        <v>267</v>
      </c>
      <c r="C17" s="5">
        <f>SUM(D17:G17)</f>
        <v>892</v>
      </c>
      <c r="D17" s="5">
        <v>179</v>
      </c>
      <c r="E17" s="5">
        <v>326</v>
      </c>
      <c r="F17" s="5">
        <v>339</v>
      </c>
      <c r="G17" s="5">
        <v>48</v>
      </c>
    </row>
    <row r="18" spans="2:14" ht="15" customHeight="1" x14ac:dyDescent="0.4">
      <c r="B18" s="7" t="s">
        <v>268</v>
      </c>
      <c r="C18" s="5">
        <f>SUM(D18:G18)</f>
        <v>802</v>
      </c>
      <c r="D18" s="8">
        <v>89</v>
      </c>
      <c r="E18" s="8">
        <v>180</v>
      </c>
      <c r="F18" s="8">
        <v>367</v>
      </c>
      <c r="G18" s="8">
        <v>166</v>
      </c>
    </row>
    <row r="19" spans="2:14" ht="7.5" customHeight="1" x14ac:dyDescent="0.4">
      <c r="B19" s="10"/>
      <c r="C19" s="10"/>
      <c r="D19" s="10"/>
      <c r="E19" s="11"/>
      <c r="F19" s="10"/>
      <c r="G19" s="10"/>
    </row>
    <row r="20" spans="2:14" ht="15" customHeight="1" x14ac:dyDescent="0.4">
      <c r="B20" s="4" t="s">
        <v>267</v>
      </c>
      <c r="C20" s="12">
        <f>C17/C17</f>
        <v>1</v>
      </c>
      <c r="D20" s="12">
        <f>D17/$C17</f>
        <v>0.20067264573991031</v>
      </c>
      <c r="E20" s="12">
        <f t="shared" ref="E20:G21" si="1">E17/$C17</f>
        <v>0.36547085201793722</v>
      </c>
      <c r="F20" s="12">
        <f t="shared" si="1"/>
        <v>0.38004484304932734</v>
      </c>
      <c r="G20" s="12">
        <f t="shared" si="1"/>
        <v>5.3811659192825115E-2</v>
      </c>
    </row>
    <row r="21" spans="2:14" ht="15" customHeight="1" x14ac:dyDescent="0.4">
      <c r="B21" s="7" t="s">
        <v>268</v>
      </c>
      <c r="C21" s="12">
        <f>C18/C18</f>
        <v>1</v>
      </c>
      <c r="D21" s="12">
        <f>D18/$C18</f>
        <v>0.11097256857855362</v>
      </c>
      <c r="E21" s="12">
        <f t="shared" si="1"/>
        <v>0.22443890274314215</v>
      </c>
      <c r="F21" s="12">
        <f t="shared" si="1"/>
        <v>0.45760598503740646</v>
      </c>
      <c r="G21" s="12">
        <f t="shared" si="1"/>
        <v>0.20698254364089774</v>
      </c>
    </row>
    <row r="22" spans="2:14" ht="15" customHeight="1" x14ac:dyDescent="0.4">
      <c r="B22" s="37"/>
      <c r="C22" s="38"/>
      <c r="D22" s="38"/>
      <c r="E22" s="38"/>
      <c r="F22" s="38"/>
      <c r="G22" s="38"/>
      <c r="H22" s="38"/>
      <c r="I22" s="38"/>
      <c r="J22" s="38"/>
      <c r="K22" s="38"/>
      <c r="L22" s="38"/>
      <c r="M22" s="38"/>
      <c r="N22" s="38"/>
    </row>
    <row r="23" spans="2:14" x14ac:dyDescent="0.4">
      <c r="B23" s="18" t="s">
        <v>36</v>
      </c>
    </row>
    <row r="24" spans="2:14" s="24" customFormat="1" ht="35.25" customHeight="1" x14ac:dyDescent="0.4">
      <c r="B24" s="89"/>
      <c r="C24" s="90" t="s">
        <v>39</v>
      </c>
      <c r="D24" s="91" t="s">
        <v>117</v>
      </c>
      <c r="E24" s="91" t="s">
        <v>118</v>
      </c>
      <c r="F24" s="96" t="s">
        <v>119</v>
      </c>
      <c r="G24" s="91" t="s">
        <v>91</v>
      </c>
    </row>
    <row r="25" spans="2:14" x14ac:dyDescent="0.15">
      <c r="B25" s="43" t="s">
        <v>42</v>
      </c>
      <c r="C25" s="44">
        <f>SUM(D25:G25)</f>
        <v>802</v>
      </c>
      <c r="D25" s="45">
        <f>SUM(D27,D29,D31,D33,D35,D37,D39,D41,D43,D45,D47)</f>
        <v>89</v>
      </c>
      <c r="E25" s="45">
        <f t="shared" ref="E25:G25" si="2">SUM(E27,E29,E31,E33,E35,E37,E39,E41,E43,E45,E47)</f>
        <v>180</v>
      </c>
      <c r="F25" s="45">
        <f t="shared" si="2"/>
        <v>367</v>
      </c>
      <c r="G25" s="45">
        <f t="shared" si="2"/>
        <v>166</v>
      </c>
    </row>
    <row r="26" spans="2:14" ht="12.75" thickBot="1" x14ac:dyDescent="0.2">
      <c r="B26" s="47"/>
      <c r="C26" s="48">
        <f>$C25/C25</f>
        <v>1</v>
      </c>
      <c r="D26" s="48">
        <f>D25/$C25</f>
        <v>0.11097256857855362</v>
      </c>
      <c r="E26" s="48">
        <f t="shared" ref="E26:G26" si="3">E25/$C25</f>
        <v>0.22443890274314215</v>
      </c>
      <c r="F26" s="48">
        <f t="shared" si="3"/>
        <v>0.45760598503740646</v>
      </c>
      <c r="G26" s="48">
        <f t="shared" si="3"/>
        <v>0.20698254364089774</v>
      </c>
    </row>
    <row r="27" spans="2:14" ht="12.75" thickTop="1" x14ac:dyDescent="0.15">
      <c r="B27" s="50" t="s">
        <v>5</v>
      </c>
      <c r="C27" s="44">
        <f>SUM(D27:G27)</f>
        <v>245</v>
      </c>
      <c r="D27" s="51">
        <v>24</v>
      </c>
      <c r="E27" s="45">
        <v>54</v>
      </c>
      <c r="F27" s="45">
        <v>115</v>
      </c>
      <c r="G27" s="45">
        <v>52</v>
      </c>
    </row>
    <row r="28" spans="2:14" x14ac:dyDescent="0.15">
      <c r="B28" s="52"/>
      <c r="C28" s="53">
        <f>$C27/C27</f>
        <v>1</v>
      </c>
      <c r="D28" s="53">
        <f>D27/$C27</f>
        <v>9.7959183673469383E-2</v>
      </c>
      <c r="E28" s="53">
        <f t="shared" ref="E28:G28" si="4">E27/$C27</f>
        <v>0.22040816326530613</v>
      </c>
      <c r="F28" s="53">
        <f t="shared" si="4"/>
        <v>0.46938775510204084</v>
      </c>
      <c r="G28" s="53">
        <f t="shared" si="4"/>
        <v>0.21224489795918366</v>
      </c>
    </row>
    <row r="29" spans="2:14" x14ac:dyDescent="0.15">
      <c r="B29" s="50" t="s">
        <v>6</v>
      </c>
      <c r="C29" s="44">
        <f>SUM(D29:G29)</f>
        <v>89</v>
      </c>
      <c r="D29" s="51">
        <v>6</v>
      </c>
      <c r="E29" s="45">
        <v>13</v>
      </c>
      <c r="F29" s="45">
        <v>49</v>
      </c>
      <c r="G29" s="45">
        <v>21</v>
      </c>
    </row>
    <row r="30" spans="2:14" x14ac:dyDescent="0.15">
      <c r="B30" s="52"/>
      <c r="C30" s="53">
        <f>$C29/C29</f>
        <v>1</v>
      </c>
      <c r="D30" s="53">
        <f>D29/$C29</f>
        <v>6.741573033707865E-2</v>
      </c>
      <c r="E30" s="53">
        <f t="shared" ref="E30:G30" si="5">E29/$C29</f>
        <v>0.14606741573033707</v>
      </c>
      <c r="F30" s="53">
        <f t="shared" si="5"/>
        <v>0.550561797752809</v>
      </c>
      <c r="G30" s="53">
        <f t="shared" si="5"/>
        <v>0.23595505617977527</v>
      </c>
    </row>
    <row r="31" spans="2:14" x14ac:dyDescent="0.15">
      <c r="B31" s="50" t="s">
        <v>7</v>
      </c>
      <c r="C31" s="44">
        <f>SUM(D31:G31)</f>
        <v>213</v>
      </c>
      <c r="D31" s="51">
        <v>24</v>
      </c>
      <c r="E31" s="45">
        <v>53</v>
      </c>
      <c r="F31" s="45">
        <v>90</v>
      </c>
      <c r="G31" s="45">
        <v>46</v>
      </c>
    </row>
    <row r="32" spans="2:14" x14ac:dyDescent="0.15">
      <c r="B32" s="52"/>
      <c r="C32" s="53">
        <f>$C31/C31</f>
        <v>1</v>
      </c>
      <c r="D32" s="53">
        <f>D31/$C31</f>
        <v>0.11267605633802817</v>
      </c>
      <c r="E32" s="53">
        <f t="shared" ref="E32:G32" si="6">E31/$C31</f>
        <v>0.24882629107981222</v>
      </c>
      <c r="F32" s="53">
        <f t="shared" si="6"/>
        <v>0.42253521126760563</v>
      </c>
      <c r="G32" s="53">
        <f t="shared" si="6"/>
        <v>0.215962441314554</v>
      </c>
    </row>
    <row r="33" spans="2:7" x14ac:dyDescent="0.15">
      <c r="B33" s="50" t="s">
        <v>8</v>
      </c>
      <c r="C33" s="44">
        <f>SUM(D33:G33)</f>
        <v>36</v>
      </c>
      <c r="D33" s="51">
        <v>3</v>
      </c>
      <c r="E33" s="45">
        <v>12</v>
      </c>
      <c r="F33" s="45">
        <v>15</v>
      </c>
      <c r="G33" s="45">
        <v>6</v>
      </c>
    </row>
    <row r="34" spans="2:7" x14ac:dyDescent="0.15">
      <c r="B34" s="52"/>
      <c r="C34" s="53">
        <f>$C33/C33</f>
        <v>1</v>
      </c>
      <c r="D34" s="53">
        <f>D33/$C33</f>
        <v>8.3333333333333329E-2</v>
      </c>
      <c r="E34" s="53">
        <f t="shared" ref="E34:G34" si="7">E33/$C33</f>
        <v>0.33333333333333331</v>
      </c>
      <c r="F34" s="53">
        <f t="shared" si="7"/>
        <v>0.41666666666666669</v>
      </c>
      <c r="G34" s="53">
        <f t="shared" si="7"/>
        <v>0.16666666666666666</v>
      </c>
    </row>
    <row r="35" spans="2:7" x14ac:dyDescent="0.15">
      <c r="B35" s="50" t="s">
        <v>9</v>
      </c>
      <c r="C35" s="44">
        <f>SUM(D35:G35)</f>
        <v>98</v>
      </c>
      <c r="D35" s="51">
        <v>16</v>
      </c>
      <c r="E35" s="45">
        <v>25</v>
      </c>
      <c r="F35" s="45">
        <v>43</v>
      </c>
      <c r="G35" s="45">
        <v>14</v>
      </c>
    </row>
    <row r="36" spans="2:7" x14ac:dyDescent="0.15">
      <c r="B36" s="52"/>
      <c r="C36" s="53">
        <f>$C35/C35</f>
        <v>1</v>
      </c>
      <c r="D36" s="53">
        <f>D35/$C35</f>
        <v>0.16326530612244897</v>
      </c>
      <c r="E36" s="53">
        <f t="shared" ref="E36" si="8">E35/$C35</f>
        <v>0.25510204081632654</v>
      </c>
      <c r="F36" s="53">
        <f>F35/$C35</f>
        <v>0.43877551020408162</v>
      </c>
      <c r="G36" s="53">
        <f t="shared" ref="G36" si="9">G35/$C35</f>
        <v>0.14285714285714285</v>
      </c>
    </row>
    <row r="37" spans="2:7" x14ac:dyDescent="0.15">
      <c r="B37" s="50" t="s">
        <v>1</v>
      </c>
      <c r="C37" s="44">
        <f>SUM(D37:G37)</f>
        <v>4</v>
      </c>
      <c r="D37" s="51">
        <v>2</v>
      </c>
      <c r="E37" s="45">
        <v>0</v>
      </c>
      <c r="F37" s="45">
        <v>2</v>
      </c>
      <c r="G37" s="45">
        <v>0</v>
      </c>
    </row>
    <row r="38" spans="2:7" x14ac:dyDescent="0.15">
      <c r="B38" s="52"/>
      <c r="C38" s="53">
        <f>$C37/C37</f>
        <v>1</v>
      </c>
      <c r="D38" s="53">
        <f>D37/$C37</f>
        <v>0.5</v>
      </c>
      <c r="E38" s="53">
        <f t="shared" ref="E38:G38" si="10">E37/$C37</f>
        <v>0</v>
      </c>
      <c r="F38" s="53">
        <f t="shared" si="10"/>
        <v>0.5</v>
      </c>
      <c r="G38" s="53">
        <f t="shared" si="10"/>
        <v>0</v>
      </c>
    </row>
    <row r="39" spans="2:7" x14ac:dyDescent="0.15">
      <c r="B39" s="50" t="s">
        <v>10</v>
      </c>
      <c r="C39" s="44">
        <f>SUM(D39:G39)</f>
        <v>17</v>
      </c>
      <c r="D39" s="51">
        <v>1</v>
      </c>
      <c r="E39" s="45">
        <v>5</v>
      </c>
      <c r="F39" s="45">
        <v>7</v>
      </c>
      <c r="G39" s="45">
        <v>4</v>
      </c>
    </row>
    <row r="40" spans="2:7" x14ac:dyDescent="0.15">
      <c r="B40" s="52"/>
      <c r="C40" s="53">
        <f>$C39/C39</f>
        <v>1</v>
      </c>
      <c r="D40" s="53">
        <f>D39/$C39</f>
        <v>5.8823529411764705E-2</v>
      </c>
      <c r="E40" s="53">
        <f t="shared" ref="E40:G40" si="11">E39/$C39</f>
        <v>0.29411764705882354</v>
      </c>
      <c r="F40" s="53">
        <f t="shared" si="11"/>
        <v>0.41176470588235292</v>
      </c>
      <c r="G40" s="53">
        <f t="shared" si="11"/>
        <v>0.23529411764705882</v>
      </c>
    </row>
    <row r="41" spans="2:7" x14ac:dyDescent="0.15">
      <c r="B41" s="50" t="s">
        <v>11</v>
      </c>
      <c r="C41" s="44">
        <f>SUM(D41:G41)</f>
        <v>3</v>
      </c>
      <c r="D41" s="51">
        <v>1</v>
      </c>
      <c r="E41" s="45">
        <v>1</v>
      </c>
      <c r="F41" s="45">
        <v>1</v>
      </c>
      <c r="G41" s="45">
        <v>0</v>
      </c>
    </row>
    <row r="42" spans="2:7" x14ac:dyDescent="0.15">
      <c r="B42" s="52"/>
      <c r="C42" s="53">
        <f>$C41/C41</f>
        <v>1</v>
      </c>
      <c r="D42" s="53">
        <f>D41/$C41</f>
        <v>0.33333333333333331</v>
      </c>
      <c r="E42" s="53">
        <f t="shared" ref="E42:G42" si="12">E41/$C41</f>
        <v>0.33333333333333331</v>
      </c>
      <c r="F42" s="53">
        <f t="shared" si="12"/>
        <v>0.33333333333333331</v>
      </c>
      <c r="G42" s="53">
        <f t="shared" si="12"/>
        <v>0</v>
      </c>
    </row>
    <row r="43" spans="2:7" x14ac:dyDescent="0.15">
      <c r="B43" s="50" t="s">
        <v>12</v>
      </c>
      <c r="C43" s="44">
        <f>SUM(D43:G43)</f>
        <v>18</v>
      </c>
      <c r="D43" s="51">
        <v>1</v>
      </c>
      <c r="E43" s="45">
        <v>4</v>
      </c>
      <c r="F43" s="45">
        <v>11</v>
      </c>
      <c r="G43" s="45">
        <v>2</v>
      </c>
    </row>
    <row r="44" spans="2:7" x14ac:dyDescent="0.15">
      <c r="B44" s="52"/>
      <c r="C44" s="53">
        <f>$C43/C43</f>
        <v>1</v>
      </c>
      <c r="D44" s="53">
        <f>D43/$C43</f>
        <v>5.5555555555555552E-2</v>
      </c>
      <c r="E44" s="53">
        <f t="shared" ref="E44:G44" si="13">E43/$C43</f>
        <v>0.22222222222222221</v>
      </c>
      <c r="F44" s="53">
        <f t="shared" si="13"/>
        <v>0.61111111111111116</v>
      </c>
      <c r="G44" s="53">
        <f t="shared" si="13"/>
        <v>0.1111111111111111</v>
      </c>
    </row>
    <row r="45" spans="2:7" x14ac:dyDescent="0.15">
      <c r="B45" s="50" t="s">
        <v>13</v>
      </c>
      <c r="C45" s="44">
        <f>SUM(D45:G45)</f>
        <v>9</v>
      </c>
      <c r="D45" s="51">
        <v>2</v>
      </c>
      <c r="E45" s="45">
        <v>1</v>
      </c>
      <c r="F45" s="45">
        <v>4</v>
      </c>
      <c r="G45" s="45">
        <v>2</v>
      </c>
    </row>
    <row r="46" spans="2:7" x14ac:dyDescent="0.15">
      <c r="B46" s="52"/>
      <c r="C46" s="53">
        <f>$C45/C45</f>
        <v>1</v>
      </c>
      <c r="D46" s="53">
        <f>D45/$C45</f>
        <v>0.22222222222222221</v>
      </c>
      <c r="E46" s="53">
        <f t="shared" ref="E46:G46" si="14">E45/$C45</f>
        <v>0.1111111111111111</v>
      </c>
      <c r="F46" s="53">
        <f t="shared" si="14"/>
        <v>0.44444444444444442</v>
      </c>
      <c r="G46" s="53">
        <f t="shared" si="14"/>
        <v>0.22222222222222221</v>
      </c>
    </row>
    <row r="47" spans="2:7" x14ac:dyDescent="0.15">
      <c r="B47" s="50" t="s">
        <v>43</v>
      </c>
      <c r="C47" s="44">
        <f>SUM(D47:G47)</f>
        <v>70</v>
      </c>
      <c r="D47" s="51">
        <v>9</v>
      </c>
      <c r="E47" s="45">
        <v>12</v>
      </c>
      <c r="F47" s="45">
        <v>30</v>
      </c>
      <c r="G47" s="45">
        <v>19</v>
      </c>
    </row>
    <row r="48" spans="2:7" x14ac:dyDescent="0.15">
      <c r="B48" s="52"/>
      <c r="C48" s="53">
        <f>$C47/C47</f>
        <v>1</v>
      </c>
      <c r="D48" s="53">
        <f>D47/$C47</f>
        <v>0.12857142857142856</v>
      </c>
      <c r="E48" s="53">
        <f t="shared" ref="E48:G48" si="15">E47/$C47</f>
        <v>0.17142857142857143</v>
      </c>
      <c r="F48" s="53">
        <f t="shared" si="15"/>
        <v>0.42857142857142855</v>
      </c>
      <c r="G48" s="53">
        <f t="shared" si="15"/>
        <v>0.27142857142857141</v>
      </c>
    </row>
    <row r="49" spans="2:8" x14ac:dyDescent="0.4">
      <c r="E49" s="18"/>
    </row>
    <row r="50" spans="2:8" x14ac:dyDescent="0.4">
      <c r="B50" s="18" t="s">
        <v>48</v>
      </c>
      <c r="E50" s="18"/>
      <c r="G50" s="19"/>
      <c r="H50" s="19"/>
    </row>
    <row r="51" spans="2:8" s="24" customFormat="1" ht="35.25" customHeight="1" x14ac:dyDescent="0.4">
      <c r="B51" s="89"/>
      <c r="C51" s="90" t="s">
        <v>39</v>
      </c>
      <c r="D51" s="91" t="s">
        <v>117</v>
      </c>
      <c r="E51" s="91" t="s">
        <v>118</v>
      </c>
      <c r="F51" s="96" t="s">
        <v>119</v>
      </c>
      <c r="G51" s="91" t="s">
        <v>91</v>
      </c>
    </row>
    <row r="52" spans="2:8" x14ac:dyDescent="0.15">
      <c r="B52" s="43" t="s">
        <v>42</v>
      </c>
      <c r="C52" s="44">
        <f>SUM(D52:G52)</f>
        <v>802</v>
      </c>
      <c r="D52" s="45">
        <f t="shared" ref="D52:G52" si="16">SUM(D54,D56,D58,D60,D62,)</f>
        <v>89</v>
      </c>
      <c r="E52" s="45">
        <f t="shared" si="16"/>
        <v>180</v>
      </c>
      <c r="F52" s="45">
        <f t="shared" si="16"/>
        <v>367</v>
      </c>
      <c r="G52" s="45">
        <f t="shared" si="16"/>
        <v>166</v>
      </c>
      <c r="H52" s="19"/>
    </row>
    <row r="53" spans="2:8" ht="12.75" thickBot="1" x14ac:dyDescent="0.2">
      <c r="B53" s="47"/>
      <c r="C53" s="48">
        <f>$C52/C52</f>
        <v>1</v>
      </c>
      <c r="D53" s="48">
        <f t="shared" ref="D53:G53" si="17">D52/$C52</f>
        <v>0.11097256857855362</v>
      </c>
      <c r="E53" s="48">
        <f t="shared" si="17"/>
        <v>0.22443890274314215</v>
      </c>
      <c r="F53" s="48">
        <f t="shared" si="17"/>
        <v>0.45760598503740646</v>
      </c>
      <c r="G53" s="48">
        <f t="shared" si="17"/>
        <v>0.20698254364089774</v>
      </c>
      <c r="H53" s="19"/>
    </row>
    <row r="54" spans="2:8" ht="12.75" thickTop="1" x14ac:dyDescent="0.15">
      <c r="B54" s="50" t="s">
        <v>17</v>
      </c>
      <c r="C54" s="44">
        <f>SUM(D54:G54)</f>
        <v>633</v>
      </c>
      <c r="D54" s="51">
        <v>61</v>
      </c>
      <c r="E54" s="45">
        <v>136</v>
      </c>
      <c r="F54" s="45">
        <v>297</v>
      </c>
      <c r="G54" s="45">
        <v>139</v>
      </c>
      <c r="H54" s="19"/>
    </row>
    <row r="55" spans="2:8" x14ac:dyDescent="0.15">
      <c r="B55" s="52"/>
      <c r="C55" s="53">
        <f>$C54/C54</f>
        <v>1</v>
      </c>
      <c r="D55" s="53">
        <f t="shared" ref="D55:G55" si="18">D54/$C54</f>
        <v>9.6366508688783575E-2</v>
      </c>
      <c r="E55" s="53">
        <f t="shared" si="18"/>
        <v>0.21484992101105846</v>
      </c>
      <c r="F55" s="53">
        <f t="shared" si="18"/>
        <v>0.46919431279620855</v>
      </c>
      <c r="G55" s="53">
        <f t="shared" si="18"/>
        <v>0.21958925750394945</v>
      </c>
      <c r="H55" s="19"/>
    </row>
    <row r="56" spans="2:8" x14ac:dyDescent="0.15">
      <c r="B56" s="50" t="s">
        <v>18</v>
      </c>
      <c r="C56" s="44">
        <f>SUM(D56:G56)</f>
        <v>91</v>
      </c>
      <c r="D56" s="51">
        <v>12</v>
      </c>
      <c r="E56" s="45">
        <v>26</v>
      </c>
      <c r="F56" s="45">
        <v>40</v>
      </c>
      <c r="G56" s="45">
        <v>13</v>
      </c>
      <c r="H56" s="19"/>
    </row>
    <row r="57" spans="2:8" x14ac:dyDescent="0.15">
      <c r="B57" s="52"/>
      <c r="C57" s="53">
        <f>$C56/C56</f>
        <v>1</v>
      </c>
      <c r="D57" s="53">
        <f t="shared" ref="D57:G57" si="19">D56/$C56</f>
        <v>0.13186813186813187</v>
      </c>
      <c r="E57" s="53">
        <f t="shared" si="19"/>
        <v>0.2857142857142857</v>
      </c>
      <c r="F57" s="53">
        <f t="shared" si="19"/>
        <v>0.43956043956043955</v>
      </c>
      <c r="G57" s="53">
        <f t="shared" si="19"/>
        <v>0.14285714285714285</v>
      </c>
      <c r="H57" s="19"/>
    </row>
    <row r="58" spans="2:8" x14ac:dyDescent="0.15">
      <c r="B58" s="50" t="s">
        <v>19</v>
      </c>
      <c r="C58" s="44">
        <f>SUM(D58:G58)</f>
        <v>21</v>
      </c>
      <c r="D58" s="51">
        <v>3</v>
      </c>
      <c r="E58" s="45">
        <v>8</v>
      </c>
      <c r="F58" s="45">
        <v>8</v>
      </c>
      <c r="G58" s="45">
        <v>2</v>
      </c>
      <c r="H58" s="19"/>
    </row>
    <row r="59" spans="2:8" x14ac:dyDescent="0.15">
      <c r="B59" s="52"/>
      <c r="C59" s="53">
        <f>$C58/C58</f>
        <v>1</v>
      </c>
      <c r="D59" s="53">
        <f t="shared" ref="D59:G59" si="20">D58/$C58</f>
        <v>0.14285714285714285</v>
      </c>
      <c r="E59" s="53">
        <f t="shared" si="20"/>
        <v>0.38095238095238093</v>
      </c>
      <c r="F59" s="53">
        <f t="shared" si="20"/>
        <v>0.38095238095238093</v>
      </c>
      <c r="G59" s="53">
        <f t="shared" si="20"/>
        <v>9.5238095238095233E-2</v>
      </c>
      <c r="H59" s="19"/>
    </row>
    <row r="60" spans="2:8" x14ac:dyDescent="0.15">
      <c r="B60" s="50" t="s">
        <v>20</v>
      </c>
      <c r="C60" s="44">
        <f>SUM(D60:G60)</f>
        <v>37</v>
      </c>
      <c r="D60" s="51">
        <v>11</v>
      </c>
      <c r="E60" s="45">
        <v>9</v>
      </c>
      <c r="F60" s="45">
        <v>14</v>
      </c>
      <c r="G60" s="45">
        <v>3</v>
      </c>
      <c r="H60" s="19"/>
    </row>
    <row r="61" spans="2:8" x14ac:dyDescent="0.15">
      <c r="B61" s="52"/>
      <c r="C61" s="53">
        <f>$C60/C60</f>
        <v>1</v>
      </c>
      <c r="D61" s="53">
        <f t="shared" ref="D61:G61" si="21">D60/$C60</f>
        <v>0.29729729729729731</v>
      </c>
      <c r="E61" s="53">
        <f t="shared" si="21"/>
        <v>0.24324324324324326</v>
      </c>
      <c r="F61" s="53">
        <f t="shared" si="21"/>
        <v>0.3783783783783784</v>
      </c>
      <c r="G61" s="53">
        <f t="shared" si="21"/>
        <v>8.1081081081081086E-2</v>
      </c>
      <c r="H61" s="19"/>
    </row>
    <row r="62" spans="2:8" x14ac:dyDescent="0.15">
      <c r="B62" s="50" t="s">
        <v>24</v>
      </c>
      <c r="C62" s="44">
        <f>SUM(D62:G62)</f>
        <v>20</v>
      </c>
      <c r="D62" s="51">
        <v>2</v>
      </c>
      <c r="E62" s="45">
        <v>1</v>
      </c>
      <c r="F62" s="45">
        <v>8</v>
      </c>
      <c r="G62" s="45">
        <v>9</v>
      </c>
      <c r="H62" s="19"/>
    </row>
    <row r="63" spans="2:8" x14ac:dyDescent="0.15">
      <c r="B63" s="52"/>
      <c r="C63" s="53">
        <f>$C62/C62</f>
        <v>1</v>
      </c>
      <c r="D63" s="53">
        <f t="shared" ref="D63:G63" si="22">D62/$C62</f>
        <v>0.1</v>
      </c>
      <c r="E63" s="53">
        <f t="shared" si="22"/>
        <v>0.05</v>
      </c>
      <c r="F63" s="53">
        <f t="shared" si="22"/>
        <v>0.4</v>
      </c>
      <c r="G63" s="53">
        <f t="shared" si="22"/>
        <v>0.45</v>
      </c>
      <c r="H63" s="19"/>
    </row>
    <row r="64" spans="2:8" x14ac:dyDescent="0.4">
      <c r="E64" s="18"/>
      <c r="H64" s="19"/>
    </row>
    <row r="65" spans="2:8" x14ac:dyDescent="0.4">
      <c r="B65" s="18" t="s">
        <v>49</v>
      </c>
      <c r="E65" s="18"/>
      <c r="H65" s="19"/>
    </row>
    <row r="66" spans="2:8" s="24" customFormat="1" ht="35.25" customHeight="1" x14ac:dyDescent="0.4">
      <c r="B66" s="89"/>
      <c r="C66" s="90" t="s">
        <v>39</v>
      </c>
      <c r="D66" s="91" t="s">
        <v>117</v>
      </c>
      <c r="E66" s="91" t="s">
        <v>118</v>
      </c>
      <c r="F66" s="96" t="s">
        <v>119</v>
      </c>
      <c r="G66" s="91" t="s">
        <v>91</v>
      </c>
    </row>
    <row r="67" spans="2:8" x14ac:dyDescent="0.15">
      <c r="B67" s="43" t="s">
        <v>42</v>
      </c>
      <c r="C67" s="44">
        <f>SUM(D67:G67)</f>
        <v>784</v>
      </c>
      <c r="D67" s="45">
        <f>SUM(D69,D71,D73,D75,D77,D79)</f>
        <v>89</v>
      </c>
      <c r="E67" s="45">
        <f t="shared" ref="E67:G67" si="23">SUM(E69,E71,E73,E75,E77,E79)</f>
        <v>178</v>
      </c>
      <c r="F67" s="45">
        <f t="shared" si="23"/>
        <v>363</v>
      </c>
      <c r="G67" s="45">
        <f t="shared" si="23"/>
        <v>154</v>
      </c>
      <c r="H67" s="19"/>
    </row>
    <row r="68" spans="2:8" ht="12.75" thickBot="1" x14ac:dyDescent="0.2">
      <c r="B68" s="47"/>
      <c r="C68" s="48">
        <f>$C67/C67</f>
        <v>1</v>
      </c>
      <c r="D68" s="48">
        <f>D67/$C67</f>
        <v>0.11352040816326531</v>
      </c>
      <c r="E68" s="48">
        <f t="shared" ref="E68:G68" si="24">E67/$C67</f>
        <v>0.22704081632653061</v>
      </c>
      <c r="F68" s="48">
        <f t="shared" si="24"/>
        <v>0.46301020408163263</v>
      </c>
      <c r="G68" s="48">
        <f t="shared" si="24"/>
        <v>0.19642857142857142</v>
      </c>
      <c r="H68" s="19"/>
    </row>
    <row r="69" spans="2:8" ht="12.75" thickTop="1" x14ac:dyDescent="0.15">
      <c r="B69" s="50" t="s">
        <v>493</v>
      </c>
      <c r="C69" s="44">
        <f>SUM(D69:G69)</f>
        <v>109</v>
      </c>
      <c r="D69" s="51">
        <v>7</v>
      </c>
      <c r="E69" s="45">
        <v>16</v>
      </c>
      <c r="F69" s="45">
        <v>46</v>
      </c>
      <c r="G69" s="45">
        <v>40</v>
      </c>
    </row>
    <row r="70" spans="2:8" x14ac:dyDescent="0.15">
      <c r="B70" s="52"/>
      <c r="C70" s="53">
        <f>$C69/C69</f>
        <v>1</v>
      </c>
      <c r="D70" s="53">
        <f>D69/$C69</f>
        <v>6.4220183486238536E-2</v>
      </c>
      <c r="E70" s="53">
        <f t="shared" ref="E70:G70" si="25">E69/$C69</f>
        <v>0.14678899082568808</v>
      </c>
      <c r="F70" s="53">
        <f t="shared" si="25"/>
        <v>0.42201834862385323</v>
      </c>
      <c r="G70" s="53">
        <f t="shared" si="25"/>
        <v>0.3669724770642202</v>
      </c>
    </row>
    <row r="71" spans="2:8" x14ac:dyDescent="0.15">
      <c r="B71" s="50" t="s">
        <v>21</v>
      </c>
      <c r="C71" s="44">
        <f>SUM(D71:G71)</f>
        <v>226</v>
      </c>
      <c r="D71" s="51">
        <v>13</v>
      </c>
      <c r="E71" s="45">
        <v>48</v>
      </c>
      <c r="F71" s="45">
        <v>111</v>
      </c>
      <c r="G71" s="45">
        <v>54</v>
      </c>
    </row>
    <row r="72" spans="2:8" x14ac:dyDescent="0.15">
      <c r="B72" s="52"/>
      <c r="C72" s="53">
        <f>$C71/C71</f>
        <v>1</v>
      </c>
      <c r="D72" s="53">
        <f>D71/$C71</f>
        <v>5.7522123893805309E-2</v>
      </c>
      <c r="E72" s="53">
        <f t="shared" ref="E72:G72" si="26">E71/$C71</f>
        <v>0.21238938053097345</v>
      </c>
      <c r="F72" s="53">
        <f t="shared" si="26"/>
        <v>0.49115044247787609</v>
      </c>
      <c r="G72" s="53">
        <f t="shared" si="26"/>
        <v>0.23893805309734514</v>
      </c>
    </row>
    <row r="73" spans="2:8" x14ac:dyDescent="0.15">
      <c r="B73" s="50" t="s">
        <v>22</v>
      </c>
      <c r="C73" s="44">
        <f>SUM(D73:G73)</f>
        <v>276</v>
      </c>
      <c r="D73" s="51">
        <v>33</v>
      </c>
      <c r="E73" s="45">
        <v>67</v>
      </c>
      <c r="F73" s="45">
        <v>135</v>
      </c>
      <c r="G73" s="45">
        <v>41</v>
      </c>
    </row>
    <row r="74" spans="2:8" x14ac:dyDescent="0.15">
      <c r="B74" s="52"/>
      <c r="C74" s="53">
        <f>$C73/C73</f>
        <v>1</v>
      </c>
      <c r="D74" s="53">
        <f>D73/$C73</f>
        <v>0.11956521739130435</v>
      </c>
      <c r="E74" s="53">
        <f t="shared" ref="E74:G74" si="27">E73/$C73</f>
        <v>0.24275362318840579</v>
      </c>
      <c r="F74" s="53">
        <f t="shared" si="27"/>
        <v>0.4891304347826087</v>
      </c>
      <c r="G74" s="53">
        <f t="shared" si="27"/>
        <v>0.14855072463768115</v>
      </c>
    </row>
    <row r="75" spans="2:8" x14ac:dyDescent="0.15">
      <c r="B75" s="50" t="s">
        <v>23</v>
      </c>
      <c r="C75" s="44">
        <f>SUM(D75:G75)</f>
        <v>90</v>
      </c>
      <c r="D75" s="51">
        <v>15</v>
      </c>
      <c r="E75" s="45">
        <v>19</v>
      </c>
      <c r="F75" s="45">
        <v>41</v>
      </c>
      <c r="G75" s="45">
        <v>15</v>
      </c>
    </row>
    <row r="76" spans="2:8" x14ac:dyDescent="0.15">
      <c r="B76" s="52"/>
      <c r="C76" s="53">
        <f>$C75/C75</f>
        <v>1</v>
      </c>
      <c r="D76" s="53">
        <f>D75/$C75</f>
        <v>0.16666666666666666</v>
      </c>
      <c r="E76" s="53">
        <f t="shared" ref="E76:G76" si="28">E75/$C75</f>
        <v>0.21111111111111111</v>
      </c>
      <c r="F76" s="53">
        <f t="shared" si="28"/>
        <v>0.45555555555555555</v>
      </c>
      <c r="G76" s="53">
        <f t="shared" si="28"/>
        <v>0.16666666666666666</v>
      </c>
      <c r="H76" s="19"/>
    </row>
    <row r="77" spans="2:8" x14ac:dyDescent="0.15">
      <c r="B77" s="50" t="s">
        <v>320</v>
      </c>
      <c r="C77" s="44">
        <f>SUM(D77:G77)</f>
        <v>62</v>
      </c>
      <c r="D77" s="51">
        <v>9</v>
      </c>
      <c r="E77" s="45">
        <v>25</v>
      </c>
      <c r="F77" s="45">
        <v>24</v>
      </c>
      <c r="G77" s="45">
        <v>4</v>
      </c>
      <c r="H77" s="19"/>
    </row>
    <row r="78" spans="2:8" x14ac:dyDescent="0.15">
      <c r="B78" s="52"/>
      <c r="C78" s="53">
        <f>$C77/C77</f>
        <v>1</v>
      </c>
      <c r="D78" s="53">
        <f>D77/$C77</f>
        <v>0.14516129032258066</v>
      </c>
      <c r="E78" s="53">
        <f t="shared" ref="E78:G78" si="29">E77/$C77</f>
        <v>0.40322580645161288</v>
      </c>
      <c r="F78" s="53">
        <f t="shared" si="29"/>
        <v>0.38709677419354838</v>
      </c>
      <c r="G78" s="53">
        <f t="shared" si="29"/>
        <v>6.4516129032258063E-2</v>
      </c>
      <c r="H78" s="19"/>
    </row>
    <row r="79" spans="2:8" x14ac:dyDescent="0.15">
      <c r="B79" s="50" t="s">
        <v>319</v>
      </c>
      <c r="C79" s="44">
        <f>SUM(D79:G79)</f>
        <v>21</v>
      </c>
      <c r="D79" s="51">
        <v>12</v>
      </c>
      <c r="E79" s="45">
        <v>3</v>
      </c>
      <c r="F79" s="45">
        <v>6</v>
      </c>
      <c r="G79" s="45">
        <v>0</v>
      </c>
      <c r="H79" s="19"/>
    </row>
    <row r="80" spans="2:8" ht="12.75" thickBot="1" x14ac:dyDescent="0.2">
      <c r="B80" s="52"/>
      <c r="C80" s="53">
        <f>$C79/C79</f>
        <v>1</v>
      </c>
      <c r="D80" s="53">
        <f>D79/$C79</f>
        <v>0.5714285714285714</v>
      </c>
      <c r="E80" s="53">
        <f t="shared" ref="E80:G80" si="30">E79/$C79</f>
        <v>0.14285714285714285</v>
      </c>
      <c r="F80" s="53">
        <f t="shared" si="30"/>
        <v>0.2857142857142857</v>
      </c>
      <c r="G80" s="53">
        <f t="shared" si="30"/>
        <v>0</v>
      </c>
      <c r="H80" s="19"/>
    </row>
    <row r="81" spans="2:18" ht="14.25" thickTop="1" x14ac:dyDescent="0.15">
      <c r="B81" s="255" t="s">
        <v>489</v>
      </c>
      <c r="C81" s="256">
        <f t="shared" ref="C81" si="31">SUM(D81:G81)</f>
        <v>763</v>
      </c>
      <c r="D81" s="256">
        <f>SUM(D69,D71,D73,D75,D77)</f>
        <v>77</v>
      </c>
      <c r="E81" s="256">
        <f>SUM(E69,E71,E73,E75,E77)</f>
        <v>175</v>
      </c>
      <c r="F81" s="256">
        <f>SUM(F69,F71,F73,F75,F77)</f>
        <v>357</v>
      </c>
      <c r="G81" s="256">
        <f>SUM(G69,G71,G73,G75,G77)</f>
        <v>154</v>
      </c>
      <c r="H81" s="19"/>
    </row>
    <row r="82" spans="2:18" ht="13.5" x14ac:dyDescent="0.15">
      <c r="B82" s="257"/>
      <c r="C82" s="258">
        <f>SUM(D82:G82)</f>
        <v>1</v>
      </c>
      <c r="D82" s="259">
        <f>D81/$C81</f>
        <v>0.10091743119266056</v>
      </c>
      <c r="E82" s="259">
        <f>E81/$C81</f>
        <v>0.22935779816513763</v>
      </c>
      <c r="F82" s="259">
        <f>F81/$C81</f>
        <v>0.46788990825688076</v>
      </c>
      <c r="G82" s="259">
        <f>G81/$C81</f>
        <v>0.20183486238532111</v>
      </c>
      <c r="H82" s="19"/>
    </row>
    <row r="83" spans="2:18" x14ac:dyDescent="0.4">
      <c r="E83" s="18"/>
      <c r="H83" s="19"/>
    </row>
    <row r="84" spans="2:18" ht="16.5" customHeight="1" x14ac:dyDescent="0.4">
      <c r="B84" s="18" t="s">
        <v>311</v>
      </c>
      <c r="E84" s="18"/>
      <c r="H84" s="19"/>
    </row>
    <row r="85" spans="2:18" s="24" customFormat="1" ht="36" customHeight="1" x14ac:dyDescent="0.4">
      <c r="B85" s="89"/>
      <c r="C85" s="90" t="s">
        <v>39</v>
      </c>
      <c r="D85" s="91" t="s">
        <v>117</v>
      </c>
      <c r="E85" s="91" t="s">
        <v>118</v>
      </c>
      <c r="F85" s="96" t="s">
        <v>119</v>
      </c>
      <c r="G85" s="91" t="s">
        <v>91</v>
      </c>
    </row>
    <row r="86" spans="2:18" x14ac:dyDescent="0.15">
      <c r="B86" s="43" t="s">
        <v>42</v>
      </c>
      <c r="C86" s="44">
        <f>SUM(D86:G86)</f>
        <v>802</v>
      </c>
      <c r="D86" s="45">
        <f>SUM(D88,D90,D92,D94,D96,D98,D100)</f>
        <v>89</v>
      </c>
      <c r="E86" s="45">
        <f t="shared" ref="E86:G86" si="32">SUM(E88,E90,E92,E94,E96,E98,E100)</f>
        <v>180</v>
      </c>
      <c r="F86" s="45">
        <f t="shared" si="32"/>
        <v>367</v>
      </c>
      <c r="G86" s="45">
        <f t="shared" si="32"/>
        <v>166</v>
      </c>
      <c r="H86" s="19"/>
    </row>
    <row r="87" spans="2:18" ht="12.75" thickBot="1" x14ac:dyDescent="0.2">
      <c r="B87" s="47"/>
      <c r="C87" s="48">
        <f>$C86/C86</f>
        <v>1</v>
      </c>
      <c r="D87" s="48">
        <f t="shared" ref="D87:G87" si="33">D86/$C86</f>
        <v>0.11097256857855362</v>
      </c>
      <c r="E87" s="48">
        <f t="shared" si="33"/>
        <v>0.22443890274314215</v>
      </c>
      <c r="F87" s="48">
        <f t="shared" si="33"/>
        <v>0.45760598503740646</v>
      </c>
      <c r="G87" s="48">
        <f t="shared" si="33"/>
        <v>0.20698254364089774</v>
      </c>
      <c r="H87" s="19"/>
    </row>
    <row r="88" spans="2:18" ht="12.75" thickTop="1" x14ac:dyDescent="0.15">
      <c r="B88" s="50" t="s">
        <v>67</v>
      </c>
      <c r="C88" s="44">
        <f>SUM(D88:G88)</f>
        <v>262</v>
      </c>
      <c r="D88" s="51">
        <v>15</v>
      </c>
      <c r="E88" s="45">
        <v>57</v>
      </c>
      <c r="F88" s="45">
        <v>106</v>
      </c>
      <c r="G88" s="45">
        <v>84</v>
      </c>
      <c r="H88" s="72"/>
      <c r="I88" s="73"/>
      <c r="J88" s="73"/>
      <c r="K88" s="73"/>
      <c r="L88" s="73"/>
      <c r="M88" s="73"/>
      <c r="N88" s="73"/>
      <c r="O88" s="73"/>
      <c r="P88" s="73"/>
      <c r="Q88" s="73"/>
      <c r="R88" s="73"/>
    </row>
    <row r="89" spans="2:18" x14ac:dyDescent="0.15">
      <c r="B89" s="52"/>
      <c r="C89" s="53">
        <f>$C88/C88</f>
        <v>1</v>
      </c>
      <c r="D89" s="53">
        <f t="shared" ref="D89:G89" si="34">D88/$C88</f>
        <v>5.7251908396946563E-2</v>
      </c>
      <c r="E89" s="53">
        <f t="shared" si="34"/>
        <v>0.21755725190839695</v>
      </c>
      <c r="F89" s="53">
        <f t="shared" si="34"/>
        <v>0.40458015267175573</v>
      </c>
      <c r="G89" s="53">
        <f t="shared" si="34"/>
        <v>0.32061068702290074</v>
      </c>
      <c r="H89" s="72"/>
      <c r="I89" s="73"/>
      <c r="J89" s="73"/>
      <c r="K89" s="73"/>
      <c r="L89" s="73"/>
      <c r="M89" s="73"/>
      <c r="N89" s="73"/>
      <c r="O89" s="73"/>
      <c r="P89" s="73"/>
      <c r="Q89" s="73"/>
      <c r="R89" s="73"/>
    </row>
    <row r="90" spans="2:18" x14ac:dyDescent="0.15">
      <c r="B90" s="50" t="s">
        <v>31</v>
      </c>
      <c r="C90" s="44">
        <f>SUM(D90:G90)</f>
        <v>31</v>
      </c>
      <c r="D90" s="51">
        <v>9</v>
      </c>
      <c r="E90" s="45">
        <v>9</v>
      </c>
      <c r="F90" s="45">
        <v>13</v>
      </c>
      <c r="G90" s="45">
        <v>0</v>
      </c>
      <c r="H90" s="72"/>
      <c r="I90" s="73"/>
      <c r="J90" s="73"/>
      <c r="K90" s="73"/>
      <c r="L90" s="73"/>
      <c r="M90" s="73"/>
      <c r="N90" s="73"/>
      <c r="O90" s="73"/>
      <c r="P90" s="73"/>
      <c r="Q90" s="73"/>
      <c r="R90" s="73"/>
    </row>
    <row r="91" spans="2:18" x14ac:dyDescent="0.15">
      <c r="B91" s="52"/>
      <c r="C91" s="53">
        <f>$C90/C90</f>
        <v>1</v>
      </c>
      <c r="D91" s="53">
        <f t="shared" ref="D91:G91" si="35">D90/$C90</f>
        <v>0.29032258064516131</v>
      </c>
      <c r="E91" s="53">
        <f t="shared" si="35"/>
        <v>0.29032258064516131</v>
      </c>
      <c r="F91" s="53">
        <f t="shared" si="35"/>
        <v>0.41935483870967744</v>
      </c>
      <c r="G91" s="53">
        <f t="shared" si="35"/>
        <v>0</v>
      </c>
      <c r="H91" s="72"/>
      <c r="I91" s="73"/>
      <c r="J91" s="73"/>
      <c r="K91" s="73"/>
      <c r="L91" s="73"/>
      <c r="M91" s="73"/>
      <c r="N91" s="73"/>
      <c r="O91" s="73"/>
      <c r="P91" s="73"/>
      <c r="Q91" s="73"/>
      <c r="R91" s="73"/>
    </row>
    <row r="92" spans="2:18" x14ac:dyDescent="0.15">
      <c r="B92" s="50" t="s">
        <v>32</v>
      </c>
      <c r="C92" s="44">
        <f>SUM(D92:G92)</f>
        <v>56</v>
      </c>
      <c r="D92" s="51">
        <v>6</v>
      </c>
      <c r="E92" s="45">
        <v>15</v>
      </c>
      <c r="F92" s="45">
        <v>30</v>
      </c>
      <c r="G92" s="45">
        <v>5</v>
      </c>
      <c r="H92" s="72"/>
      <c r="I92" s="73"/>
      <c r="J92" s="73"/>
      <c r="K92" s="73"/>
      <c r="L92" s="73"/>
      <c r="M92" s="73"/>
      <c r="N92" s="73"/>
      <c r="O92" s="73"/>
      <c r="P92" s="73"/>
      <c r="Q92" s="73"/>
      <c r="R92" s="73"/>
    </row>
    <row r="93" spans="2:18" x14ac:dyDescent="0.15">
      <c r="B93" s="52"/>
      <c r="C93" s="53">
        <f>$C92/C92</f>
        <v>1</v>
      </c>
      <c r="D93" s="53">
        <f t="shared" ref="D93:G93" si="36">D92/$C92</f>
        <v>0.10714285714285714</v>
      </c>
      <c r="E93" s="53">
        <f t="shared" si="36"/>
        <v>0.26785714285714285</v>
      </c>
      <c r="F93" s="53">
        <f t="shared" si="36"/>
        <v>0.5357142857142857</v>
      </c>
      <c r="G93" s="53">
        <f t="shared" si="36"/>
        <v>8.9285714285714288E-2</v>
      </c>
      <c r="H93" s="72"/>
      <c r="I93" s="73"/>
      <c r="J93" s="73"/>
      <c r="K93" s="73"/>
      <c r="L93" s="73"/>
      <c r="M93" s="73"/>
      <c r="N93" s="73"/>
      <c r="O93" s="73"/>
      <c r="P93" s="73"/>
      <c r="Q93" s="73"/>
      <c r="R93" s="73"/>
    </row>
    <row r="94" spans="2:18" x14ac:dyDescent="0.15">
      <c r="B94" s="50" t="s">
        <v>33</v>
      </c>
      <c r="C94" s="44">
        <f>SUM(D94:G94)</f>
        <v>235</v>
      </c>
      <c r="D94" s="51">
        <v>21</v>
      </c>
      <c r="E94" s="45">
        <v>56</v>
      </c>
      <c r="F94" s="45">
        <v>127</v>
      </c>
      <c r="G94" s="45">
        <v>31</v>
      </c>
      <c r="H94" s="72"/>
      <c r="I94" s="73"/>
      <c r="J94" s="73"/>
      <c r="K94" s="73"/>
      <c r="L94" s="73"/>
      <c r="M94" s="73"/>
      <c r="N94" s="73"/>
      <c r="O94" s="73"/>
      <c r="P94" s="73"/>
      <c r="Q94" s="73"/>
      <c r="R94" s="73"/>
    </row>
    <row r="95" spans="2:18" x14ac:dyDescent="0.15">
      <c r="B95" s="52"/>
      <c r="C95" s="53">
        <f>$C94/C94</f>
        <v>1</v>
      </c>
      <c r="D95" s="53">
        <f t="shared" ref="D95:G95" si="37">D94/$C94</f>
        <v>8.9361702127659579E-2</v>
      </c>
      <c r="E95" s="53">
        <f t="shared" si="37"/>
        <v>0.23829787234042554</v>
      </c>
      <c r="F95" s="53">
        <f t="shared" si="37"/>
        <v>0.54042553191489362</v>
      </c>
      <c r="G95" s="53">
        <f t="shared" si="37"/>
        <v>0.13191489361702127</v>
      </c>
      <c r="H95" s="19"/>
    </row>
    <row r="96" spans="2:18" ht="12" customHeight="1" x14ac:dyDescent="0.15">
      <c r="B96" s="50" t="s">
        <v>34</v>
      </c>
      <c r="C96" s="44">
        <f>SUM(D96:G96)</f>
        <v>99</v>
      </c>
      <c r="D96" s="51">
        <v>17</v>
      </c>
      <c r="E96" s="45">
        <v>16</v>
      </c>
      <c r="F96" s="45">
        <v>51</v>
      </c>
      <c r="G96" s="45">
        <v>15</v>
      </c>
      <c r="H96" s="19"/>
    </row>
    <row r="97" spans="2:8" ht="12" customHeight="1" x14ac:dyDescent="0.15">
      <c r="B97" s="52"/>
      <c r="C97" s="53">
        <f>$C96/C96</f>
        <v>1</v>
      </c>
      <c r="D97" s="53">
        <f t="shared" ref="D97:G97" si="38">D96/$C96</f>
        <v>0.17171717171717171</v>
      </c>
      <c r="E97" s="53">
        <f t="shared" si="38"/>
        <v>0.16161616161616163</v>
      </c>
      <c r="F97" s="53">
        <f t="shared" si="38"/>
        <v>0.51515151515151514</v>
      </c>
      <c r="G97" s="53">
        <f t="shared" si="38"/>
        <v>0.15151515151515152</v>
      </c>
      <c r="H97" s="19"/>
    </row>
    <row r="98" spans="2:8" ht="12" customHeight="1" x14ac:dyDescent="0.15">
      <c r="B98" s="50" t="s">
        <v>35</v>
      </c>
      <c r="C98" s="44">
        <f>SUM(D98:G98)</f>
        <v>97</v>
      </c>
      <c r="D98" s="51">
        <v>20</v>
      </c>
      <c r="E98" s="45">
        <v>25</v>
      </c>
      <c r="F98" s="45">
        <v>37</v>
      </c>
      <c r="G98" s="45">
        <v>15</v>
      </c>
      <c r="H98" s="19"/>
    </row>
    <row r="99" spans="2:8" s="57" customFormat="1" ht="12" customHeight="1" x14ac:dyDescent="0.15">
      <c r="B99" s="52"/>
      <c r="C99" s="53">
        <f t="shared" ref="C99" si="39">$C98/C98</f>
        <v>1</v>
      </c>
      <c r="D99" s="53">
        <f t="shared" ref="D99:G99" si="40">D98/$C98</f>
        <v>0.20618556701030927</v>
      </c>
      <c r="E99" s="53">
        <f t="shared" si="40"/>
        <v>0.25773195876288657</v>
      </c>
      <c r="F99" s="53">
        <f t="shared" si="40"/>
        <v>0.38144329896907214</v>
      </c>
      <c r="G99" s="53">
        <f t="shared" si="40"/>
        <v>0.15463917525773196</v>
      </c>
    </row>
    <row r="100" spans="2:8" ht="12" customHeight="1" x14ac:dyDescent="0.15">
      <c r="B100" s="50" t="s">
        <v>0</v>
      </c>
      <c r="C100" s="44">
        <f>SUM(D100:G100)</f>
        <v>22</v>
      </c>
      <c r="D100" s="51">
        <v>1</v>
      </c>
      <c r="E100" s="45">
        <v>2</v>
      </c>
      <c r="F100" s="45">
        <v>3</v>
      </c>
      <c r="G100" s="45">
        <v>16</v>
      </c>
      <c r="H100" s="19"/>
    </row>
    <row r="101" spans="2:8" s="57" customFormat="1" ht="12" customHeight="1" x14ac:dyDescent="0.15">
      <c r="B101" s="52"/>
      <c r="C101" s="53">
        <f t="shared" ref="C101" si="41">$C100/C100</f>
        <v>1</v>
      </c>
      <c r="D101" s="53">
        <f t="shared" ref="D101:G101" si="42">D100/$C100</f>
        <v>4.5454545454545456E-2</v>
      </c>
      <c r="E101" s="53">
        <f t="shared" si="42"/>
        <v>9.0909090909090912E-2</v>
      </c>
      <c r="F101" s="53">
        <f t="shared" si="42"/>
        <v>0.13636363636363635</v>
      </c>
      <c r="G101" s="53">
        <f t="shared" si="42"/>
        <v>0.72727272727272729</v>
      </c>
    </row>
    <row r="102" spans="2:8" s="57" customFormat="1" ht="13.5" x14ac:dyDescent="0.4">
      <c r="E102" s="58"/>
    </row>
  </sheetData>
  <mergeCells count="1">
    <mergeCell ref="B13:D13"/>
  </mergeCells>
  <phoneticPr fontId="2"/>
  <pageMargins left="0.70866141732283472" right="0.70866141732283472" top="0.74803149606299213" bottom="0.74803149606299213" header="0.31496062992125984" footer="0.31496062992125984"/>
  <pageSetup paperSize="9" orientation="landscape" r:id="rId1"/>
  <rowBreaks count="3" manualBreakCount="3">
    <brk id="22" max="11" man="1"/>
    <brk id="49" max="11" man="1"/>
    <brk id="8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view="pageBreakPreview" zoomScaleNormal="7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1:8" ht="22.5" customHeight="1" x14ac:dyDescent="0.4">
      <c r="B1" s="370" t="s">
        <v>513</v>
      </c>
    </row>
    <row r="3" spans="1:8" x14ac:dyDescent="0.4">
      <c r="B3" s="10" t="s">
        <v>120</v>
      </c>
      <c r="C3" s="10"/>
      <c r="D3" s="10"/>
      <c r="E3" s="11"/>
      <c r="F3" s="10"/>
      <c r="G3" s="10"/>
    </row>
    <row r="4" spans="1:8" x14ac:dyDescent="0.4">
      <c r="B4" s="10"/>
      <c r="C4" s="10"/>
      <c r="D4" s="10"/>
      <c r="E4" s="11"/>
      <c r="F4" s="10"/>
      <c r="G4" s="10"/>
    </row>
    <row r="5" spans="1:8" x14ac:dyDescent="0.4">
      <c r="B5" s="10" t="s">
        <v>122</v>
      </c>
      <c r="C5" s="10"/>
      <c r="D5" s="10"/>
      <c r="E5" s="11"/>
      <c r="F5" s="10"/>
      <c r="G5" s="10"/>
    </row>
    <row r="8" spans="1:8" s="24" customFormat="1" ht="22.5" customHeight="1" x14ac:dyDescent="0.4">
      <c r="A8" s="20"/>
      <c r="B8" s="77"/>
      <c r="C8" s="21"/>
      <c r="D8" s="21"/>
      <c r="E8" s="23" t="s">
        <v>141</v>
      </c>
      <c r="F8" s="23" t="s">
        <v>25</v>
      </c>
    </row>
    <row r="9" spans="1:8" s="24" customFormat="1" ht="15" customHeight="1" x14ac:dyDescent="0.4">
      <c r="A9" s="20"/>
      <c r="B9" s="79" t="s">
        <v>117</v>
      </c>
      <c r="C9" s="26"/>
      <c r="D9" s="26"/>
      <c r="E9" s="80">
        <v>58</v>
      </c>
      <c r="F9" s="27">
        <f>IFERROR(E9/802,)</f>
        <v>7.2319201995012475E-2</v>
      </c>
    </row>
    <row r="10" spans="1:8" s="24" customFormat="1" ht="15" customHeight="1" x14ac:dyDescent="0.4">
      <c r="A10" s="20"/>
      <c r="B10" s="79" t="s">
        <v>118</v>
      </c>
      <c r="C10" s="26"/>
      <c r="D10" s="26"/>
      <c r="E10" s="80">
        <v>139</v>
      </c>
      <c r="F10" s="27">
        <f t="shared" ref="F10:F12" si="0">IFERROR(E10/802,)</f>
        <v>0.17331670822942644</v>
      </c>
    </row>
    <row r="11" spans="1:8" s="24" customFormat="1" ht="15" customHeight="1" x14ac:dyDescent="0.4">
      <c r="A11" s="20"/>
      <c r="B11" s="79" t="s">
        <v>119</v>
      </c>
      <c r="C11" s="26"/>
      <c r="D11" s="26"/>
      <c r="E11" s="80">
        <v>436</v>
      </c>
      <c r="F11" s="27">
        <f t="shared" si="0"/>
        <v>0.54364089775561097</v>
      </c>
    </row>
    <row r="12" spans="1:8" s="24" customFormat="1" ht="15" customHeight="1" thickBot="1" x14ac:dyDescent="0.45">
      <c r="A12" s="20"/>
      <c r="B12" s="101" t="s">
        <v>0</v>
      </c>
      <c r="C12" s="29"/>
      <c r="D12" s="29"/>
      <c r="E12" s="104">
        <v>169</v>
      </c>
      <c r="F12" s="105">
        <f t="shared" si="0"/>
        <v>0.21072319201995013</v>
      </c>
    </row>
    <row r="13" spans="1:8" s="24" customFormat="1" ht="15" customHeight="1" thickTop="1" x14ac:dyDescent="0.4">
      <c r="A13" s="20"/>
      <c r="B13" s="321" t="s">
        <v>336</v>
      </c>
      <c r="C13" s="322"/>
      <c r="D13" s="323"/>
      <c r="E13" s="108">
        <f>SUM(E9:E12)</f>
        <v>802</v>
      </c>
      <c r="F13" s="32">
        <v>1</v>
      </c>
    </row>
    <row r="14" spans="1:8" s="24" customFormat="1" ht="15" customHeight="1" x14ac:dyDescent="0.4">
      <c r="A14" s="20"/>
      <c r="B14" s="109"/>
      <c r="C14" s="109"/>
      <c r="D14" s="109"/>
      <c r="E14" s="109"/>
      <c r="F14" s="109"/>
      <c r="G14" s="110"/>
      <c r="H14" s="111"/>
    </row>
    <row r="15" spans="1:8" x14ac:dyDescent="0.4">
      <c r="B15" s="18" t="s">
        <v>80</v>
      </c>
    </row>
    <row r="16" spans="1:8" ht="39" customHeight="1" x14ac:dyDescent="0.4">
      <c r="B16" s="130"/>
      <c r="C16" s="129" t="s">
        <v>39</v>
      </c>
      <c r="D16" s="129" t="s">
        <v>117</v>
      </c>
      <c r="E16" s="129" t="s">
        <v>118</v>
      </c>
      <c r="F16" s="132" t="s">
        <v>119</v>
      </c>
      <c r="G16" s="129" t="s">
        <v>91</v>
      </c>
    </row>
    <row r="17" spans="2:14" ht="15" customHeight="1" x14ac:dyDescent="0.4">
      <c r="B17" s="4" t="s">
        <v>267</v>
      </c>
      <c r="C17" s="5">
        <f>SUM(D17:G17)</f>
        <v>892</v>
      </c>
      <c r="D17" s="5">
        <v>122</v>
      </c>
      <c r="E17" s="5">
        <v>333</v>
      </c>
      <c r="F17" s="5">
        <v>390</v>
      </c>
      <c r="G17" s="5">
        <v>47</v>
      </c>
    </row>
    <row r="18" spans="2:14" ht="15" customHeight="1" x14ac:dyDescent="0.4">
      <c r="B18" s="7" t="s">
        <v>268</v>
      </c>
      <c r="C18" s="5">
        <f>SUM(D18:G18)</f>
        <v>802</v>
      </c>
      <c r="D18" s="8">
        <v>58</v>
      </c>
      <c r="E18" s="8">
        <v>139</v>
      </c>
      <c r="F18" s="8">
        <v>436</v>
      </c>
      <c r="G18" s="8">
        <v>169</v>
      </c>
    </row>
    <row r="19" spans="2:14" ht="7.5" customHeight="1" x14ac:dyDescent="0.4">
      <c r="B19" s="10"/>
      <c r="C19" s="10"/>
      <c r="D19" s="10"/>
      <c r="E19" s="11"/>
      <c r="F19" s="10"/>
      <c r="G19" s="10"/>
    </row>
    <row r="20" spans="2:14" ht="15" customHeight="1" x14ac:dyDescent="0.4">
      <c r="B20" s="4" t="s">
        <v>267</v>
      </c>
      <c r="C20" s="12">
        <f>C17/C17</f>
        <v>1</v>
      </c>
      <c r="D20" s="12">
        <f>D17/$C17</f>
        <v>0.1367713004484305</v>
      </c>
      <c r="E20" s="12">
        <f t="shared" ref="E20:G21" si="1">E17/$C17</f>
        <v>0.37331838565022424</v>
      </c>
      <c r="F20" s="12">
        <f t="shared" si="1"/>
        <v>0.43721973094170402</v>
      </c>
      <c r="G20" s="12">
        <f t="shared" si="1"/>
        <v>5.2690582959641255E-2</v>
      </c>
    </row>
    <row r="21" spans="2:14" ht="15" customHeight="1" x14ac:dyDescent="0.4">
      <c r="B21" s="7" t="s">
        <v>268</v>
      </c>
      <c r="C21" s="12">
        <f>C18/C18</f>
        <v>1</v>
      </c>
      <c r="D21" s="12">
        <f>D18/$C18</f>
        <v>7.2319201995012475E-2</v>
      </c>
      <c r="E21" s="12">
        <f t="shared" si="1"/>
        <v>0.17331670822942644</v>
      </c>
      <c r="F21" s="12">
        <f t="shared" si="1"/>
        <v>0.54364089775561097</v>
      </c>
      <c r="G21" s="12">
        <f t="shared" si="1"/>
        <v>0.21072319201995013</v>
      </c>
    </row>
    <row r="22" spans="2:14" ht="15" customHeight="1" x14ac:dyDescent="0.4">
      <c r="B22" s="37"/>
      <c r="C22" s="38"/>
      <c r="D22" s="38"/>
      <c r="E22" s="38"/>
      <c r="F22" s="38"/>
      <c r="G22" s="38"/>
      <c r="H22" s="38"/>
      <c r="I22" s="38"/>
      <c r="J22" s="38"/>
      <c r="K22" s="38"/>
      <c r="L22" s="38"/>
      <c r="M22" s="38"/>
      <c r="N22" s="38"/>
    </row>
    <row r="23" spans="2:14" x14ac:dyDescent="0.4">
      <c r="B23" s="18" t="s">
        <v>36</v>
      </c>
    </row>
    <row r="24" spans="2:14" s="24" customFormat="1" ht="35.25" customHeight="1" x14ac:dyDescent="0.4">
      <c r="B24" s="89"/>
      <c r="C24" s="90" t="s">
        <v>39</v>
      </c>
      <c r="D24" s="91" t="s">
        <v>117</v>
      </c>
      <c r="E24" s="91" t="s">
        <v>118</v>
      </c>
      <c r="F24" s="96" t="s">
        <v>119</v>
      </c>
      <c r="G24" s="91" t="s">
        <v>91</v>
      </c>
    </row>
    <row r="25" spans="2:14" x14ac:dyDescent="0.15">
      <c r="B25" s="43" t="s">
        <v>42</v>
      </c>
      <c r="C25" s="44">
        <f>SUM(D25:G25)</f>
        <v>802</v>
      </c>
      <c r="D25" s="45">
        <f>SUM(D27,D29,D31,D33,D35,D37,D39,D41,D43,D45,D47)</f>
        <v>58</v>
      </c>
      <c r="E25" s="45">
        <f t="shared" ref="E25:G25" si="2">SUM(E27,E29,E31,E33,E35,E37,E39,E41,E43,E45,E47)</f>
        <v>139</v>
      </c>
      <c r="F25" s="45">
        <f t="shared" si="2"/>
        <v>436</v>
      </c>
      <c r="G25" s="45">
        <f t="shared" si="2"/>
        <v>169</v>
      </c>
    </row>
    <row r="26" spans="2:14" ht="12.75" thickBot="1" x14ac:dyDescent="0.2">
      <c r="B26" s="47"/>
      <c r="C26" s="48">
        <f>$C25/C25</f>
        <v>1</v>
      </c>
      <c r="D26" s="48">
        <f>D25/$C25</f>
        <v>7.2319201995012475E-2</v>
      </c>
      <c r="E26" s="48">
        <f t="shared" ref="E26:G26" si="3">E25/$C25</f>
        <v>0.17331670822942644</v>
      </c>
      <c r="F26" s="48">
        <f t="shared" si="3"/>
        <v>0.54364089775561097</v>
      </c>
      <c r="G26" s="48">
        <f t="shared" si="3"/>
        <v>0.21072319201995013</v>
      </c>
    </row>
    <row r="27" spans="2:14" ht="12.75" thickTop="1" x14ac:dyDescent="0.15">
      <c r="B27" s="50" t="s">
        <v>5</v>
      </c>
      <c r="C27" s="44">
        <f>SUM(D27:G27)</f>
        <v>245</v>
      </c>
      <c r="D27" s="51">
        <v>17</v>
      </c>
      <c r="E27" s="45">
        <v>39</v>
      </c>
      <c r="F27" s="45">
        <v>141</v>
      </c>
      <c r="G27" s="45">
        <v>48</v>
      </c>
    </row>
    <row r="28" spans="2:14" x14ac:dyDescent="0.15">
      <c r="B28" s="52"/>
      <c r="C28" s="53">
        <f>$C27/C27</f>
        <v>1</v>
      </c>
      <c r="D28" s="53">
        <f>D27/$C27</f>
        <v>6.9387755102040816E-2</v>
      </c>
      <c r="E28" s="53">
        <f t="shared" ref="E28:G28" si="4">E27/$C27</f>
        <v>0.15918367346938775</v>
      </c>
      <c r="F28" s="53">
        <f t="shared" si="4"/>
        <v>0.57551020408163267</v>
      </c>
      <c r="G28" s="53">
        <f t="shared" si="4"/>
        <v>0.19591836734693877</v>
      </c>
    </row>
    <row r="29" spans="2:14" x14ac:dyDescent="0.15">
      <c r="B29" s="50" t="s">
        <v>6</v>
      </c>
      <c r="C29" s="44">
        <f>SUM(D29:G29)</f>
        <v>89</v>
      </c>
      <c r="D29" s="51">
        <v>6</v>
      </c>
      <c r="E29" s="45">
        <v>7</v>
      </c>
      <c r="F29" s="45">
        <v>54</v>
      </c>
      <c r="G29" s="45">
        <v>22</v>
      </c>
    </row>
    <row r="30" spans="2:14" x14ac:dyDescent="0.15">
      <c r="B30" s="52"/>
      <c r="C30" s="53">
        <f>$C29/C29</f>
        <v>1</v>
      </c>
      <c r="D30" s="53">
        <f>D29/$C29</f>
        <v>6.741573033707865E-2</v>
      </c>
      <c r="E30" s="53">
        <f t="shared" ref="E30:G30" si="5">E29/$C29</f>
        <v>7.8651685393258425E-2</v>
      </c>
      <c r="F30" s="53">
        <f t="shared" si="5"/>
        <v>0.6067415730337079</v>
      </c>
      <c r="G30" s="53">
        <f t="shared" si="5"/>
        <v>0.24719101123595505</v>
      </c>
    </row>
    <row r="31" spans="2:14" x14ac:dyDescent="0.15">
      <c r="B31" s="50" t="s">
        <v>7</v>
      </c>
      <c r="C31" s="44">
        <f>SUM(D31:G31)</f>
        <v>213</v>
      </c>
      <c r="D31" s="51">
        <v>11</v>
      </c>
      <c r="E31" s="45">
        <v>43</v>
      </c>
      <c r="F31" s="45">
        <v>110</v>
      </c>
      <c r="G31" s="45">
        <v>49</v>
      </c>
    </row>
    <row r="32" spans="2:14" x14ac:dyDescent="0.15">
      <c r="B32" s="52"/>
      <c r="C32" s="53">
        <f>$C31/C31</f>
        <v>1</v>
      </c>
      <c r="D32" s="53">
        <f>D31/$C31</f>
        <v>5.1643192488262914E-2</v>
      </c>
      <c r="E32" s="53">
        <f t="shared" ref="E32:G32" si="6">E31/$C31</f>
        <v>0.20187793427230047</v>
      </c>
      <c r="F32" s="53">
        <f t="shared" si="6"/>
        <v>0.51643192488262912</v>
      </c>
      <c r="G32" s="53">
        <f t="shared" si="6"/>
        <v>0.2300469483568075</v>
      </c>
    </row>
    <row r="33" spans="2:7" x14ac:dyDescent="0.15">
      <c r="B33" s="50" t="s">
        <v>8</v>
      </c>
      <c r="C33" s="44">
        <f>SUM(D33:G33)</f>
        <v>36</v>
      </c>
      <c r="D33" s="51">
        <v>4</v>
      </c>
      <c r="E33" s="45">
        <v>7</v>
      </c>
      <c r="F33" s="45">
        <v>20</v>
      </c>
      <c r="G33" s="45">
        <v>5</v>
      </c>
    </row>
    <row r="34" spans="2:7" x14ac:dyDescent="0.15">
      <c r="B34" s="52"/>
      <c r="C34" s="53">
        <f>$C33/C33</f>
        <v>1</v>
      </c>
      <c r="D34" s="53">
        <f>D33/$C33</f>
        <v>0.1111111111111111</v>
      </c>
      <c r="E34" s="53">
        <f t="shared" ref="E34:G34" si="7">E33/$C33</f>
        <v>0.19444444444444445</v>
      </c>
      <c r="F34" s="53">
        <f t="shared" si="7"/>
        <v>0.55555555555555558</v>
      </c>
      <c r="G34" s="53">
        <f t="shared" si="7"/>
        <v>0.1388888888888889</v>
      </c>
    </row>
    <row r="35" spans="2:7" x14ac:dyDescent="0.15">
      <c r="B35" s="50" t="s">
        <v>9</v>
      </c>
      <c r="C35" s="44">
        <f>SUM(D35:G35)</f>
        <v>98</v>
      </c>
      <c r="D35" s="51">
        <v>12</v>
      </c>
      <c r="E35" s="45">
        <v>18</v>
      </c>
      <c r="F35" s="45">
        <v>51</v>
      </c>
      <c r="G35" s="45">
        <v>17</v>
      </c>
    </row>
    <row r="36" spans="2:7" x14ac:dyDescent="0.15">
      <c r="B36" s="52"/>
      <c r="C36" s="53">
        <f>$C35/C35</f>
        <v>1</v>
      </c>
      <c r="D36" s="53">
        <f>D35/$C35</f>
        <v>0.12244897959183673</v>
      </c>
      <c r="E36" s="53">
        <f t="shared" ref="E36" si="8">E35/$C35</f>
        <v>0.18367346938775511</v>
      </c>
      <c r="F36" s="53">
        <f>F35/$C35</f>
        <v>0.52040816326530615</v>
      </c>
      <c r="G36" s="53">
        <f t="shared" ref="G36" si="9">G35/$C35</f>
        <v>0.17346938775510204</v>
      </c>
    </row>
    <row r="37" spans="2:7" x14ac:dyDescent="0.15">
      <c r="B37" s="50" t="s">
        <v>1</v>
      </c>
      <c r="C37" s="44">
        <f>SUM(D37:G37)</f>
        <v>4</v>
      </c>
      <c r="D37" s="51">
        <v>0</v>
      </c>
      <c r="E37" s="45">
        <v>1</v>
      </c>
      <c r="F37" s="45">
        <v>3</v>
      </c>
      <c r="G37" s="45">
        <v>0</v>
      </c>
    </row>
    <row r="38" spans="2:7" x14ac:dyDescent="0.15">
      <c r="B38" s="52"/>
      <c r="C38" s="53">
        <f>$C37/C37</f>
        <v>1</v>
      </c>
      <c r="D38" s="53">
        <f>D37/$C37</f>
        <v>0</v>
      </c>
      <c r="E38" s="53">
        <f t="shared" ref="E38:G38" si="10">E37/$C37</f>
        <v>0.25</v>
      </c>
      <c r="F38" s="53">
        <f t="shared" si="10"/>
        <v>0.75</v>
      </c>
      <c r="G38" s="53">
        <f t="shared" si="10"/>
        <v>0</v>
      </c>
    </row>
    <row r="39" spans="2:7" x14ac:dyDescent="0.15">
      <c r="B39" s="50" t="s">
        <v>10</v>
      </c>
      <c r="C39" s="44">
        <f>SUM(D39:G39)</f>
        <v>17</v>
      </c>
      <c r="D39" s="51">
        <v>0</v>
      </c>
      <c r="E39" s="45">
        <v>4</v>
      </c>
      <c r="F39" s="45">
        <v>9</v>
      </c>
      <c r="G39" s="45">
        <v>4</v>
      </c>
    </row>
    <row r="40" spans="2:7" x14ac:dyDescent="0.15">
      <c r="B40" s="52"/>
      <c r="C40" s="53">
        <f>$C39/C39</f>
        <v>1</v>
      </c>
      <c r="D40" s="53">
        <f>D39/$C39</f>
        <v>0</v>
      </c>
      <c r="E40" s="53">
        <f t="shared" ref="E40:G40" si="11">E39/$C39</f>
        <v>0.23529411764705882</v>
      </c>
      <c r="F40" s="53">
        <f t="shared" si="11"/>
        <v>0.52941176470588236</v>
      </c>
      <c r="G40" s="53">
        <f t="shared" si="11"/>
        <v>0.23529411764705882</v>
      </c>
    </row>
    <row r="41" spans="2:7" x14ac:dyDescent="0.15">
      <c r="B41" s="50" t="s">
        <v>11</v>
      </c>
      <c r="C41" s="44">
        <f>SUM(D41:G41)</f>
        <v>3</v>
      </c>
      <c r="D41" s="51">
        <v>1</v>
      </c>
      <c r="E41" s="45">
        <v>1</v>
      </c>
      <c r="F41" s="45">
        <v>1</v>
      </c>
      <c r="G41" s="45">
        <v>0</v>
      </c>
    </row>
    <row r="42" spans="2:7" x14ac:dyDescent="0.15">
      <c r="B42" s="52"/>
      <c r="C42" s="53">
        <f>$C41/C41</f>
        <v>1</v>
      </c>
      <c r="D42" s="53">
        <f>D41/$C41</f>
        <v>0.33333333333333331</v>
      </c>
      <c r="E42" s="53">
        <f t="shared" ref="E42:G42" si="12">E41/$C41</f>
        <v>0.33333333333333331</v>
      </c>
      <c r="F42" s="53">
        <f t="shared" si="12"/>
        <v>0.33333333333333331</v>
      </c>
      <c r="G42" s="53">
        <f t="shared" si="12"/>
        <v>0</v>
      </c>
    </row>
    <row r="43" spans="2:7" x14ac:dyDescent="0.15">
      <c r="B43" s="50" t="s">
        <v>12</v>
      </c>
      <c r="C43" s="44">
        <f>SUM(D43:G43)</f>
        <v>18</v>
      </c>
      <c r="D43" s="51">
        <v>1</v>
      </c>
      <c r="E43" s="45">
        <v>3</v>
      </c>
      <c r="F43" s="45">
        <v>12</v>
      </c>
      <c r="G43" s="45">
        <v>2</v>
      </c>
    </row>
    <row r="44" spans="2:7" x14ac:dyDescent="0.15">
      <c r="B44" s="52"/>
      <c r="C44" s="53">
        <f>$C43/C43</f>
        <v>1</v>
      </c>
      <c r="D44" s="53">
        <f>D43/$C43</f>
        <v>5.5555555555555552E-2</v>
      </c>
      <c r="E44" s="53">
        <f t="shared" ref="E44:G44" si="13">E43/$C43</f>
        <v>0.16666666666666666</v>
      </c>
      <c r="F44" s="53">
        <f t="shared" si="13"/>
        <v>0.66666666666666663</v>
      </c>
      <c r="G44" s="53">
        <f t="shared" si="13"/>
        <v>0.1111111111111111</v>
      </c>
    </row>
    <row r="45" spans="2:7" x14ac:dyDescent="0.15">
      <c r="B45" s="50" t="s">
        <v>13</v>
      </c>
      <c r="C45" s="44">
        <f>SUM(D45:G45)</f>
        <v>9</v>
      </c>
      <c r="D45" s="51">
        <v>1</v>
      </c>
      <c r="E45" s="45">
        <v>3</v>
      </c>
      <c r="F45" s="45">
        <v>3</v>
      </c>
      <c r="G45" s="45">
        <v>2</v>
      </c>
    </row>
    <row r="46" spans="2:7" x14ac:dyDescent="0.15">
      <c r="B46" s="52"/>
      <c r="C46" s="53">
        <f>$C45/C45</f>
        <v>1</v>
      </c>
      <c r="D46" s="53">
        <f>D45/$C45</f>
        <v>0.1111111111111111</v>
      </c>
      <c r="E46" s="53">
        <f t="shared" ref="E46:G46" si="14">E45/$C45</f>
        <v>0.33333333333333331</v>
      </c>
      <c r="F46" s="53">
        <f t="shared" si="14"/>
        <v>0.33333333333333331</v>
      </c>
      <c r="G46" s="53">
        <f t="shared" si="14"/>
        <v>0.22222222222222221</v>
      </c>
    </row>
    <row r="47" spans="2:7" x14ac:dyDescent="0.15">
      <c r="B47" s="50" t="s">
        <v>43</v>
      </c>
      <c r="C47" s="44">
        <f>SUM(D47:G47)</f>
        <v>70</v>
      </c>
      <c r="D47" s="51">
        <v>5</v>
      </c>
      <c r="E47" s="45">
        <v>13</v>
      </c>
      <c r="F47" s="45">
        <v>32</v>
      </c>
      <c r="G47" s="45">
        <v>20</v>
      </c>
    </row>
    <row r="48" spans="2:7" x14ac:dyDescent="0.15">
      <c r="B48" s="52"/>
      <c r="C48" s="53">
        <f>$C47/C47</f>
        <v>1</v>
      </c>
      <c r="D48" s="53">
        <f>D47/$C47</f>
        <v>7.1428571428571425E-2</v>
      </c>
      <c r="E48" s="53">
        <f t="shared" ref="E48:G48" si="15">E47/$C47</f>
        <v>0.18571428571428572</v>
      </c>
      <c r="F48" s="53">
        <f t="shared" si="15"/>
        <v>0.45714285714285713</v>
      </c>
      <c r="G48" s="53">
        <f t="shared" si="15"/>
        <v>0.2857142857142857</v>
      </c>
    </row>
    <row r="49" spans="2:8" x14ac:dyDescent="0.4">
      <c r="E49" s="18"/>
    </row>
    <row r="50" spans="2:8" x14ac:dyDescent="0.4">
      <c r="B50" s="18" t="s">
        <v>48</v>
      </c>
      <c r="E50" s="18"/>
      <c r="G50" s="19"/>
      <c r="H50" s="19"/>
    </row>
    <row r="51" spans="2:8" s="24" customFormat="1" ht="35.25" customHeight="1" x14ac:dyDescent="0.4">
      <c r="B51" s="89"/>
      <c r="C51" s="90" t="s">
        <v>39</v>
      </c>
      <c r="D51" s="91" t="s">
        <v>117</v>
      </c>
      <c r="E51" s="91" t="s">
        <v>118</v>
      </c>
      <c r="F51" s="96" t="s">
        <v>119</v>
      </c>
      <c r="G51" s="91" t="s">
        <v>91</v>
      </c>
    </row>
    <row r="52" spans="2:8" x14ac:dyDescent="0.15">
      <c r="B52" s="43" t="s">
        <v>42</v>
      </c>
      <c r="C52" s="44">
        <f>SUM(D52:G52)</f>
        <v>802</v>
      </c>
      <c r="D52" s="45">
        <f t="shared" ref="D52:G52" si="16">SUM(D54,D56,D58,D60,D62,)</f>
        <v>58</v>
      </c>
      <c r="E52" s="45">
        <f t="shared" si="16"/>
        <v>139</v>
      </c>
      <c r="F52" s="45">
        <f t="shared" si="16"/>
        <v>436</v>
      </c>
      <c r="G52" s="45">
        <f t="shared" si="16"/>
        <v>169</v>
      </c>
      <c r="H52" s="19"/>
    </row>
    <row r="53" spans="2:8" ht="12.75" thickBot="1" x14ac:dyDescent="0.2">
      <c r="B53" s="47"/>
      <c r="C53" s="48">
        <f>$C52/C52</f>
        <v>1</v>
      </c>
      <c r="D53" s="48">
        <f t="shared" ref="D53:G53" si="17">D52/$C52</f>
        <v>7.2319201995012475E-2</v>
      </c>
      <c r="E53" s="48">
        <f t="shared" si="17"/>
        <v>0.17331670822942644</v>
      </c>
      <c r="F53" s="48">
        <f t="shared" si="17"/>
        <v>0.54364089775561097</v>
      </c>
      <c r="G53" s="48">
        <f t="shared" si="17"/>
        <v>0.21072319201995013</v>
      </c>
      <c r="H53" s="19"/>
    </row>
    <row r="54" spans="2:8" ht="12.75" thickTop="1" x14ac:dyDescent="0.15">
      <c r="B54" s="50" t="s">
        <v>17</v>
      </c>
      <c r="C54" s="44">
        <f>SUM(D54:G54)</f>
        <v>633</v>
      </c>
      <c r="D54" s="51">
        <v>35</v>
      </c>
      <c r="E54" s="45">
        <v>104</v>
      </c>
      <c r="F54" s="45">
        <v>350</v>
      </c>
      <c r="G54" s="45">
        <v>144</v>
      </c>
      <c r="H54" s="19"/>
    </row>
    <row r="55" spans="2:8" x14ac:dyDescent="0.15">
      <c r="B55" s="52"/>
      <c r="C55" s="53">
        <f>$C54/C54</f>
        <v>1</v>
      </c>
      <c r="D55" s="53">
        <f t="shared" ref="D55:G55" si="18">D54/$C54</f>
        <v>5.5292259083728278E-2</v>
      </c>
      <c r="E55" s="53">
        <f t="shared" si="18"/>
        <v>0.16429699842022116</v>
      </c>
      <c r="F55" s="53">
        <f t="shared" si="18"/>
        <v>0.55292259083728279</v>
      </c>
      <c r="G55" s="53">
        <f t="shared" si="18"/>
        <v>0.22748815165876776</v>
      </c>
      <c r="H55" s="19"/>
    </row>
    <row r="56" spans="2:8" x14ac:dyDescent="0.15">
      <c r="B56" s="50" t="s">
        <v>18</v>
      </c>
      <c r="C56" s="44">
        <f>SUM(D56:G56)</f>
        <v>91</v>
      </c>
      <c r="D56" s="51">
        <v>9</v>
      </c>
      <c r="E56" s="45">
        <v>21</v>
      </c>
      <c r="F56" s="45">
        <v>50</v>
      </c>
      <c r="G56" s="45">
        <v>11</v>
      </c>
      <c r="H56" s="19"/>
    </row>
    <row r="57" spans="2:8" x14ac:dyDescent="0.15">
      <c r="B57" s="52"/>
      <c r="C57" s="53">
        <f>$C56/C56</f>
        <v>1</v>
      </c>
      <c r="D57" s="53">
        <f t="shared" ref="D57:G57" si="19">D56/$C56</f>
        <v>9.8901098901098897E-2</v>
      </c>
      <c r="E57" s="53">
        <f t="shared" si="19"/>
        <v>0.23076923076923078</v>
      </c>
      <c r="F57" s="53">
        <f t="shared" si="19"/>
        <v>0.5494505494505495</v>
      </c>
      <c r="G57" s="53">
        <f t="shared" si="19"/>
        <v>0.12087912087912088</v>
      </c>
      <c r="H57" s="19"/>
    </row>
    <row r="58" spans="2:8" x14ac:dyDescent="0.15">
      <c r="B58" s="50" t="s">
        <v>19</v>
      </c>
      <c r="C58" s="44">
        <f>SUM(D58:G58)</f>
        <v>21</v>
      </c>
      <c r="D58" s="51">
        <v>4</v>
      </c>
      <c r="E58" s="45">
        <v>4</v>
      </c>
      <c r="F58" s="45">
        <v>11</v>
      </c>
      <c r="G58" s="45">
        <v>2</v>
      </c>
      <c r="H58" s="19"/>
    </row>
    <row r="59" spans="2:8" x14ac:dyDescent="0.15">
      <c r="B59" s="52"/>
      <c r="C59" s="53">
        <f>$C58/C58</f>
        <v>1</v>
      </c>
      <c r="D59" s="53">
        <f t="shared" ref="D59:G59" si="20">D58/$C58</f>
        <v>0.19047619047619047</v>
      </c>
      <c r="E59" s="53">
        <f t="shared" si="20"/>
        <v>0.19047619047619047</v>
      </c>
      <c r="F59" s="53">
        <f t="shared" si="20"/>
        <v>0.52380952380952384</v>
      </c>
      <c r="G59" s="53">
        <f t="shared" si="20"/>
        <v>9.5238095238095233E-2</v>
      </c>
      <c r="H59" s="19"/>
    </row>
    <row r="60" spans="2:8" x14ac:dyDescent="0.15">
      <c r="B60" s="50" t="s">
        <v>20</v>
      </c>
      <c r="C60" s="44">
        <f>SUM(D60:G60)</f>
        <v>37</v>
      </c>
      <c r="D60" s="51">
        <v>9</v>
      </c>
      <c r="E60" s="45">
        <v>8</v>
      </c>
      <c r="F60" s="45">
        <v>17</v>
      </c>
      <c r="G60" s="45">
        <v>3</v>
      </c>
      <c r="H60" s="19"/>
    </row>
    <row r="61" spans="2:8" x14ac:dyDescent="0.15">
      <c r="B61" s="52"/>
      <c r="C61" s="53">
        <f>$C60/C60</f>
        <v>1</v>
      </c>
      <c r="D61" s="53">
        <f t="shared" ref="D61:G61" si="21">D60/$C60</f>
        <v>0.24324324324324326</v>
      </c>
      <c r="E61" s="53">
        <f t="shared" si="21"/>
        <v>0.21621621621621623</v>
      </c>
      <c r="F61" s="53">
        <f t="shared" si="21"/>
        <v>0.45945945945945948</v>
      </c>
      <c r="G61" s="53">
        <f t="shared" si="21"/>
        <v>8.1081081081081086E-2</v>
      </c>
      <c r="H61" s="19"/>
    </row>
    <row r="62" spans="2:8" x14ac:dyDescent="0.15">
      <c r="B62" s="50" t="s">
        <v>24</v>
      </c>
      <c r="C62" s="44">
        <f>SUM(D62:G62)</f>
        <v>20</v>
      </c>
      <c r="D62" s="51">
        <v>1</v>
      </c>
      <c r="E62" s="45">
        <v>2</v>
      </c>
      <c r="F62" s="45">
        <v>8</v>
      </c>
      <c r="G62" s="45">
        <v>9</v>
      </c>
      <c r="H62" s="19"/>
    </row>
    <row r="63" spans="2:8" x14ac:dyDescent="0.15">
      <c r="B63" s="52"/>
      <c r="C63" s="53">
        <f>$C62/C62</f>
        <v>1</v>
      </c>
      <c r="D63" s="53">
        <f t="shared" ref="D63:G63" si="22">D62/$C62</f>
        <v>0.05</v>
      </c>
      <c r="E63" s="53">
        <f t="shared" si="22"/>
        <v>0.1</v>
      </c>
      <c r="F63" s="53">
        <f t="shared" si="22"/>
        <v>0.4</v>
      </c>
      <c r="G63" s="53">
        <f t="shared" si="22"/>
        <v>0.45</v>
      </c>
      <c r="H63" s="19"/>
    </row>
    <row r="64" spans="2:8" x14ac:dyDescent="0.4">
      <c r="E64" s="18"/>
      <c r="H64" s="19"/>
    </row>
    <row r="65" spans="2:8" x14ac:dyDescent="0.4">
      <c r="B65" s="18" t="s">
        <v>49</v>
      </c>
      <c r="E65" s="18"/>
      <c r="H65" s="19"/>
    </row>
    <row r="66" spans="2:8" s="24" customFormat="1" ht="35.25" customHeight="1" x14ac:dyDescent="0.4">
      <c r="B66" s="89"/>
      <c r="C66" s="90" t="s">
        <v>39</v>
      </c>
      <c r="D66" s="91" t="s">
        <v>117</v>
      </c>
      <c r="E66" s="215" t="s">
        <v>118</v>
      </c>
      <c r="F66" s="216" t="s">
        <v>119</v>
      </c>
      <c r="G66" s="91" t="s">
        <v>91</v>
      </c>
    </row>
    <row r="67" spans="2:8" x14ac:dyDescent="0.15">
      <c r="B67" s="43" t="s">
        <v>42</v>
      </c>
      <c r="C67" s="44">
        <f>SUM(D67:G67)</f>
        <v>784</v>
      </c>
      <c r="D67" s="45">
        <f>SUM(D69,D71,D73,D75,D77,D79)</f>
        <v>58</v>
      </c>
      <c r="E67" s="45">
        <f t="shared" ref="E67:G67" si="23">SUM(E69,E71,E73,E75,E77,E79)</f>
        <v>138</v>
      </c>
      <c r="F67" s="45">
        <f t="shared" si="23"/>
        <v>431</v>
      </c>
      <c r="G67" s="45">
        <f t="shared" si="23"/>
        <v>157</v>
      </c>
      <c r="H67" s="19"/>
    </row>
    <row r="68" spans="2:8" ht="12.75" thickBot="1" x14ac:dyDescent="0.2">
      <c r="B68" s="47"/>
      <c r="C68" s="48">
        <f>$C67/C67</f>
        <v>1</v>
      </c>
      <c r="D68" s="48">
        <f>D67/$C67</f>
        <v>7.3979591836734693E-2</v>
      </c>
      <c r="E68" s="48">
        <f t="shared" ref="E68:G68" si="24">E67/$C67</f>
        <v>0.17602040816326531</v>
      </c>
      <c r="F68" s="48">
        <f t="shared" si="24"/>
        <v>0.54974489795918369</v>
      </c>
      <c r="G68" s="48">
        <f t="shared" si="24"/>
        <v>0.20025510204081631</v>
      </c>
      <c r="H68" s="19"/>
    </row>
    <row r="69" spans="2:8" ht="12.75" thickTop="1" x14ac:dyDescent="0.15">
      <c r="B69" s="50" t="s">
        <v>493</v>
      </c>
      <c r="C69" s="44">
        <f>SUM(D69:G69)</f>
        <v>109</v>
      </c>
      <c r="D69" s="51">
        <v>4</v>
      </c>
      <c r="E69" s="45">
        <v>13</v>
      </c>
      <c r="F69" s="45">
        <v>50</v>
      </c>
      <c r="G69" s="45">
        <v>42</v>
      </c>
    </row>
    <row r="70" spans="2:8" x14ac:dyDescent="0.15">
      <c r="B70" s="52"/>
      <c r="C70" s="53">
        <f>$C69/C69</f>
        <v>1</v>
      </c>
      <c r="D70" s="53">
        <f>D69/$C69</f>
        <v>3.669724770642202E-2</v>
      </c>
      <c r="E70" s="53">
        <f t="shared" ref="E70:G70" si="25">E69/$C69</f>
        <v>0.11926605504587157</v>
      </c>
      <c r="F70" s="53">
        <f t="shared" si="25"/>
        <v>0.45871559633027525</v>
      </c>
      <c r="G70" s="53">
        <f t="shared" si="25"/>
        <v>0.38532110091743121</v>
      </c>
    </row>
    <row r="71" spans="2:8" x14ac:dyDescent="0.15">
      <c r="B71" s="50" t="s">
        <v>21</v>
      </c>
      <c r="C71" s="44">
        <f>SUM(D71:G71)</f>
        <v>226</v>
      </c>
      <c r="D71" s="51">
        <v>12</v>
      </c>
      <c r="E71" s="45">
        <v>36</v>
      </c>
      <c r="F71" s="45">
        <v>121</v>
      </c>
      <c r="G71" s="45">
        <v>57</v>
      </c>
    </row>
    <row r="72" spans="2:8" x14ac:dyDescent="0.15">
      <c r="B72" s="52"/>
      <c r="C72" s="53">
        <f>$C71/C71</f>
        <v>1</v>
      </c>
      <c r="D72" s="53">
        <f>D71/$C71</f>
        <v>5.3097345132743362E-2</v>
      </c>
      <c r="E72" s="53">
        <f t="shared" ref="E72:G72" si="26">E71/$C71</f>
        <v>0.15929203539823009</v>
      </c>
      <c r="F72" s="53">
        <f t="shared" si="26"/>
        <v>0.53539823008849563</v>
      </c>
      <c r="G72" s="53">
        <f t="shared" si="26"/>
        <v>0.25221238938053098</v>
      </c>
    </row>
    <row r="73" spans="2:8" x14ac:dyDescent="0.15">
      <c r="B73" s="50" t="s">
        <v>22</v>
      </c>
      <c r="C73" s="44">
        <f>SUM(D73:G73)</f>
        <v>276</v>
      </c>
      <c r="D73" s="51">
        <v>18</v>
      </c>
      <c r="E73" s="45">
        <v>56</v>
      </c>
      <c r="F73" s="45">
        <v>164</v>
      </c>
      <c r="G73" s="45">
        <v>38</v>
      </c>
    </row>
    <row r="74" spans="2:8" x14ac:dyDescent="0.15">
      <c r="B74" s="52"/>
      <c r="C74" s="53">
        <f>$C73/C73</f>
        <v>1</v>
      </c>
      <c r="D74" s="53">
        <f>D73/$C73</f>
        <v>6.5217391304347824E-2</v>
      </c>
      <c r="E74" s="53">
        <f t="shared" ref="E74:G74" si="27">E73/$C73</f>
        <v>0.20289855072463769</v>
      </c>
      <c r="F74" s="53">
        <f t="shared" si="27"/>
        <v>0.59420289855072461</v>
      </c>
      <c r="G74" s="53">
        <f t="shared" si="27"/>
        <v>0.13768115942028986</v>
      </c>
    </row>
    <row r="75" spans="2:8" x14ac:dyDescent="0.15">
      <c r="B75" s="50" t="s">
        <v>23</v>
      </c>
      <c r="C75" s="44">
        <f>SUM(D75:G75)</f>
        <v>90</v>
      </c>
      <c r="D75" s="51">
        <v>5</v>
      </c>
      <c r="E75" s="45">
        <v>18</v>
      </c>
      <c r="F75" s="45">
        <v>51</v>
      </c>
      <c r="G75" s="45">
        <v>16</v>
      </c>
    </row>
    <row r="76" spans="2:8" x14ac:dyDescent="0.15">
      <c r="B76" s="52"/>
      <c r="C76" s="53">
        <f>$C75/C75</f>
        <v>1</v>
      </c>
      <c r="D76" s="53">
        <f>D75/$C75</f>
        <v>5.5555555555555552E-2</v>
      </c>
      <c r="E76" s="53">
        <f t="shared" ref="E76:G76" si="28">E75/$C75</f>
        <v>0.2</v>
      </c>
      <c r="F76" s="53">
        <f t="shared" si="28"/>
        <v>0.56666666666666665</v>
      </c>
      <c r="G76" s="53">
        <f t="shared" si="28"/>
        <v>0.17777777777777778</v>
      </c>
      <c r="H76" s="19"/>
    </row>
    <row r="77" spans="2:8" x14ac:dyDescent="0.15">
      <c r="B77" s="50" t="s">
        <v>320</v>
      </c>
      <c r="C77" s="44">
        <f>SUM(D77:G77)</f>
        <v>62</v>
      </c>
      <c r="D77" s="51">
        <v>8</v>
      </c>
      <c r="E77" s="45">
        <v>14</v>
      </c>
      <c r="F77" s="45">
        <v>36</v>
      </c>
      <c r="G77" s="45">
        <v>4</v>
      </c>
      <c r="H77" s="19"/>
    </row>
    <row r="78" spans="2:8" x14ac:dyDescent="0.15">
      <c r="B78" s="52"/>
      <c r="C78" s="53">
        <f>$C77/C77</f>
        <v>1</v>
      </c>
      <c r="D78" s="53">
        <f>D77/$C77</f>
        <v>0.12903225806451613</v>
      </c>
      <c r="E78" s="53">
        <f t="shared" ref="E78:G78" si="29">E77/$C77</f>
        <v>0.22580645161290322</v>
      </c>
      <c r="F78" s="53">
        <f t="shared" si="29"/>
        <v>0.58064516129032262</v>
      </c>
      <c r="G78" s="53">
        <f t="shared" si="29"/>
        <v>6.4516129032258063E-2</v>
      </c>
      <c r="H78" s="19"/>
    </row>
    <row r="79" spans="2:8" x14ac:dyDescent="0.15">
      <c r="B79" s="50" t="s">
        <v>319</v>
      </c>
      <c r="C79" s="44">
        <f>SUM(D79:G79)</f>
        <v>21</v>
      </c>
      <c r="D79" s="51">
        <v>11</v>
      </c>
      <c r="E79" s="45">
        <v>1</v>
      </c>
      <c r="F79" s="45">
        <v>9</v>
      </c>
      <c r="G79" s="45">
        <v>0</v>
      </c>
      <c r="H79" s="19"/>
    </row>
    <row r="80" spans="2:8" ht="12.75" thickBot="1" x14ac:dyDescent="0.2">
      <c r="B80" s="52"/>
      <c r="C80" s="53">
        <f>$C79/C79</f>
        <v>1</v>
      </c>
      <c r="D80" s="53">
        <f>D79/$C79</f>
        <v>0.52380952380952384</v>
      </c>
      <c r="E80" s="53">
        <f t="shared" ref="E80:G80" si="30">E79/$C79</f>
        <v>4.7619047619047616E-2</v>
      </c>
      <c r="F80" s="53">
        <f t="shared" si="30"/>
        <v>0.42857142857142855</v>
      </c>
      <c r="G80" s="53">
        <f t="shared" si="30"/>
        <v>0</v>
      </c>
      <c r="H80" s="19"/>
    </row>
    <row r="81" spans="2:18" ht="14.25" thickTop="1" x14ac:dyDescent="0.15">
      <c r="B81" s="255" t="s">
        <v>489</v>
      </c>
      <c r="C81" s="256">
        <f t="shared" ref="C81" si="31">SUM(D81:G81)</f>
        <v>763</v>
      </c>
      <c r="D81" s="256">
        <f>SUM(D69,D71,D73,D75,D77)</f>
        <v>47</v>
      </c>
      <c r="E81" s="256">
        <f>SUM(E69,E71,E73,E75,E77)</f>
        <v>137</v>
      </c>
      <c r="F81" s="256">
        <f>SUM(F69,F71,F73,F75,F77)</f>
        <v>422</v>
      </c>
      <c r="G81" s="256">
        <f>SUM(G69,G71,G73,G75,G77)</f>
        <v>157</v>
      </c>
      <c r="H81" s="19"/>
    </row>
    <row r="82" spans="2:18" ht="13.5" x14ac:dyDescent="0.15">
      <c r="B82" s="257"/>
      <c r="C82" s="258">
        <f>SUM(D82:G82)</f>
        <v>1</v>
      </c>
      <c r="D82" s="259">
        <f>D81/$C81</f>
        <v>6.1598951507208385E-2</v>
      </c>
      <c r="E82" s="259">
        <f>E81/$C81</f>
        <v>0.17955439056356487</v>
      </c>
      <c r="F82" s="259">
        <f>F81/$C81</f>
        <v>0.55307994757536039</v>
      </c>
      <c r="G82" s="259">
        <f>G81/$C81</f>
        <v>0.20576671035386632</v>
      </c>
      <c r="H82" s="19"/>
    </row>
    <row r="83" spans="2:18" x14ac:dyDescent="0.4">
      <c r="E83" s="18"/>
      <c r="H83" s="19"/>
    </row>
    <row r="84" spans="2:18" x14ac:dyDescent="0.4">
      <c r="E84" s="18"/>
      <c r="H84" s="19"/>
    </row>
    <row r="85" spans="2:18" ht="16.5" customHeight="1" x14ac:dyDescent="0.4">
      <c r="B85" s="18" t="s">
        <v>311</v>
      </c>
      <c r="E85" s="18"/>
      <c r="H85" s="19"/>
    </row>
    <row r="86" spans="2:18" s="24" customFormat="1" ht="36" customHeight="1" x14ac:dyDescent="0.4">
      <c r="B86" s="131"/>
      <c r="C86" s="90" t="s">
        <v>39</v>
      </c>
      <c r="D86" s="91" t="s">
        <v>117</v>
      </c>
      <c r="E86" s="215" t="s">
        <v>118</v>
      </c>
      <c r="F86" s="216" t="s">
        <v>119</v>
      </c>
      <c r="G86" s="91" t="s">
        <v>91</v>
      </c>
    </row>
    <row r="87" spans="2:18" x14ac:dyDescent="0.15">
      <c r="B87" s="43" t="s">
        <v>42</v>
      </c>
      <c r="C87" s="44">
        <f>SUM(D87:G87)</f>
        <v>802</v>
      </c>
      <c r="D87" s="45">
        <f>SUM(D89,D91,D93,D95,D97,D99,D101)</f>
        <v>58</v>
      </c>
      <c r="E87" s="45">
        <f t="shared" ref="E87:G87" si="32">SUM(E89,E91,E93,E95,E97,E99,E101)</f>
        <v>139</v>
      </c>
      <c r="F87" s="45">
        <f t="shared" si="32"/>
        <v>436</v>
      </c>
      <c r="G87" s="45">
        <f t="shared" si="32"/>
        <v>169</v>
      </c>
      <c r="H87" s="19"/>
    </row>
    <row r="88" spans="2:18" ht="12.75" thickBot="1" x14ac:dyDescent="0.2">
      <c r="B88" s="47"/>
      <c r="C88" s="48">
        <f>$C87/C87</f>
        <v>1</v>
      </c>
      <c r="D88" s="48">
        <f t="shared" ref="D88:G88" si="33">D87/$C87</f>
        <v>7.2319201995012475E-2</v>
      </c>
      <c r="E88" s="48">
        <f t="shared" si="33"/>
        <v>0.17331670822942644</v>
      </c>
      <c r="F88" s="48">
        <f t="shared" si="33"/>
        <v>0.54364089775561097</v>
      </c>
      <c r="G88" s="48">
        <f t="shared" si="33"/>
        <v>0.21072319201995013</v>
      </c>
      <c r="H88" s="19"/>
    </row>
    <row r="89" spans="2:18" ht="12.75" thickTop="1" x14ac:dyDescent="0.15">
      <c r="B89" s="50" t="s">
        <v>67</v>
      </c>
      <c r="C89" s="44">
        <f>SUM(D89:G89)</f>
        <v>262</v>
      </c>
      <c r="D89" s="51">
        <v>10</v>
      </c>
      <c r="E89" s="45">
        <v>41</v>
      </c>
      <c r="F89" s="45">
        <v>127</v>
      </c>
      <c r="G89" s="45">
        <v>84</v>
      </c>
      <c r="H89" s="72"/>
      <c r="I89" s="73"/>
      <c r="J89" s="73"/>
      <c r="K89" s="73"/>
      <c r="L89" s="73"/>
      <c r="M89" s="73"/>
      <c r="N89" s="73"/>
      <c r="O89" s="73"/>
      <c r="P89" s="73"/>
      <c r="Q89" s="73"/>
      <c r="R89" s="73"/>
    </row>
    <row r="90" spans="2:18" x14ac:dyDescent="0.15">
      <c r="B90" s="52"/>
      <c r="C90" s="53">
        <f>$C89/C89</f>
        <v>1</v>
      </c>
      <c r="D90" s="53">
        <f t="shared" ref="D90:G90" si="34">D89/$C89</f>
        <v>3.8167938931297711E-2</v>
      </c>
      <c r="E90" s="53">
        <f t="shared" si="34"/>
        <v>0.15648854961832062</v>
      </c>
      <c r="F90" s="53">
        <f t="shared" si="34"/>
        <v>0.48473282442748089</v>
      </c>
      <c r="G90" s="53">
        <f t="shared" si="34"/>
        <v>0.32061068702290074</v>
      </c>
      <c r="H90" s="72"/>
      <c r="I90" s="73"/>
      <c r="J90" s="73"/>
      <c r="K90" s="73"/>
      <c r="L90" s="73"/>
      <c r="M90" s="73"/>
      <c r="N90" s="73"/>
      <c r="O90" s="73"/>
      <c r="P90" s="73"/>
      <c r="Q90" s="73"/>
      <c r="R90" s="73"/>
    </row>
    <row r="91" spans="2:18" x14ac:dyDescent="0.15">
      <c r="B91" s="50" t="s">
        <v>31</v>
      </c>
      <c r="C91" s="44">
        <f>SUM(D91:G91)</f>
        <v>31</v>
      </c>
      <c r="D91" s="51">
        <v>8</v>
      </c>
      <c r="E91" s="45">
        <v>6</v>
      </c>
      <c r="F91" s="45">
        <v>17</v>
      </c>
      <c r="G91" s="45">
        <v>0</v>
      </c>
      <c r="H91" s="72"/>
      <c r="I91" s="73"/>
      <c r="J91" s="73"/>
      <c r="K91" s="73"/>
      <c r="L91" s="73"/>
      <c r="M91" s="73"/>
      <c r="N91" s="73"/>
      <c r="O91" s="73"/>
      <c r="P91" s="73"/>
      <c r="Q91" s="73"/>
      <c r="R91" s="73"/>
    </row>
    <row r="92" spans="2:18" x14ac:dyDescent="0.15">
      <c r="B92" s="52"/>
      <c r="C92" s="53">
        <f>$C91/C91</f>
        <v>1</v>
      </c>
      <c r="D92" s="53">
        <f t="shared" ref="D92:G92" si="35">D91/$C91</f>
        <v>0.25806451612903225</v>
      </c>
      <c r="E92" s="53">
        <f t="shared" si="35"/>
        <v>0.19354838709677419</v>
      </c>
      <c r="F92" s="53">
        <f t="shared" si="35"/>
        <v>0.54838709677419351</v>
      </c>
      <c r="G92" s="53">
        <f t="shared" si="35"/>
        <v>0</v>
      </c>
      <c r="H92" s="72"/>
      <c r="I92" s="73"/>
      <c r="J92" s="73"/>
      <c r="K92" s="73"/>
      <c r="L92" s="73"/>
      <c r="M92" s="73"/>
      <c r="N92" s="73"/>
      <c r="O92" s="73"/>
      <c r="P92" s="73"/>
      <c r="Q92" s="73"/>
      <c r="R92" s="73"/>
    </row>
    <row r="93" spans="2:18" x14ac:dyDescent="0.15">
      <c r="B93" s="50" t="s">
        <v>32</v>
      </c>
      <c r="C93" s="44">
        <f>SUM(D93:G93)</f>
        <v>56</v>
      </c>
      <c r="D93" s="51">
        <v>5</v>
      </c>
      <c r="E93" s="45">
        <v>8</v>
      </c>
      <c r="F93" s="45">
        <v>39</v>
      </c>
      <c r="G93" s="45">
        <v>4</v>
      </c>
      <c r="H93" s="72"/>
      <c r="I93" s="73"/>
      <c r="J93" s="73"/>
      <c r="K93" s="73"/>
      <c r="L93" s="73"/>
      <c r="M93" s="73"/>
      <c r="N93" s="73"/>
      <c r="O93" s="73"/>
      <c r="P93" s="73"/>
      <c r="Q93" s="73"/>
      <c r="R93" s="73"/>
    </row>
    <row r="94" spans="2:18" x14ac:dyDescent="0.15">
      <c r="B94" s="52"/>
      <c r="C94" s="53">
        <f>$C93/C93</f>
        <v>1</v>
      </c>
      <c r="D94" s="53">
        <f t="shared" ref="D94:G94" si="36">D93/$C93</f>
        <v>8.9285714285714288E-2</v>
      </c>
      <c r="E94" s="53">
        <f t="shared" si="36"/>
        <v>0.14285714285714285</v>
      </c>
      <c r="F94" s="53">
        <f t="shared" si="36"/>
        <v>0.6964285714285714</v>
      </c>
      <c r="G94" s="53">
        <f t="shared" si="36"/>
        <v>7.1428571428571425E-2</v>
      </c>
      <c r="H94" s="72"/>
      <c r="I94" s="73"/>
      <c r="J94" s="73"/>
      <c r="K94" s="73"/>
      <c r="L94" s="73"/>
      <c r="M94" s="73"/>
      <c r="N94" s="73"/>
      <c r="O94" s="73"/>
      <c r="P94" s="73"/>
      <c r="Q94" s="73"/>
      <c r="R94" s="73"/>
    </row>
    <row r="95" spans="2:18" x14ac:dyDescent="0.15">
      <c r="B95" s="50" t="s">
        <v>33</v>
      </c>
      <c r="C95" s="44">
        <f>SUM(D95:G95)</f>
        <v>235</v>
      </c>
      <c r="D95" s="51">
        <v>17</v>
      </c>
      <c r="E95" s="45">
        <v>45</v>
      </c>
      <c r="F95" s="45">
        <v>145</v>
      </c>
      <c r="G95" s="45">
        <v>28</v>
      </c>
      <c r="H95" s="72"/>
      <c r="I95" s="73"/>
      <c r="J95" s="73"/>
      <c r="K95" s="73"/>
      <c r="L95" s="73"/>
      <c r="M95" s="73"/>
      <c r="N95" s="73"/>
      <c r="O95" s="73"/>
      <c r="P95" s="73"/>
      <c r="Q95" s="73"/>
      <c r="R95" s="73"/>
    </row>
    <row r="96" spans="2:18" x14ac:dyDescent="0.15">
      <c r="B96" s="52"/>
      <c r="C96" s="53">
        <f>$C95/C95</f>
        <v>1</v>
      </c>
      <c r="D96" s="53">
        <f t="shared" ref="D96:G96" si="37">D95/$C95</f>
        <v>7.2340425531914887E-2</v>
      </c>
      <c r="E96" s="53">
        <f t="shared" si="37"/>
        <v>0.19148936170212766</v>
      </c>
      <c r="F96" s="53">
        <f t="shared" si="37"/>
        <v>0.61702127659574468</v>
      </c>
      <c r="G96" s="53">
        <f t="shared" si="37"/>
        <v>0.11914893617021277</v>
      </c>
      <c r="H96" s="19"/>
    </row>
    <row r="97" spans="2:8" ht="12" customHeight="1" x14ac:dyDescent="0.15">
      <c r="B97" s="50" t="s">
        <v>34</v>
      </c>
      <c r="C97" s="44">
        <f>SUM(D97:G97)</f>
        <v>99</v>
      </c>
      <c r="D97" s="51">
        <v>7</v>
      </c>
      <c r="E97" s="45">
        <v>13</v>
      </c>
      <c r="F97" s="45">
        <v>61</v>
      </c>
      <c r="G97" s="45">
        <v>18</v>
      </c>
      <c r="H97" s="19"/>
    </row>
    <row r="98" spans="2:8" ht="12" customHeight="1" x14ac:dyDescent="0.15">
      <c r="B98" s="52"/>
      <c r="C98" s="53">
        <f>$C97/C97</f>
        <v>1</v>
      </c>
      <c r="D98" s="53">
        <f t="shared" ref="D98:G98" si="38">D97/$C97</f>
        <v>7.0707070707070704E-2</v>
      </c>
      <c r="E98" s="53">
        <f t="shared" si="38"/>
        <v>0.13131313131313133</v>
      </c>
      <c r="F98" s="53">
        <f t="shared" si="38"/>
        <v>0.61616161616161613</v>
      </c>
      <c r="G98" s="53">
        <f t="shared" si="38"/>
        <v>0.18181818181818182</v>
      </c>
      <c r="H98" s="19"/>
    </row>
    <row r="99" spans="2:8" ht="12" customHeight="1" x14ac:dyDescent="0.15">
      <c r="B99" s="50" t="s">
        <v>35</v>
      </c>
      <c r="C99" s="44">
        <f>SUM(D99:G99)</f>
        <v>97</v>
      </c>
      <c r="D99" s="51">
        <v>10</v>
      </c>
      <c r="E99" s="45">
        <v>25</v>
      </c>
      <c r="F99" s="45">
        <v>44</v>
      </c>
      <c r="G99" s="45">
        <v>18</v>
      </c>
      <c r="H99" s="19"/>
    </row>
    <row r="100" spans="2:8" s="57" customFormat="1" ht="12" customHeight="1" x14ac:dyDescent="0.15">
      <c r="B100" s="52"/>
      <c r="C100" s="53">
        <f t="shared" ref="C100" si="39">$C99/C99</f>
        <v>1</v>
      </c>
      <c r="D100" s="53">
        <f t="shared" ref="D100:G100" si="40">D99/$C99</f>
        <v>0.10309278350515463</v>
      </c>
      <c r="E100" s="53">
        <f t="shared" si="40"/>
        <v>0.25773195876288657</v>
      </c>
      <c r="F100" s="53">
        <f t="shared" si="40"/>
        <v>0.45360824742268041</v>
      </c>
      <c r="G100" s="53">
        <f t="shared" si="40"/>
        <v>0.18556701030927836</v>
      </c>
    </row>
    <row r="101" spans="2:8" ht="12" customHeight="1" x14ac:dyDescent="0.15">
      <c r="B101" s="50" t="s">
        <v>0</v>
      </c>
      <c r="C101" s="44">
        <f>SUM(D101:G101)</f>
        <v>22</v>
      </c>
      <c r="D101" s="51">
        <v>1</v>
      </c>
      <c r="E101" s="45">
        <v>1</v>
      </c>
      <c r="F101" s="45">
        <v>3</v>
      </c>
      <c r="G101" s="45">
        <v>17</v>
      </c>
      <c r="H101" s="19"/>
    </row>
    <row r="102" spans="2:8" s="57" customFormat="1" ht="12" customHeight="1" x14ac:dyDescent="0.15">
      <c r="B102" s="52"/>
      <c r="C102" s="53">
        <f t="shared" ref="C102" si="41">$C101/C101</f>
        <v>1</v>
      </c>
      <c r="D102" s="53">
        <f t="shared" ref="D102:G102" si="42">D101/$C101</f>
        <v>4.5454545454545456E-2</v>
      </c>
      <c r="E102" s="53">
        <f t="shared" si="42"/>
        <v>4.5454545454545456E-2</v>
      </c>
      <c r="F102" s="53">
        <f t="shared" si="42"/>
        <v>0.13636363636363635</v>
      </c>
      <c r="G102" s="53">
        <f t="shared" si="42"/>
        <v>0.77272727272727271</v>
      </c>
    </row>
    <row r="103" spans="2:8" s="57" customFormat="1" ht="13.5" x14ac:dyDescent="0.4">
      <c r="E103" s="58"/>
    </row>
  </sheetData>
  <mergeCells count="1">
    <mergeCell ref="B13:D13"/>
  </mergeCells>
  <phoneticPr fontId="2"/>
  <pageMargins left="0.70866141732283472" right="0.70866141732283472" top="0.74803149606299213" bottom="0.74803149606299213" header="0.31496062992125984" footer="0.31496062992125984"/>
  <pageSetup paperSize="9" orientation="landscape" r:id="rId1"/>
  <rowBreaks count="3" manualBreakCount="3">
    <brk id="22" max="11" man="1"/>
    <brk id="49" max="11" man="1"/>
    <brk id="8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view="pageBreakPreview" zoomScale="115" zoomScaleNormal="70" zoomScaleSheetLayoutView="115"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1:8" ht="22.5" customHeight="1" x14ac:dyDescent="0.4">
      <c r="B1" s="370" t="s">
        <v>513</v>
      </c>
    </row>
    <row r="3" spans="1:8" x14ac:dyDescent="0.4">
      <c r="B3" s="10" t="s">
        <v>120</v>
      </c>
      <c r="C3" s="10"/>
      <c r="D3" s="10"/>
      <c r="E3" s="11"/>
      <c r="F3" s="10"/>
      <c r="G3" s="10"/>
    </row>
    <row r="4" spans="1:8" x14ac:dyDescent="0.4">
      <c r="B4" s="10"/>
      <c r="C4" s="10"/>
      <c r="D4" s="10"/>
      <c r="E4" s="11"/>
      <c r="F4" s="10"/>
      <c r="G4" s="10"/>
    </row>
    <row r="5" spans="1:8" x14ac:dyDescent="0.4">
      <c r="B5" s="10" t="s">
        <v>123</v>
      </c>
      <c r="C5" s="10"/>
      <c r="D5" s="10"/>
      <c r="E5" s="11"/>
      <c r="F5" s="10"/>
      <c r="G5" s="10"/>
    </row>
    <row r="8" spans="1:8" s="24" customFormat="1" ht="22.5" customHeight="1" x14ac:dyDescent="0.4">
      <c r="A8" s="20"/>
      <c r="B8" s="77"/>
      <c r="C8" s="21"/>
      <c r="D8" s="21"/>
      <c r="E8" s="23" t="s">
        <v>141</v>
      </c>
      <c r="F8" s="23" t="s">
        <v>25</v>
      </c>
    </row>
    <row r="9" spans="1:8" s="24" customFormat="1" ht="15" customHeight="1" x14ac:dyDescent="0.4">
      <c r="A9" s="20"/>
      <c r="B9" s="79" t="s">
        <v>117</v>
      </c>
      <c r="C9" s="26"/>
      <c r="D9" s="26"/>
      <c r="E9" s="80">
        <v>55</v>
      </c>
      <c r="F9" s="27">
        <f>IFERROR(E9/802,)</f>
        <v>6.8578553615960103E-2</v>
      </c>
    </row>
    <row r="10" spans="1:8" s="24" customFormat="1" ht="15" customHeight="1" x14ac:dyDescent="0.4">
      <c r="A10" s="20"/>
      <c r="B10" s="79" t="s">
        <v>118</v>
      </c>
      <c r="C10" s="26"/>
      <c r="D10" s="26"/>
      <c r="E10" s="80">
        <v>130</v>
      </c>
      <c r="F10" s="27">
        <f t="shared" ref="F10:F12" si="0">IFERROR(E10/802,)</f>
        <v>0.16209476309226933</v>
      </c>
    </row>
    <row r="11" spans="1:8" s="24" customFormat="1" ht="15" customHeight="1" x14ac:dyDescent="0.4">
      <c r="A11" s="20"/>
      <c r="B11" s="79" t="s">
        <v>119</v>
      </c>
      <c r="C11" s="26"/>
      <c r="D11" s="26"/>
      <c r="E11" s="80">
        <v>440</v>
      </c>
      <c r="F11" s="27">
        <f t="shared" si="0"/>
        <v>0.54862842892768082</v>
      </c>
    </row>
    <row r="12" spans="1:8" s="24" customFormat="1" ht="15" customHeight="1" thickBot="1" x14ac:dyDescent="0.45">
      <c r="A12" s="20"/>
      <c r="B12" s="101" t="s">
        <v>0</v>
      </c>
      <c r="C12" s="29"/>
      <c r="D12" s="29"/>
      <c r="E12" s="104">
        <v>177</v>
      </c>
      <c r="F12" s="105">
        <f t="shared" si="0"/>
        <v>0.22069825436408977</v>
      </c>
    </row>
    <row r="13" spans="1:8" s="24" customFormat="1" ht="15" customHeight="1" thickTop="1" x14ac:dyDescent="0.4">
      <c r="A13" s="20"/>
      <c r="B13" s="321" t="s">
        <v>336</v>
      </c>
      <c r="C13" s="322"/>
      <c r="D13" s="323"/>
      <c r="E13" s="108">
        <f>SUM(E9:E12)</f>
        <v>802</v>
      </c>
      <c r="F13" s="32">
        <v>1</v>
      </c>
    </row>
    <row r="14" spans="1:8" s="24" customFormat="1" ht="15" customHeight="1" x14ac:dyDescent="0.4">
      <c r="A14" s="20"/>
      <c r="B14" s="109"/>
      <c r="C14" s="109"/>
      <c r="D14" s="109"/>
      <c r="E14" s="109"/>
      <c r="F14" s="109"/>
      <c r="G14" s="110"/>
      <c r="H14" s="111"/>
    </row>
    <row r="16" spans="1:8" x14ac:dyDescent="0.4">
      <c r="B16" s="18" t="s">
        <v>80</v>
      </c>
    </row>
    <row r="17" spans="2:7" ht="37.5" customHeight="1" x14ac:dyDescent="0.4">
      <c r="B17" s="1"/>
      <c r="C17" s="129" t="s">
        <v>39</v>
      </c>
      <c r="D17" s="129" t="s">
        <v>117</v>
      </c>
      <c r="E17" s="129" t="s">
        <v>118</v>
      </c>
      <c r="F17" s="132" t="s">
        <v>119</v>
      </c>
      <c r="G17" s="129" t="s">
        <v>91</v>
      </c>
    </row>
    <row r="18" spans="2:7" ht="15" customHeight="1" x14ac:dyDescent="0.4">
      <c r="B18" s="4" t="s">
        <v>267</v>
      </c>
      <c r="C18" s="5">
        <f>SUM(D18:G18)</f>
        <v>892</v>
      </c>
      <c r="D18" s="5">
        <v>88</v>
      </c>
      <c r="E18" s="5">
        <v>284</v>
      </c>
      <c r="F18" s="5">
        <v>471</v>
      </c>
      <c r="G18" s="5">
        <v>49</v>
      </c>
    </row>
    <row r="19" spans="2:7" ht="15" customHeight="1" x14ac:dyDescent="0.4">
      <c r="B19" s="7" t="s">
        <v>268</v>
      </c>
      <c r="C19" s="5">
        <f>SUM(D19:G19)</f>
        <v>802</v>
      </c>
      <c r="D19" s="8">
        <v>55</v>
      </c>
      <c r="E19" s="8">
        <v>130</v>
      </c>
      <c r="F19" s="8">
        <v>440</v>
      </c>
      <c r="G19" s="8">
        <v>177</v>
      </c>
    </row>
    <row r="20" spans="2:7" ht="7.5" customHeight="1" x14ac:dyDescent="0.4">
      <c r="B20" s="10"/>
      <c r="C20" s="10"/>
      <c r="D20" s="10"/>
      <c r="E20" s="11"/>
      <c r="F20" s="10"/>
      <c r="G20" s="10"/>
    </row>
    <row r="21" spans="2:7" ht="15" customHeight="1" x14ac:dyDescent="0.4">
      <c r="B21" s="4" t="s">
        <v>267</v>
      </c>
      <c r="C21" s="12">
        <f>C18/C18</f>
        <v>1</v>
      </c>
      <c r="D21" s="12">
        <f>D18/$C18</f>
        <v>9.8654708520179366E-2</v>
      </c>
      <c r="E21" s="12">
        <f t="shared" ref="E21:G22" si="1">E18/$C18</f>
        <v>0.31838565022421522</v>
      </c>
      <c r="F21" s="12">
        <f t="shared" si="1"/>
        <v>0.52802690582959644</v>
      </c>
      <c r="G21" s="12">
        <f t="shared" si="1"/>
        <v>5.4932735426008968E-2</v>
      </c>
    </row>
    <row r="22" spans="2:7" ht="15" customHeight="1" x14ac:dyDescent="0.4">
      <c r="B22" s="7" t="s">
        <v>268</v>
      </c>
      <c r="C22" s="12">
        <f>C19/C19</f>
        <v>1</v>
      </c>
      <c r="D22" s="12">
        <f>D19/$C19</f>
        <v>6.8578553615960103E-2</v>
      </c>
      <c r="E22" s="12">
        <f t="shared" si="1"/>
        <v>0.16209476309226933</v>
      </c>
      <c r="F22" s="12">
        <f t="shared" si="1"/>
        <v>0.54862842892768082</v>
      </c>
      <c r="G22" s="12">
        <f t="shared" si="1"/>
        <v>0.22069825436408977</v>
      </c>
    </row>
    <row r="23" spans="2:7" ht="15" customHeight="1" x14ac:dyDescent="0.4">
      <c r="B23" s="37"/>
      <c r="C23" s="38"/>
      <c r="D23" s="38"/>
      <c r="E23" s="38"/>
      <c r="F23" s="38"/>
      <c r="G23" s="38"/>
    </row>
    <row r="24" spans="2:7" x14ac:dyDescent="0.4">
      <c r="B24" s="18" t="s">
        <v>36</v>
      </c>
    </row>
    <row r="25" spans="2:7" s="24" customFormat="1" ht="35.25" customHeight="1" x14ac:dyDescent="0.4">
      <c r="B25" s="89"/>
      <c r="C25" s="90" t="s">
        <v>39</v>
      </c>
      <c r="D25" s="91" t="s">
        <v>117</v>
      </c>
      <c r="E25" s="91" t="s">
        <v>118</v>
      </c>
      <c r="F25" s="96" t="s">
        <v>119</v>
      </c>
      <c r="G25" s="91" t="s">
        <v>91</v>
      </c>
    </row>
    <row r="26" spans="2:7" x14ac:dyDescent="0.15">
      <c r="B26" s="43" t="s">
        <v>42</v>
      </c>
      <c r="C26" s="44">
        <f>SUM(D26:G26)</f>
        <v>802</v>
      </c>
      <c r="D26" s="45">
        <f>SUM(D28,D30,D32,D34,D36,D38,D40,D42,D44,D46,D48)</f>
        <v>55</v>
      </c>
      <c r="E26" s="45">
        <f t="shared" ref="E26:G26" si="2">SUM(E28,E30,E32,E34,E36,E38,E40,E42,E44,E46,E48)</f>
        <v>130</v>
      </c>
      <c r="F26" s="45">
        <f t="shared" si="2"/>
        <v>440</v>
      </c>
      <c r="G26" s="45">
        <f t="shared" si="2"/>
        <v>177</v>
      </c>
    </row>
    <row r="27" spans="2:7" ht="12.75" thickBot="1" x14ac:dyDescent="0.2">
      <c r="B27" s="47"/>
      <c r="C27" s="48">
        <f>$C26/C26</f>
        <v>1</v>
      </c>
      <c r="D27" s="48">
        <f>D26/$C26</f>
        <v>6.8578553615960103E-2</v>
      </c>
      <c r="E27" s="48">
        <f t="shared" ref="E27:G27" si="3">E26/$C26</f>
        <v>0.16209476309226933</v>
      </c>
      <c r="F27" s="48">
        <f t="shared" si="3"/>
        <v>0.54862842892768082</v>
      </c>
      <c r="G27" s="48">
        <f t="shared" si="3"/>
        <v>0.22069825436408977</v>
      </c>
    </row>
    <row r="28" spans="2:7" ht="12.75" thickTop="1" x14ac:dyDescent="0.15">
      <c r="B28" s="50" t="s">
        <v>5</v>
      </c>
      <c r="C28" s="44">
        <f>SUM(D28:G28)</f>
        <v>245</v>
      </c>
      <c r="D28" s="51">
        <v>17</v>
      </c>
      <c r="E28" s="45">
        <v>37</v>
      </c>
      <c r="F28" s="45">
        <v>140</v>
      </c>
      <c r="G28" s="45">
        <v>51</v>
      </c>
    </row>
    <row r="29" spans="2:7" x14ac:dyDescent="0.15">
      <c r="B29" s="52"/>
      <c r="C29" s="53">
        <f>$C28/C28</f>
        <v>1</v>
      </c>
      <c r="D29" s="53">
        <f>D28/$C28</f>
        <v>6.9387755102040816E-2</v>
      </c>
      <c r="E29" s="53">
        <f t="shared" ref="E29:G29" si="4">E28/$C28</f>
        <v>0.15102040816326531</v>
      </c>
      <c r="F29" s="53">
        <f t="shared" si="4"/>
        <v>0.5714285714285714</v>
      </c>
      <c r="G29" s="53">
        <f t="shared" si="4"/>
        <v>0.20816326530612245</v>
      </c>
    </row>
    <row r="30" spans="2:7" x14ac:dyDescent="0.15">
      <c r="B30" s="50" t="s">
        <v>6</v>
      </c>
      <c r="C30" s="44">
        <f>SUM(D30:G30)</f>
        <v>89</v>
      </c>
      <c r="D30" s="51">
        <v>5</v>
      </c>
      <c r="E30" s="45">
        <v>7</v>
      </c>
      <c r="F30" s="45">
        <v>56</v>
      </c>
      <c r="G30" s="45">
        <v>21</v>
      </c>
    </row>
    <row r="31" spans="2:7" x14ac:dyDescent="0.15">
      <c r="B31" s="52"/>
      <c r="C31" s="53">
        <f>$C30/C30</f>
        <v>1</v>
      </c>
      <c r="D31" s="53">
        <f>D30/$C30</f>
        <v>5.6179775280898875E-2</v>
      </c>
      <c r="E31" s="53">
        <f t="shared" ref="E31:G31" si="5">E30/$C30</f>
        <v>7.8651685393258425E-2</v>
      </c>
      <c r="F31" s="53">
        <f t="shared" si="5"/>
        <v>0.6292134831460674</v>
      </c>
      <c r="G31" s="53">
        <f t="shared" si="5"/>
        <v>0.23595505617977527</v>
      </c>
    </row>
    <row r="32" spans="2:7" x14ac:dyDescent="0.15">
      <c r="B32" s="50" t="s">
        <v>7</v>
      </c>
      <c r="C32" s="44">
        <f>SUM(D32:G32)</f>
        <v>213</v>
      </c>
      <c r="D32" s="51">
        <v>16</v>
      </c>
      <c r="E32" s="45">
        <v>40</v>
      </c>
      <c r="F32" s="45">
        <v>105</v>
      </c>
      <c r="G32" s="45">
        <v>52</v>
      </c>
    </row>
    <row r="33" spans="2:7" x14ac:dyDescent="0.15">
      <c r="B33" s="52"/>
      <c r="C33" s="53">
        <f>$C32/C32</f>
        <v>1</v>
      </c>
      <c r="D33" s="53">
        <f>D32/$C32</f>
        <v>7.5117370892018781E-2</v>
      </c>
      <c r="E33" s="53">
        <f t="shared" ref="E33:G33" si="6">E32/$C32</f>
        <v>0.18779342723004694</v>
      </c>
      <c r="F33" s="53">
        <f t="shared" si="6"/>
        <v>0.49295774647887325</v>
      </c>
      <c r="G33" s="53">
        <f t="shared" si="6"/>
        <v>0.24413145539906103</v>
      </c>
    </row>
    <row r="34" spans="2:7" x14ac:dyDescent="0.15">
      <c r="B34" s="50" t="s">
        <v>8</v>
      </c>
      <c r="C34" s="44">
        <f>SUM(D34:G34)</f>
        <v>36</v>
      </c>
      <c r="D34" s="51">
        <v>2</v>
      </c>
      <c r="E34" s="45">
        <v>8</v>
      </c>
      <c r="F34" s="45">
        <v>20</v>
      </c>
      <c r="G34" s="45">
        <v>6</v>
      </c>
    </row>
    <row r="35" spans="2:7" x14ac:dyDescent="0.15">
      <c r="B35" s="52"/>
      <c r="C35" s="53">
        <f>$C34/C34</f>
        <v>1</v>
      </c>
      <c r="D35" s="53">
        <f>D34/$C34</f>
        <v>5.5555555555555552E-2</v>
      </c>
      <c r="E35" s="53">
        <f t="shared" ref="E35:G35" si="7">E34/$C34</f>
        <v>0.22222222222222221</v>
      </c>
      <c r="F35" s="53">
        <f t="shared" si="7"/>
        <v>0.55555555555555558</v>
      </c>
      <c r="G35" s="53">
        <f t="shared" si="7"/>
        <v>0.16666666666666666</v>
      </c>
    </row>
    <row r="36" spans="2:7" x14ac:dyDescent="0.15">
      <c r="B36" s="50" t="s">
        <v>9</v>
      </c>
      <c r="C36" s="44">
        <f>SUM(D36:G36)</f>
        <v>98</v>
      </c>
      <c r="D36" s="51">
        <v>6</v>
      </c>
      <c r="E36" s="45">
        <v>23</v>
      </c>
      <c r="F36" s="45">
        <v>52</v>
      </c>
      <c r="G36" s="45">
        <v>17</v>
      </c>
    </row>
    <row r="37" spans="2:7" x14ac:dyDescent="0.15">
      <c r="B37" s="52"/>
      <c r="C37" s="53">
        <f>$C36/C36</f>
        <v>1</v>
      </c>
      <c r="D37" s="53">
        <f>D36/$C36</f>
        <v>6.1224489795918366E-2</v>
      </c>
      <c r="E37" s="53">
        <f t="shared" ref="E37" si="8">E36/$C36</f>
        <v>0.23469387755102042</v>
      </c>
      <c r="F37" s="53">
        <f>F36/$C36</f>
        <v>0.53061224489795922</v>
      </c>
      <c r="G37" s="53">
        <f t="shared" ref="G37" si="9">G36/$C36</f>
        <v>0.17346938775510204</v>
      </c>
    </row>
    <row r="38" spans="2:7" x14ac:dyDescent="0.15">
      <c r="B38" s="50" t="s">
        <v>1</v>
      </c>
      <c r="C38" s="44">
        <f>SUM(D38:G38)</f>
        <v>4</v>
      </c>
      <c r="D38" s="51">
        <v>0</v>
      </c>
      <c r="E38" s="45">
        <v>0</v>
      </c>
      <c r="F38" s="45">
        <v>4</v>
      </c>
      <c r="G38" s="45">
        <v>0</v>
      </c>
    </row>
    <row r="39" spans="2:7" x14ac:dyDescent="0.15">
      <c r="B39" s="52"/>
      <c r="C39" s="53">
        <f>$C38/C38</f>
        <v>1</v>
      </c>
      <c r="D39" s="53">
        <f>D38/$C38</f>
        <v>0</v>
      </c>
      <c r="E39" s="53">
        <f t="shared" ref="E39:G39" si="10">E38/$C38</f>
        <v>0</v>
      </c>
      <c r="F39" s="53">
        <f t="shared" si="10"/>
        <v>1</v>
      </c>
      <c r="G39" s="53">
        <f t="shared" si="10"/>
        <v>0</v>
      </c>
    </row>
    <row r="40" spans="2:7" x14ac:dyDescent="0.15">
      <c r="B40" s="50" t="s">
        <v>10</v>
      </c>
      <c r="C40" s="44">
        <f>SUM(D40:G40)</f>
        <v>17</v>
      </c>
      <c r="D40" s="51">
        <v>1</v>
      </c>
      <c r="E40" s="45">
        <v>3</v>
      </c>
      <c r="F40" s="45">
        <v>9</v>
      </c>
      <c r="G40" s="45">
        <v>4</v>
      </c>
    </row>
    <row r="41" spans="2:7" x14ac:dyDescent="0.15">
      <c r="B41" s="52"/>
      <c r="C41" s="53">
        <f>$C40/C40</f>
        <v>1</v>
      </c>
      <c r="D41" s="53">
        <f>D40/$C40</f>
        <v>5.8823529411764705E-2</v>
      </c>
      <c r="E41" s="53">
        <f t="shared" ref="E41:G41" si="11">E40/$C40</f>
        <v>0.17647058823529413</v>
      </c>
      <c r="F41" s="53">
        <f t="shared" si="11"/>
        <v>0.52941176470588236</v>
      </c>
      <c r="G41" s="53">
        <f t="shared" si="11"/>
        <v>0.23529411764705882</v>
      </c>
    </row>
    <row r="42" spans="2:7" x14ac:dyDescent="0.15">
      <c r="B42" s="50" t="s">
        <v>11</v>
      </c>
      <c r="C42" s="44">
        <f>SUM(D42:G42)</f>
        <v>3</v>
      </c>
      <c r="D42" s="51">
        <v>0</v>
      </c>
      <c r="E42" s="45">
        <v>0</v>
      </c>
      <c r="F42" s="45">
        <v>3</v>
      </c>
      <c r="G42" s="45">
        <v>0</v>
      </c>
    </row>
    <row r="43" spans="2:7" x14ac:dyDescent="0.15">
      <c r="B43" s="52"/>
      <c r="C43" s="53">
        <f>$C42/C42</f>
        <v>1</v>
      </c>
      <c r="D43" s="53">
        <f>D42/$C42</f>
        <v>0</v>
      </c>
      <c r="E43" s="53">
        <f t="shared" ref="E43:G43" si="12">E42/$C42</f>
        <v>0</v>
      </c>
      <c r="F43" s="53">
        <f t="shared" si="12"/>
        <v>1</v>
      </c>
      <c r="G43" s="53">
        <f t="shared" si="12"/>
        <v>0</v>
      </c>
    </row>
    <row r="44" spans="2:7" x14ac:dyDescent="0.15">
      <c r="B44" s="50" t="s">
        <v>12</v>
      </c>
      <c r="C44" s="44">
        <f>SUM(D44:G44)</f>
        <v>18</v>
      </c>
      <c r="D44" s="51">
        <v>0</v>
      </c>
      <c r="E44" s="45">
        <v>4</v>
      </c>
      <c r="F44" s="45">
        <v>12</v>
      </c>
      <c r="G44" s="45">
        <v>2</v>
      </c>
    </row>
    <row r="45" spans="2:7" x14ac:dyDescent="0.15">
      <c r="B45" s="52"/>
      <c r="C45" s="53">
        <f>$C44/C44</f>
        <v>1</v>
      </c>
      <c r="D45" s="53">
        <f>D44/$C44</f>
        <v>0</v>
      </c>
      <c r="E45" s="53">
        <f t="shared" ref="E45:G45" si="13">E44/$C44</f>
        <v>0.22222222222222221</v>
      </c>
      <c r="F45" s="53">
        <f t="shared" si="13"/>
        <v>0.66666666666666663</v>
      </c>
      <c r="G45" s="53">
        <f t="shared" si="13"/>
        <v>0.1111111111111111</v>
      </c>
    </row>
    <row r="46" spans="2:7" x14ac:dyDescent="0.15">
      <c r="B46" s="50" t="s">
        <v>13</v>
      </c>
      <c r="C46" s="44">
        <f>SUM(D46:G46)</f>
        <v>9</v>
      </c>
      <c r="D46" s="51">
        <v>3</v>
      </c>
      <c r="E46" s="45">
        <v>2</v>
      </c>
      <c r="F46" s="45">
        <v>2</v>
      </c>
      <c r="G46" s="45">
        <v>2</v>
      </c>
    </row>
    <row r="47" spans="2:7" x14ac:dyDescent="0.15">
      <c r="B47" s="52"/>
      <c r="C47" s="53">
        <f>$C46/C46</f>
        <v>1</v>
      </c>
      <c r="D47" s="53">
        <f>D46/$C46</f>
        <v>0.33333333333333331</v>
      </c>
      <c r="E47" s="53">
        <f t="shared" ref="E47:G47" si="14">E46/$C46</f>
        <v>0.22222222222222221</v>
      </c>
      <c r="F47" s="53">
        <f t="shared" si="14"/>
        <v>0.22222222222222221</v>
      </c>
      <c r="G47" s="53">
        <f t="shared" si="14"/>
        <v>0.22222222222222221</v>
      </c>
    </row>
    <row r="48" spans="2:7" x14ac:dyDescent="0.15">
      <c r="B48" s="50" t="s">
        <v>43</v>
      </c>
      <c r="C48" s="44">
        <f>SUM(D48:G48)</f>
        <v>70</v>
      </c>
      <c r="D48" s="51">
        <v>5</v>
      </c>
      <c r="E48" s="45">
        <v>6</v>
      </c>
      <c r="F48" s="45">
        <v>37</v>
      </c>
      <c r="G48" s="45">
        <v>22</v>
      </c>
    </row>
    <row r="49" spans="2:8" x14ac:dyDescent="0.15">
      <c r="B49" s="52"/>
      <c r="C49" s="53">
        <f>$C48/C48</f>
        <v>1</v>
      </c>
      <c r="D49" s="53">
        <f>D48/$C48</f>
        <v>7.1428571428571425E-2</v>
      </c>
      <c r="E49" s="53">
        <f t="shared" ref="E49:G49" si="15">E48/$C48</f>
        <v>8.5714285714285715E-2</v>
      </c>
      <c r="F49" s="53">
        <f t="shared" si="15"/>
        <v>0.52857142857142858</v>
      </c>
      <c r="G49" s="53">
        <f t="shared" si="15"/>
        <v>0.31428571428571428</v>
      </c>
    </row>
    <row r="50" spans="2:8" x14ac:dyDescent="0.4">
      <c r="E50" s="18"/>
    </row>
    <row r="51" spans="2:8" x14ac:dyDescent="0.4">
      <c r="B51" s="18" t="s">
        <v>48</v>
      </c>
      <c r="E51" s="18"/>
      <c r="G51" s="19"/>
      <c r="H51" s="19"/>
    </row>
    <row r="52" spans="2:8" s="24" customFormat="1" ht="35.25" customHeight="1" x14ac:dyDescent="0.4">
      <c r="B52" s="89"/>
      <c r="C52" s="90" t="s">
        <v>39</v>
      </c>
      <c r="D52" s="91" t="s">
        <v>117</v>
      </c>
      <c r="E52" s="91" t="s">
        <v>118</v>
      </c>
      <c r="F52" s="96" t="s">
        <v>119</v>
      </c>
      <c r="G52" s="91" t="s">
        <v>91</v>
      </c>
    </row>
    <row r="53" spans="2:8" x14ac:dyDescent="0.15">
      <c r="B53" s="43" t="s">
        <v>42</v>
      </c>
      <c r="C53" s="44">
        <f>SUM(D53:G53)</f>
        <v>802</v>
      </c>
      <c r="D53" s="45">
        <f t="shared" ref="D53:G53" si="16">SUM(D55,D57,D59,D61,D63,)</f>
        <v>55</v>
      </c>
      <c r="E53" s="45">
        <f t="shared" si="16"/>
        <v>130</v>
      </c>
      <c r="F53" s="45">
        <f t="shared" si="16"/>
        <v>440</v>
      </c>
      <c r="G53" s="45">
        <f t="shared" si="16"/>
        <v>177</v>
      </c>
      <c r="H53" s="19"/>
    </row>
    <row r="54" spans="2:8" ht="12.75" thickBot="1" x14ac:dyDescent="0.2">
      <c r="B54" s="47"/>
      <c r="C54" s="48">
        <f>$C53/C53</f>
        <v>1</v>
      </c>
      <c r="D54" s="48">
        <f t="shared" ref="D54:G54" si="17">D53/$C53</f>
        <v>6.8578553615960103E-2</v>
      </c>
      <c r="E54" s="48">
        <f t="shared" si="17"/>
        <v>0.16209476309226933</v>
      </c>
      <c r="F54" s="48">
        <f t="shared" si="17"/>
        <v>0.54862842892768082</v>
      </c>
      <c r="G54" s="48">
        <f t="shared" si="17"/>
        <v>0.22069825436408977</v>
      </c>
      <c r="H54" s="19"/>
    </row>
    <row r="55" spans="2:8" ht="12.75" thickTop="1" x14ac:dyDescent="0.15">
      <c r="B55" s="50" t="s">
        <v>17</v>
      </c>
      <c r="C55" s="44">
        <f>SUM(D55:G55)</f>
        <v>633</v>
      </c>
      <c r="D55" s="51">
        <v>40</v>
      </c>
      <c r="E55" s="45">
        <v>104</v>
      </c>
      <c r="F55" s="45">
        <v>341</v>
      </c>
      <c r="G55" s="45">
        <v>148</v>
      </c>
      <c r="H55" s="19"/>
    </row>
    <row r="56" spans="2:8" x14ac:dyDescent="0.15">
      <c r="B56" s="52"/>
      <c r="C56" s="53">
        <f>$C55/C55</f>
        <v>1</v>
      </c>
      <c r="D56" s="53">
        <f t="shared" ref="D56:G56" si="18">D55/$C55</f>
        <v>6.3191153238546599E-2</v>
      </c>
      <c r="E56" s="53">
        <f t="shared" si="18"/>
        <v>0.16429699842022116</v>
      </c>
      <c r="F56" s="53">
        <f t="shared" si="18"/>
        <v>0.53870458135860977</v>
      </c>
      <c r="G56" s="53">
        <f t="shared" si="18"/>
        <v>0.23380726698262244</v>
      </c>
      <c r="H56" s="19"/>
    </row>
    <row r="57" spans="2:8" x14ac:dyDescent="0.15">
      <c r="B57" s="50" t="s">
        <v>18</v>
      </c>
      <c r="C57" s="44">
        <f>SUM(D57:G57)</f>
        <v>91</v>
      </c>
      <c r="D57" s="51">
        <v>5</v>
      </c>
      <c r="E57" s="45">
        <v>16</v>
      </c>
      <c r="F57" s="45">
        <v>56</v>
      </c>
      <c r="G57" s="45">
        <v>14</v>
      </c>
      <c r="H57" s="19"/>
    </row>
    <row r="58" spans="2:8" x14ac:dyDescent="0.15">
      <c r="B58" s="52"/>
      <c r="C58" s="53">
        <f>$C57/C57</f>
        <v>1</v>
      </c>
      <c r="D58" s="53">
        <f t="shared" ref="D58:G58" si="19">D57/$C57</f>
        <v>5.4945054945054944E-2</v>
      </c>
      <c r="E58" s="53">
        <f t="shared" si="19"/>
        <v>0.17582417582417584</v>
      </c>
      <c r="F58" s="53">
        <f t="shared" si="19"/>
        <v>0.61538461538461542</v>
      </c>
      <c r="G58" s="53">
        <f t="shared" si="19"/>
        <v>0.15384615384615385</v>
      </c>
      <c r="H58" s="19"/>
    </row>
    <row r="59" spans="2:8" x14ac:dyDescent="0.15">
      <c r="B59" s="50" t="s">
        <v>19</v>
      </c>
      <c r="C59" s="44">
        <f>SUM(D59:G59)</f>
        <v>21</v>
      </c>
      <c r="D59" s="51">
        <v>2</v>
      </c>
      <c r="E59" s="45">
        <v>5</v>
      </c>
      <c r="F59" s="45">
        <v>12</v>
      </c>
      <c r="G59" s="45">
        <v>2</v>
      </c>
      <c r="H59" s="19"/>
    </row>
    <row r="60" spans="2:8" x14ac:dyDescent="0.15">
      <c r="B60" s="52"/>
      <c r="C60" s="53">
        <f>$C59/C59</f>
        <v>1</v>
      </c>
      <c r="D60" s="53">
        <f t="shared" ref="D60:G60" si="20">D59/$C59</f>
        <v>9.5238095238095233E-2</v>
      </c>
      <c r="E60" s="53">
        <f t="shared" si="20"/>
        <v>0.23809523809523808</v>
      </c>
      <c r="F60" s="53">
        <f t="shared" si="20"/>
        <v>0.5714285714285714</v>
      </c>
      <c r="G60" s="53">
        <f t="shared" si="20"/>
        <v>9.5238095238095233E-2</v>
      </c>
      <c r="H60" s="19"/>
    </row>
    <row r="61" spans="2:8" x14ac:dyDescent="0.15">
      <c r="B61" s="50" t="s">
        <v>20</v>
      </c>
      <c r="C61" s="44">
        <f>SUM(D61:G61)</f>
        <v>37</v>
      </c>
      <c r="D61" s="51">
        <v>6</v>
      </c>
      <c r="E61" s="45">
        <v>4</v>
      </c>
      <c r="F61" s="45">
        <v>23</v>
      </c>
      <c r="G61" s="45">
        <v>4</v>
      </c>
      <c r="H61" s="19"/>
    </row>
    <row r="62" spans="2:8" x14ac:dyDescent="0.15">
      <c r="B62" s="52"/>
      <c r="C62" s="53">
        <f>$C61/C61</f>
        <v>1</v>
      </c>
      <c r="D62" s="53">
        <f t="shared" ref="D62:G62" si="21">D61/$C61</f>
        <v>0.16216216216216217</v>
      </c>
      <c r="E62" s="53">
        <f t="shared" si="21"/>
        <v>0.10810810810810811</v>
      </c>
      <c r="F62" s="53">
        <f t="shared" si="21"/>
        <v>0.6216216216216216</v>
      </c>
      <c r="G62" s="53">
        <f t="shared" si="21"/>
        <v>0.10810810810810811</v>
      </c>
      <c r="H62" s="19"/>
    </row>
    <row r="63" spans="2:8" x14ac:dyDescent="0.15">
      <c r="B63" s="50" t="s">
        <v>24</v>
      </c>
      <c r="C63" s="44">
        <f>SUM(D63:G63)</f>
        <v>20</v>
      </c>
      <c r="D63" s="51">
        <v>2</v>
      </c>
      <c r="E63" s="45">
        <v>1</v>
      </c>
      <c r="F63" s="45">
        <v>8</v>
      </c>
      <c r="G63" s="45">
        <v>9</v>
      </c>
      <c r="H63" s="19"/>
    </row>
    <row r="64" spans="2:8" x14ac:dyDescent="0.15">
      <c r="B64" s="52"/>
      <c r="C64" s="53">
        <f>$C63/C63</f>
        <v>1</v>
      </c>
      <c r="D64" s="53">
        <f t="shared" ref="D64:G64" si="22">D63/$C63</f>
        <v>0.1</v>
      </c>
      <c r="E64" s="53">
        <f t="shared" si="22"/>
        <v>0.05</v>
      </c>
      <c r="F64" s="53">
        <f t="shared" si="22"/>
        <v>0.4</v>
      </c>
      <c r="G64" s="53">
        <f t="shared" si="22"/>
        <v>0.45</v>
      </c>
      <c r="H64" s="19"/>
    </row>
    <row r="65" spans="2:8" x14ac:dyDescent="0.4">
      <c r="E65" s="18"/>
      <c r="H65" s="19"/>
    </row>
    <row r="66" spans="2:8" x14ac:dyDescent="0.4">
      <c r="B66" s="18" t="s">
        <v>49</v>
      </c>
      <c r="E66" s="18"/>
      <c r="H66" s="19"/>
    </row>
    <row r="67" spans="2:8" s="24" customFormat="1" ht="35.25" customHeight="1" x14ac:dyDescent="0.4">
      <c r="B67" s="89"/>
      <c r="C67" s="90" t="s">
        <v>39</v>
      </c>
      <c r="D67" s="91" t="s">
        <v>117</v>
      </c>
      <c r="E67" s="215" t="s">
        <v>118</v>
      </c>
      <c r="F67" s="216" t="s">
        <v>119</v>
      </c>
      <c r="G67" s="91" t="s">
        <v>91</v>
      </c>
    </row>
    <row r="68" spans="2:8" x14ac:dyDescent="0.15">
      <c r="B68" s="43" t="s">
        <v>42</v>
      </c>
      <c r="C68" s="44">
        <f>SUM(D68:G68)</f>
        <v>784</v>
      </c>
      <c r="D68" s="45">
        <f>SUM(D70,D72,D74,D76,D78,D80)</f>
        <v>55</v>
      </c>
      <c r="E68" s="45">
        <f t="shared" ref="E68:G68" si="23">SUM(E70,E72,E74,E76,E78,E80)</f>
        <v>128</v>
      </c>
      <c r="F68" s="45">
        <f t="shared" si="23"/>
        <v>436</v>
      </c>
      <c r="G68" s="45">
        <f t="shared" si="23"/>
        <v>165</v>
      </c>
      <c r="H68" s="19"/>
    </row>
    <row r="69" spans="2:8" ht="12.75" thickBot="1" x14ac:dyDescent="0.2">
      <c r="B69" s="47"/>
      <c r="C69" s="48">
        <f>$C68/C68</f>
        <v>1</v>
      </c>
      <c r="D69" s="48">
        <f>D68/$C68</f>
        <v>7.0153061224489791E-2</v>
      </c>
      <c r="E69" s="48">
        <f t="shared" ref="E69:G69" si="24">E68/$C68</f>
        <v>0.16326530612244897</v>
      </c>
      <c r="F69" s="48">
        <f t="shared" si="24"/>
        <v>0.55612244897959184</v>
      </c>
      <c r="G69" s="48">
        <f t="shared" si="24"/>
        <v>0.21045918367346939</v>
      </c>
      <c r="H69" s="19"/>
    </row>
    <row r="70" spans="2:8" ht="12.75" thickTop="1" x14ac:dyDescent="0.15">
      <c r="B70" s="50" t="s">
        <v>493</v>
      </c>
      <c r="C70" s="44">
        <f>SUM(D70:G70)</f>
        <v>109</v>
      </c>
      <c r="D70" s="51">
        <v>4</v>
      </c>
      <c r="E70" s="45">
        <v>11</v>
      </c>
      <c r="F70" s="45">
        <v>52</v>
      </c>
      <c r="G70" s="45">
        <v>42</v>
      </c>
    </row>
    <row r="71" spans="2:8" x14ac:dyDescent="0.15">
      <c r="B71" s="52"/>
      <c r="C71" s="53">
        <f>$C70/C70</f>
        <v>1</v>
      </c>
      <c r="D71" s="53">
        <f>D70/$C70</f>
        <v>3.669724770642202E-2</v>
      </c>
      <c r="E71" s="53">
        <f t="shared" ref="E71:G71" si="25">E70/$C70</f>
        <v>0.10091743119266056</v>
      </c>
      <c r="F71" s="53">
        <f t="shared" si="25"/>
        <v>0.47706422018348627</v>
      </c>
      <c r="G71" s="53">
        <f t="shared" si="25"/>
        <v>0.38532110091743121</v>
      </c>
    </row>
    <row r="72" spans="2:8" x14ac:dyDescent="0.15">
      <c r="B72" s="50" t="s">
        <v>21</v>
      </c>
      <c r="C72" s="44">
        <f>SUM(D72:G72)</f>
        <v>226</v>
      </c>
      <c r="D72" s="51">
        <v>17</v>
      </c>
      <c r="E72" s="45">
        <v>34</v>
      </c>
      <c r="F72" s="45">
        <v>117</v>
      </c>
      <c r="G72" s="45">
        <v>58</v>
      </c>
    </row>
    <row r="73" spans="2:8" x14ac:dyDescent="0.15">
      <c r="B73" s="52"/>
      <c r="C73" s="53">
        <f>$C72/C72</f>
        <v>1</v>
      </c>
      <c r="D73" s="53">
        <f>D72/$C72</f>
        <v>7.5221238938053103E-2</v>
      </c>
      <c r="E73" s="53">
        <f t="shared" ref="E73:G73" si="26">E72/$C72</f>
        <v>0.15044247787610621</v>
      </c>
      <c r="F73" s="53">
        <f t="shared" si="26"/>
        <v>0.51769911504424782</v>
      </c>
      <c r="G73" s="53">
        <f t="shared" si="26"/>
        <v>0.25663716814159293</v>
      </c>
    </row>
    <row r="74" spans="2:8" x14ac:dyDescent="0.15">
      <c r="B74" s="50" t="s">
        <v>22</v>
      </c>
      <c r="C74" s="44">
        <f>SUM(D74:G74)</f>
        <v>276</v>
      </c>
      <c r="D74" s="51">
        <v>15</v>
      </c>
      <c r="E74" s="45">
        <v>56</v>
      </c>
      <c r="F74" s="45">
        <v>161</v>
      </c>
      <c r="G74" s="45">
        <v>44</v>
      </c>
    </row>
    <row r="75" spans="2:8" x14ac:dyDescent="0.15">
      <c r="B75" s="52"/>
      <c r="C75" s="53">
        <f>$C74/C74</f>
        <v>1</v>
      </c>
      <c r="D75" s="53">
        <f>D74/$C74</f>
        <v>5.434782608695652E-2</v>
      </c>
      <c r="E75" s="53">
        <f t="shared" ref="E75:G75" si="27">E74/$C74</f>
        <v>0.20289855072463769</v>
      </c>
      <c r="F75" s="53">
        <f t="shared" si="27"/>
        <v>0.58333333333333337</v>
      </c>
      <c r="G75" s="53">
        <f t="shared" si="27"/>
        <v>0.15942028985507245</v>
      </c>
    </row>
    <row r="76" spans="2:8" x14ac:dyDescent="0.15">
      <c r="B76" s="50" t="s">
        <v>23</v>
      </c>
      <c r="C76" s="44">
        <f>SUM(D76:G76)</f>
        <v>90</v>
      </c>
      <c r="D76" s="51">
        <v>6</v>
      </c>
      <c r="E76" s="45">
        <v>14</v>
      </c>
      <c r="F76" s="45">
        <v>53</v>
      </c>
      <c r="G76" s="45">
        <v>17</v>
      </c>
    </row>
    <row r="77" spans="2:8" x14ac:dyDescent="0.15">
      <c r="B77" s="52"/>
      <c r="C77" s="53">
        <f>$C76/C76</f>
        <v>1</v>
      </c>
      <c r="D77" s="53">
        <f>D76/$C76</f>
        <v>6.6666666666666666E-2</v>
      </c>
      <c r="E77" s="53">
        <f t="shared" ref="E77:G77" si="28">E76/$C76</f>
        <v>0.15555555555555556</v>
      </c>
      <c r="F77" s="53">
        <f t="shared" si="28"/>
        <v>0.58888888888888891</v>
      </c>
      <c r="G77" s="53">
        <f t="shared" si="28"/>
        <v>0.18888888888888888</v>
      </c>
      <c r="H77" s="19"/>
    </row>
    <row r="78" spans="2:8" x14ac:dyDescent="0.15">
      <c r="B78" s="50" t="s">
        <v>320</v>
      </c>
      <c r="C78" s="44">
        <f>SUM(D78:G78)</f>
        <v>62</v>
      </c>
      <c r="D78" s="51">
        <v>8</v>
      </c>
      <c r="E78" s="45">
        <v>10</v>
      </c>
      <c r="F78" s="45">
        <v>40</v>
      </c>
      <c r="G78" s="45">
        <v>4</v>
      </c>
      <c r="H78" s="19"/>
    </row>
    <row r="79" spans="2:8" x14ac:dyDescent="0.15">
      <c r="B79" s="52"/>
      <c r="C79" s="53">
        <f>$C78/C78</f>
        <v>1</v>
      </c>
      <c r="D79" s="53">
        <f>D78/$C78</f>
        <v>0.12903225806451613</v>
      </c>
      <c r="E79" s="53">
        <f t="shared" ref="E79:G79" si="29">E78/$C78</f>
        <v>0.16129032258064516</v>
      </c>
      <c r="F79" s="53">
        <f t="shared" si="29"/>
        <v>0.64516129032258063</v>
      </c>
      <c r="G79" s="53">
        <f t="shared" si="29"/>
        <v>6.4516129032258063E-2</v>
      </c>
      <c r="H79" s="19"/>
    </row>
    <row r="80" spans="2:8" x14ac:dyDescent="0.15">
      <c r="B80" s="50" t="s">
        <v>319</v>
      </c>
      <c r="C80" s="44">
        <f>SUM(D80:G80)</f>
        <v>21</v>
      </c>
      <c r="D80" s="51">
        <v>5</v>
      </c>
      <c r="E80" s="45">
        <v>3</v>
      </c>
      <c r="F80" s="45">
        <v>13</v>
      </c>
      <c r="G80" s="45">
        <v>0</v>
      </c>
      <c r="H80" s="19"/>
    </row>
    <row r="81" spans="2:18" ht="12.75" thickBot="1" x14ac:dyDescent="0.2">
      <c r="B81" s="52"/>
      <c r="C81" s="53">
        <f>$C80/C80</f>
        <v>1</v>
      </c>
      <c r="D81" s="53">
        <f>D80/$C80</f>
        <v>0.23809523809523808</v>
      </c>
      <c r="E81" s="53">
        <f t="shared" ref="E81:G81" si="30">E80/$C80</f>
        <v>0.14285714285714285</v>
      </c>
      <c r="F81" s="53">
        <f t="shared" si="30"/>
        <v>0.61904761904761907</v>
      </c>
      <c r="G81" s="53">
        <f t="shared" si="30"/>
        <v>0</v>
      </c>
      <c r="H81" s="19"/>
    </row>
    <row r="82" spans="2:18" ht="14.25" thickTop="1" x14ac:dyDescent="0.15">
      <c r="B82" s="255" t="s">
        <v>489</v>
      </c>
      <c r="C82" s="256">
        <f t="shared" ref="C82" si="31">SUM(D82:G82)</f>
        <v>763</v>
      </c>
      <c r="D82" s="256">
        <f>SUM(D70,D72,D74,D76,D78)</f>
        <v>50</v>
      </c>
      <c r="E82" s="256">
        <f>SUM(E70,E72,E74,E76,E78)</f>
        <v>125</v>
      </c>
      <c r="F82" s="256">
        <f>SUM(F70,F72,F74,F76,F78)</f>
        <v>423</v>
      </c>
      <c r="G82" s="256">
        <f>SUM(G70,G72,G74,G76,G78)</f>
        <v>165</v>
      </c>
      <c r="H82" s="19"/>
    </row>
    <row r="83" spans="2:18" ht="13.5" x14ac:dyDescent="0.15">
      <c r="B83" s="257"/>
      <c r="C83" s="258">
        <f>SUM(D83:G83)</f>
        <v>1</v>
      </c>
      <c r="D83" s="259">
        <f>D82/$C82</f>
        <v>6.5530799475753604E-2</v>
      </c>
      <c r="E83" s="259">
        <f>E82/$C82</f>
        <v>0.16382699868938402</v>
      </c>
      <c r="F83" s="259">
        <f>F82/$C82</f>
        <v>0.55439056356487548</v>
      </c>
      <c r="G83" s="259">
        <f>G82/$C82</f>
        <v>0.21625163826998689</v>
      </c>
      <c r="H83" s="19"/>
    </row>
    <row r="84" spans="2:18" x14ac:dyDescent="0.4">
      <c r="E84" s="18"/>
      <c r="H84" s="19"/>
    </row>
    <row r="85" spans="2:18" x14ac:dyDescent="0.4">
      <c r="E85" s="18"/>
      <c r="H85" s="19"/>
    </row>
    <row r="86" spans="2:18" ht="16.5" customHeight="1" x14ac:dyDescent="0.4">
      <c r="B86" s="18" t="s">
        <v>311</v>
      </c>
      <c r="E86" s="18"/>
      <c r="H86" s="19"/>
    </row>
    <row r="87" spans="2:18" s="24" customFormat="1" ht="36" customHeight="1" x14ac:dyDescent="0.4">
      <c r="B87" s="89"/>
      <c r="C87" s="90" t="s">
        <v>39</v>
      </c>
      <c r="D87" s="91" t="s">
        <v>117</v>
      </c>
      <c r="E87" s="91" t="s">
        <v>118</v>
      </c>
      <c r="F87" s="216" t="s">
        <v>119</v>
      </c>
      <c r="G87" s="91" t="s">
        <v>91</v>
      </c>
    </row>
    <row r="88" spans="2:18" x14ac:dyDescent="0.15">
      <c r="B88" s="43" t="s">
        <v>42</v>
      </c>
      <c r="C88" s="44">
        <f>SUM(D88:G88)</f>
        <v>802</v>
      </c>
      <c r="D88" s="45">
        <f>SUM(D90,D92,D94,D96,D98,D100,D102)</f>
        <v>55</v>
      </c>
      <c r="E88" s="45">
        <f t="shared" ref="E88:G88" si="32">SUM(E90,E92,E94,E96,E98,E100,E102)</f>
        <v>130</v>
      </c>
      <c r="F88" s="45">
        <f t="shared" si="32"/>
        <v>440</v>
      </c>
      <c r="G88" s="45">
        <f t="shared" si="32"/>
        <v>177</v>
      </c>
      <c r="H88" s="19"/>
    </row>
    <row r="89" spans="2:18" ht="12.75" thickBot="1" x14ac:dyDescent="0.2">
      <c r="B89" s="47"/>
      <c r="C89" s="48">
        <f>$C88/C88</f>
        <v>1</v>
      </c>
      <c r="D89" s="48">
        <f t="shared" ref="D89:G89" si="33">D88/$C88</f>
        <v>6.8578553615960103E-2</v>
      </c>
      <c r="E89" s="48">
        <f t="shared" si="33"/>
        <v>0.16209476309226933</v>
      </c>
      <c r="F89" s="48">
        <f t="shared" si="33"/>
        <v>0.54862842892768082</v>
      </c>
      <c r="G89" s="48">
        <f t="shared" si="33"/>
        <v>0.22069825436408977</v>
      </c>
      <c r="H89" s="19"/>
    </row>
    <row r="90" spans="2:18" ht="12.75" thickTop="1" x14ac:dyDescent="0.15">
      <c r="B90" s="50" t="s">
        <v>67</v>
      </c>
      <c r="C90" s="44">
        <f>SUM(D90:G90)</f>
        <v>262</v>
      </c>
      <c r="D90" s="51">
        <v>9</v>
      </c>
      <c r="E90" s="45">
        <v>36</v>
      </c>
      <c r="F90" s="45">
        <v>132</v>
      </c>
      <c r="G90" s="45">
        <v>85</v>
      </c>
      <c r="H90" s="72"/>
      <c r="I90" s="73"/>
      <c r="J90" s="73"/>
      <c r="K90" s="73"/>
      <c r="L90" s="73"/>
      <c r="M90" s="73"/>
      <c r="N90" s="73"/>
      <c r="O90" s="73"/>
      <c r="P90" s="73"/>
      <c r="Q90" s="73"/>
      <c r="R90" s="73"/>
    </row>
    <row r="91" spans="2:18" x14ac:dyDescent="0.15">
      <c r="B91" s="52"/>
      <c r="C91" s="53">
        <f>$C90/C90</f>
        <v>1</v>
      </c>
      <c r="D91" s="53">
        <f t="shared" ref="D91:G91" si="34">D90/$C90</f>
        <v>3.4351145038167941E-2</v>
      </c>
      <c r="E91" s="53">
        <f t="shared" si="34"/>
        <v>0.13740458015267176</v>
      </c>
      <c r="F91" s="53">
        <f t="shared" si="34"/>
        <v>0.50381679389312972</v>
      </c>
      <c r="G91" s="53">
        <f t="shared" si="34"/>
        <v>0.32442748091603052</v>
      </c>
      <c r="H91" s="72"/>
      <c r="I91" s="73"/>
      <c r="J91" s="73"/>
      <c r="K91" s="73"/>
      <c r="L91" s="73"/>
      <c r="M91" s="73"/>
      <c r="N91" s="73"/>
      <c r="O91" s="73"/>
      <c r="P91" s="73"/>
      <c r="Q91" s="73"/>
      <c r="R91" s="73"/>
    </row>
    <row r="92" spans="2:18" x14ac:dyDescent="0.15">
      <c r="B92" s="50" t="s">
        <v>31</v>
      </c>
      <c r="C92" s="44">
        <f>SUM(D92:G92)</f>
        <v>31</v>
      </c>
      <c r="D92" s="51">
        <v>6</v>
      </c>
      <c r="E92" s="45">
        <v>3</v>
      </c>
      <c r="F92" s="45">
        <v>22</v>
      </c>
      <c r="G92" s="45">
        <v>0</v>
      </c>
      <c r="H92" s="72"/>
      <c r="I92" s="73"/>
      <c r="J92" s="73"/>
      <c r="K92" s="73"/>
      <c r="L92" s="73"/>
      <c r="M92" s="73"/>
      <c r="N92" s="73"/>
      <c r="O92" s="73"/>
      <c r="P92" s="73"/>
      <c r="Q92" s="73"/>
      <c r="R92" s="73"/>
    </row>
    <row r="93" spans="2:18" x14ac:dyDescent="0.15">
      <c r="B93" s="52"/>
      <c r="C93" s="53">
        <f>$C92/C92</f>
        <v>1</v>
      </c>
      <c r="D93" s="53">
        <f t="shared" ref="D93:G93" si="35">D92/$C92</f>
        <v>0.19354838709677419</v>
      </c>
      <c r="E93" s="53">
        <f t="shared" si="35"/>
        <v>9.6774193548387094E-2</v>
      </c>
      <c r="F93" s="53">
        <f t="shared" si="35"/>
        <v>0.70967741935483875</v>
      </c>
      <c r="G93" s="53">
        <f t="shared" si="35"/>
        <v>0</v>
      </c>
      <c r="H93" s="72"/>
      <c r="I93" s="73"/>
      <c r="J93" s="73"/>
      <c r="K93" s="73"/>
      <c r="L93" s="73"/>
      <c r="M93" s="73"/>
      <c r="N93" s="73"/>
      <c r="O93" s="73"/>
      <c r="P93" s="73"/>
      <c r="Q93" s="73"/>
      <c r="R93" s="73"/>
    </row>
    <row r="94" spans="2:18" x14ac:dyDescent="0.15">
      <c r="B94" s="50" t="s">
        <v>32</v>
      </c>
      <c r="C94" s="44">
        <f>SUM(D94:G94)</f>
        <v>56</v>
      </c>
      <c r="D94" s="51">
        <v>3</v>
      </c>
      <c r="E94" s="45">
        <v>8</v>
      </c>
      <c r="F94" s="45">
        <v>39</v>
      </c>
      <c r="G94" s="45">
        <v>6</v>
      </c>
      <c r="H94" s="72"/>
      <c r="I94" s="73"/>
      <c r="J94" s="73"/>
      <c r="K94" s="73"/>
      <c r="L94" s="73"/>
      <c r="M94" s="73"/>
      <c r="N94" s="73"/>
      <c r="O94" s="73"/>
      <c r="P94" s="73"/>
      <c r="Q94" s="73"/>
      <c r="R94" s="73"/>
    </row>
    <row r="95" spans="2:18" x14ac:dyDescent="0.15">
      <c r="B95" s="52"/>
      <c r="C95" s="53">
        <f>$C94/C94</f>
        <v>1</v>
      </c>
      <c r="D95" s="53">
        <f t="shared" ref="D95:G95" si="36">D94/$C94</f>
        <v>5.3571428571428568E-2</v>
      </c>
      <c r="E95" s="53">
        <f t="shared" si="36"/>
        <v>0.14285714285714285</v>
      </c>
      <c r="F95" s="53">
        <f t="shared" si="36"/>
        <v>0.6964285714285714</v>
      </c>
      <c r="G95" s="53">
        <f t="shared" si="36"/>
        <v>0.10714285714285714</v>
      </c>
      <c r="H95" s="72"/>
      <c r="I95" s="73"/>
      <c r="J95" s="73"/>
      <c r="K95" s="73"/>
      <c r="L95" s="73"/>
      <c r="M95" s="73"/>
      <c r="N95" s="73"/>
      <c r="O95" s="73"/>
      <c r="P95" s="73"/>
      <c r="Q95" s="73"/>
      <c r="R95" s="73"/>
    </row>
    <row r="96" spans="2:18" x14ac:dyDescent="0.15">
      <c r="B96" s="50" t="s">
        <v>33</v>
      </c>
      <c r="C96" s="44">
        <f>SUM(D96:G96)</f>
        <v>235</v>
      </c>
      <c r="D96" s="51">
        <v>12</v>
      </c>
      <c r="E96" s="45">
        <v>52</v>
      </c>
      <c r="F96" s="45">
        <v>139</v>
      </c>
      <c r="G96" s="45">
        <v>32</v>
      </c>
      <c r="H96" s="72"/>
      <c r="I96" s="73"/>
      <c r="J96" s="73"/>
      <c r="K96" s="73"/>
      <c r="L96" s="73"/>
      <c r="M96" s="73"/>
      <c r="N96" s="73"/>
      <c r="O96" s="73"/>
      <c r="P96" s="73"/>
      <c r="Q96" s="73"/>
      <c r="R96" s="73"/>
    </row>
    <row r="97" spans="2:8" x14ac:dyDescent="0.15">
      <c r="B97" s="52"/>
      <c r="C97" s="53">
        <f>$C96/C96</f>
        <v>1</v>
      </c>
      <c r="D97" s="53">
        <f t="shared" ref="D97:G97" si="37">D96/$C96</f>
        <v>5.106382978723404E-2</v>
      </c>
      <c r="E97" s="53">
        <f t="shared" si="37"/>
        <v>0.22127659574468084</v>
      </c>
      <c r="F97" s="53">
        <f t="shared" si="37"/>
        <v>0.59148936170212763</v>
      </c>
      <c r="G97" s="53">
        <f t="shared" si="37"/>
        <v>0.13617021276595745</v>
      </c>
      <c r="H97" s="19"/>
    </row>
    <row r="98" spans="2:8" ht="12" customHeight="1" x14ac:dyDescent="0.15">
      <c r="B98" s="50" t="s">
        <v>34</v>
      </c>
      <c r="C98" s="44">
        <f>SUM(D98:G98)</f>
        <v>99</v>
      </c>
      <c r="D98" s="51">
        <v>10</v>
      </c>
      <c r="E98" s="45">
        <v>10</v>
      </c>
      <c r="F98" s="45">
        <v>59</v>
      </c>
      <c r="G98" s="45">
        <v>20</v>
      </c>
      <c r="H98" s="19"/>
    </row>
    <row r="99" spans="2:8" ht="12" customHeight="1" x14ac:dyDescent="0.15">
      <c r="B99" s="52"/>
      <c r="C99" s="53">
        <f>$C98/C98</f>
        <v>1</v>
      </c>
      <c r="D99" s="53">
        <f t="shared" ref="D99:G99" si="38">D98/$C98</f>
        <v>0.10101010101010101</v>
      </c>
      <c r="E99" s="53">
        <f t="shared" si="38"/>
        <v>0.10101010101010101</v>
      </c>
      <c r="F99" s="53">
        <f t="shared" si="38"/>
        <v>0.59595959595959591</v>
      </c>
      <c r="G99" s="53">
        <f t="shared" si="38"/>
        <v>0.20202020202020202</v>
      </c>
      <c r="H99" s="19"/>
    </row>
    <row r="100" spans="2:8" ht="12" customHeight="1" x14ac:dyDescent="0.15">
      <c r="B100" s="50" t="s">
        <v>35</v>
      </c>
      <c r="C100" s="44">
        <f>SUM(D100:G100)</f>
        <v>97</v>
      </c>
      <c r="D100" s="51">
        <v>14</v>
      </c>
      <c r="E100" s="45">
        <v>19</v>
      </c>
      <c r="F100" s="45">
        <v>47</v>
      </c>
      <c r="G100" s="45">
        <v>17</v>
      </c>
      <c r="H100" s="19"/>
    </row>
    <row r="101" spans="2:8" s="57" customFormat="1" ht="12" customHeight="1" x14ac:dyDescent="0.15">
      <c r="B101" s="52"/>
      <c r="C101" s="53">
        <f t="shared" ref="C101" si="39">$C100/C100</f>
        <v>1</v>
      </c>
      <c r="D101" s="53">
        <f t="shared" ref="D101:G101" si="40">D100/$C100</f>
        <v>0.14432989690721648</v>
      </c>
      <c r="E101" s="53">
        <f t="shared" si="40"/>
        <v>0.19587628865979381</v>
      </c>
      <c r="F101" s="53">
        <f t="shared" si="40"/>
        <v>0.4845360824742268</v>
      </c>
      <c r="G101" s="53">
        <f t="shared" si="40"/>
        <v>0.17525773195876287</v>
      </c>
    </row>
    <row r="102" spans="2:8" ht="12" customHeight="1" x14ac:dyDescent="0.15">
      <c r="B102" s="50" t="s">
        <v>0</v>
      </c>
      <c r="C102" s="44">
        <f>SUM(D102:G102)</f>
        <v>22</v>
      </c>
      <c r="D102" s="51">
        <v>1</v>
      </c>
      <c r="E102" s="45">
        <v>2</v>
      </c>
      <c r="F102" s="45">
        <v>2</v>
      </c>
      <c r="G102" s="45">
        <v>17</v>
      </c>
      <c r="H102" s="19"/>
    </row>
    <row r="103" spans="2:8" s="57" customFormat="1" ht="12" customHeight="1" x14ac:dyDescent="0.15">
      <c r="B103" s="52"/>
      <c r="C103" s="53">
        <f t="shared" ref="C103" si="41">$C102/C102</f>
        <v>1</v>
      </c>
      <c r="D103" s="53">
        <f t="shared" ref="D103:G103" si="42">D102/$C102</f>
        <v>4.5454545454545456E-2</v>
      </c>
      <c r="E103" s="53">
        <f t="shared" si="42"/>
        <v>9.0909090909090912E-2</v>
      </c>
      <c r="F103" s="53">
        <f t="shared" si="42"/>
        <v>9.0909090909090912E-2</v>
      </c>
      <c r="G103" s="53">
        <f t="shared" si="42"/>
        <v>0.77272727272727271</v>
      </c>
    </row>
    <row r="104" spans="2:8" s="57" customFormat="1" ht="13.5" x14ac:dyDescent="0.4">
      <c r="E104" s="58"/>
    </row>
  </sheetData>
  <mergeCells count="1">
    <mergeCell ref="B13:D13"/>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5"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view="pageBreakPreview" zoomScaleNormal="70" zoomScaleSheetLayoutView="100" workbookViewId="0"/>
  </sheetViews>
  <sheetFormatPr defaultRowHeight="12" x14ac:dyDescent="0.4"/>
  <cols>
    <col min="1" max="1" width="3.25" style="18" customWidth="1"/>
    <col min="2" max="2" width="17.625" style="18" customWidth="1"/>
    <col min="3" max="4" width="10.625" style="18" customWidth="1"/>
    <col min="5" max="5" width="10.625" style="19" customWidth="1"/>
    <col min="6" max="7" width="10.625" style="18" customWidth="1"/>
    <col min="8" max="16384" width="9" style="18"/>
  </cols>
  <sheetData>
    <row r="1" spans="1:8" ht="22.5" customHeight="1" x14ac:dyDescent="0.4">
      <c r="B1" s="370" t="s">
        <v>513</v>
      </c>
    </row>
    <row r="3" spans="1:8" x14ac:dyDescent="0.4">
      <c r="B3" s="10" t="s">
        <v>120</v>
      </c>
      <c r="C3" s="10"/>
      <c r="D3" s="10"/>
      <c r="E3" s="11"/>
      <c r="F3" s="10"/>
      <c r="G3" s="10"/>
    </row>
    <row r="4" spans="1:8" x14ac:dyDescent="0.4">
      <c r="B4" s="10"/>
      <c r="C4" s="10"/>
      <c r="D4" s="10"/>
      <c r="E4" s="11"/>
      <c r="F4" s="10"/>
      <c r="G4" s="10"/>
    </row>
    <row r="5" spans="1:8" x14ac:dyDescent="0.4">
      <c r="B5" s="10" t="s">
        <v>124</v>
      </c>
      <c r="C5" s="10"/>
      <c r="D5" s="10"/>
      <c r="E5" s="11"/>
      <c r="F5" s="10"/>
      <c r="G5" s="10"/>
    </row>
    <row r="8" spans="1:8" s="24" customFormat="1" ht="22.5" customHeight="1" x14ac:dyDescent="0.4">
      <c r="A8" s="20"/>
      <c r="B8" s="77"/>
      <c r="C8" s="21"/>
      <c r="D8" s="21"/>
      <c r="E8" s="23" t="s">
        <v>141</v>
      </c>
      <c r="F8" s="23" t="s">
        <v>25</v>
      </c>
    </row>
    <row r="9" spans="1:8" s="24" customFormat="1" ht="15" customHeight="1" x14ac:dyDescent="0.4">
      <c r="A9" s="20"/>
      <c r="B9" s="79" t="s">
        <v>117</v>
      </c>
      <c r="C9" s="26"/>
      <c r="D9" s="26"/>
      <c r="E9" s="80">
        <v>13</v>
      </c>
      <c r="F9" s="27">
        <f>IFERROR(E9/802,)</f>
        <v>1.6209476309226933E-2</v>
      </c>
    </row>
    <row r="10" spans="1:8" s="24" customFormat="1" ht="15" customHeight="1" x14ac:dyDescent="0.4">
      <c r="A10" s="20"/>
      <c r="B10" s="79" t="s">
        <v>118</v>
      </c>
      <c r="C10" s="26"/>
      <c r="D10" s="26"/>
      <c r="E10" s="80">
        <v>15</v>
      </c>
      <c r="F10" s="27">
        <f t="shared" ref="F10:F12" si="0">IFERROR(E10/802,)</f>
        <v>1.8703241895261846E-2</v>
      </c>
    </row>
    <row r="11" spans="1:8" s="24" customFormat="1" ht="15" customHeight="1" x14ac:dyDescent="0.4">
      <c r="A11" s="20"/>
      <c r="B11" s="79" t="s">
        <v>119</v>
      </c>
      <c r="C11" s="26"/>
      <c r="D11" s="26"/>
      <c r="E11" s="80">
        <v>148</v>
      </c>
      <c r="F11" s="27">
        <f t="shared" si="0"/>
        <v>0.18453865336658354</v>
      </c>
    </row>
    <row r="12" spans="1:8" s="24" customFormat="1" ht="15" customHeight="1" thickBot="1" x14ac:dyDescent="0.45">
      <c r="A12" s="20"/>
      <c r="B12" s="101" t="s">
        <v>0</v>
      </c>
      <c r="C12" s="29"/>
      <c r="D12" s="29"/>
      <c r="E12" s="104">
        <v>626</v>
      </c>
      <c r="F12" s="105">
        <f t="shared" si="0"/>
        <v>0.78054862842892769</v>
      </c>
    </row>
    <row r="13" spans="1:8" s="24" customFormat="1" ht="15" customHeight="1" thickTop="1" x14ac:dyDescent="0.4">
      <c r="A13" s="20"/>
      <c r="B13" s="321" t="s">
        <v>336</v>
      </c>
      <c r="C13" s="322"/>
      <c r="D13" s="323"/>
      <c r="E13" s="108">
        <f>SUM(E9:E12)</f>
        <v>802</v>
      </c>
      <c r="F13" s="32">
        <v>1</v>
      </c>
    </row>
    <row r="14" spans="1:8" s="24" customFormat="1" ht="15" customHeight="1" x14ac:dyDescent="0.4">
      <c r="A14" s="20"/>
      <c r="B14" s="109"/>
      <c r="C14" s="109"/>
      <c r="D14" s="109"/>
      <c r="E14" s="109"/>
      <c r="F14" s="109"/>
      <c r="G14" s="110"/>
      <c r="H14" s="111"/>
    </row>
    <row r="15" spans="1:8" x14ac:dyDescent="0.4">
      <c r="B15" s="18" t="s">
        <v>80</v>
      </c>
    </row>
    <row r="16" spans="1:8" ht="33.75" customHeight="1" x14ac:dyDescent="0.4">
      <c r="B16" s="1"/>
      <c r="C16" s="129" t="s">
        <v>39</v>
      </c>
      <c r="D16" s="129" t="s">
        <v>117</v>
      </c>
      <c r="E16" s="129" t="s">
        <v>118</v>
      </c>
      <c r="F16" s="132" t="s">
        <v>119</v>
      </c>
      <c r="G16" s="129" t="s">
        <v>91</v>
      </c>
    </row>
    <row r="17" spans="2:14" ht="15" customHeight="1" x14ac:dyDescent="0.4">
      <c r="B17" s="4" t="s">
        <v>267</v>
      </c>
      <c r="C17" s="5">
        <f>SUM(D17:G17)</f>
        <v>892</v>
      </c>
      <c r="D17" s="5">
        <v>2</v>
      </c>
      <c r="E17" s="5">
        <v>8</v>
      </c>
      <c r="F17" s="5">
        <v>72</v>
      </c>
      <c r="G17" s="5">
        <v>810</v>
      </c>
    </row>
    <row r="18" spans="2:14" ht="15" customHeight="1" x14ac:dyDescent="0.4">
      <c r="B18" s="7" t="s">
        <v>268</v>
      </c>
      <c r="C18" s="5">
        <f>SUM(D18:G18)</f>
        <v>802</v>
      </c>
      <c r="D18" s="8">
        <v>13</v>
      </c>
      <c r="E18" s="8">
        <v>15</v>
      </c>
      <c r="F18" s="8">
        <v>148</v>
      </c>
      <c r="G18" s="8">
        <v>626</v>
      </c>
    </row>
    <row r="19" spans="2:14" ht="7.5" customHeight="1" x14ac:dyDescent="0.4">
      <c r="B19" s="10"/>
      <c r="C19" s="10"/>
      <c r="D19" s="10"/>
      <c r="E19" s="11"/>
      <c r="F19" s="10"/>
      <c r="G19" s="10"/>
    </row>
    <row r="20" spans="2:14" ht="15" customHeight="1" x14ac:dyDescent="0.4">
      <c r="B20" s="4" t="s">
        <v>267</v>
      </c>
      <c r="C20" s="12">
        <f>C17/C17</f>
        <v>1</v>
      </c>
      <c r="D20" s="12">
        <f>D17/$C17</f>
        <v>2.242152466367713E-3</v>
      </c>
      <c r="E20" s="12">
        <f t="shared" ref="E20:G21" si="1">E17/$C17</f>
        <v>8.9686098654708519E-3</v>
      </c>
      <c r="F20" s="12">
        <f t="shared" si="1"/>
        <v>8.0717488789237665E-2</v>
      </c>
      <c r="G20" s="12">
        <f t="shared" si="1"/>
        <v>0.90807174887892372</v>
      </c>
    </row>
    <row r="21" spans="2:14" ht="15" customHeight="1" x14ac:dyDescent="0.4">
      <c r="B21" s="7" t="s">
        <v>268</v>
      </c>
      <c r="C21" s="12">
        <f>C18/C18</f>
        <v>1</v>
      </c>
      <c r="D21" s="12">
        <f>D18/$C18</f>
        <v>1.6209476309226933E-2</v>
      </c>
      <c r="E21" s="12">
        <f t="shared" si="1"/>
        <v>1.8703241895261846E-2</v>
      </c>
      <c r="F21" s="12">
        <f t="shared" si="1"/>
        <v>0.18453865336658354</v>
      </c>
      <c r="G21" s="12">
        <f t="shared" si="1"/>
        <v>0.78054862842892769</v>
      </c>
    </row>
    <row r="22" spans="2:14" ht="15" customHeight="1" x14ac:dyDescent="0.4">
      <c r="B22" s="37"/>
      <c r="C22" s="38"/>
      <c r="D22" s="38"/>
      <c r="E22" s="38"/>
      <c r="F22" s="38"/>
      <c r="G22" s="38"/>
      <c r="H22" s="38"/>
      <c r="I22" s="38"/>
      <c r="J22" s="38"/>
      <c r="K22" s="38"/>
      <c r="L22" s="38"/>
      <c r="M22" s="38"/>
      <c r="N22" s="38"/>
    </row>
    <row r="23" spans="2:14" x14ac:dyDescent="0.4">
      <c r="B23" s="18" t="s">
        <v>36</v>
      </c>
    </row>
    <row r="24" spans="2:14" s="24" customFormat="1" ht="35.25" customHeight="1" x14ac:dyDescent="0.4">
      <c r="B24" s="89"/>
      <c r="C24" s="90" t="s">
        <v>39</v>
      </c>
      <c r="D24" s="91" t="s">
        <v>117</v>
      </c>
      <c r="E24" s="91" t="s">
        <v>118</v>
      </c>
      <c r="F24" s="96" t="s">
        <v>119</v>
      </c>
      <c r="G24" s="91" t="s">
        <v>91</v>
      </c>
    </row>
    <row r="25" spans="2:14" x14ac:dyDescent="0.15">
      <c r="B25" s="43" t="s">
        <v>42</v>
      </c>
      <c r="C25" s="44">
        <f>SUM(D25:G25)</f>
        <v>802</v>
      </c>
      <c r="D25" s="45">
        <f>SUM(D27,D29,D31,D33,D35,D37,D39,D41,D43,D45,D47)</f>
        <v>13</v>
      </c>
      <c r="E25" s="45">
        <f t="shared" ref="E25:G25" si="2">SUM(E27,E29,E31,E33,E35,E37,E39,E41,E43,E45,E47)</f>
        <v>15</v>
      </c>
      <c r="F25" s="45">
        <f t="shared" si="2"/>
        <v>148</v>
      </c>
      <c r="G25" s="45">
        <f t="shared" si="2"/>
        <v>626</v>
      </c>
    </row>
    <row r="26" spans="2:14" ht="12.75" thickBot="1" x14ac:dyDescent="0.2">
      <c r="B26" s="47"/>
      <c r="C26" s="48">
        <f>$C25/C25</f>
        <v>1</v>
      </c>
      <c r="D26" s="48">
        <f>D25/$C25</f>
        <v>1.6209476309226933E-2</v>
      </c>
      <c r="E26" s="48">
        <f t="shared" ref="E26:G26" si="3">E25/$C25</f>
        <v>1.8703241895261846E-2</v>
      </c>
      <c r="F26" s="48">
        <f t="shared" si="3"/>
        <v>0.18453865336658354</v>
      </c>
      <c r="G26" s="48">
        <f t="shared" si="3"/>
        <v>0.78054862842892769</v>
      </c>
    </row>
    <row r="27" spans="2:14" ht="12.75" thickTop="1" x14ac:dyDescent="0.15">
      <c r="B27" s="50" t="s">
        <v>5</v>
      </c>
      <c r="C27" s="44">
        <f>SUM(D27:G27)</f>
        <v>245</v>
      </c>
      <c r="D27" s="51">
        <v>4</v>
      </c>
      <c r="E27" s="45">
        <v>1</v>
      </c>
      <c r="F27" s="45">
        <v>51</v>
      </c>
      <c r="G27" s="45">
        <v>189</v>
      </c>
    </row>
    <row r="28" spans="2:14" x14ac:dyDescent="0.15">
      <c r="B28" s="52"/>
      <c r="C28" s="53">
        <f>$C27/C27</f>
        <v>1</v>
      </c>
      <c r="D28" s="53">
        <f>D27/$C27</f>
        <v>1.6326530612244899E-2</v>
      </c>
      <c r="E28" s="53">
        <f t="shared" ref="E28:G28" si="4">E27/$C27</f>
        <v>4.0816326530612249E-3</v>
      </c>
      <c r="F28" s="53">
        <f t="shared" si="4"/>
        <v>0.20816326530612245</v>
      </c>
      <c r="G28" s="53">
        <f t="shared" si="4"/>
        <v>0.77142857142857146</v>
      </c>
    </row>
    <row r="29" spans="2:14" x14ac:dyDescent="0.15">
      <c r="B29" s="50" t="s">
        <v>6</v>
      </c>
      <c r="C29" s="44">
        <f>SUM(D29:G29)</f>
        <v>89</v>
      </c>
      <c r="D29" s="51">
        <v>5</v>
      </c>
      <c r="E29" s="45">
        <v>2</v>
      </c>
      <c r="F29" s="45">
        <v>12</v>
      </c>
      <c r="G29" s="45">
        <v>70</v>
      </c>
    </row>
    <row r="30" spans="2:14" x14ac:dyDescent="0.15">
      <c r="B30" s="52"/>
      <c r="C30" s="53">
        <f>$C29/C29</f>
        <v>1</v>
      </c>
      <c r="D30" s="53">
        <f>D29/$C29</f>
        <v>5.6179775280898875E-2</v>
      </c>
      <c r="E30" s="53">
        <f t="shared" ref="E30:G30" si="5">E29/$C29</f>
        <v>2.247191011235955E-2</v>
      </c>
      <c r="F30" s="53">
        <f t="shared" si="5"/>
        <v>0.1348314606741573</v>
      </c>
      <c r="G30" s="53">
        <f t="shared" si="5"/>
        <v>0.7865168539325843</v>
      </c>
    </row>
    <row r="31" spans="2:14" x14ac:dyDescent="0.15">
      <c r="B31" s="50" t="s">
        <v>7</v>
      </c>
      <c r="C31" s="44">
        <f>SUM(D31:G31)</f>
        <v>213</v>
      </c>
      <c r="D31" s="51">
        <v>4</v>
      </c>
      <c r="E31" s="45">
        <v>5</v>
      </c>
      <c r="F31" s="45">
        <v>29</v>
      </c>
      <c r="G31" s="45">
        <v>175</v>
      </c>
    </row>
    <row r="32" spans="2:14" x14ac:dyDescent="0.15">
      <c r="B32" s="52"/>
      <c r="C32" s="53">
        <f>$C31/C31</f>
        <v>1</v>
      </c>
      <c r="D32" s="53">
        <f>D31/$C31</f>
        <v>1.8779342723004695E-2</v>
      </c>
      <c r="E32" s="53">
        <f t="shared" ref="E32:G32" si="6">E31/$C31</f>
        <v>2.3474178403755867E-2</v>
      </c>
      <c r="F32" s="53">
        <f t="shared" si="6"/>
        <v>0.13615023474178403</v>
      </c>
      <c r="G32" s="53">
        <f t="shared" si="6"/>
        <v>0.82159624413145538</v>
      </c>
    </row>
    <row r="33" spans="2:7" x14ac:dyDescent="0.15">
      <c r="B33" s="50" t="s">
        <v>8</v>
      </c>
      <c r="C33" s="44">
        <f>SUM(D33:G33)</f>
        <v>36</v>
      </c>
      <c r="D33" s="51">
        <v>0</v>
      </c>
      <c r="E33" s="45">
        <v>1</v>
      </c>
      <c r="F33" s="45">
        <v>5</v>
      </c>
      <c r="G33" s="45">
        <v>30</v>
      </c>
    </row>
    <row r="34" spans="2:7" x14ac:dyDescent="0.15">
      <c r="B34" s="52"/>
      <c r="C34" s="53">
        <f>$C33/C33</f>
        <v>1</v>
      </c>
      <c r="D34" s="53">
        <f>D33/$C33</f>
        <v>0</v>
      </c>
      <c r="E34" s="53">
        <f t="shared" ref="E34:G34" si="7">E33/$C33</f>
        <v>2.7777777777777776E-2</v>
      </c>
      <c r="F34" s="53">
        <f t="shared" si="7"/>
        <v>0.1388888888888889</v>
      </c>
      <c r="G34" s="53">
        <f t="shared" si="7"/>
        <v>0.83333333333333337</v>
      </c>
    </row>
    <row r="35" spans="2:7" x14ac:dyDescent="0.15">
      <c r="B35" s="50" t="s">
        <v>9</v>
      </c>
      <c r="C35" s="44">
        <f>SUM(D35:G35)</f>
        <v>98</v>
      </c>
      <c r="D35" s="51">
        <v>0</v>
      </c>
      <c r="E35" s="45">
        <v>5</v>
      </c>
      <c r="F35" s="45">
        <v>23</v>
      </c>
      <c r="G35" s="45">
        <v>70</v>
      </c>
    </row>
    <row r="36" spans="2:7" x14ac:dyDescent="0.15">
      <c r="B36" s="52"/>
      <c r="C36" s="53">
        <f>$C35/C35</f>
        <v>1</v>
      </c>
      <c r="D36" s="53">
        <f>D35/$C35</f>
        <v>0</v>
      </c>
      <c r="E36" s="53">
        <f t="shared" ref="E36" si="8">E35/$C35</f>
        <v>5.1020408163265307E-2</v>
      </c>
      <c r="F36" s="53">
        <f>F35/$C35</f>
        <v>0.23469387755102042</v>
      </c>
      <c r="G36" s="53">
        <f t="shared" ref="G36" si="9">G35/$C35</f>
        <v>0.7142857142857143</v>
      </c>
    </row>
    <row r="37" spans="2:7" x14ac:dyDescent="0.15">
      <c r="B37" s="50" t="s">
        <v>1</v>
      </c>
      <c r="C37" s="44">
        <f>SUM(D37:G37)</f>
        <v>4</v>
      </c>
      <c r="D37" s="51">
        <v>0</v>
      </c>
      <c r="E37" s="45">
        <v>0</v>
      </c>
      <c r="F37" s="45">
        <v>1</v>
      </c>
      <c r="G37" s="45">
        <v>3</v>
      </c>
    </row>
    <row r="38" spans="2:7" x14ac:dyDescent="0.15">
      <c r="B38" s="52"/>
      <c r="C38" s="53">
        <f>$C37/C37</f>
        <v>1</v>
      </c>
      <c r="D38" s="53">
        <f>D37/$C37</f>
        <v>0</v>
      </c>
      <c r="E38" s="53">
        <f t="shared" ref="E38:G38" si="10">E37/$C37</f>
        <v>0</v>
      </c>
      <c r="F38" s="53">
        <f t="shared" si="10"/>
        <v>0.25</v>
      </c>
      <c r="G38" s="53">
        <f t="shared" si="10"/>
        <v>0.75</v>
      </c>
    </row>
    <row r="39" spans="2:7" x14ac:dyDescent="0.15">
      <c r="B39" s="50" t="s">
        <v>10</v>
      </c>
      <c r="C39" s="44">
        <f>SUM(D39:G39)</f>
        <v>17</v>
      </c>
      <c r="D39" s="51">
        <v>0</v>
      </c>
      <c r="E39" s="45">
        <v>1</v>
      </c>
      <c r="F39" s="45">
        <v>3</v>
      </c>
      <c r="G39" s="45">
        <v>13</v>
      </c>
    </row>
    <row r="40" spans="2:7" x14ac:dyDescent="0.15">
      <c r="B40" s="52"/>
      <c r="C40" s="53">
        <f>$C39/C39</f>
        <v>1</v>
      </c>
      <c r="D40" s="53">
        <f>D39/$C39</f>
        <v>0</v>
      </c>
      <c r="E40" s="53">
        <f t="shared" ref="E40:G40" si="11">E39/$C39</f>
        <v>5.8823529411764705E-2</v>
      </c>
      <c r="F40" s="53">
        <f t="shared" si="11"/>
        <v>0.17647058823529413</v>
      </c>
      <c r="G40" s="53">
        <f t="shared" si="11"/>
        <v>0.76470588235294112</v>
      </c>
    </row>
    <row r="41" spans="2:7" x14ac:dyDescent="0.15">
      <c r="B41" s="50" t="s">
        <v>11</v>
      </c>
      <c r="C41" s="44">
        <f>SUM(D41:G41)</f>
        <v>3</v>
      </c>
      <c r="D41" s="51">
        <v>0</v>
      </c>
      <c r="E41" s="45">
        <v>0</v>
      </c>
      <c r="F41" s="45">
        <v>2</v>
      </c>
      <c r="G41" s="45">
        <v>1</v>
      </c>
    </row>
    <row r="42" spans="2:7" x14ac:dyDescent="0.15">
      <c r="B42" s="52"/>
      <c r="C42" s="53">
        <f>$C41/C41</f>
        <v>1</v>
      </c>
      <c r="D42" s="53">
        <f>D41/$C41</f>
        <v>0</v>
      </c>
      <c r="E42" s="53">
        <f t="shared" ref="E42:G42" si="12">E41/$C41</f>
        <v>0</v>
      </c>
      <c r="F42" s="53">
        <f t="shared" si="12"/>
        <v>0.66666666666666663</v>
      </c>
      <c r="G42" s="53">
        <f t="shared" si="12"/>
        <v>0.33333333333333331</v>
      </c>
    </row>
    <row r="43" spans="2:7" x14ac:dyDescent="0.15">
      <c r="B43" s="50" t="s">
        <v>12</v>
      </c>
      <c r="C43" s="44">
        <f>SUM(D43:G43)</f>
        <v>18</v>
      </c>
      <c r="D43" s="51">
        <v>0</v>
      </c>
      <c r="E43" s="45">
        <v>0</v>
      </c>
      <c r="F43" s="45">
        <v>5</v>
      </c>
      <c r="G43" s="45">
        <v>13</v>
      </c>
    </row>
    <row r="44" spans="2:7" x14ac:dyDescent="0.15">
      <c r="B44" s="52"/>
      <c r="C44" s="53">
        <f>$C43/C43</f>
        <v>1</v>
      </c>
      <c r="D44" s="53">
        <f>D43/$C43</f>
        <v>0</v>
      </c>
      <c r="E44" s="53">
        <f t="shared" ref="E44:G44" si="13">E43/$C43</f>
        <v>0</v>
      </c>
      <c r="F44" s="53">
        <f t="shared" si="13"/>
        <v>0.27777777777777779</v>
      </c>
      <c r="G44" s="53">
        <f t="shared" si="13"/>
        <v>0.72222222222222221</v>
      </c>
    </row>
    <row r="45" spans="2:7" x14ac:dyDescent="0.15">
      <c r="B45" s="50" t="s">
        <v>13</v>
      </c>
      <c r="C45" s="44">
        <f>SUM(D45:G45)</f>
        <v>9</v>
      </c>
      <c r="D45" s="51">
        <v>0</v>
      </c>
      <c r="E45" s="45">
        <v>0</v>
      </c>
      <c r="F45" s="45">
        <v>1</v>
      </c>
      <c r="G45" s="45">
        <v>8</v>
      </c>
    </row>
    <row r="46" spans="2:7" x14ac:dyDescent="0.15">
      <c r="B46" s="52"/>
      <c r="C46" s="53">
        <f>$C45/C45</f>
        <v>1</v>
      </c>
      <c r="D46" s="53">
        <f>D45/$C45</f>
        <v>0</v>
      </c>
      <c r="E46" s="53">
        <f t="shared" ref="E46:G46" si="14">E45/$C45</f>
        <v>0</v>
      </c>
      <c r="F46" s="53">
        <f t="shared" si="14"/>
        <v>0.1111111111111111</v>
      </c>
      <c r="G46" s="53">
        <f t="shared" si="14"/>
        <v>0.88888888888888884</v>
      </c>
    </row>
    <row r="47" spans="2:7" x14ac:dyDescent="0.15">
      <c r="B47" s="50" t="s">
        <v>43</v>
      </c>
      <c r="C47" s="44">
        <f>SUM(D47:G47)</f>
        <v>70</v>
      </c>
      <c r="D47" s="51">
        <v>0</v>
      </c>
      <c r="E47" s="45">
        <v>0</v>
      </c>
      <c r="F47" s="45">
        <v>16</v>
      </c>
      <c r="G47" s="45">
        <v>54</v>
      </c>
    </row>
    <row r="48" spans="2:7" x14ac:dyDescent="0.15">
      <c r="B48" s="52"/>
      <c r="C48" s="53">
        <f>$C47/C47</f>
        <v>1</v>
      </c>
      <c r="D48" s="53">
        <f>D47/$C47</f>
        <v>0</v>
      </c>
      <c r="E48" s="53">
        <f t="shared" ref="E48:G48" si="15">E47/$C47</f>
        <v>0</v>
      </c>
      <c r="F48" s="53">
        <f t="shared" si="15"/>
        <v>0.22857142857142856</v>
      </c>
      <c r="G48" s="53">
        <f t="shared" si="15"/>
        <v>0.77142857142857146</v>
      </c>
    </row>
    <row r="49" spans="2:8" x14ac:dyDescent="0.4">
      <c r="E49" s="18"/>
    </row>
    <row r="50" spans="2:8" x14ac:dyDescent="0.4">
      <c r="B50" s="18" t="s">
        <v>48</v>
      </c>
      <c r="E50" s="18"/>
      <c r="G50" s="19"/>
      <c r="H50" s="19"/>
    </row>
    <row r="51" spans="2:8" s="24" customFormat="1" ht="35.25" customHeight="1" x14ac:dyDescent="0.4">
      <c r="B51" s="89"/>
      <c r="C51" s="90" t="s">
        <v>39</v>
      </c>
      <c r="D51" s="91" t="s">
        <v>117</v>
      </c>
      <c r="E51" s="91" t="s">
        <v>118</v>
      </c>
      <c r="F51" s="96" t="s">
        <v>119</v>
      </c>
      <c r="G51" s="91" t="s">
        <v>91</v>
      </c>
    </row>
    <row r="52" spans="2:8" x14ac:dyDescent="0.15">
      <c r="B52" s="43" t="s">
        <v>42</v>
      </c>
      <c r="C52" s="44">
        <f>SUM(D52:G52)</f>
        <v>802</v>
      </c>
      <c r="D52" s="45">
        <f t="shared" ref="D52:G52" si="16">SUM(D54,D56,D58,D60,D62,)</f>
        <v>13</v>
      </c>
      <c r="E52" s="45">
        <f t="shared" si="16"/>
        <v>15</v>
      </c>
      <c r="F52" s="45">
        <f t="shared" si="16"/>
        <v>148</v>
      </c>
      <c r="G52" s="45">
        <f t="shared" si="16"/>
        <v>626</v>
      </c>
      <c r="H52" s="19"/>
    </row>
    <row r="53" spans="2:8" ht="12.75" thickBot="1" x14ac:dyDescent="0.2">
      <c r="B53" s="47"/>
      <c r="C53" s="48">
        <f>$C52/C52</f>
        <v>1</v>
      </c>
      <c r="D53" s="48">
        <f t="shared" ref="D53:G53" si="17">D52/$C52</f>
        <v>1.6209476309226933E-2</v>
      </c>
      <c r="E53" s="48">
        <f t="shared" si="17"/>
        <v>1.8703241895261846E-2</v>
      </c>
      <c r="F53" s="48">
        <f t="shared" si="17"/>
        <v>0.18453865336658354</v>
      </c>
      <c r="G53" s="48">
        <f t="shared" si="17"/>
        <v>0.78054862842892769</v>
      </c>
      <c r="H53" s="19"/>
    </row>
    <row r="54" spans="2:8" ht="12.75" thickTop="1" x14ac:dyDescent="0.15">
      <c r="B54" s="50" t="s">
        <v>17</v>
      </c>
      <c r="C54" s="44">
        <f>SUM(D54:G54)</f>
        <v>633</v>
      </c>
      <c r="D54" s="51">
        <v>12</v>
      </c>
      <c r="E54" s="45">
        <v>11</v>
      </c>
      <c r="F54" s="45">
        <v>115</v>
      </c>
      <c r="G54" s="45">
        <v>495</v>
      </c>
      <c r="H54" s="19"/>
    </row>
    <row r="55" spans="2:8" x14ac:dyDescent="0.15">
      <c r="B55" s="52"/>
      <c r="C55" s="53">
        <f>$C54/C54</f>
        <v>1</v>
      </c>
      <c r="D55" s="53">
        <f t="shared" ref="D55:G55" si="18">D54/$C54</f>
        <v>1.8957345971563982E-2</v>
      </c>
      <c r="E55" s="53">
        <f t="shared" si="18"/>
        <v>1.7377567140600316E-2</v>
      </c>
      <c r="F55" s="53">
        <f t="shared" si="18"/>
        <v>0.18167456556082148</v>
      </c>
      <c r="G55" s="53">
        <f t="shared" si="18"/>
        <v>0.78199052132701419</v>
      </c>
      <c r="H55" s="19"/>
    </row>
    <row r="56" spans="2:8" x14ac:dyDescent="0.15">
      <c r="B56" s="50" t="s">
        <v>18</v>
      </c>
      <c r="C56" s="44">
        <f>SUM(D56:G56)</f>
        <v>91</v>
      </c>
      <c r="D56" s="51">
        <v>1</v>
      </c>
      <c r="E56" s="45">
        <v>2</v>
      </c>
      <c r="F56" s="45">
        <v>19</v>
      </c>
      <c r="G56" s="45">
        <v>69</v>
      </c>
      <c r="H56" s="19"/>
    </row>
    <row r="57" spans="2:8" x14ac:dyDescent="0.15">
      <c r="B57" s="52"/>
      <c r="C57" s="53">
        <f>$C56/C56</f>
        <v>1</v>
      </c>
      <c r="D57" s="53">
        <f t="shared" ref="D57:G57" si="19">D56/$C56</f>
        <v>1.098901098901099E-2</v>
      </c>
      <c r="E57" s="53">
        <f t="shared" si="19"/>
        <v>2.197802197802198E-2</v>
      </c>
      <c r="F57" s="53">
        <f t="shared" si="19"/>
        <v>0.2087912087912088</v>
      </c>
      <c r="G57" s="53">
        <f t="shared" si="19"/>
        <v>0.75824175824175821</v>
      </c>
      <c r="H57" s="19"/>
    </row>
    <row r="58" spans="2:8" x14ac:dyDescent="0.15">
      <c r="B58" s="50" t="s">
        <v>19</v>
      </c>
      <c r="C58" s="44">
        <f>SUM(D58:G58)</f>
        <v>21</v>
      </c>
      <c r="D58" s="51">
        <v>0</v>
      </c>
      <c r="E58" s="45">
        <v>1</v>
      </c>
      <c r="F58" s="45">
        <v>5</v>
      </c>
      <c r="G58" s="45">
        <v>15</v>
      </c>
      <c r="H58" s="19"/>
    </row>
    <row r="59" spans="2:8" x14ac:dyDescent="0.15">
      <c r="B59" s="52"/>
      <c r="C59" s="53">
        <f>$C58/C58</f>
        <v>1</v>
      </c>
      <c r="D59" s="53">
        <f t="shared" ref="D59:G59" si="20">D58/$C58</f>
        <v>0</v>
      </c>
      <c r="E59" s="53">
        <f t="shared" si="20"/>
        <v>4.7619047619047616E-2</v>
      </c>
      <c r="F59" s="53">
        <f t="shared" si="20"/>
        <v>0.23809523809523808</v>
      </c>
      <c r="G59" s="53">
        <f t="shared" si="20"/>
        <v>0.7142857142857143</v>
      </c>
      <c r="H59" s="19"/>
    </row>
    <row r="60" spans="2:8" x14ac:dyDescent="0.15">
      <c r="B60" s="50" t="s">
        <v>20</v>
      </c>
      <c r="C60" s="44">
        <f>SUM(D60:G60)</f>
        <v>37</v>
      </c>
      <c r="D60" s="51">
        <v>0</v>
      </c>
      <c r="E60" s="45">
        <v>0</v>
      </c>
      <c r="F60" s="45">
        <v>6</v>
      </c>
      <c r="G60" s="45">
        <v>31</v>
      </c>
      <c r="H60" s="19"/>
    </row>
    <row r="61" spans="2:8" x14ac:dyDescent="0.15">
      <c r="B61" s="52"/>
      <c r="C61" s="53">
        <f>$C60/C60</f>
        <v>1</v>
      </c>
      <c r="D61" s="53">
        <f t="shared" ref="D61:G61" si="21">D60/$C60</f>
        <v>0</v>
      </c>
      <c r="E61" s="53">
        <f t="shared" si="21"/>
        <v>0</v>
      </c>
      <c r="F61" s="53">
        <f t="shared" si="21"/>
        <v>0.16216216216216217</v>
      </c>
      <c r="G61" s="53">
        <f t="shared" si="21"/>
        <v>0.83783783783783783</v>
      </c>
      <c r="H61" s="19"/>
    </row>
    <row r="62" spans="2:8" x14ac:dyDescent="0.15">
      <c r="B62" s="50" t="s">
        <v>24</v>
      </c>
      <c r="C62" s="44">
        <f>SUM(D62:G62)</f>
        <v>20</v>
      </c>
      <c r="D62" s="51">
        <v>0</v>
      </c>
      <c r="E62" s="45">
        <v>1</v>
      </c>
      <c r="F62" s="45">
        <v>3</v>
      </c>
      <c r="G62" s="45">
        <v>16</v>
      </c>
      <c r="H62" s="19"/>
    </row>
    <row r="63" spans="2:8" x14ac:dyDescent="0.15">
      <c r="B63" s="52"/>
      <c r="C63" s="53">
        <f>$C62/C62</f>
        <v>1</v>
      </c>
      <c r="D63" s="53">
        <f t="shared" ref="D63:G63" si="22">D62/$C62</f>
        <v>0</v>
      </c>
      <c r="E63" s="53">
        <f t="shared" si="22"/>
        <v>0.05</v>
      </c>
      <c r="F63" s="53">
        <f t="shared" si="22"/>
        <v>0.15</v>
      </c>
      <c r="G63" s="53">
        <f t="shared" si="22"/>
        <v>0.8</v>
      </c>
      <c r="H63" s="19"/>
    </row>
    <row r="64" spans="2:8" x14ac:dyDescent="0.4">
      <c r="E64" s="18"/>
      <c r="H64" s="19"/>
    </row>
    <row r="65" spans="2:8" x14ac:dyDescent="0.4">
      <c r="B65" s="18" t="s">
        <v>49</v>
      </c>
      <c r="E65" s="18"/>
      <c r="H65" s="19"/>
    </row>
    <row r="66" spans="2:8" s="24" customFormat="1" ht="35.25" customHeight="1" x14ac:dyDescent="0.4">
      <c r="B66" s="89"/>
      <c r="C66" s="90" t="s">
        <v>39</v>
      </c>
      <c r="D66" s="91" t="s">
        <v>117</v>
      </c>
      <c r="E66" s="91" t="s">
        <v>118</v>
      </c>
      <c r="F66" s="216" t="s">
        <v>119</v>
      </c>
      <c r="G66" s="91" t="s">
        <v>91</v>
      </c>
    </row>
    <row r="67" spans="2:8" x14ac:dyDescent="0.15">
      <c r="B67" s="43" t="s">
        <v>42</v>
      </c>
      <c r="C67" s="44">
        <f>SUM(D67:G67)</f>
        <v>784</v>
      </c>
      <c r="D67" s="45">
        <f>SUM(D69,D71,D73,D75,D77,D79)</f>
        <v>13</v>
      </c>
      <c r="E67" s="45">
        <f t="shared" ref="E67:G67" si="23">SUM(E69,E71,E73,E75,E77,E79)</f>
        <v>14</v>
      </c>
      <c r="F67" s="45">
        <f t="shared" si="23"/>
        <v>147</v>
      </c>
      <c r="G67" s="45">
        <f t="shared" si="23"/>
        <v>610</v>
      </c>
      <c r="H67" s="19"/>
    </row>
    <row r="68" spans="2:8" ht="12.75" thickBot="1" x14ac:dyDescent="0.2">
      <c r="B68" s="47"/>
      <c r="C68" s="48">
        <f>$C67/C67</f>
        <v>1</v>
      </c>
      <c r="D68" s="48">
        <f>D67/$C67</f>
        <v>1.6581632653061226E-2</v>
      </c>
      <c r="E68" s="48">
        <f t="shared" ref="E68:G68" si="24">E67/$C67</f>
        <v>1.7857142857142856E-2</v>
      </c>
      <c r="F68" s="48">
        <f t="shared" si="24"/>
        <v>0.1875</v>
      </c>
      <c r="G68" s="48">
        <f t="shared" si="24"/>
        <v>0.77806122448979587</v>
      </c>
      <c r="H68" s="19"/>
    </row>
    <row r="69" spans="2:8" ht="12.75" thickTop="1" x14ac:dyDescent="0.15">
      <c r="B69" s="50" t="s">
        <v>493</v>
      </c>
      <c r="C69" s="44">
        <f>SUM(D69:G69)</f>
        <v>109</v>
      </c>
      <c r="D69" s="51">
        <v>0</v>
      </c>
      <c r="E69" s="45">
        <v>1</v>
      </c>
      <c r="F69" s="45">
        <v>15</v>
      </c>
      <c r="G69" s="45">
        <v>93</v>
      </c>
    </row>
    <row r="70" spans="2:8" x14ac:dyDescent="0.15">
      <c r="B70" s="52"/>
      <c r="C70" s="53">
        <f>$C69/C69</f>
        <v>1</v>
      </c>
      <c r="D70" s="53">
        <f>D69/$C69</f>
        <v>0</v>
      </c>
      <c r="E70" s="53">
        <f t="shared" ref="E70:G70" si="25">E69/$C69</f>
        <v>9.1743119266055051E-3</v>
      </c>
      <c r="F70" s="53">
        <f t="shared" si="25"/>
        <v>0.13761467889908258</v>
      </c>
      <c r="G70" s="53">
        <f t="shared" si="25"/>
        <v>0.85321100917431192</v>
      </c>
    </row>
    <row r="71" spans="2:8" x14ac:dyDescent="0.15">
      <c r="B71" s="50" t="s">
        <v>21</v>
      </c>
      <c r="C71" s="44">
        <f>SUM(D71:G71)</f>
        <v>226</v>
      </c>
      <c r="D71" s="51">
        <v>8</v>
      </c>
      <c r="E71" s="45">
        <v>5</v>
      </c>
      <c r="F71" s="45">
        <v>40</v>
      </c>
      <c r="G71" s="45">
        <v>173</v>
      </c>
    </row>
    <row r="72" spans="2:8" x14ac:dyDescent="0.15">
      <c r="B72" s="52"/>
      <c r="C72" s="53">
        <f>$C71/C71</f>
        <v>1</v>
      </c>
      <c r="D72" s="53">
        <f>D71/$C71</f>
        <v>3.5398230088495575E-2</v>
      </c>
      <c r="E72" s="53">
        <f t="shared" ref="E72:G72" si="26">E71/$C71</f>
        <v>2.2123893805309734E-2</v>
      </c>
      <c r="F72" s="53">
        <f t="shared" si="26"/>
        <v>0.17699115044247787</v>
      </c>
      <c r="G72" s="53">
        <f t="shared" si="26"/>
        <v>0.76548672566371678</v>
      </c>
    </row>
    <row r="73" spans="2:8" x14ac:dyDescent="0.15">
      <c r="B73" s="50" t="s">
        <v>22</v>
      </c>
      <c r="C73" s="44">
        <f>SUM(D73:G73)</f>
        <v>276</v>
      </c>
      <c r="D73" s="51">
        <v>2</v>
      </c>
      <c r="E73" s="45">
        <v>8</v>
      </c>
      <c r="F73" s="45">
        <v>54</v>
      </c>
      <c r="G73" s="45">
        <v>212</v>
      </c>
    </row>
    <row r="74" spans="2:8" x14ac:dyDescent="0.15">
      <c r="B74" s="52"/>
      <c r="C74" s="53">
        <f>$C73/C73</f>
        <v>1</v>
      </c>
      <c r="D74" s="53">
        <f>D73/$C73</f>
        <v>7.246376811594203E-3</v>
      </c>
      <c r="E74" s="53">
        <f t="shared" ref="E74:G74" si="27">E73/$C73</f>
        <v>2.8985507246376812E-2</v>
      </c>
      <c r="F74" s="53">
        <f t="shared" si="27"/>
        <v>0.19565217391304349</v>
      </c>
      <c r="G74" s="53">
        <f t="shared" si="27"/>
        <v>0.76811594202898548</v>
      </c>
    </row>
    <row r="75" spans="2:8" x14ac:dyDescent="0.15">
      <c r="B75" s="50" t="s">
        <v>23</v>
      </c>
      <c r="C75" s="44">
        <f>SUM(D75:G75)</f>
        <v>90</v>
      </c>
      <c r="D75" s="51">
        <v>2</v>
      </c>
      <c r="E75" s="45">
        <v>0</v>
      </c>
      <c r="F75" s="45">
        <v>27</v>
      </c>
      <c r="G75" s="45">
        <v>61</v>
      </c>
    </row>
    <row r="76" spans="2:8" x14ac:dyDescent="0.15">
      <c r="B76" s="52"/>
      <c r="C76" s="53">
        <f>$C75/C75</f>
        <v>1</v>
      </c>
      <c r="D76" s="53">
        <f>D75/$C75</f>
        <v>2.2222222222222223E-2</v>
      </c>
      <c r="E76" s="53">
        <f t="shared" ref="E76:G76" si="28">E75/$C75</f>
        <v>0</v>
      </c>
      <c r="F76" s="53">
        <f t="shared" si="28"/>
        <v>0.3</v>
      </c>
      <c r="G76" s="53">
        <f t="shared" si="28"/>
        <v>0.67777777777777781</v>
      </c>
      <c r="H76" s="19"/>
    </row>
    <row r="77" spans="2:8" x14ac:dyDescent="0.15">
      <c r="B77" s="50" t="s">
        <v>320</v>
      </c>
      <c r="C77" s="44">
        <f>SUM(D77:G77)</f>
        <v>62</v>
      </c>
      <c r="D77" s="51">
        <v>1</v>
      </c>
      <c r="E77" s="45">
        <v>0</v>
      </c>
      <c r="F77" s="45">
        <v>8</v>
      </c>
      <c r="G77" s="45">
        <v>53</v>
      </c>
      <c r="H77" s="19"/>
    </row>
    <row r="78" spans="2:8" x14ac:dyDescent="0.15">
      <c r="B78" s="52"/>
      <c r="C78" s="53">
        <f>$C77/C77</f>
        <v>1</v>
      </c>
      <c r="D78" s="53">
        <f>D77/$C77</f>
        <v>1.6129032258064516E-2</v>
      </c>
      <c r="E78" s="53">
        <f t="shared" ref="E78:G78" si="29">E77/$C77</f>
        <v>0</v>
      </c>
      <c r="F78" s="53">
        <f t="shared" si="29"/>
        <v>0.12903225806451613</v>
      </c>
      <c r="G78" s="53">
        <f t="shared" si="29"/>
        <v>0.85483870967741937</v>
      </c>
      <c r="H78" s="19"/>
    </row>
    <row r="79" spans="2:8" x14ac:dyDescent="0.15">
      <c r="B79" s="50" t="s">
        <v>319</v>
      </c>
      <c r="C79" s="44">
        <f>SUM(D79:G79)</f>
        <v>21</v>
      </c>
      <c r="D79" s="51">
        <v>0</v>
      </c>
      <c r="E79" s="45">
        <v>0</v>
      </c>
      <c r="F79" s="45">
        <v>3</v>
      </c>
      <c r="G79" s="45">
        <v>18</v>
      </c>
      <c r="H79" s="19"/>
    </row>
    <row r="80" spans="2:8" ht="12.75" thickBot="1" x14ac:dyDescent="0.2">
      <c r="B80" s="52"/>
      <c r="C80" s="53">
        <f>$C79/C79</f>
        <v>1</v>
      </c>
      <c r="D80" s="53">
        <f>D79/$C79</f>
        <v>0</v>
      </c>
      <c r="E80" s="53">
        <f t="shared" ref="E80:G80" si="30">E79/$C79</f>
        <v>0</v>
      </c>
      <c r="F80" s="53">
        <f t="shared" si="30"/>
        <v>0.14285714285714285</v>
      </c>
      <c r="G80" s="53">
        <f t="shared" si="30"/>
        <v>0.8571428571428571</v>
      </c>
      <c r="H80" s="19"/>
    </row>
    <row r="81" spans="2:18" ht="14.25" thickTop="1" x14ac:dyDescent="0.15">
      <c r="B81" s="255" t="s">
        <v>489</v>
      </c>
      <c r="C81" s="256">
        <f t="shared" ref="C81" si="31">SUM(D81:G81)</f>
        <v>763</v>
      </c>
      <c r="D81" s="256">
        <f>SUM(D69,D71,D73,D75,D77)</f>
        <v>13</v>
      </c>
      <c r="E81" s="256">
        <f>SUM(E69,E71,E73,E75,E77)</f>
        <v>14</v>
      </c>
      <c r="F81" s="256">
        <f>SUM(F69,F71,F73,F75,F77)</f>
        <v>144</v>
      </c>
      <c r="G81" s="256">
        <f>SUM(G69,G71,G73,G75,G77)</f>
        <v>592</v>
      </c>
      <c r="H81" s="19"/>
    </row>
    <row r="82" spans="2:18" ht="13.5" x14ac:dyDescent="0.15">
      <c r="B82" s="257"/>
      <c r="C82" s="258">
        <f>SUM(D82:G82)</f>
        <v>1</v>
      </c>
      <c r="D82" s="259">
        <f>D81/$C81</f>
        <v>1.7038007863695939E-2</v>
      </c>
      <c r="E82" s="259">
        <f>E81/$C81</f>
        <v>1.834862385321101E-2</v>
      </c>
      <c r="F82" s="259">
        <f>F81/$C81</f>
        <v>0.18872870249017037</v>
      </c>
      <c r="G82" s="259">
        <f>G81/$C81</f>
        <v>0.7758846657929227</v>
      </c>
      <c r="H82" s="19"/>
    </row>
    <row r="83" spans="2:18" x14ac:dyDescent="0.4">
      <c r="E83" s="18"/>
      <c r="H83" s="19"/>
    </row>
    <row r="84" spans="2:18" x14ac:dyDescent="0.4">
      <c r="E84" s="18"/>
      <c r="H84" s="19"/>
    </row>
    <row r="85" spans="2:18" ht="16.5" customHeight="1" x14ac:dyDescent="0.4">
      <c r="B85" s="18" t="s">
        <v>311</v>
      </c>
      <c r="E85" s="18"/>
      <c r="H85" s="19"/>
    </row>
    <row r="86" spans="2:18" s="24" customFormat="1" ht="36" customHeight="1" x14ac:dyDescent="0.4">
      <c r="B86" s="89"/>
      <c r="C86" s="90" t="s">
        <v>39</v>
      </c>
      <c r="D86" s="91" t="s">
        <v>117</v>
      </c>
      <c r="E86" s="91" t="s">
        <v>118</v>
      </c>
      <c r="F86" s="216" t="s">
        <v>119</v>
      </c>
      <c r="G86" s="91" t="s">
        <v>91</v>
      </c>
    </row>
    <row r="87" spans="2:18" x14ac:dyDescent="0.15">
      <c r="B87" s="43" t="s">
        <v>42</v>
      </c>
      <c r="C87" s="44">
        <f>SUM(D87:G87)</f>
        <v>802</v>
      </c>
      <c r="D87" s="45">
        <f>SUM(D89,D91,D93,D95,D97,D99,D101)</f>
        <v>13</v>
      </c>
      <c r="E87" s="45">
        <f t="shared" ref="E87:G87" si="32">SUM(E89,E91,E93,E95,E97,E99,E101)</f>
        <v>15</v>
      </c>
      <c r="F87" s="45">
        <f t="shared" si="32"/>
        <v>148</v>
      </c>
      <c r="G87" s="45">
        <f t="shared" si="32"/>
        <v>626</v>
      </c>
      <c r="H87" s="19"/>
    </row>
    <row r="88" spans="2:18" ht="12.75" thickBot="1" x14ac:dyDescent="0.2">
      <c r="B88" s="47"/>
      <c r="C88" s="48">
        <f>$C87/C87</f>
        <v>1</v>
      </c>
      <c r="D88" s="48">
        <f t="shared" ref="D88:G88" si="33">D87/$C87</f>
        <v>1.6209476309226933E-2</v>
      </c>
      <c r="E88" s="48">
        <f t="shared" si="33"/>
        <v>1.8703241895261846E-2</v>
      </c>
      <c r="F88" s="48">
        <f t="shared" si="33"/>
        <v>0.18453865336658354</v>
      </c>
      <c r="G88" s="48">
        <f t="shared" si="33"/>
        <v>0.78054862842892769</v>
      </c>
      <c r="H88" s="19"/>
    </row>
    <row r="89" spans="2:18" ht="12.75" thickTop="1" x14ac:dyDescent="0.15">
      <c r="B89" s="50" t="s">
        <v>67</v>
      </c>
      <c r="C89" s="44">
        <f>SUM(D89:G89)</f>
        <v>262</v>
      </c>
      <c r="D89" s="51">
        <v>6</v>
      </c>
      <c r="E89" s="45">
        <v>4</v>
      </c>
      <c r="F89" s="45">
        <v>38</v>
      </c>
      <c r="G89" s="45">
        <v>214</v>
      </c>
      <c r="H89" s="72"/>
      <c r="I89" s="73"/>
      <c r="J89" s="73"/>
      <c r="K89" s="73"/>
      <c r="L89" s="73"/>
      <c r="M89" s="73"/>
      <c r="N89" s="73"/>
      <c r="O89" s="73"/>
      <c r="P89" s="73"/>
      <c r="Q89" s="73"/>
      <c r="R89" s="73"/>
    </row>
    <row r="90" spans="2:18" x14ac:dyDescent="0.15">
      <c r="B90" s="52"/>
      <c r="C90" s="53">
        <f>$C89/C89</f>
        <v>1</v>
      </c>
      <c r="D90" s="53">
        <f t="shared" ref="D90:G90" si="34">D89/$C89</f>
        <v>2.2900763358778626E-2</v>
      </c>
      <c r="E90" s="53">
        <f t="shared" si="34"/>
        <v>1.5267175572519083E-2</v>
      </c>
      <c r="F90" s="53">
        <f t="shared" si="34"/>
        <v>0.14503816793893129</v>
      </c>
      <c r="G90" s="53">
        <f t="shared" si="34"/>
        <v>0.81679389312977102</v>
      </c>
      <c r="H90" s="72"/>
      <c r="I90" s="73"/>
      <c r="J90" s="73"/>
      <c r="K90" s="73"/>
      <c r="L90" s="73"/>
      <c r="M90" s="73"/>
      <c r="N90" s="73"/>
      <c r="O90" s="73"/>
      <c r="P90" s="73"/>
      <c r="Q90" s="73"/>
      <c r="R90" s="73"/>
    </row>
    <row r="91" spans="2:18" x14ac:dyDescent="0.15">
      <c r="B91" s="50" t="s">
        <v>31</v>
      </c>
      <c r="C91" s="44">
        <f>SUM(D91:G91)</f>
        <v>31</v>
      </c>
      <c r="D91" s="51">
        <v>0</v>
      </c>
      <c r="E91" s="45">
        <v>0</v>
      </c>
      <c r="F91" s="45">
        <v>8</v>
      </c>
      <c r="G91" s="45">
        <v>23</v>
      </c>
      <c r="H91" s="72"/>
      <c r="I91" s="73"/>
      <c r="J91" s="73"/>
      <c r="K91" s="73"/>
      <c r="L91" s="73"/>
      <c r="M91" s="73"/>
      <c r="N91" s="73"/>
      <c r="O91" s="73"/>
      <c r="P91" s="73"/>
      <c r="Q91" s="73"/>
      <c r="R91" s="73"/>
    </row>
    <row r="92" spans="2:18" x14ac:dyDescent="0.15">
      <c r="B92" s="52"/>
      <c r="C92" s="53">
        <f>$C91/C91</f>
        <v>1</v>
      </c>
      <c r="D92" s="53">
        <f t="shared" ref="D92:G92" si="35">D91/$C91</f>
        <v>0</v>
      </c>
      <c r="E92" s="53">
        <f t="shared" si="35"/>
        <v>0</v>
      </c>
      <c r="F92" s="53">
        <f t="shared" si="35"/>
        <v>0.25806451612903225</v>
      </c>
      <c r="G92" s="53">
        <f t="shared" si="35"/>
        <v>0.74193548387096775</v>
      </c>
      <c r="H92" s="72"/>
      <c r="I92" s="73"/>
      <c r="J92" s="73"/>
      <c r="K92" s="73"/>
      <c r="L92" s="73"/>
      <c r="M92" s="73"/>
      <c r="N92" s="73"/>
      <c r="O92" s="73"/>
      <c r="P92" s="73"/>
      <c r="Q92" s="73"/>
      <c r="R92" s="73"/>
    </row>
    <row r="93" spans="2:18" x14ac:dyDescent="0.15">
      <c r="B93" s="50" t="s">
        <v>32</v>
      </c>
      <c r="C93" s="44">
        <f>SUM(D93:G93)</f>
        <v>56</v>
      </c>
      <c r="D93" s="51">
        <v>1</v>
      </c>
      <c r="E93" s="45">
        <v>0</v>
      </c>
      <c r="F93" s="45">
        <v>16</v>
      </c>
      <c r="G93" s="45">
        <v>39</v>
      </c>
      <c r="H93" s="72"/>
      <c r="I93" s="73"/>
      <c r="J93" s="73"/>
      <c r="K93" s="73"/>
      <c r="L93" s="73"/>
      <c r="M93" s="73"/>
      <c r="N93" s="73"/>
      <c r="O93" s="73"/>
      <c r="P93" s="73"/>
      <c r="Q93" s="73"/>
      <c r="R93" s="73"/>
    </row>
    <row r="94" spans="2:18" x14ac:dyDescent="0.15">
      <c r="B94" s="52"/>
      <c r="C94" s="53">
        <f>$C93/C93</f>
        <v>1</v>
      </c>
      <c r="D94" s="53">
        <f t="shared" ref="D94:G94" si="36">D93/$C93</f>
        <v>1.7857142857142856E-2</v>
      </c>
      <c r="E94" s="53">
        <f t="shared" si="36"/>
        <v>0</v>
      </c>
      <c r="F94" s="53">
        <f t="shared" si="36"/>
        <v>0.2857142857142857</v>
      </c>
      <c r="G94" s="53">
        <f t="shared" si="36"/>
        <v>0.6964285714285714</v>
      </c>
      <c r="H94" s="72"/>
      <c r="I94" s="73"/>
      <c r="J94" s="73"/>
      <c r="K94" s="73"/>
      <c r="L94" s="73"/>
      <c r="M94" s="73"/>
      <c r="N94" s="73"/>
      <c r="O94" s="73"/>
      <c r="P94" s="73"/>
      <c r="Q94" s="73"/>
      <c r="R94" s="73"/>
    </row>
    <row r="95" spans="2:18" x14ac:dyDescent="0.15">
      <c r="B95" s="50" t="s">
        <v>33</v>
      </c>
      <c r="C95" s="44">
        <f>SUM(D95:G95)</f>
        <v>235</v>
      </c>
      <c r="D95" s="51">
        <v>2</v>
      </c>
      <c r="E95" s="45">
        <v>7</v>
      </c>
      <c r="F95" s="45">
        <v>54</v>
      </c>
      <c r="G95" s="45">
        <v>172</v>
      </c>
      <c r="H95" s="72"/>
      <c r="I95" s="73"/>
      <c r="J95" s="73"/>
      <c r="K95" s="73"/>
      <c r="L95" s="73"/>
      <c r="M95" s="73"/>
      <c r="N95" s="73"/>
      <c r="O95" s="73"/>
      <c r="P95" s="73"/>
      <c r="Q95" s="73"/>
      <c r="R95" s="73"/>
    </row>
    <row r="96" spans="2:18" x14ac:dyDescent="0.15">
      <c r="B96" s="52"/>
      <c r="C96" s="53">
        <f>$C95/C95</f>
        <v>1</v>
      </c>
      <c r="D96" s="53">
        <f t="shared" ref="D96:G96" si="37">D95/$C95</f>
        <v>8.5106382978723406E-3</v>
      </c>
      <c r="E96" s="53">
        <f t="shared" si="37"/>
        <v>2.9787234042553193E-2</v>
      </c>
      <c r="F96" s="53">
        <f t="shared" si="37"/>
        <v>0.22978723404255319</v>
      </c>
      <c r="G96" s="53">
        <f t="shared" si="37"/>
        <v>0.73191489361702122</v>
      </c>
      <c r="H96" s="19"/>
    </row>
    <row r="97" spans="2:8" ht="12" customHeight="1" x14ac:dyDescent="0.15">
      <c r="B97" s="50" t="s">
        <v>34</v>
      </c>
      <c r="C97" s="44">
        <f>SUM(D97:G97)</f>
        <v>99</v>
      </c>
      <c r="D97" s="51">
        <v>1</v>
      </c>
      <c r="E97" s="45">
        <v>2</v>
      </c>
      <c r="F97" s="45">
        <v>20</v>
      </c>
      <c r="G97" s="45">
        <v>76</v>
      </c>
      <c r="H97" s="19"/>
    </row>
    <row r="98" spans="2:8" ht="12" customHeight="1" x14ac:dyDescent="0.15">
      <c r="B98" s="52"/>
      <c r="C98" s="53">
        <f>$C97/C97</f>
        <v>1</v>
      </c>
      <c r="D98" s="53">
        <f t="shared" ref="D98:G98" si="38">D97/$C97</f>
        <v>1.0101010101010102E-2</v>
      </c>
      <c r="E98" s="53">
        <f t="shared" si="38"/>
        <v>2.0202020202020204E-2</v>
      </c>
      <c r="F98" s="53">
        <f t="shared" si="38"/>
        <v>0.20202020202020202</v>
      </c>
      <c r="G98" s="53">
        <f t="shared" si="38"/>
        <v>0.76767676767676762</v>
      </c>
      <c r="H98" s="19"/>
    </row>
    <row r="99" spans="2:8" ht="12" customHeight="1" x14ac:dyDescent="0.15">
      <c r="B99" s="50" t="s">
        <v>35</v>
      </c>
      <c r="C99" s="44">
        <f>SUM(D99:G99)</f>
        <v>97</v>
      </c>
      <c r="D99" s="51">
        <v>3</v>
      </c>
      <c r="E99" s="45">
        <v>2</v>
      </c>
      <c r="F99" s="45">
        <v>11</v>
      </c>
      <c r="G99" s="45">
        <v>81</v>
      </c>
      <c r="H99" s="19"/>
    </row>
    <row r="100" spans="2:8" s="57" customFormat="1" ht="12" customHeight="1" x14ac:dyDescent="0.15">
      <c r="B100" s="52"/>
      <c r="C100" s="53">
        <f t="shared" ref="C100" si="39">$C99/C99</f>
        <v>1</v>
      </c>
      <c r="D100" s="53">
        <f t="shared" ref="D100:G100" si="40">D99/$C99</f>
        <v>3.0927835051546393E-2</v>
      </c>
      <c r="E100" s="53">
        <f t="shared" si="40"/>
        <v>2.0618556701030927E-2</v>
      </c>
      <c r="F100" s="53">
        <f t="shared" si="40"/>
        <v>0.1134020618556701</v>
      </c>
      <c r="G100" s="53">
        <f t="shared" si="40"/>
        <v>0.83505154639175261</v>
      </c>
    </row>
    <row r="101" spans="2:8" ht="12" customHeight="1" x14ac:dyDescent="0.15">
      <c r="B101" s="50" t="s">
        <v>0</v>
      </c>
      <c r="C101" s="44">
        <f>SUM(D101:G101)</f>
        <v>22</v>
      </c>
      <c r="D101" s="51">
        <v>0</v>
      </c>
      <c r="E101" s="45">
        <v>0</v>
      </c>
      <c r="F101" s="45">
        <v>1</v>
      </c>
      <c r="G101" s="45">
        <v>21</v>
      </c>
      <c r="H101" s="19"/>
    </row>
    <row r="102" spans="2:8" s="57" customFormat="1" ht="12" customHeight="1" x14ac:dyDescent="0.15">
      <c r="B102" s="52"/>
      <c r="C102" s="53">
        <f t="shared" ref="C102" si="41">$C101/C101</f>
        <v>1</v>
      </c>
      <c r="D102" s="53">
        <f t="shared" ref="D102:G102" si="42">D101/$C101</f>
        <v>0</v>
      </c>
      <c r="E102" s="53">
        <f t="shared" si="42"/>
        <v>0</v>
      </c>
      <c r="F102" s="53">
        <f t="shared" si="42"/>
        <v>4.5454545454545456E-2</v>
      </c>
      <c r="G102" s="53">
        <f t="shared" si="42"/>
        <v>0.95454545454545459</v>
      </c>
    </row>
    <row r="103" spans="2:8" s="57" customFormat="1" ht="13.5" x14ac:dyDescent="0.4">
      <c r="E103" s="58"/>
    </row>
  </sheetData>
  <mergeCells count="1">
    <mergeCell ref="B13:D13"/>
  </mergeCells>
  <phoneticPr fontId="2"/>
  <pageMargins left="0.70866141732283472" right="0.70866141732283472" top="0.74803149606299213" bottom="0.74803149606299213" header="0.31496062992125984" footer="0.31496062992125984"/>
  <pageSetup paperSize="9" orientation="landscape" r:id="rId1"/>
  <rowBreaks count="3" manualBreakCount="3">
    <brk id="22" max="11" man="1"/>
    <brk id="49" max="11" man="1"/>
    <brk id="8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4"/>
  <sheetViews>
    <sheetView view="pageBreakPreview" zoomScaleNormal="70" zoomScaleSheetLayoutView="100" workbookViewId="0"/>
  </sheetViews>
  <sheetFormatPr defaultRowHeight="12" x14ac:dyDescent="0.4"/>
  <cols>
    <col min="1" max="1" width="3.25" style="18" customWidth="1"/>
    <col min="2" max="2" width="17.75" style="18" customWidth="1"/>
    <col min="3" max="4" width="9" style="18"/>
    <col min="5" max="5" width="9" style="19"/>
    <col min="6" max="17" width="9" style="18"/>
    <col min="18" max="18" width="5.375" style="18" customWidth="1"/>
    <col min="19" max="32" width="5.625" style="18" customWidth="1"/>
    <col min="33" max="16384" width="9" style="18"/>
  </cols>
  <sheetData>
    <row r="1" spans="1:9" ht="22.5" customHeight="1" x14ac:dyDescent="0.4">
      <c r="B1" s="370" t="s">
        <v>513</v>
      </c>
    </row>
    <row r="3" spans="1:9" x14ac:dyDescent="0.4">
      <c r="B3" s="10" t="s">
        <v>143</v>
      </c>
      <c r="C3" s="10"/>
      <c r="D3" s="10"/>
      <c r="E3" s="11"/>
      <c r="F3" s="10"/>
      <c r="G3" s="10"/>
    </row>
    <row r="5" spans="1:9" x14ac:dyDescent="0.4">
      <c r="H5" s="99" t="s">
        <v>374</v>
      </c>
    </row>
    <row r="6" spans="1:9" s="24" customFormat="1" ht="22.5" customHeight="1" x14ac:dyDescent="0.4">
      <c r="A6" s="20"/>
      <c r="B6" s="77"/>
      <c r="C6" s="21"/>
      <c r="D6" s="21"/>
      <c r="E6" s="21"/>
      <c r="F6" s="134"/>
      <c r="G6" s="23" t="s">
        <v>141</v>
      </c>
      <c r="H6" s="23" t="s">
        <v>25</v>
      </c>
      <c r="I6" s="135"/>
    </row>
    <row r="7" spans="1:9" s="24" customFormat="1" ht="15" customHeight="1" x14ac:dyDescent="0.4">
      <c r="A7" s="20"/>
      <c r="B7" s="79" t="s">
        <v>429</v>
      </c>
      <c r="C7" s="26"/>
      <c r="D7" s="26"/>
      <c r="E7" s="26"/>
      <c r="F7" s="134"/>
      <c r="G7" s="80">
        <v>122</v>
      </c>
      <c r="H7" s="27">
        <f>IFERROR(G7/802,)</f>
        <v>0.15211970074812967</v>
      </c>
      <c r="I7" s="135"/>
    </row>
    <row r="8" spans="1:9" s="24" customFormat="1" ht="15" customHeight="1" x14ac:dyDescent="0.4">
      <c r="A8" s="20"/>
      <c r="B8" s="79" t="s">
        <v>126</v>
      </c>
      <c r="C8" s="26"/>
      <c r="D8" s="26"/>
      <c r="E8" s="26"/>
      <c r="F8" s="134"/>
      <c r="G8" s="80">
        <v>80</v>
      </c>
      <c r="H8" s="27">
        <f t="shared" ref="H8:H20" si="0">IFERROR(G8/802,)</f>
        <v>9.9750623441396513E-2</v>
      </c>
      <c r="I8" s="135"/>
    </row>
    <row r="9" spans="1:9" s="24" customFormat="1" ht="15" customHeight="1" x14ac:dyDescent="0.4">
      <c r="A9" s="20"/>
      <c r="B9" s="79" t="s">
        <v>127</v>
      </c>
      <c r="C9" s="26"/>
      <c r="D9" s="26"/>
      <c r="E9" s="26"/>
      <c r="F9" s="134"/>
      <c r="G9" s="80">
        <v>39</v>
      </c>
      <c r="H9" s="27">
        <f t="shared" si="0"/>
        <v>4.8628428927680795E-2</v>
      </c>
      <c r="I9" s="135"/>
    </row>
    <row r="10" spans="1:9" s="24" customFormat="1" ht="15" customHeight="1" x14ac:dyDescent="0.4">
      <c r="A10" s="20"/>
      <c r="B10" s="79" t="s">
        <v>128</v>
      </c>
      <c r="C10" s="26"/>
      <c r="D10" s="26"/>
      <c r="E10" s="26"/>
      <c r="F10" s="134"/>
      <c r="G10" s="80">
        <v>40</v>
      </c>
      <c r="H10" s="27">
        <f t="shared" si="0"/>
        <v>4.9875311720698257E-2</v>
      </c>
      <c r="I10" s="135"/>
    </row>
    <row r="11" spans="1:9" s="24" customFormat="1" ht="15" customHeight="1" x14ac:dyDescent="0.4">
      <c r="A11" s="20"/>
      <c r="B11" s="79" t="s">
        <v>129</v>
      </c>
      <c r="C11" s="26"/>
      <c r="D11" s="26"/>
      <c r="E11" s="26"/>
      <c r="F11" s="134"/>
      <c r="G11" s="80">
        <v>90</v>
      </c>
      <c r="H11" s="27">
        <f t="shared" si="0"/>
        <v>0.11221945137157108</v>
      </c>
      <c r="I11" s="135"/>
    </row>
    <row r="12" spans="1:9" s="24" customFormat="1" ht="15" customHeight="1" x14ac:dyDescent="0.4">
      <c r="A12" s="20"/>
      <c r="B12" s="79" t="s">
        <v>130</v>
      </c>
      <c r="C12" s="26"/>
      <c r="D12" s="26"/>
      <c r="E12" s="26"/>
      <c r="F12" s="134"/>
      <c r="G12" s="80">
        <v>48</v>
      </c>
      <c r="H12" s="27">
        <f t="shared" si="0"/>
        <v>5.9850374064837904E-2</v>
      </c>
      <c r="I12" s="135"/>
    </row>
    <row r="13" spans="1:9" s="24" customFormat="1" ht="15" customHeight="1" x14ac:dyDescent="0.4">
      <c r="A13" s="20"/>
      <c r="B13" s="79" t="s">
        <v>131</v>
      </c>
      <c r="C13" s="26"/>
      <c r="D13" s="26"/>
      <c r="E13" s="26"/>
      <c r="F13" s="134"/>
      <c r="G13" s="80">
        <v>24</v>
      </c>
      <c r="H13" s="27">
        <f t="shared" si="0"/>
        <v>2.9925187032418952E-2</v>
      </c>
      <c r="I13" s="135"/>
    </row>
    <row r="14" spans="1:9" s="24" customFormat="1" ht="15" customHeight="1" x14ac:dyDescent="0.4">
      <c r="A14" s="20"/>
      <c r="B14" s="79" t="s">
        <v>428</v>
      </c>
      <c r="C14" s="26"/>
      <c r="D14" s="26"/>
      <c r="E14" s="26"/>
      <c r="F14" s="134"/>
      <c r="G14" s="80">
        <v>129</v>
      </c>
      <c r="H14" s="27">
        <f t="shared" si="0"/>
        <v>0.16084788029925187</v>
      </c>
      <c r="I14" s="135"/>
    </row>
    <row r="15" spans="1:9" s="24" customFormat="1" ht="15" customHeight="1" x14ac:dyDescent="0.4">
      <c r="A15" s="20"/>
      <c r="B15" s="79" t="s">
        <v>133</v>
      </c>
      <c r="C15" s="26"/>
      <c r="D15" s="26"/>
      <c r="E15" s="26"/>
      <c r="F15" s="134"/>
      <c r="G15" s="80">
        <v>56</v>
      </c>
      <c r="H15" s="27">
        <f t="shared" si="0"/>
        <v>6.9825436408977551E-2</v>
      </c>
      <c r="I15" s="135"/>
    </row>
    <row r="16" spans="1:9" s="24" customFormat="1" ht="15" customHeight="1" x14ac:dyDescent="0.4">
      <c r="A16" s="20"/>
      <c r="B16" s="79" t="s">
        <v>134</v>
      </c>
      <c r="C16" s="26"/>
      <c r="D16" s="26"/>
      <c r="E16" s="26"/>
      <c r="F16" s="134"/>
      <c r="G16" s="80">
        <v>69</v>
      </c>
      <c r="H16" s="27">
        <f t="shared" si="0"/>
        <v>8.6034912718204487E-2</v>
      </c>
      <c r="I16" s="135"/>
    </row>
    <row r="17" spans="1:31" s="24" customFormat="1" ht="15" customHeight="1" x14ac:dyDescent="0.4">
      <c r="A17" s="20"/>
      <c r="B17" s="79" t="s">
        <v>135</v>
      </c>
      <c r="C17" s="26"/>
      <c r="D17" s="26"/>
      <c r="E17" s="26"/>
      <c r="F17" s="134"/>
      <c r="G17" s="80">
        <v>29</v>
      </c>
      <c r="H17" s="27">
        <f t="shared" si="0"/>
        <v>3.6159600997506237E-2</v>
      </c>
      <c r="I17" s="135"/>
    </row>
    <row r="18" spans="1:31" s="24" customFormat="1" ht="15" customHeight="1" x14ac:dyDescent="0.4">
      <c r="A18" s="20"/>
      <c r="B18" s="79" t="s">
        <v>136</v>
      </c>
      <c r="C18" s="26"/>
      <c r="D18" s="26"/>
      <c r="E18" s="26"/>
      <c r="F18" s="134"/>
      <c r="G18" s="80">
        <v>145</v>
      </c>
      <c r="H18" s="27">
        <f t="shared" si="0"/>
        <v>0.18079800498753118</v>
      </c>
      <c r="I18" s="135"/>
    </row>
    <row r="19" spans="1:31" s="24" customFormat="1" ht="15" customHeight="1" x14ac:dyDescent="0.4">
      <c r="A19" s="20"/>
      <c r="B19" s="79" t="s">
        <v>112</v>
      </c>
      <c r="C19" s="26"/>
      <c r="D19" s="26"/>
      <c r="E19" s="26"/>
      <c r="F19" s="134"/>
      <c r="G19" s="80">
        <v>72</v>
      </c>
      <c r="H19" s="27">
        <f t="shared" si="0"/>
        <v>8.9775561097256859E-2</v>
      </c>
      <c r="I19" s="135"/>
    </row>
    <row r="20" spans="1:31" s="24" customFormat="1" ht="15" customHeight="1" thickBot="1" x14ac:dyDescent="0.45">
      <c r="A20" s="20"/>
      <c r="B20" s="101" t="s">
        <v>0</v>
      </c>
      <c r="C20" s="29"/>
      <c r="D20" s="29"/>
      <c r="E20" s="29"/>
      <c r="F20" s="136"/>
      <c r="G20" s="104">
        <v>268</v>
      </c>
      <c r="H20" s="27">
        <f t="shared" si="0"/>
        <v>0.33416458852867831</v>
      </c>
      <c r="I20" s="135"/>
    </row>
    <row r="21" spans="1:31" s="24" customFormat="1" ht="15" customHeight="1" thickTop="1" x14ac:dyDescent="0.4">
      <c r="A21" s="20"/>
      <c r="B21" s="106" t="s">
        <v>336</v>
      </c>
      <c r="C21" s="107"/>
      <c r="D21" s="107"/>
      <c r="E21" s="107"/>
      <c r="F21" s="107"/>
      <c r="G21" s="108">
        <f>SUM(G7:G20)</f>
        <v>1211</v>
      </c>
      <c r="H21" s="32"/>
      <c r="I21" s="137"/>
    </row>
    <row r="22" spans="1:31" s="24" customFormat="1" ht="15" customHeight="1" x14ac:dyDescent="0.4">
      <c r="A22" s="20"/>
      <c r="B22" s="109"/>
      <c r="C22" s="109"/>
      <c r="D22" s="109"/>
      <c r="E22" s="109"/>
      <c r="F22" s="109"/>
      <c r="G22" s="110"/>
      <c r="H22" s="111"/>
    </row>
    <row r="23" spans="1:31" ht="16.5" customHeight="1" x14ac:dyDescent="0.4">
      <c r="B23" s="18" t="s">
        <v>80</v>
      </c>
    </row>
    <row r="24" spans="1:31" ht="64.5" customHeight="1" x14ac:dyDescent="0.4">
      <c r="B24" s="1"/>
      <c r="C24" s="83" t="s">
        <v>39</v>
      </c>
      <c r="D24" s="83" t="s">
        <v>429</v>
      </c>
      <c r="E24" s="83" t="s">
        <v>126</v>
      </c>
      <c r="F24" s="83" t="s">
        <v>127</v>
      </c>
      <c r="G24" s="83" t="s">
        <v>128</v>
      </c>
      <c r="H24" s="83" t="s">
        <v>431</v>
      </c>
      <c r="I24" s="84" t="s">
        <v>430</v>
      </c>
      <c r="J24" s="84" t="s">
        <v>131</v>
      </c>
      <c r="K24" s="84" t="s">
        <v>428</v>
      </c>
      <c r="L24" s="84" t="s">
        <v>133</v>
      </c>
      <c r="M24" s="84" t="s">
        <v>134</v>
      </c>
      <c r="N24" s="84" t="s">
        <v>135</v>
      </c>
      <c r="O24" s="84" t="s">
        <v>390</v>
      </c>
      <c r="P24" s="84" t="s">
        <v>2</v>
      </c>
      <c r="Q24" s="84" t="s">
        <v>91</v>
      </c>
      <c r="T24" s="81"/>
      <c r="U24" s="81"/>
      <c r="V24" s="81"/>
      <c r="W24" s="81"/>
      <c r="X24" s="81"/>
      <c r="Y24" s="81"/>
      <c r="Z24" s="81"/>
      <c r="AA24" s="81"/>
      <c r="AB24" s="81"/>
      <c r="AC24" s="81"/>
      <c r="AD24" s="81"/>
      <c r="AE24" s="81"/>
    </row>
    <row r="25" spans="1:31" ht="15" customHeight="1" x14ac:dyDescent="0.4">
      <c r="B25" s="4" t="s">
        <v>267</v>
      </c>
      <c r="C25" s="5">
        <f>SUM(D25:Q25)</f>
        <v>1137</v>
      </c>
      <c r="D25" s="5">
        <v>196</v>
      </c>
      <c r="E25" s="5">
        <v>94</v>
      </c>
      <c r="F25" s="5">
        <v>36</v>
      </c>
      <c r="G25" s="5">
        <v>98</v>
      </c>
      <c r="H25" s="5">
        <v>145</v>
      </c>
      <c r="I25" s="6">
        <v>150</v>
      </c>
      <c r="J25" s="6">
        <v>39</v>
      </c>
      <c r="K25" s="6">
        <v>0</v>
      </c>
      <c r="L25" s="6">
        <v>63</v>
      </c>
      <c r="M25" s="6">
        <v>0</v>
      </c>
      <c r="N25" s="6">
        <v>0</v>
      </c>
      <c r="O25" s="6">
        <v>133</v>
      </c>
      <c r="P25" s="6">
        <v>49</v>
      </c>
      <c r="Q25" s="6">
        <v>134</v>
      </c>
      <c r="T25" s="81"/>
      <c r="U25" s="81"/>
      <c r="V25" s="81"/>
      <c r="W25" s="81"/>
      <c r="X25" s="81"/>
      <c r="Y25" s="81"/>
      <c r="Z25" s="81"/>
      <c r="AA25" s="81"/>
      <c r="AB25" s="81"/>
      <c r="AC25" s="81"/>
      <c r="AD25" s="81"/>
      <c r="AE25" s="81"/>
    </row>
    <row r="26" spans="1:31" ht="15" customHeight="1" x14ac:dyDescent="0.4">
      <c r="B26" s="7" t="s">
        <v>268</v>
      </c>
      <c r="C26" s="5">
        <f>SUM(D26:Q26)</f>
        <v>1211</v>
      </c>
      <c r="D26" s="8">
        <v>122</v>
      </c>
      <c r="E26" s="8">
        <v>80</v>
      </c>
      <c r="F26" s="8">
        <v>39</v>
      </c>
      <c r="G26" s="8">
        <v>40</v>
      </c>
      <c r="H26" s="8">
        <v>90</v>
      </c>
      <c r="I26" s="9">
        <v>48</v>
      </c>
      <c r="J26" s="9">
        <v>24</v>
      </c>
      <c r="K26" s="9">
        <v>129</v>
      </c>
      <c r="L26" s="9">
        <v>56</v>
      </c>
      <c r="M26" s="9">
        <v>69</v>
      </c>
      <c r="N26" s="9">
        <v>29</v>
      </c>
      <c r="O26" s="9">
        <v>145</v>
      </c>
      <c r="P26" s="9">
        <v>72</v>
      </c>
      <c r="Q26" s="9">
        <v>268</v>
      </c>
    </row>
    <row r="27" spans="1:31" ht="7.5" customHeight="1" x14ac:dyDescent="0.4">
      <c r="B27" s="10"/>
      <c r="C27" s="10"/>
      <c r="D27" s="10"/>
      <c r="E27" s="11"/>
      <c r="F27" s="10"/>
      <c r="G27" s="10"/>
      <c r="H27" s="10"/>
      <c r="I27" s="10"/>
      <c r="J27" s="10"/>
      <c r="K27" s="10"/>
      <c r="L27" s="10"/>
      <c r="M27" s="10"/>
      <c r="N27" s="10"/>
      <c r="O27" s="10"/>
      <c r="P27" s="10"/>
      <c r="Q27" s="10"/>
    </row>
    <row r="28" spans="1:31" ht="15" customHeight="1" x14ac:dyDescent="0.4">
      <c r="B28" s="4" t="s">
        <v>267</v>
      </c>
      <c r="C28" s="12">
        <f>C25/C25</f>
        <v>1</v>
      </c>
      <c r="D28" s="12">
        <f>D25/$C25</f>
        <v>0.17238346525945469</v>
      </c>
      <c r="E28" s="12">
        <f t="shared" ref="E28:N29" si="1">E25/$C25</f>
        <v>8.2673702726473175E-2</v>
      </c>
      <c r="F28" s="12">
        <f t="shared" si="1"/>
        <v>3.1662269129287601E-2</v>
      </c>
      <c r="G28" s="12">
        <f t="shared" si="1"/>
        <v>8.6191732629727347E-2</v>
      </c>
      <c r="H28" s="12">
        <f t="shared" si="1"/>
        <v>0.12752858399296393</v>
      </c>
      <c r="I28" s="12">
        <f t="shared" si="1"/>
        <v>0.13192612137203166</v>
      </c>
      <c r="J28" s="12">
        <f t="shared" si="1"/>
        <v>3.430079155672823E-2</v>
      </c>
      <c r="K28" s="12">
        <f t="shared" si="1"/>
        <v>0</v>
      </c>
      <c r="L28" s="12">
        <f t="shared" si="1"/>
        <v>5.5408970976253295E-2</v>
      </c>
      <c r="M28" s="12">
        <f t="shared" si="1"/>
        <v>0</v>
      </c>
      <c r="N28" s="12">
        <f t="shared" si="1"/>
        <v>0</v>
      </c>
      <c r="O28" s="12">
        <f t="shared" ref="O28:Q28" si="2">O25/$C25</f>
        <v>0.11697449428320141</v>
      </c>
      <c r="P28" s="12">
        <f t="shared" si="2"/>
        <v>4.3095866314863673E-2</v>
      </c>
      <c r="Q28" s="12">
        <f t="shared" si="2"/>
        <v>0.11785400175901495</v>
      </c>
    </row>
    <row r="29" spans="1:31" ht="15" customHeight="1" x14ac:dyDescent="0.4">
      <c r="B29" s="7" t="s">
        <v>268</v>
      </c>
      <c r="C29" s="12">
        <f>C26/C26</f>
        <v>1</v>
      </c>
      <c r="D29" s="12">
        <f>D26/$C26</f>
        <v>0.10074318744838975</v>
      </c>
      <c r="E29" s="12">
        <f t="shared" si="1"/>
        <v>6.6061106523534266E-2</v>
      </c>
      <c r="F29" s="12">
        <f t="shared" si="1"/>
        <v>3.2204789430222959E-2</v>
      </c>
      <c r="G29" s="12">
        <f t="shared" si="1"/>
        <v>3.3030553261767133E-2</v>
      </c>
      <c r="H29" s="12">
        <f>H26/$C26</f>
        <v>7.4318744838976047E-2</v>
      </c>
      <c r="I29" s="12">
        <f t="shared" si="1"/>
        <v>3.963666391412056E-2</v>
      </c>
      <c r="J29" s="12">
        <f t="shared" si="1"/>
        <v>1.981833195706028E-2</v>
      </c>
      <c r="K29" s="12">
        <f t="shared" si="1"/>
        <v>0.10652353426919901</v>
      </c>
      <c r="L29" s="12">
        <f t="shared" si="1"/>
        <v>4.6242774566473986E-2</v>
      </c>
      <c r="M29" s="12">
        <f t="shared" si="1"/>
        <v>5.697770437654831E-2</v>
      </c>
      <c r="N29" s="12">
        <f t="shared" si="1"/>
        <v>2.3947151114781174E-2</v>
      </c>
      <c r="O29" s="12">
        <f t="shared" ref="O29:Q29" si="3">O26/$C26</f>
        <v>0.11973575557390587</v>
      </c>
      <c r="P29" s="12">
        <f t="shared" si="3"/>
        <v>5.9454995871180839E-2</v>
      </c>
      <c r="Q29" s="12">
        <f t="shared" si="3"/>
        <v>0.22130470685383979</v>
      </c>
    </row>
    <row r="30" spans="1:31" ht="15" customHeight="1" x14ac:dyDescent="0.4">
      <c r="B30" s="37"/>
      <c r="C30" s="38"/>
      <c r="D30" s="38"/>
      <c r="E30" s="38"/>
      <c r="F30" s="38"/>
      <c r="G30" s="38"/>
      <c r="H30" s="38"/>
      <c r="I30" s="38"/>
      <c r="J30" s="38"/>
      <c r="K30" s="38"/>
      <c r="L30" s="38"/>
      <c r="M30" s="38"/>
      <c r="N30" s="38"/>
    </row>
    <row r="31" spans="1:31" ht="21.75" customHeight="1" x14ac:dyDescent="0.4">
      <c r="B31" s="87"/>
      <c r="C31" s="315" t="s">
        <v>322</v>
      </c>
      <c r="D31" s="315"/>
      <c r="E31" s="315" t="s">
        <v>323</v>
      </c>
      <c r="F31" s="315"/>
      <c r="G31" s="315" t="s">
        <v>324</v>
      </c>
      <c r="H31" s="315"/>
      <c r="I31" s="315" t="s">
        <v>325</v>
      </c>
      <c r="J31" s="315"/>
      <c r="K31" s="88"/>
      <c r="L31" s="88"/>
      <c r="M31" s="88"/>
      <c r="N31" s="88"/>
      <c r="O31" s="33"/>
    </row>
    <row r="32" spans="1:31" ht="36.75" customHeight="1" x14ac:dyDescent="0.4">
      <c r="B32" s="4" t="s">
        <v>15</v>
      </c>
      <c r="C32" s="319" t="s">
        <v>432</v>
      </c>
      <c r="D32" s="320"/>
      <c r="E32" s="319" t="s">
        <v>433</v>
      </c>
      <c r="F32" s="320"/>
      <c r="G32" s="319" t="s">
        <v>434</v>
      </c>
      <c r="H32" s="320"/>
      <c r="I32" s="319" t="s">
        <v>435</v>
      </c>
      <c r="J32" s="320"/>
      <c r="K32" s="88"/>
      <c r="L32" s="88"/>
      <c r="M32" s="88"/>
      <c r="N32" s="88"/>
      <c r="O32" s="88"/>
    </row>
    <row r="33" spans="2:17" ht="36.75" customHeight="1" x14ac:dyDescent="0.4">
      <c r="B33" s="7" t="s">
        <v>268</v>
      </c>
      <c r="C33" s="319" t="s">
        <v>436</v>
      </c>
      <c r="D33" s="320"/>
      <c r="E33" s="319" t="s">
        <v>437</v>
      </c>
      <c r="F33" s="320"/>
      <c r="G33" s="319" t="s">
        <v>438</v>
      </c>
      <c r="H33" s="320"/>
      <c r="I33" s="319" t="s">
        <v>439</v>
      </c>
      <c r="J33" s="320"/>
      <c r="K33" s="88"/>
      <c r="L33" s="88"/>
      <c r="M33" s="88"/>
      <c r="N33" s="88"/>
      <c r="O33" s="88"/>
    </row>
    <row r="34" spans="2:17" ht="15" customHeight="1" x14ac:dyDescent="0.4">
      <c r="B34" s="86"/>
      <c r="C34" s="38"/>
      <c r="D34" s="38"/>
      <c r="E34" s="38"/>
      <c r="F34" s="38"/>
      <c r="G34" s="38"/>
      <c r="H34" s="38"/>
      <c r="I34" s="38"/>
      <c r="J34" s="38"/>
      <c r="K34" s="38"/>
      <c r="L34" s="38"/>
      <c r="M34" s="38"/>
      <c r="N34" s="38"/>
    </row>
    <row r="35" spans="2:17" x14ac:dyDescent="0.4">
      <c r="B35" s="18" t="s">
        <v>36</v>
      </c>
    </row>
    <row r="36" spans="2:17" s="24" customFormat="1" ht="56.25" x14ac:dyDescent="0.4">
      <c r="B36" s="89"/>
      <c r="C36" s="90" t="s">
        <v>39</v>
      </c>
      <c r="D36" s="96" t="s">
        <v>125</v>
      </c>
      <c r="E36" s="96" t="s">
        <v>126</v>
      </c>
      <c r="F36" s="96" t="s">
        <v>127</v>
      </c>
      <c r="G36" s="96" t="s">
        <v>128</v>
      </c>
      <c r="H36" s="96" t="s">
        <v>129</v>
      </c>
      <c r="I36" s="96" t="s">
        <v>130</v>
      </c>
      <c r="J36" s="96" t="s">
        <v>131</v>
      </c>
      <c r="K36" s="96" t="s">
        <v>132</v>
      </c>
      <c r="L36" s="96" t="s">
        <v>133</v>
      </c>
      <c r="M36" s="96" t="s">
        <v>134</v>
      </c>
      <c r="N36" s="96" t="s">
        <v>135</v>
      </c>
      <c r="O36" s="96" t="s">
        <v>136</v>
      </c>
      <c r="P36" s="91" t="s">
        <v>2</v>
      </c>
      <c r="Q36" s="91" t="s">
        <v>91</v>
      </c>
    </row>
    <row r="37" spans="2:17" x14ac:dyDescent="0.15">
      <c r="B37" s="43" t="s">
        <v>42</v>
      </c>
      <c r="C37" s="44">
        <f>SUM(D37:Q37)</f>
        <v>1211</v>
      </c>
      <c r="D37" s="45">
        <f>SUM(D39,D41,D43,D45,D47,D49,D51,D53,D55,D57,D59)</f>
        <v>122</v>
      </c>
      <c r="E37" s="45">
        <f t="shared" ref="E37:H37" si="4">SUM(E39,E41,E43,E45,E47,E49,E51,E53,E55,E57,E59)</f>
        <v>80</v>
      </c>
      <c r="F37" s="45">
        <f t="shared" si="4"/>
        <v>39</v>
      </c>
      <c r="G37" s="45">
        <f t="shared" si="4"/>
        <v>40</v>
      </c>
      <c r="H37" s="45">
        <f t="shared" si="4"/>
        <v>90</v>
      </c>
      <c r="I37" s="45">
        <f>SUM(I39,I41,I43,I45,I47,I49,I51,I53,I55,I57,I59)</f>
        <v>48</v>
      </c>
      <c r="J37" s="45">
        <f t="shared" ref="J37:Q37" si="5">SUM(J39,J41,J43,J45,J47,J49,J51,J53,J55,J57,J59)</f>
        <v>24</v>
      </c>
      <c r="K37" s="45">
        <f t="shared" si="5"/>
        <v>129</v>
      </c>
      <c r="L37" s="45">
        <f t="shared" si="5"/>
        <v>56</v>
      </c>
      <c r="M37" s="45">
        <f t="shared" si="5"/>
        <v>69</v>
      </c>
      <c r="N37" s="45">
        <f t="shared" ref="N37:O37" si="6">SUM(N39,N41,N43,N45,N47,N49,N51,N53,N55,N57,N59)</f>
        <v>29</v>
      </c>
      <c r="O37" s="45">
        <f t="shared" si="6"/>
        <v>145</v>
      </c>
      <c r="P37" s="45">
        <f t="shared" si="5"/>
        <v>72</v>
      </c>
      <c r="Q37" s="45">
        <f t="shared" si="5"/>
        <v>268</v>
      </c>
    </row>
    <row r="38" spans="2:17" ht="12.75" thickBot="1" x14ac:dyDescent="0.2">
      <c r="B38" s="47"/>
      <c r="C38" s="48">
        <f>$C37/C37</f>
        <v>1</v>
      </c>
      <c r="D38" s="48">
        <f>D37/$C37</f>
        <v>0.10074318744838975</v>
      </c>
      <c r="E38" s="48">
        <f t="shared" ref="E38:H38" si="7">E37/$C37</f>
        <v>6.6061106523534266E-2</v>
      </c>
      <c r="F38" s="48">
        <f t="shared" si="7"/>
        <v>3.2204789430222959E-2</v>
      </c>
      <c r="G38" s="48">
        <f t="shared" si="7"/>
        <v>3.3030553261767133E-2</v>
      </c>
      <c r="H38" s="48">
        <f t="shared" si="7"/>
        <v>7.4318744838976047E-2</v>
      </c>
      <c r="I38" s="48">
        <f>I37/$C37</f>
        <v>3.963666391412056E-2</v>
      </c>
      <c r="J38" s="48">
        <f t="shared" ref="J38:Q38" si="8">J37/$C37</f>
        <v>1.981833195706028E-2</v>
      </c>
      <c r="K38" s="48">
        <f t="shared" si="8"/>
        <v>0.10652353426919901</v>
      </c>
      <c r="L38" s="48">
        <f t="shared" si="8"/>
        <v>4.6242774566473986E-2</v>
      </c>
      <c r="M38" s="48">
        <f t="shared" si="8"/>
        <v>5.697770437654831E-2</v>
      </c>
      <c r="N38" s="48">
        <f t="shared" ref="N38:O38" si="9">N37/$C37</f>
        <v>2.3947151114781174E-2</v>
      </c>
      <c r="O38" s="48">
        <f t="shared" si="9"/>
        <v>0.11973575557390587</v>
      </c>
      <c r="P38" s="48">
        <f t="shared" si="8"/>
        <v>5.9454995871180839E-2</v>
      </c>
      <c r="Q38" s="48">
        <f t="shared" si="8"/>
        <v>0.22130470685383979</v>
      </c>
    </row>
    <row r="39" spans="2:17" ht="12.75" thickTop="1" x14ac:dyDescent="0.15">
      <c r="B39" s="50" t="s">
        <v>5</v>
      </c>
      <c r="C39" s="44">
        <f>SUM(D39:Q39)</f>
        <v>353</v>
      </c>
      <c r="D39" s="51">
        <v>33</v>
      </c>
      <c r="E39" s="45">
        <v>21</v>
      </c>
      <c r="F39" s="45">
        <v>11</v>
      </c>
      <c r="G39" s="45">
        <v>7</v>
      </c>
      <c r="H39" s="45">
        <v>28</v>
      </c>
      <c r="I39" s="51">
        <v>17</v>
      </c>
      <c r="J39" s="45">
        <v>4</v>
      </c>
      <c r="K39" s="45">
        <v>30</v>
      </c>
      <c r="L39" s="45">
        <v>18</v>
      </c>
      <c r="M39" s="45">
        <v>12</v>
      </c>
      <c r="N39" s="45">
        <v>12</v>
      </c>
      <c r="O39" s="45">
        <v>53</v>
      </c>
      <c r="P39" s="45">
        <v>28</v>
      </c>
      <c r="Q39" s="45">
        <v>79</v>
      </c>
    </row>
    <row r="40" spans="2:17" x14ac:dyDescent="0.15">
      <c r="B40" s="52"/>
      <c r="C40" s="53">
        <f>$C39/C39</f>
        <v>1</v>
      </c>
      <c r="D40" s="53">
        <f>D39/$C39</f>
        <v>9.3484419263456089E-2</v>
      </c>
      <c r="E40" s="53">
        <f t="shared" ref="E40:H40" si="10">E39/$C39</f>
        <v>5.9490084985835696E-2</v>
      </c>
      <c r="F40" s="53">
        <f t="shared" si="10"/>
        <v>3.1161473087818695E-2</v>
      </c>
      <c r="G40" s="53">
        <f t="shared" si="10"/>
        <v>1.9830028328611898E-2</v>
      </c>
      <c r="H40" s="53">
        <f t="shared" si="10"/>
        <v>7.9320113314447591E-2</v>
      </c>
      <c r="I40" s="53">
        <f>I39/$C39</f>
        <v>4.8158640226628892E-2</v>
      </c>
      <c r="J40" s="53">
        <f t="shared" ref="J40:Q40" si="11">J39/$C39</f>
        <v>1.1331444759206799E-2</v>
      </c>
      <c r="K40" s="53">
        <f t="shared" si="11"/>
        <v>8.4985835694050993E-2</v>
      </c>
      <c r="L40" s="53">
        <f t="shared" si="11"/>
        <v>5.0991501416430593E-2</v>
      </c>
      <c r="M40" s="53">
        <f t="shared" si="11"/>
        <v>3.39943342776204E-2</v>
      </c>
      <c r="N40" s="53">
        <f t="shared" ref="N40:O40" si="12">N39/$C39</f>
        <v>3.39943342776204E-2</v>
      </c>
      <c r="O40" s="53">
        <f t="shared" si="12"/>
        <v>0.1501416430594901</v>
      </c>
      <c r="P40" s="53">
        <f t="shared" si="11"/>
        <v>7.9320113314447591E-2</v>
      </c>
      <c r="Q40" s="53">
        <f t="shared" si="11"/>
        <v>0.22379603399433429</v>
      </c>
    </row>
    <row r="41" spans="2:17" x14ac:dyDescent="0.15">
      <c r="B41" s="50" t="s">
        <v>6</v>
      </c>
      <c r="C41" s="44">
        <f>SUM(D41:Q41)</f>
        <v>131</v>
      </c>
      <c r="D41" s="51">
        <v>8</v>
      </c>
      <c r="E41" s="45">
        <v>6</v>
      </c>
      <c r="F41" s="45">
        <v>4</v>
      </c>
      <c r="G41" s="45">
        <v>6</v>
      </c>
      <c r="H41" s="45">
        <v>12</v>
      </c>
      <c r="I41" s="51">
        <v>7</v>
      </c>
      <c r="J41" s="45">
        <v>3</v>
      </c>
      <c r="K41" s="45">
        <v>10</v>
      </c>
      <c r="L41" s="45">
        <v>2</v>
      </c>
      <c r="M41" s="45">
        <v>9</v>
      </c>
      <c r="N41" s="45">
        <v>3</v>
      </c>
      <c r="O41" s="45">
        <v>14</v>
      </c>
      <c r="P41" s="45">
        <v>8</v>
      </c>
      <c r="Q41" s="45">
        <v>39</v>
      </c>
    </row>
    <row r="42" spans="2:17" x14ac:dyDescent="0.15">
      <c r="B42" s="52"/>
      <c r="C42" s="53">
        <f>$C41/C41</f>
        <v>1</v>
      </c>
      <c r="D42" s="53">
        <f>D41/$C41</f>
        <v>6.1068702290076333E-2</v>
      </c>
      <c r="E42" s="53">
        <f t="shared" ref="E42:H42" si="13">E41/$C41</f>
        <v>4.5801526717557252E-2</v>
      </c>
      <c r="F42" s="53">
        <f t="shared" si="13"/>
        <v>3.0534351145038167E-2</v>
      </c>
      <c r="G42" s="53">
        <f t="shared" si="13"/>
        <v>4.5801526717557252E-2</v>
      </c>
      <c r="H42" s="53">
        <f t="shared" si="13"/>
        <v>9.1603053435114504E-2</v>
      </c>
      <c r="I42" s="53">
        <f>I41/$C41</f>
        <v>5.3435114503816793E-2</v>
      </c>
      <c r="J42" s="53">
        <f t="shared" ref="J42:Q42" si="14">J41/$C41</f>
        <v>2.2900763358778626E-2</v>
      </c>
      <c r="K42" s="53">
        <f t="shared" si="14"/>
        <v>7.6335877862595422E-2</v>
      </c>
      <c r="L42" s="53">
        <f t="shared" si="14"/>
        <v>1.5267175572519083E-2</v>
      </c>
      <c r="M42" s="53">
        <f t="shared" si="14"/>
        <v>6.8702290076335881E-2</v>
      </c>
      <c r="N42" s="53">
        <f t="shared" ref="N42:O42" si="15">N41/$C41</f>
        <v>2.2900763358778626E-2</v>
      </c>
      <c r="O42" s="53">
        <f t="shared" si="15"/>
        <v>0.10687022900763359</v>
      </c>
      <c r="P42" s="53">
        <f t="shared" si="14"/>
        <v>6.1068702290076333E-2</v>
      </c>
      <c r="Q42" s="53">
        <f t="shared" si="14"/>
        <v>0.29770992366412213</v>
      </c>
    </row>
    <row r="43" spans="2:17" x14ac:dyDescent="0.15">
      <c r="B43" s="50" t="s">
        <v>7</v>
      </c>
      <c r="C43" s="44">
        <f>SUM(D43:Q43)</f>
        <v>332</v>
      </c>
      <c r="D43" s="51">
        <v>39</v>
      </c>
      <c r="E43" s="45">
        <v>25</v>
      </c>
      <c r="F43" s="45">
        <v>13</v>
      </c>
      <c r="G43" s="45">
        <v>13</v>
      </c>
      <c r="H43" s="45">
        <v>29</v>
      </c>
      <c r="I43" s="51">
        <v>9</v>
      </c>
      <c r="J43" s="45">
        <v>3</v>
      </c>
      <c r="K43" s="45">
        <v>41</v>
      </c>
      <c r="L43" s="45">
        <v>12</v>
      </c>
      <c r="M43" s="45">
        <v>22</v>
      </c>
      <c r="N43" s="45">
        <v>8</v>
      </c>
      <c r="O43" s="45">
        <v>30</v>
      </c>
      <c r="P43" s="45">
        <v>10</v>
      </c>
      <c r="Q43" s="45">
        <v>78</v>
      </c>
    </row>
    <row r="44" spans="2:17" x14ac:dyDescent="0.15">
      <c r="B44" s="52"/>
      <c r="C44" s="53">
        <f>$C43/C43</f>
        <v>1</v>
      </c>
      <c r="D44" s="53">
        <f>D43/$C43</f>
        <v>0.11746987951807229</v>
      </c>
      <c r="E44" s="53">
        <f t="shared" ref="E44:H44" si="16">E43/$C43</f>
        <v>7.5301204819277115E-2</v>
      </c>
      <c r="F44" s="53">
        <f t="shared" si="16"/>
        <v>3.9156626506024098E-2</v>
      </c>
      <c r="G44" s="53">
        <f t="shared" si="16"/>
        <v>3.9156626506024098E-2</v>
      </c>
      <c r="H44" s="53">
        <f t="shared" si="16"/>
        <v>8.7349397590361449E-2</v>
      </c>
      <c r="I44" s="53">
        <f>I43/$C43</f>
        <v>2.710843373493976E-2</v>
      </c>
      <c r="J44" s="53">
        <f t="shared" ref="J44:Q44" si="17">J43/$C43</f>
        <v>9.0361445783132526E-3</v>
      </c>
      <c r="K44" s="53">
        <f t="shared" si="17"/>
        <v>0.12349397590361445</v>
      </c>
      <c r="L44" s="53">
        <f t="shared" si="17"/>
        <v>3.614457831325301E-2</v>
      </c>
      <c r="M44" s="53">
        <f t="shared" si="17"/>
        <v>6.6265060240963861E-2</v>
      </c>
      <c r="N44" s="53">
        <f t="shared" ref="N44:O44" si="18">N43/$C43</f>
        <v>2.4096385542168676E-2</v>
      </c>
      <c r="O44" s="53">
        <f t="shared" si="18"/>
        <v>9.036144578313253E-2</v>
      </c>
      <c r="P44" s="53">
        <f t="shared" si="17"/>
        <v>3.0120481927710843E-2</v>
      </c>
      <c r="Q44" s="53">
        <f t="shared" si="17"/>
        <v>0.23493975903614459</v>
      </c>
    </row>
    <row r="45" spans="2:17" x14ac:dyDescent="0.15">
      <c r="B45" s="50" t="s">
        <v>8</v>
      </c>
      <c r="C45" s="44">
        <f>SUM(D45:Q45)</f>
        <v>55</v>
      </c>
      <c r="D45" s="51">
        <v>6</v>
      </c>
      <c r="E45" s="45">
        <v>1</v>
      </c>
      <c r="F45" s="45">
        <v>1</v>
      </c>
      <c r="G45" s="45">
        <v>0</v>
      </c>
      <c r="H45" s="45">
        <v>5</v>
      </c>
      <c r="I45" s="51">
        <v>3</v>
      </c>
      <c r="J45" s="45">
        <v>1</v>
      </c>
      <c r="K45" s="45">
        <v>7</v>
      </c>
      <c r="L45" s="45">
        <v>2</v>
      </c>
      <c r="M45" s="45">
        <v>7</v>
      </c>
      <c r="N45" s="45">
        <v>1</v>
      </c>
      <c r="O45" s="45">
        <v>4</v>
      </c>
      <c r="P45" s="45">
        <v>5</v>
      </c>
      <c r="Q45" s="45">
        <v>12</v>
      </c>
    </row>
    <row r="46" spans="2:17" x14ac:dyDescent="0.15">
      <c r="B46" s="52"/>
      <c r="C46" s="53">
        <f>$C45/C45</f>
        <v>1</v>
      </c>
      <c r="D46" s="53">
        <f>D45/$C45</f>
        <v>0.10909090909090909</v>
      </c>
      <c r="E46" s="53">
        <f t="shared" ref="E46:H46" si="19">E45/$C45</f>
        <v>1.8181818181818181E-2</v>
      </c>
      <c r="F46" s="53">
        <f t="shared" si="19"/>
        <v>1.8181818181818181E-2</v>
      </c>
      <c r="G46" s="53">
        <f t="shared" si="19"/>
        <v>0</v>
      </c>
      <c r="H46" s="53">
        <f t="shared" si="19"/>
        <v>9.0909090909090912E-2</v>
      </c>
      <c r="I46" s="53">
        <f>I45/$C45</f>
        <v>5.4545454545454543E-2</v>
      </c>
      <c r="J46" s="53">
        <f t="shared" ref="J46:Q46" si="20">J45/$C45</f>
        <v>1.8181818181818181E-2</v>
      </c>
      <c r="K46" s="53">
        <f t="shared" si="20"/>
        <v>0.12727272727272726</v>
      </c>
      <c r="L46" s="53">
        <f t="shared" si="20"/>
        <v>3.6363636363636362E-2</v>
      </c>
      <c r="M46" s="53">
        <f t="shared" si="20"/>
        <v>0.12727272727272726</v>
      </c>
      <c r="N46" s="53">
        <f t="shared" ref="N46:O46" si="21">N45/$C45</f>
        <v>1.8181818181818181E-2</v>
      </c>
      <c r="O46" s="53">
        <f t="shared" si="21"/>
        <v>7.2727272727272724E-2</v>
      </c>
      <c r="P46" s="53">
        <f t="shared" si="20"/>
        <v>9.0909090909090912E-2</v>
      </c>
      <c r="Q46" s="53">
        <f t="shared" si="20"/>
        <v>0.21818181818181817</v>
      </c>
    </row>
    <row r="47" spans="2:17" x14ac:dyDescent="0.15">
      <c r="B47" s="50" t="s">
        <v>9</v>
      </c>
      <c r="C47" s="44">
        <f>SUM(D47:Q47)</f>
        <v>162</v>
      </c>
      <c r="D47" s="51">
        <v>18</v>
      </c>
      <c r="E47" s="45">
        <v>16</v>
      </c>
      <c r="F47" s="45">
        <v>4</v>
      </c>
      <c r="G47" s="45">
        <v>9</v>
      </c>
      <c r="H47" s="45">
        <v>8</v>
      </c>
      <c r="I47" s="51">
        <v>6</v>
      </c>
      <c r="J47" s="45">
        <v>8</v>
      </c>
      <c r="K47" s="45">
        <v>21</v>
      </c>
      <c r="L47" s="45">
        <v>13</v>
      </c>
      <c r="M47" s="45">
        <v>10</v>
      </c>
      <c r="N47" s="45">
        <v>0</v>
      </c>
      <c r="O47" s="45">
        <v>16</v>
      </c>
      <c r="P47" s="45">
        <v>13</v>
      </c>
      <c r="Q47" s="45">
        <v>20</v>
      </c>
    </row>
    <row r="48" spans="2:17" x14ac:dyDescent="0.15">
      <c r="B48" s="52"/>
      <c r="C48" s="53">
        <f>$C47/C47</f>
        <v>1</v>
      </c>
      <c r="D48" s="53">
        <f>D47/$C47</f>
        <v>0.1111111111111111</v>
      </c>
      <c r="E48" s="53">
        <f t="shared" ref="E48:H48" si="22">E47/$C47</f>
        <v>9.8765432098765427E-2</v>
      </c>
      <c r="F48" s="53">
        <f t="shared" si="22"/>
        <v>2.4691358024691357E-2</v>
      </c>
      <c r="G48" s="53">
        <f t="shared" si="22"/>
        <v>5.5555555555555552E-2</v>
      </c>
      <c r="H48" s="53">
        <f t="shared" si="22"/>
        <v>4.9382716049382713E-2</v>
      </c>
      <c r="I48" s="53">
        <f>I47/$C47</f>
        <v>3.7037037037037035E-2</v>
      </c>
      <c r="J48" s="53">
        <f t="shared" ref="J48:M48" si="23">J47/$C47</f>
        <v>4.9382716049382713E-2</v>
      </c>
      <c r="K48" s="53">
        <f t="shared" si="23"/>
        <v>0.12962962962962962</v>
      </c>
      <c r="L48" s="53">
        <f t="shared" si="23"/>
        <v>8.0246913580246909E-2</v>
      </c>
      <c r="M48" s="53">
        <f t="shared" si="23"/>
        <v>6.1728395061728392E-2</v>
      </c>
      <c r="N48" s="53">
        <f t="shared" ref="N48:O48" si="24">N47/$C47</f>
        <v>0</v>
      </c>
      <c r="O48" s="53">
        <f t="shared" si="24"/>
        <v>9.8765432098765427E-2</v>
      </c>
      <c r="P48" s="53">
        <f>P47/$C47</f>
        <v>8.0246913580246909E-2</v>
      </c>
      <c r="Q48" s="53">
        <f t="shared" ref="Q48" si="25">Q47/$C47</f>
        <v>0.12345679012345678</v>
      </c>
    </row>
    <row r="49" spans="2:18" x14ac:dyDescent="0.15">
      <c r="B49" s="50" t="s">
        <v>1</v>
      </c>
      <c r="C49" s="44">
        <f>SUM(D49:Q49)</f>
        <v>8</v>
      </c>
      <c r="D49" s="51">
        <v>1</v>
      </c>
      <c r="E49" s="45">
        <v>0</v>
      </c>
      <c r="F49" s="45">
        <v>0</v>
      </c>
      <c r="G49" s="45">
        <v>0</v>
      </c>
      <c r="H49" s="45">
        <v>1</v>
      </c>
      <c r="I49" s="51">
        <v>0</v>
      </c>
      <c r="J49" s="45">
        <v>2</v>
      </c>
      <c r="K49" s="45">
        <v>2</v>
      </c>
      <c r="L49" s="45">
        <v>1</v>
      </c>
      <c r="M49" s="45">
        <v>0</v>
      </c>
      <c r="N49" s="45">
        <v>0</v>
      </c>
      <c r="O49" s="45">
        <v>1</v>
      </c>
      <c r="P49" s="45">
        <v>0</v>
      </c>
      <c r="Q49" s="45">
        <v>0</v>
      </c>
    </row>
    <row r="50" spans="2:18" x14ac:dyDescent="0.15">
      <c r="B50" s="52"/>
      <c r="C50" s="53">
        <f>$C49/C49</f>
        <v>1</v>
      </c>
      <c r="D50" s="53">
        <f>D49/$C49</f>
        <v>0.125</v>
      </c>
      <c r="E50" s="53">
        <f t="shared" ref="E50:H50" si="26">E49/$C49</f>
        <v>0</v>
      </c>
      <c r="F50" s="53">
        <f t="shared" si="26"/>
        <v>0</v>
      </c>
      <c r="G50" s="53">
        <f t="shared" si="26"/>
        <v>0</v>
      </c>
      <c r="H50" s="53">
        <f t="shared" si="26"/>
        <v>0.125</v>
      </c>
      <c r="I50" s="53">
        <f>I49/$C49</f>
        <v>0</v>
      </c>
      <c r="J50" s="53">
        <f t="shared" ref="J50:Q50" si="27">J49/$C49</f>
        <v>0.25</v>
      </c>
      <c r="K50" s="53">
        <f t="shared" si="27"/>
        <v>0.25</v>
      </c>
      <c r="L50" s="53">
        <f t="shared" si="27"/>
        <v>0.125</v>
      </c>
      <c r="M50" s="53">
        <f t="shared" si="27"/>
        <v>0</v>
      </c>
      <c r="N50" s="53">
        <f t="shared" ref="N50:O50" si="28">N49/$C49</f>
        <v>0</v>
      </c>
      <c r="O50" s="53">
        <f t="shared" si="28"/>
        <v>0.125</v>
      </c>
      <c r="P50" s="53">
        <f t="shared" si="27"/>
        <v>0</v>
      </c>
      <c r="Q50" s="53">
        <f t="shared" si="27"/>
        <v>0</v>
      </c>
    </row>
    <row r="51" spans="2:18" x14ac:dyDescent="0.15">
      <c r="B51" s="50" t="s">
        <v>10</v>
      </c>
      <c r="C51" s="44">
        <f>SUM(D51:Q51)</f>
        <v>22</v>
      </c>
      <c r="D51" s="51">
        <v>1</v>
      </c>
      <c r="E51" s="45">
        <v>2</v>
      </c>
      <c r="F51" s="45">
        <v>0</v>
      </c>
      <c r="G51" s="45">
        <v>1</v>
      </c>
      <c r="H51" s="45">
        <v>1</v>
      </c>
      <c r="I51" s="51">
        <v>0</v>
      </c>
      <c r="J51" s="45">
        <v>1</v>
      </c>
      <c r="K51" s="45">
        <v>1</v>
      </c>
      <c r="L51" s="45">
        <v>1</v>
      </c>
      <c r="M51" s="45">
        <v>0</v>
      </c>
      <c r="N51" s="45">
        <v>1</v>
      </c>
      <c r="O51" s="45">
        <v>5</v>
      </c>
      <c r="P51" s="45">
        <v>1</v>
      </c>
      <c r="Q51" s="45">
        <v>7</v>
      </c>
    </row>
    <row r="52" spans="2:18" x14ac:dyDescent="0.15">
      <c r="B52" s="52"/>
      <c r="C52" s="53">
        <f>$C51/C51</f>
        <v>1</v>
      </c>
      <c r="D52" s="53">
        <f>D51/$C51</f>
        <v>4.5454545454545456E-2</v>
      </c>
      <c r="E52" s="53">
        <f t="shared" ref="E52:H52" si="29">E51/$C51</f>
        <v>9.0909090909090912E-2</v>
      </c>
      <c r="F52" s="53">
        <f t="shared" si="29"/>
        <v>0</v>
      </c>
      <c r="G52" s="53">
        <f t="shared" si="29"/>
        <v>4.5454545454545456E-2</v>
      </c>
      <c r="H52" s="53">
        <f t="shared" si="29"/>
        <v>4.5454545454545456E-2</v>
      </c>
      <c r="I52" s="53">
        <f>I51/$C51</f>
        <v>0</v>
      </c>
      <c r="J52" s="53">
        <f t="shared" ref="J52:Q52" si="30">J51/$C51</f>
        <v>4.5454545454545456E-2</v>
      </c>
      <c r="K52" s="53">
        <f t="shared" si="30"/>
        <v>4.5454545454545456E-2</v>
      </c>
      <c r="L52" s="53">
        <f t="shared" si="30"/>
        <v>4.5454545454545456E-2</v>
      </c>
      <c r="M52" s="53">
        <f t="shared" si="30"/>
        <v>0</v>
      </c>
      <c r="N52" s="53">
        <f t="shared" ref="N52:O52" si="31">N51/$C51</f>
        <v>4.5454545454545456E-2</v>
      </c>
      <c r="O52" s="53">
        <f t="shared" si="31"/>
        <v>0.22727272727272727</v>
      </c>
      <c r="P52" s="53">
        <f t="shared" si="30"/>
        <v>4.5454545454545456E-2</v>
      </c>
      <c r="Q52" s="53">
        <f t="shared" si="30"/>
        <v>0.31818181818181818</v>
      </c>
    </row>
    <row r="53" spans="2:18" x14ac:dyDescent="0.15">
      <c r="B53" s="50" t="s">
        <v>11</v>
      </c>
      <c r="C53" s="44">
        <f>SUM(D53:Q53)</f>
        <v>7</v>
      </c>
      <c r="D53" s="51">
        <v>1</v>
      </c>
      <c r="E53" s="45">
        <v>0</v>
      </c>
      <c r="F53" s="45">
        <v>1</v>
      </c>
      <c r="G53" s="45">
        <v>0</v>
      </c>
      <c r="H53" s="45">
        <v>1</v>
      </c>
      <c r="I53" s="51">
        <v>0</v>
      </c>
      <c r="J53" s="45">
        <v>0</v>
      </c>
      <c r="K53" s="45">
        <v>1</v>
      </c>
      <c r="L53" s="45">
        <v>1</v>
      </c>
      <c r="M53" s="45">
        <v>0</v>
      </c>
      <c r="N53" s="45">
        <v>1</v>
      </c>
      <c r="O53" s="45">
        <v>1</v>
      </c>
      <c r="P53" s="45">
        <v>0</v>
      </c>
      <c r="Q53" s="45">
        <v>0</v>
      </c>
    </row>
    <row r="54" spans="2:18" x14ac:dyDescent="0.15">
      <c r="B54" s="52"/>
      <c r="C54" s="53">
        <f>$C53/C53</f>
        <v>1</v>
      </c>
      <c r="D54" s="53">
        <f>D53/$C53</f>
        <v>0.14285714285714285</v>
      </c>
      <c r="E54" s="53">
        <f t="shared" ref="E54:H54" si="32">E53/$C53</f>
        <v>0</v>
      </c>
      <c r="F54" s="53">
        <f t="shared" si="32"/>
        <v>0.14285714285714285</v>
      </c>
      <c r="G54" s="53">
        <f t="shared" si="32"/>
        <v>0</v>
      </c>
      <c r="H54" s="53">
        <f t="shared" si="32"/>
        <v>0.14285714285714285</v>
      </c>
      <c r="I54" s="53">
        <f>I53/$C53</f>
        <v>0</v>
      </c>
      <c r="J54" s="53">
        <f t="shared" ref="J54:Q54" si="33">J53/$C53</f>
        <v>0</v>
      </c>
      <c r="K54" s="53">
        <f t="shared" si="33"/>
        <v>0.14285714285714285</v>
      </c>
      <c r="L54" s="53">
        <f t="shared" si="33"/>
        <v>0.14285714285714285</v>
      </c>
      <c r="M54" s="53">
        <f t="shared" si="33"/>
        <v>0</v>
      </c>
      <c r="N54" s="53">
        <f t="shared" ref="N54:O54" si="34">N53/$C53</f>
        <v>0.14285714285714285</v>
      </c>
      <c r="O54" s="53">
        <f t="shared" si="34"/>
        <v>0.14285714285714285</v>
      </c>
      <c r="P54" s="53">
        <f t="shared" si="33"/>
        <v>0</v>
      </c>
      <c r="Q54" s="53">
        <f t="shared" si="33"/>
        <v>0</v>
      </c>
    </row>
    <row r="55" spans="2:18" x14ac:dyDescent="0.15">
      <c r="B55" s="50" t="s">
        <v>12</v>
      </c>
      <c r="C55" s="44">
        <f>SUM(D55:Q55)</f>
        <v>28</v>
      </c>
      <c r="D55" s="51">
        <v>5</v>
      </c>
      <c r="E55" s="45">
        <v>4</v>
      </c>
      <c r="F55" s="45">
        <v>2</v>
      </c>
      <c r="G55" s="45">
        <v>0</v>
      </c>
      <c r="H55" s="45">
        <v>1</v>
      </c>
      <c r="I55" s="51">
        <v>0</v>
      </c>
      <c r="J55" s="45">
        <v>0</v>
      </c>
      <c r="K55" s="45">
        <v>4</v>
      </c>
      <c r="L55" s="45">
        <v>0</v>
      </c>
      <c r="M55" s="45">
        <v>3</v>
      </c>
      <c r="N55" s="45">
        <v>1</v>
      </c>
      <c r="O55" s="45">
        <v>2</v>
      </c>
      <c r="P55" s="45">
        <v>2</v>
      </c>
      <c r="Q55" s="45">
        <v>4</v>
      </c>
    </row>
    <row r="56" spans="2:18" x14ac:dyDescent="0.15">
      <c r="B56" s="52"/>
      <c r="C56" s="53">
        <f>$C55/C55</f>
        <v>1</v>
      </c>
      <c r="D56" s="53">
        <f>D55/$C55</f>
        <v>0.17857142857142858</v>
      </c>
      <c r="E56" s="53">
        <f t="shared" ref="E56:H56" si="35">E55/$C55</f>
        <v>0.14285714285714285</v>
      </c>
      <c r="F56" s="53">
        <f t="shared" si="35"/>
        <v>7.1428571428571425E-2</v>
      </c>
      <c r="G56" s="53">
        <f t="shared" si="35"/>
        <v>0</v>
      </c>
      <c r="H56" s="53">
        <f t="shared" si="35"/>
        <v>3.5714285714285712E-2</v>
      </c>
      <c r="I56" s="53">
        <f>I55/$C55</f>
        <v>0</v>
      </c>
      <c r="J56" s="53">
        <f t="shared" ref="J56:Q56" si="36">J55/$C55</f>
        <v>0</v>
      </c>
      <c r="K56" s="53">
        <f t="shared" si="36"/>
        <v>0.14285714285714285</v>
      </c>
      <c r="L56" s="53">
        <f t="shared" si="36"/>
        <v>0</v>
      </c>
      <c r="M56" s="53">
        <f t="shared" si="36"/>
        <v>0.10714285714285714</v>
      </c>
      <c r="N56" s="53">
        <f t="shared" ref="N56:O56" si="37">N55/$C55</f>
        <v>3.5714285714285712E-2</v>
      </c>
      <c r="O56" s="53">
        <f t="shared" si="37"/>
        <v>7.1428571428571425E-2</v>
      </c>
      <c r="P56" s="53">
        <f t="shared" si="36"/>
        <v>7.1428571428571425E-2</v>
      </c>
      <c r="Q56" s="53">
        <f t="shared" si="36"/>
        <v>0.14285714285714285</v>
      </c>
    </row>
    <row r="57" spans="2:18" x14ac:dyDescent="0.15">
      <c r="B57" s="50" t="s">
        <v>13</v>
      </c>
      <c r="C57" s="44">
        <f>SUM(D57:Q57)</f>
        <v>18</v>
      </c>
      <c r="D57" s="138">
        <v>3</v>
      </c>
      <c r="E57" s="138">
        <v>1</v>
      </c>
      <c r="F57" s="138">
        <v>0</v>
      </c>
      <c r="G57" s="138">
        <v>1</v>
      </c>
      <c r="H57" s="138">
        <v>1</v>
      </c>
      <c r="I57" s="138">
        <v>2</v>
      </c>
      <c r="J57" s="138">
        <v>0</v>
      </c>
      <c r="K57" s="138">
        <v>2</v>
      </c>
      <c r="L57" s="138">
        <v>1</v>
      </c>
      <c r="M57" s="138">
        <v>2</v>
      </c>
      <c r="N57" s="138">
        <v>0</v>
      </c>
      <c r="O57" s="138">
        <v>3</v>
      </c>
      <c r="P57" s="138">
        <v>0</v>
      </c>
      <c r="Q57" s="138">
        <v>2</v>
      </c>
    </row>
    <row r="58" spans="2:18" x14ac:dyDescent="0.15">
      <c r="B58" s="52"/>
      <c r="C58" s="53">
        <f>$C57/C57</f>
        <v>1</v>
      </c>
      <c r="D58" s="53">
        <f>D57/$C57</f>
        <v>0.16666666666666666</v>
      </c>
      <c r="E58" s="53">
        <f t="shared" ref="E58:H58" si="38">E57/$C57</f>
        <v>5.5555555555555552E-2</v>
      </c>
      <c r="F58" s="53">
        <f t="shared" si="38"/>
        <v>0</v>
      </c>
      <c r="G58" s="53">
        <f t="shared" si="38"/>
        <v>5.5555555555555552E-2</v>
      </c>
      <c r="H58" s="53">
        <f t="shared" si="38"/>
        <v>5.5555555555555552E-2</v>
      </c>
      <c r="I58" s="53">
        <f>I57/$C57</f>
        <v>0.1111111111111111</v>
      </c>
      <c r="J58" s="53">
        <f t="shared" ref="J58:Q58" si="39">J57/$C57</f>
        <v>0</v>
      </c>
      <c r="K58" s="53">
        <f t="shared" si="39"/>
        <v>0.1111111111111111</v>
      </c>
      <c r="L58" s="53">
        <f t="shared" si="39"/>
        <v>5.5555555555555552E-2</v>
      </c>
      <c r="M58" s="53">
        <f t="shared" si="39"/>
        <v>0.1111111111111111</v>
      </c>
      <c r="N58" s="53">
        <f t="shared" ref="N58:O58" si="40">N57/$C57</f>
        <v>0</v>
      </c>
      <c r="O58" s="53">
        <f t="shared" si="40"/>
        <v>0.16666666666666666</v>
      </c>
      <c r="P58" s="53">
        <f t="shared" si="39"/>
        <v>0</v>
      </c>
      <c r="Q58" s="53">
        <f t="shared" si="39"/>
        <v>0.1111111111111111</v>
      </c>
    </row>
    <row r="59" spans="2:18" x14ac:dyDescent="0.15">
      <c r="B59" s="50" t="s">
        <v>43</v>
      </c>
      <c r="C59" s="44">
        <f>SUM(D59:Q59)</f>
        <v>95</v>
      </c>
      <c r="D59" s="51">
        <v>7</v>
      </c>
      <c r="E59" s="45">
        <v>4</v>
      </c>
      <c r="F59" s="45">
        <v>3</v>
      </c>
      <c r="G59" s="45">
        <v>3</v>
      </c>
      <c r="H59" s="45">
        <v>3</v>
      </c>
      <c r="I59" s="51">
        <v>4</v>
      </c>
      <c r="J59" s="45">
        <v>2</v>
      </c>
      <c r="K59" s="45">
        <v>10</v>
      </c>
      <c r="L59" s="45">
        <v>5</v>
      </c>
      <c r="M59" s="45">
        <v>4</v>
      </c>
      <c r="N59" s="45">
        <v>2</v>
      </c>
      <c r="O59" s="45">
        <v>16</v>
      </c>
      <c r="P59" s="45">
        <v>5</v>
      </c>
      <c r="Q59" s="45">
        <v>27</v>
      </c>
    </row>
    <row r="60" spans="2:18" x14ac:dyDescent="0.15">
      <c r="B60" s="52"/>
      <c r="C60" s="53">
        <f>$C59/C59</f>
        <v>1</v>
      </c>
      <c r="D60" s="53">
        <f>D59/$C59</f>
        <v>7.3684210526315783E-2</v>
      </c>
      <c r="E60" s="53">
        <f t="shared" ref="E60:H60" si="41">E59/$C59</f>
        <v>4.2105263157894736E-2</v>
      </c>
      <c r="F60" s="53">
        <f t="shared" si="41"/>
        <v>3.1578947368421054E-2</v>
      </c>
      <c r="G60" s="53">
        <f t="shared" si="41"/>
        <v>3.1578947368421054E-2</v>
      </c>
      <c r="H60" s="53">
        <f t="shared" si="41"/>
        <v>3.1578947368421054E-2</v>
      </c>
      <c r="I60" s="53">
        <f>I59/$C59</f>
        <v>4.2105263157894736E-2</v>
      </c>
      <c r="J60" s="53">
        <f t="shared" ref="J60:Q60" si="42">J59/$C59</f>
        <v>2.1052631578947368E-2</v>
      </c>
      <c r="K60" s="53">
        <f t="shared" si="42"/>
        <v>0.10526315789473684</v>
      </c>
      <c r="L60" s="53">
        <f t="shared" si="42"/>
        <v>5.2631578947368418E-2</v>
      </c>
      <c r="M60" s="53">
        <f t="shared" si="42"/>
        <v>4.2105263157894736E-2</v>
      </c>
      <c r="N60" s="53">
        <f t="shared" ref="N60:O60" si="43">N59/$C59</f>
        <v>2.1052631578947368E-2</v>
      </c>
      <c r="O60" s="53">
        <f t="shared" si="43"/>
        <v>0.16842105263157894</v>
      </c>
      <c r="P60" s="53">
        <f t="shared" si="42"/>
        <v>5.2631578947368418E-2</v>
      </c>
      <c r="Q60" s="53">
        <f t="shared" si="42"/>
        <v>0.28421052631578947</v>
      </c>
    </row>
    <row r="62" spans="2:18" x14ac:dyDescent="0.4">
      <c r="B62" s="18" t="s">
        <v>48</v>
      </c>
      <c r="Q62" s="19"/>
      <c r="R62" s="19"/>
    </row>
    <row r="63" spans="2:18" s="24" customFormat="1" ht="56.25" x14ac:dyDescent="0.4">
      <c r="B63" s="89"/>
      <c r="C63" s="90" t="s">
        <v>39</v>
      </c>
      <c r="D63" s="96" t="s">
        <v>125</v>
      </c>
      <c r="E63" s="96" t="s">
        <v>126</v>
      </c>
      <c r="F63" s="96" t="s">
        <v>127</v>
      </c>
      <c r="G63" s="96" t="s">
        <v>128</v>
      </c>
      <c r="H63" s="96" t="s">
        <v>129</v>
      </c>
      <c r="I63" s="96" t="s">
        <v>130</v>
      </c>
      <c r="J63" s="96" t="s">
        <v>131</v>
      </c>
      <c r="K63" s="96" t="s">
        <v>132</v>
      </c>
      <c r="L63" s="96" t="s">
        <v>133</v>
      </c>
      <c r="M63" s="96" t="s">
        <v>134</v>
      </c>
      <c r="N63" s="96" t="s">
        <v>135</v>
      </c>
      <c r="O63" s="96" t="s">
        <v>136</v>
      </c>
      <c r="P63" s="91" t="s">
        <v>2</v>
      </c>
      <c r="Q63" s="91" t="s">
        <v>91</v>
      </c>
    </row>
    <row r="64" spans="2:18" x14ac:dyDescent="0.15">
      <c r="B64" s="43" t="s">
        <v>42</v>
      </c>
      <c r="C64" s="44">
        <f>SUM(D64:Q64)</f>
        <v>1211</v>
      </c>
      <c r="D64" s="45">
        <f t="shared" ref="D64:Q64" si="44">SUM(D66,D68,D70,D72,D74,)</f>
        <v>122</v>
      </c>
      <c r="E64" s="45">
        <f t="shared" si="44"/>
        <v>80</v>
      </c>
      <c r="F64" s="45">
        <f t="shared" si="44"/>
        <v>39</v>
      </c>
      <c r="G64" s="45">
        <f t="shared" si="44"/>
        <v>40</v>
      </c>
      <c r="H64" s="45">
        <f t="shared" si="44"/>
        <v>90</v>
      </c>
      <c r="I64" s="45">
        <f t="shared" si="44"/>
        <v>48</v>
      </c>
      <c r="J64" s="45">
        <f t="shared" si="44"/>
        <v>24</v>
      </c>
      <c r="K64" s="45">
        <f t="shared" si="44"/>
        <v>129</v>
      </c>
      <c r="L64" s="45">
        <f t="shared" si="44"/>
        <v>56</v>
      </c>
      <c r="M64" s="45">
        <f t="shared" si="44"/>
        <v>69</v>
      </c>
      <c r="N64" s="45">
        <f t="shared" ref="N64:O64" si="45">SUM(N66,N68,N70,N72,N74,)</f>
        <v>29</v>
      </c>
      <c r="O64" s="45">
        <f t="shared" si="45"/>
        <v>145</v>
      </c>
      <c r="P64" s="45">
        <f t="shared" si="44"/>
        <v>72</v>
      </c>
      <c r="Q64" s="45">
        <f t="shared" si="44"/>
        <v>268</v>
      </c>
      <c r="R64" s="19"/>
    </row>
    <row r="65" spans="2:18" ht="12.75" thickBot="1" x14ac:dyDescent="0.2">
      <c r="B65" s="47"/>
      <c r="C65" s="48">
        <f>$C64/C64</f>
        <v>1</v>
      </c>
      <c r="D65" s="48">
        <f t="shared" ref="D65:Q65" si="46">D64/$C64</f>
        <v>0.10074318744838975</v>
      </c>
      <c r="E65" s="48">
        <f t="shared" si="46"/>
        <v>6.6061106523534266E-2</v>
      </c>
      <c r="F65" s="48">
        <f t="shared" si="46"/>
        <v>3.2204789430222959E-2</v>
      </c>
      <c r="G65" s="48">
        <f t="shared" si="46"/>
        <v>3.3030553261767133E-2</v>
      </c>
      <c r="H65" s="48">
        <f t="shared" si="46"/>
        <v>7.4318744838976047E-2</v>
      </c>
      <c r="I65" s="48">
        <f t="shared" si="46"/>
        <v>3.963666391412056E-2</v>
      </c>
      <c r="J65" s="48">
        <f t="shared" si="46"/>
        <v>1.981833195706028E-2</v>
      </c>
      <c r="K65" s="48">
        <f t="shared" si="46"/>
        <v>0.10652353426919901</v>
      </c>
      <c r="L65" s="48">
        <f t="shared" si="46"/>
        <v>4.6242774566473986E-2</v>
      </c>
      <c r="M65" s="48">
        <f t="shared" si="46"/>
        <v>5.697770437654831E-2</v>
      </c>
      <c r="N65" s="48">
        <f t="shared" ref="N65:O65" si="47">N64/$C64</f>
        <v>2.3947151114781174E-2</v>
      </c>
      <c r="O65" s="48">
        <f t="shared" si="47"/>
        <v>0.11973575557390587</v>
      </c>
      <c r="P65" s="48">
        <f t="shared" si="46"/>
        <v>5.9454995871180839E-2</v>
      </c>
      <c r="Q65" s="48">
        <f t="shared" si="46"/>
        <v>0.22130470685383979</v>
      </c>
      <c r="R65" s="19"/>
    </row>
    <row r="66" spans="2:18" ht="12.75" thickTop="1" x14ac:dyDescent="0.15">
      <c r="B66" s="50" t="s">
        <v>17</v>
      </c>
      <c r="C66" s="44">
        <f>SUM(D66:Q66)</f>
        <v>941</v>
      </c>
      <c r="D66" s="51">
        <v>92</v>
      </c>
      <c r="E66" s="45">
        <v>58</v>
      </c>
      <c r="F66" s="45">
        <v>30</v>
      </c>
      <c r="G66" s="45">
        <v>30</v>
      </c>
      <c r="H66" s="51">
        <v>67</v>
      </c>
      <c r="I66" s="45">
        <v>39</v>
      </c>
      <c r="J66" s="45">
        <v>19</v>
      </c>
      <c r="K66" s="45">
        <v>93</v>
      </c>
      <c r="L66" s="45">
        <v>43</v>
      </c>
      <c r="M66" s="45">
        <v>59</v>
      </c>
      <c r="N66" s="45">
        <v>23</v>
      </c>
      <c r="O66" s="45">
        <v>121</v>
      </c>
      <c r="P66" s="45">
        <v>59</v>
      </c>
      <c r="Q66" s="45">
        <v>208</v>
      </c>
      <c r="R66" s="19"/>
    </row>
    <row r="67" spans="2:18" x14ac:dyDescent="0.15">
      <c r="B67" s="52"/>
      <c r="C67" s="53">
        <f>$C66/C66</f>
        <v>1</v>
      </c>
      <c r="D67" s="53">
        <f t="shared" ref="D67:Q67" si="48">D66/$C66</f>
        <v>9.7768331562167909E-2</v>
      </c>
      <c r="E67" s="53">
        <f t="shared" si="48"/>
        <v>6.1636556854410204E-2</v>
      </c>
      <c r="F67" s="53">
        <f t="shared" si="48"/>
        <v>3.1880977683315624E-2</v>
      </c>
      <c r="G67" s="53">
        <f t="shared" si="48"/>
        <v>3.1880977683315624E-2</v>
      </c>
      <c r="H67" s="53">
        <f t="shared" si="48"/>
        <v>7.1200850159404888E-2</v>
      </c>
      <c r="I67" s="53">
        <f t="shared" si="48"/>
        <v>4.1445270988310308E-2</v>
      </c>
      <c r="J67" s="53">
        <f t="shared" si="48"/>
        <v>2.0191285866099893E-2</v>
      </c>
      <c r="K67" s="53">
        <f t="shared" si="48"/>
        <v>9.8831030818278431E-2</v>
      </c>
      <c r="L67" s="53">
        <f t="shared" si="48"/>
        <v>4.5696068012752389E-2</v>
      </c>
      <c r="M67" s="53">
        <f t="shared" si="48"/>
        <v>6.2699256110520726E-2</v>
      </c>
      <c r="N67" s="53">
        <f t="shared" ref="N67:O67" si="49">N66/$C66</f>
        <v>2.4442082890541977E-2</v>
      </c>
      <c r="O67" s="53">
        <f t="shared" si="49"/>
        <v>0.12858660998937302</v>
      </c>
      <c r="P67" s="53">
        <f t="shared" si="48"/>
        <v>6.2699256110520726E-2</v>
      </c>
      <c r="Q67" s="53">
        <f t="shared" si="48"/>
        <v>0.22104144527098832</v>
      </c>
      <c r="R67" s="19"/>
    </row>
    <row r="68" spans="2:18" x14ac:dyDescent="0.15">
      <c r="B68" s="50" t="s">
        <v>18</v>
      </c>
      <c r="C68" s="44">
        <f>SUM(D68:Q68)</f>
        <v>149</v>
      </c>
      <c r="D68" s="51">
        <v>16</v>
      </c>
      <c r="E68" s="45">
        <v>12</v>
      </c>
      <c r="F68" s="45">
        <v>4</v>
      </c>
      <c r="G68" s="45">
        <v>6</v>
      </c>
      <c r="H68" s="51">
        <v>13</v>
      </c>
      <c r="I68" s="45">
        <v>5</v>
      </c>
      <c r="J68" s="45">
        <v>4</v>
      </c>
      <c r="K68" s="45">
        <v>20</v>
      </c>
      <c r="L68" s="45">
        <v>6</v>
      </c>
      <c r="M68" s="45">
        <v>6</v>
      </c>
      <c r="N68" s="45">
        <v>4</v>
      </c>
      <c r="O68" s="45">
        <v>15</v>
      </c>
      <c r="P68" s="45">
        <v>8</v>
      </c>
      <c r="Q68" s="45">
        <v>30</v>
      </c>
      <c r="R68" s="19"/>
    </row>
    <row r="69" spans="2:18" x14ac:dyDescent="0.15">
      <c r="B69" s="52"/>
      <c r="C69" s="53">
        <f>$C68/C68</f>
        <v>1</v>
      </c>
      <c r="D69" s="53">
        <f t="shared" ref="D69:Q69" si="50">D68/$C68</f>
        <v>0.10738255033557047</v>
      </c>
      <c r="E69" s="53">
        <f t="shared" si="50"/>
        <v>8.0536912751677847E-2</v>
      </c>
      <c r="F69" s="53">
        <f t="shared" si="50"/>
        <v>2.6845637583892617E-2</v>
      </c>
      <c r="G69" s="53">
        <f t="shared" si="50"/>
        <v>4.0268456375838924E-2</v>
      </c>
      <c r="H69" s="53">
        <f t="shared" si="50"/>
        <v>8.7248322147651006E-2</v>
      </c>
      <c r="I69" s="53">
        <f t="shared" si="50"/>
        <v>3.3557046979865772E-2</v>
      </c>
      <c r="J69" s="53">
        <f t="shared" si="50"/>
        <v>2.6845637583892617E-2</v>
      </c>
      <c r="K69" s="53">
        <f t="shared" si="50"/>
        <v>0.13422818791946309</v>
      </c>
      <c r="L69" s="53">
        <f t="shared" si="50"/>
        <v>4.0268456375838924E-2</v>
      </c>
      <c r="M69" s="53">
        <f t="shared" si="50"/>
        <v>4.0268456375838924E-2</v>
      </c>
      <c r="N69" s="53">
        <f t="shared" ref="N69:O69" si="51">N68/$C68</f>
        <v>2.6845637583892617E-2</v>
      </c>
      <c r="O69" s="53">
        <f t="shared" si="51"/>
        <v>0.10067114093959731</v>
      </c>
      <c r="P69" s="53">
        <f t="shared" si="50"/>
        <v>5.3691275167785234E-2</v>
      </c>
      <c r="Q69" s="53">
        <f t="shared" si="50"/>
        <v>0.20134228187919462</v>
      </c>
      <c r="R69" s="19"/>
    </row>
    <row r="70" spans="2:18" x14ac:dyDescent="0.15">
      <c r="B70" s="50" t="s">
        <v>19</v>
      </c>
      <c r="C70" s="44">
        <f>SUM(D70:Q70)</f>
        <v>33</v>
      </c>
      <c r="D70" s="51">
        <v>4</v>
      </c>
      <c r="E70" s="45">
        <v>2</v>
      </c>
      <c r="F70" s="45">
        <v>2</v>
      </c>
      <c r="G70" s="45">
        <v>0</v>
      </c>
      <c r="H70" s="51">
        <v>2</v>
      </c>
      <c r="I70" s="45">
        <v>3</v>
      </c>
      <c r="J70" s="45">
        <v>0</v>
      </c>
      <c r="K70" s="45">
        <v>5</v>
      </c>
      <c r="L70" s="45">
        <v>1</v>
      </c>
      <c r="M70" s="45">
        <v>1</v>
      </c>
      <c r="N70" s="45">
        <v>1</v>
      </c>
      <c r="O70" s="45">
        <v>5</v>
      </c>
      <c r="P70" s="45">
        <v>0</v>
      </c>
      <c r="Q70" s="45">
        <v>7</v>
      </c>
      <c r="R70" s="19"/>
    </row>
    <row r="71" spans="2:18" x14ac:dyDescent="0.15">
      <c r="B71" s="52"/>
      <c r="C71" s="53">
        <f>$C70/C70</f>
        <v>1</v>
      </c>
      <c r="D71" s="53">
        <f t="shared" ref="D71:Q71" si="52">D70/$C70</f>
        <v>0.12121212121212122</v>
      </c>
      <c r="E71" s="53">
        <f t="shared" si="52"/>
        <v>6.0606060606060608E-2</v>
      </c>
      <c r="F71" s="53">
        <f t="shared" si="52"/>
        <v>6.0606060606060608E-2</v>
      </c>
      <c r="G71" s="53">
        <f t="shared" si="52"/>
        <v>0</v>
      </c>
      <c r="H71" s="53">
        <f t="shared" si="52"/>
        <v>6.0606060606060608E-2</v>
      </c>
      <c r="I71" s="53">
        <f t="shared" si="52"/>
        <v>9.0909090909090912E-2</v>
      </c>
      <c r="J71" s="53">
        <f t="shared" si="52"/>
        <v>0</v>
      </c>
      <c r="K71" s="53">
        <f t="shared" si="52"/>
        <v>0.15151515151515152</v>
      </c>
      <c r="L71" s="53">
        <f t="shared" si="52"/>
        <v>3.0303030303030304E-2</v>
      </c>
      <c r="M71" s="53">
        <f t="shared" si="52"/>
        <v>3.0303030303030304E-2</v>
      </c>
      <c r="N71" s="53">
        <f t="shared" ref="N71:O71" si="53">N70/$C70</f>
        <v>3.0303030303030304E-2</v>
      </c>
      <c r="O71" s="53">
        <f t="shared" si="53"/>
        <v>0.15151515151515152</v>
      </c>
      <c r="P71" s="53">
        <f t="shared" si="52"/>
        <v>0</v>
      </c>
      <c r="Q71" s="53">
        <f t="shared" si="52"/>
        <v>0.21212121212121213</v>
      </c>
      <c r="R71" s="19"/>
    </row>
    <row r="72" spans="2:18" x14ac:dyDescent="0.15">
      <c r="B72" s="50" t="s">
        <v>20</v>
      </c>
      <c r="C72" s="44">
        <f>SUM(D72:Q72)</f>
        <v>64</v>
      </c>
      <c r="D72" s="51">
        <v>9</v>
      </c>
      <c r="E72" s="45">
        <v>6</v>
      </c>
      <c r="F72" s="45">
        <v>2</v>
      </c>
      <c r="G72" s="45">
        <v>4</v>
      </c>
      <c r="H72" s="51">
        <v>8</v>
      </c>
      <c r="I72" s="45">
        <v>0</v>
      </c>
      <c r="J72" s="45">
        <v>1</v>
      </c>
      <c r="K72" s="45">
        <v>10</v>
      </c>
      <c r="L72" s="45">
        <v>4</v>
      </c>
      <c r="M72" s="45">
        <v>2</v>
      </c>
      <c r="N72" s="45">
        <v>1</v>
      </c>
      <c r="O72" s="45">
        <v>3</v>
      </c>
      <c r="P72" s="45">
        <v>2</v>
      </c>
      <c r="Q72" s="45">
        <v>12</v>
      </c>
      <c r="R72" s="19"/>
    </row>
    <row r="73" spans="2:18" x14ac:dyDescent="0.15">
      <c r="B73" s="52"/>
      <c r="C73" s="53">
        <f>$C72/C72</f>
        <v>1</v>
      </c>
      <c r="D73" s="53">
        <f t="shared" ref="D73:Q73" si="54">D72/$C72</f>
        <v>0.140625</v>
      </c>
      <c r="E73" s="53">
        <f t="shared" si="54"/>
        <v>9.375E-2</v>
      </c>
      <c r="F73" s="53">
        <f t="shared" si="54"/>
        <v>3.125E-2</v>
      </c>
      <c r="G73" s="53">
        <f t="shared" si="54"/>
        <v>6.25E-2</v>
      </c>
      <c r="H73" s="53">
        <f t="shared" si="54"/>
        <v>0.125</v>
      </c>
      <c r="I73" s="53">
        <f t="shared" si="54"/>
        <v>0</v>
      </c>
      <c r="J73" s="53">
        <f t="shared" si="54"/>
        <v>1.5625E-2</v>
      </c>
      <c r="K73" s="53">
        <f t="shared" si="54"/>
        <v>0.15625</v>
      </c>
      <c r="L73" s="53">
        <f t="shared" si="54"/>
        <v>6.25E-2</v>
      </c>
      <c r="M73" s="53">
        <f t="shared" si="54"/>
        <v>3.125E-2</v>
      </c>
      <c r="N73" s="53">
        <f t="shared" ref="N73:O73" si="55">N72/$C72</f>
        <v>1.5625E-2</v>
      </c>
      <c r="O73" s="53">
        <f t="shared" si="55"/>
        <v>4.6875E-2</v>
      </c>
      <c r="P73" s="53">
        <f t="shared" si="54"/>
        <v>3.125E-2</v>
      </c>
      <c r="Q73" s="53">
        <f t="shared" si="54"/>
        <v>0.1875</v>
      </c>
      <c r="R73" s="19"/>
    </row>
    <row r="74" spans="2:18" x14ac:dyDescent="0.15">
      <c r="B74" s="50" t="s">
        <v>24</v>
      </c>
      <c r="C74" s="44">
        <f>SUM(D74:Q74)</f>
        <v>24</v>
      </c>
      <c r="D74" s="51">
        <v>1</v>
      </c>
      <c r="E74" s="45">
        <v>2</v>
      </c>
      <c r="F74" s="45">
        <v>1</v>
      </c>
      <c r="G74" s="45">
        <v>0</v>
      </c>
      <c r="H74" s="51">
        <v>0</v>
      </c>
      <c r="I74" s="45">
        <v>1</v>
      </c>
      <c r="J74" s="45">
        <v>0</v>
      </c>
      <c r="K74" s="45">
        <v>1</v>
      </c>
      <c r="L74" s="45">
        <v>2</v>
      </c>
      <c r="M74" s="45">
        <v>1</v>
      </c>
      <c r="N74" s="45">
        <v>0</v>
      </c>
      <c r="O74" s="45">
        <v>1</v>
      </c>
      <c r="P74" s="45">
        <v>3</v>
      </c>
      <c r="Q74" s="45">
        <v>11</v>
      </c>
      <c r="R74" s="19"/>
    </row>
    <row r="75" spans="2:18" x14ac:dyDescent="0.15">
      <c r="B75" s="52"/>
      <c r="C75" s="53">
        <f>$C74/C74</f>
        <v>1</v>
      </c>
      <c r="D75" s="53">
        <f t="shared" ref="D75:Q75" si="56">D74/$C74</f>
        <v>4.1666666666666664E-2</v>
      </c>
      <c r="E75" s="53">
        <f t="shared" si="56"/>
        <v>8.3333333333333329E-2</v>
      </c>
      <c r="F75" s="53">
        <f t="shared" si="56"/>
        <v>4.1666666666666664E-2</v>
      </c>
      <c r="G75" s="53">
        <f t="shared" si="56"/>
        <v>0</v>
      </c>
      <c r="H75" s="53">
        <f t="shared" si="56"/>
        <v>0</v>
      </c>
      <c r="I75" s="53">
        <f t="shared" si="56"/>
        <v>4.1666666666666664E-2</v>
      </c>
      <c r="J75" s="53">
        <f t="shared" si="56"/>
        <v>0</v>
      </c>
      <c r="K75" s="53">
        <f t="shared" si="56"/>
        <v>4.1666666666666664E-2</v>
      </c>
      <c r="L75" s="53">
        <f t="shared" si="56"/>
        <v>8.3333333333333329E-2</v>
      </c>
      <c r="M75" s="53">
        <f t="shared" si="56"/>
        <v>4.1666666666666664E-2</v>
      </c>
      <c r="N75" s="53">
        <f t="shared" ref="N75:O75" si="57">N74/$C74</f>
        <v>0</v>
      </c>
      <c r="O75" s="53">
        <f t="shared" si="57"/>
        <v>4.1666666666666664E-2</v>
      </c>
      <c r="P75" s="53">
        <f t="shared" si="56"/>
        <v>0.125</v>
      </c>
      <c r="Q75" s="53">
        <f t="shared" si="56"/>
        <v>0.45833333333333331</v>
      </c>
      <c r="R75" s="19"/>
    </row>
    <row r="76" spans="2:18" x14ac:dyDescent="0.4">
      <c r="R76" s="19"/>
    </row>
    <row r="77" spans="2:18" x14ac:dyDescent="0.4">
      <c r="B77" s="18" t="s">
        <v>49</v>
      </c>
      <c r="R77" s="19"/>
    </row>
    <row r="78" spans="2:18" s="24" customFormat="1" ht="64.5" customHeight="1" x14ac:dyDescent="0.4">
      <c r="B78" s="89"/>
      <c r="C78" s="90" t="s">
        <v>39</v>
      </c>
      <c r="D78" s="96" t="s">
        <v>125</v>
      </c>
      <c r="E78" s="96" t="s">
        <v>126</v>
      </c>
      <c r="F78" s="96" t="s">
        <v>127</v>
      </c>
      <c r="G78" s="96" t="s">
        <v>128</v>
      </c>
      <c r="H78" s="96" t="s">
        <v>129</v>
      </c>
      <c r="I78" s="96" t="s">
        <v>130</v>
      </c>
      <c r="J78" s="96" t="s">
        <v>131</v>
      </c>
      <c r="K78" s="96" t="s">
        <v>132</v>
      </c>
      <c r="L78" s="96" t="s">
        <v>133</v>
      </c>
      <c r="M78" s="96" t="s">
        <v>134</v>
      </c>
      <c r="N78" s="96" t="s">
        <v>135</v>
      </c>
      <c r="O78" s="96" t="s">
        <v>136</v>
      </c>
      <c r="P78" s="91" t="s">
        <v>2</v>
      </c>
      <c r="Q78" s="91" t="s">
        <v>91</v>
      </c>
    </row>
    <row r="79" spans="2:18" x14ac:dyDescent="0.15">
      <c r="B79" s="43" t="s">
        <v>42</v>
      </c>
      <c r="C79" s="44">
        <f>SUM(D79:Q79)</f>
        <v>1193</v>
      </c>
      <c r="D79" s="45">
        <f>SUM(D81,D83,D85,D87,D89,D91)</f>
        <v>122</v>
      </c>
      <c r="E79" s="45">
        <f t="shared" ref="E79:Q79" si="58">SUM(E81,E83,E85,E87,E89,E91)</f>
        <v>80</v>
      </c>
      <c r="F79" s="45">
        <f t="shared" si="58"/>
        <v>38</v>
      </c>
      <c r="G79" s="45">
        <f t="shared" si="58"/>
        <v>40</v>
      </c>
      <c r="H79" s="45">
        <f t="shared" si="58"/>
        <v>90</v>
      </c>
      <c r="I79" s="45">
        <f t="shared" si="58"/>
        <v>48</v>
      </c>
      <c r="J79" s="45">
        <f t="shared" si="58"/>
        <v>24</v>
      </c>
      <c r="K79" s="45">
        <f t="shared" si="58"/>
        <v>129</v>
      </c>
      <c r="L79" s="45">
        <f t="shared" si="58"/>
        <v>56</v>
      </c>
      <c r="M79" s="45">
        <f t="shared" si="58"/>
        <v>69</v>
      </c>
      <c r="N79" s="45">
        <f t="shared" ref="N79:O79" si="59">SUM(N81,N83,N85,N87,N89,N91)</f>
        <v>28</v>
      </c>
      <c r="O79" s="45">
        <f t="shared" si="59"/>
        <v>141</v>
      </c>
      <c r="P79" s="45">
        <f t="shared" si="58"/>
        <v>71</v>
      </c>
      <c r="Q79" s="45">
        <f t="shared" si="58"/>
        <v>257</v>
      </c>
      <c r="R79" s="19"/>
    </row>
    <row r="80" spans="2:18" ht="12.75" thickBot="1" x14ac:dyDescent="0.2">
      <c r="B80" s="47"/>
      <c r="C80" s="48">
        <f>$C79/C79</f>
        <v>1</v>
      </c>
      <c r="D80" s="48">
        <f>D79/$C79</f>
        <v>0.10226320201173512</v>
      </c>
      <c r="E80" s="48">
        <f t="shared" ref="E80:G80" si="60">E79/$C79</f>
        <v>6.7057837384744343E-2</v>
      </c>
      <c r="F80" s="48">
        <f t="shared" si="60"/>
        <v>3.1852472757753561E-2</v>
      </c>
      <c r="G80" s="48">
        <f t="shared" si="60"/>
        <v>3.3528918692372171E-2</v>
      </c>
      <c r="H80" s="48">
        <f>H79/$C79</f>
        <v>7.5440067057837387E-2</v>
      </c>
      <c r="I80" s="48">
        <f t="shared" ref="I80:Q80" si="61">I79/$C79</f>
        <v>4.0234702430846606E-2</v>
      </c>
      <c r="J80" s="48">
        <f t="shared" si="61"/>
        <v>2.0117351215423303E-2</v>
      </c>
      <c r="K80" s="48">
        <f t="shared" si="61"/>
        <v>0.10813076278290025</v>
      </c>
      <c r="L80" s="48">
        <f t="shared" si="61"/>
        <v>4.694048616932104E-2</v>
      </c>
      <c r="M80" s="48">
        <f t="shared" si="61"/>
        <v>5.7837384744341996E-2</v>
      </c>
      <c r="N80" s="48">
        <f t="shared" ref="N80:O80" si="62">N79/$C79</f>
        <v>2.347024308466052E-2</v>
      </c>
      <c r="O80" s="48">
        <f t="shared" si="62"/>
        <v>0.1181894383906119</v>
      </c>
      <c r="P80" s="48">
        <f t="shared" si="61"/>
        <v>5.9513830678960607E-2</v>
      </c>
      <c r="Q80" s="48">
        <f t="shared" si="61"/>
        <v>0.21542330259849121</v>
      </c>
      <c r="R80" s="19"/>
    </row>
    <row r="81" spans="2:18" ht="12.75" thickTop="1" x14ac:dyDescent="0.15">
      <c r="B81" s="50" t="s">
        <v>494</v>
      </c>
      <c r="C81" s="44">
        <f>SUM(D81:Q81)</f>
        <v>139</v>
      </c>
      <c r="D81" s="51">
        <v>11</v>
      </c>
      <c r="E81" s="45">
        <v>5</v>
      </c>
      <c r="F81" s="45">
        <v>4</v>
      </c>
      <c r="G81" s="45">
        <v>4</v>
      </c>
      <c r="H81" s="51">
        <v>3</v>
      </c>
      <c r="I81" s="45">
        <v>4</v>
      </c>
      <c r="J81" s="45">
        <v>2</v>
      </c>
      <c r="K81" s="45">
        <v>10</v>
      </c>
      <c r="L81" s="45">
        <v>5</v>
      </c>
      <c r="M81" s="45">
        <v>8</v>
      </c>
      <c r="N81" s="45">
        <v>5</v>
      </c>
      <c r="O81" s="45">
        <v>17</v>
      </c>
      <c r="P81" s="45">
        <v>13</v>
      </c>
      <c r="Q81" s="45">
        <v>48</v>
      </c>
    </row>
    <row r="82" spans="2:18" x14ac:dyDescent="0.15">
      <c r="B82" s="52"/>
      <c r="C82" s="53">
        <f>$C81/C81</f>
        <v>1</v>
      </c>
      <c r="D82" s="53">
        <f>D81/$C81</f>
        <v>7.9136690647482008E-2</v>
      </c>
      <c r="E82" s="53">
        <f t="shared" ref="E82:G82" si="63">E81/$C81</f>
        <v>3.5971223021582732E-2</v>
      </c>
      <c r="F82" s="53">
        <f t="shared" si="63"/>
        <v>2.8776978417266189E-2</v>
      </c>
      <c r="G82" s="53">
        <f t="shared" si="63"/>
        <v>2.8776978417266189E-2</v>
      </c>
      <c r="H82" s="53">
        <f>H81/$C81</f>
        <v>2.1582733812949641E-2</v>
      </c>
      <c r="I82" s="53">
        <f t="shared" ref="I82:Q82" si="64">I81/$C81</f>
        <v>2.8776978417266189E-2</v>
      </c>
      <c r="J82" s="53">
        <f t="shared" si="64"/>
        <v>1.4388489208633094E-2</v>
      </c>
      <c r="K82" s="53">
        <f t="shared" si="64"/>
        <v>7.1942446043165464E-2</v>
      </c>
      <c r="L82" s="53">
        <f t="shared" si="64"/>
        <v>3.5971223021582732E-2</v>
      </c>
      <c r="M82" s="53">
        <f t="shared" si="64"/>
        <v>5.7553956834532377E-2</v>
      </c>
      <c r="N82" s="53">
        <f t="shared" ref="N82:O82" si="65">N81/$C81</f>
        <v>3.5971223021582732E-2</v>
      </c>
      <c r="O82" s="53">
        <f t="shared" si="65"/>
        <v>0.1223021582733813</v>
      </c>
      <c r="P82" s="53">
        <f t="shared" si="64"/>
        <v>9.3525179856115109E-2</v>
      </c>
      <c r="Q82" s="53">
        <f t="shared" si="64"/>
        <v>0.34532374100719426</v>
      </c>
    </row>
    <row r="83" spans="2:18" x14ac:dyDescent="0.15">
      <c r="B83" s="50" t="s">
        <v>21</v>
      </c>
      <c r="C83" s="44">
        <f>SUM(D83:Q83)</f>
        <v>328</v>
      </c>
      <c r="D83" s="51">
        <v>27</v>
      </c>
      <c r="E83" s="45">
        <v>25</v>
      </c>
      <c r="F83" s="45">
        <v>14</v>
      </c>
      <c r="G83" s="45">
        <v>9</v>
      </c>
      <c r="H83" s="51">
        <v>24</v>
      </c>
      <c r="I83" s="45">
        <v>12</v>
      </c>
      <c r="J83" s="45">
        <v>4</v>
      </c>
      <c r="K83" s="45">
        <v>25</v>
      </c>
      <c r="L83" s="45">
        <v>18</v>
      </c>
      <c r="M83" s="45">
        <v>21</v>
      </c>
      <c r="N83" s="45">
        <v>6</v>
      </c>
      <c r="O83" s="45">
        <v>39</v>
      </c>
      <c r="P83" s="45">
        <v>17</v>
      </c>
      <c r="Q83" s="45">
        <v>87</v>
      </c>
    </row>
    <row r="84" spans="2:18" x14ac:dyDescent="0.15">
      <c r="B84" s="52"/>
      <c r="C84" s="53">
        <f>$C83/C83</f>
        <v>1</v>
      </c>
      <c r="D84" s="53">
        <f>D83/$C83</f>
        <v>8.2317073170731711E-2</v>
      </c>
      <c r="E84" s="53">
        <f t="shared" ref="E84:G84" si="66">E83/$C83</f>
        <v>7.621951219512195E-2</v>
      </c>
      <c r="F84" s="53">
        <f t="shared" si="66"/>
        <v>4.2682926829268296E-2</v>
      </c>
      <c r="G84" s="53">
        <f t="shared" si="66"/>
        <v>2.7439024390243903E-2</v>
      </c>
      <c r="H84" s="53">
        <f>H83/$C83</f>
        <v>7.3170731707317069E-2</v>
      </c>
      <c r="I84" s="53">
        <f t="shared" ref="I84:Q84" si="67">I83/$C83</f>
        <v>3.6585365853658534E-2</v>
      </c>
      <c r="J84" s="53">
        <f t="shared" si="67"/>
        <v>1.2195121951219513E-2</v>
      </c>
      <c r="K84" s="53">
        <f t="shared" si="67"/>
        <v>7.621951219512195E-2</v>
      </c>
      <c r="L84" s="53">
        <f t="shared" si="67"/>
        <v>5.4878048780487805E-2</v>
      </c>
      <c r="M84" s="53">
        <f t="shared" si="67"/>
        <v>6.402439024390244E-2</v>
      </c>
      <c r="N84" s="53">
        <f t="shared" ref="N84:O84" si="68">N83/$C83</f>
        <v>1.8292682926829267E-2</v>
      </c>
      <c r="O84" s="53">
        <f t="shared" si="68"/>
        <v>0.11890243902439024</v>
      </c>
      <c r="P84" s="53">
        <f t="shared" si="67"/>
        <v>5.1829268292682924E-2</v>
      </c>
      <c r="Q84" s="53">
        <f t="shared" si="67"/>
        <v>0.2652439024390244</v>
      </c>
    </row>
    <row r="85" spans="2:18" x14ac:dyDescent="0.15">
      <c r="B85" s="50" t="s">
        <v>22</v>
      </c>
      <c r="C85" s="44">
        <f>SUM(D85:Q85)</f>
        <v>441</v>
      </c>
      <c r="D85" s="51">
        <v>43</v>
      </c>
      <c r="E85" s="45">
        <v>29</v>
      </c>
      <c r="F85" s="45">
        <v>15</v>
      </c>
      <c r="G85" s="45">
        <v>19</v>
      </c>
      <c r="H85" s="51">
        <v>35</v>
      </c>
      <c r="I85" s="45">
        <v>22</v>
      </c>
      <c r="J85" s="45">
        <v>10</v>
      </c>
      <c r="K85" s="45">
        <v>54</v>
      </c>
      <c r="L85" s="45">
        <v>21</v>
      </c>
      <c r="M85" s="45">
        <v>29</v>
      </c>
      <c r="N85" s="45">
        <v>9</v>
      </c>
      <c r="O85" s="45">
        <v>55</v>
      </c>
      <c r="P85" s="45">
        <v>23</v>
      </c>
      <c r="Q85" s="45">
        <v>77</v>
      </c>
    </row>
    <row r="86" spans="2:18" x14ac:dyDescent="0.15">
      <c r="B86" s="52"/>
      <c r="C86" s="53">
        <f>$C85/C85</f>
        <v>1</v>
      </c>
      <c r="D86" s="53">
        <f>D85/$C85</f>
        <v>9.7505668934240369E-2</v>
      </c>
      <c r="E86" s="53">
        <f t="shared" ref="E86:G86" si="69">E85/$C85</f>
        <v>6.5759637188208611E-2</v>
      </c>
      <c r="F86" s="53">
        <f t="shared" si="69"/>
        <v>3.4013605442176874E-2</v>
      </c>
      <c r="G86" s="53">
        <f t="shared" si="69"/>
        <v>4.3083900226757371E-2</v>
      </c>
      <c r="H86" s="53">
        <f>H85/$C85</f>
        <v>7.9365079365079361E-2</v>
      </c>
      <c r="I86" s="53">
        <f t="shared" ref="I86:Q86" si="70">I85/$C85</f>
        <v>4.9886621315192746E-2</v>
      </c>
      <c r="J86" s="53">
        <f t="shared" si="70"/>
        <v>2.2675736961451247E-2</v>
      </c>
      <c r="K86" s="53">
        <f t="shared" si="70"/>
        <v>0.12244897959183673</v>
      </c>
      <c r="L86" s="53">
        <f t="shared" si="70"/>
        <v>4.7619047619047616E-2</v>
      </c>
      <c r="M86" s="53">
        <f t="shared" si="70"/>
        <v>6.5759637188208611E-2</v>
      </c>
      <c r="N86" s="53">
        <f t="shared" ref="N86:O86" si="71">N85/$C85</f>
        <v>2.0408163265306121E-2</v>
      </c>
      <c r="O86" s="53">
        <f t="shared" si="71"/>
        <v>0.12471655328798185</v>
      </c>
      <c r="P86" s="53">
        <f t="shared" si="70"/>
        <v>5.2154195011337869E-2</v>
      </c>
      <c r="Q86" s="53">
        <f t="shared" si="70"/>
        <v>0.17460317460317459</v>
      </c>
    </row>
    <row r="87" spans="2:18" x14ac:dyDescent="0.15">
      <c r="B87" s="50" t="s">
        <v>23</v>
      </c>
      <c r="C87" s="44">
        <f>SUM(D87:Q87)</f>
        <v>135</v>
      </c>
      <c r="D87" s="51">
        <v>18</v>
      </c>
      <c r="E87" s="45">
        <v>7</v>
      </c>
      <c r="F87" s="45">
        <v>1</v>
      </c>
      <c r="G87" s="45">
        <v>3</v>
      </c>
      <c r="H87" s="51">
        <v>14</v>
      </c>
      <c r="I87" s="45">
        <v>7</v>
      </c>
      <c r="J87" s="45">
        <v>4</v>
      </c>
      <c r="K87" s="45">
        <v>18</v>
      </c>
      <c r="L87" s="45">
        <v>3</v>
      </c>
      <c r="M87" s="45">
        <v>6</v>
      </c>
      <c r="N87" s="45">
        <v>3</v>
      </c>
      <c r="O87" s="45">
        <v>13</v>
      </c>
      <c r="P87" s="45">
        <v>13</v>
      </c>
      <c r="Q87" s="45">
        <v>25</v>
      </c>
    </row>
    <row r="88" spans="2:18" x14ac:dyDescent="0.15">
      <c r="B88" s="52"/>
      <c r="C88" s="53">
        <f>$C87/C87</f>
        <v>1</v>
      </c>
      <c r="D88" s="53">
        <f>D87/$C87</f>
        <v>0.13333333333333333</v>
      </c>
      <c r="E88" s="53">
        <f t="shared" ref="E88:Q88" si="72">E87/$C87</f>
        <v>5.185185185185185E-2</v>
      </c>
      <c r="F88" s="53">
        <f t="shared" si="72"/>
        <v>7.4074074074074077E-3</v>
      </c>
      <c r="G88" s="53">
        <f t="shared" si="72"/>
        <v>2.2222222222222223E-2</v>
      </c>
      <c r="H88" s="53">
        <f t="shared" si="72"/>
        <v>0.1037037037037037</v>
      </c>
      <c r="I88" s="53">
        <f t="shared" si="72"/>
        <v>5.185185185185185E-2</v>
      </c>
      <c r="J88" s="53">
        <f t="shared" si="72"/>
        <v>2.9629629629629631E-2</v>
      </c>
      <c r="K88" s="53">
        <f t="shared" si="72"/>
        <v>0.13333333333333333</v>
      </c>
      <c r="L88" s="53">
        <f t="shared" si="72"/>
        <v>2.2222222222222223E-2</v>
      </c>
      <c r="M88" s="53">
        <f t="shared" si="72"/>
        <v>4.4444444444444446E-2</v>
      </c>
      <c r="N88" s="53">
        <f t="shared" ref="N88:O88" si="73">N87/$C87</f>
        <v>2.2222222222222223E-2</v>
      </c>
      <c r="O88" s="53">
        <f t="shared" si="73"/>
        <v>9.6296296296296297E-2</v>
      </c>
      <c r="P88" s="53">
        <f t="shared" si="72"/>
        <v>9.6296296296296297E-2</v>
      </c>
      <c r="Q88" s="53">
        <f t="shared" si="72"/>
        <v>0.18518518518518517</v>
      </c>
      <c r="R88" s="19"/>
    </row>
    <row r="89" spans="2:18" x14ac:dyDescent="0.15">
      <c r="B89" s="50" t="s">
        <v>320</v>
      </c>
      <c r="C89" s="44">
        <f>SUM(D89:Q89)</f>
        <v>104</v>
      </c>
      <c r="D89" s="51">
        <v>18</v>
      </c>
      <c r="E89" s="45">
        <v>10</v>
      </c>
      <c r="F89" s="45">
        <v>4</v>
      </c>
      <c r="G89" s="45">
        <v>3</v>
      </c>
      <c r="H89" s="51">
        <v>8</v>
      </c>
      <c r="I89" s="45">
        <v>2</v>
      </c>
      <c r="J89" s="45">
        <v>2</v>
      </c>
      <c r="K89" s="45">
        <v>15</v>
      </c>
      <c r="L89" s="45">
        <v>3</v>
      </c>
      <c r="M89" s="45">
        <v>2</v>
      </c>
      <c r="N89" s="45">
        <v>3</v>
      </c>
      <c r="O89" s="45">
        <v>14</v>
      </c>
      <c r="P89" s="45">
        <v>5</v>
      </c>
      <c r="Q89" s="45">
        <v>15</v>
      </c>
      <c r="R89" s="19"/>
    </row>
    <row r="90" spans="2:18" x14ac:dyDescent="0.15">
      <c r="B90" s="52"/>
      <c r="C90" s="53">
        <f>$C89/C89</f>
        <v>1</v>
      </c>
      <c r="D90" s="53">
        <f>D89/$C89</f>
        <v>0.17307692307692307</v>
      </c>
      <c r="E90" s="53">
        <f t="shared" ref="E90:G90" si="74">E89/$C89</f>
        <v>9.6153846153846159E-2</v>
      </c>
      <c r="F90" s="53">
        <f t="shared" si="74"/>
        <v>3.8461538461538464E-2</v>
      </c>
      <c r="G90" s="53">
        <f t="shared" si="74"/>
        <v>2.8846153846153848E-2</v>
      </c>
      <c r="H90" s="53">
        <f>H89/$C89</f>
        <v>7.6923076923076927E-2</v>
      </c>
      <c r="I90" s="53">
        <f t="shared" ref="I90:Q90" si="75">I89/$C89</f>
        <v>1.9230769230769232E-2</v>
      </c>
      <c r="J90" s="53">
        <f t="shared" si="75"/>
        <v>1.9230769230769232E-2</v>
      </c>
      <c r="K90" s="53">
        <f t="shared" si="75"/>
        <v>0.14423076923076922</v>
      </c>
      <c r="L90" s="53">
        <f t="shared" si="75"/>
        <v>2.8846153846153848E-2</v>
      </c>
      <c r="M90" s="53">
        <f t="shared" si="75"/>
        <v>1.9230769230769232E-2</v>
      </c>
      <c r="N90" s="53">
        <f t="shared" ref="N90:O90" si="76">N89/$C89</f>
        <v>2.8846153846153848E-2</v>
      </c>
      <c r="O90" s="53">
        <f t="shared" si="76"/>
        <v>0.13461538461538461</v>
      </c>
      <c r="P90" s="53">
        <f t="shared" si="75"/>
        <v>4.807692307692308E-2</v>
      </c>
      <c r="Q90" s="53">
        <f t="shared" si="75"/>
        <v>0.14423076923076922</v>
      </c>
      <c r="R90" s="19"/>
    </row>
    <row r="91" spans="2:18" x14ac:dyDescent="0.15">
      <c r="B91" s="50" t="s">
        <v>319</v>
      </c>
      <c r="C91" s="44">
        <f>SUM(D91:Q91)</f>
        <v>46</v>
      </c>
      <c r="D91" s="51">
        <v>5</v>
      </c>
      <c r="E91" s="45">
        <v>4</v>
      </c>
      <c r="F91" s="45">
        <v>0</v>
      </c>
      <c r="G91" s="45">
        <v>2</v>
      </c>
      <c r="H91" s="51">
        <v>6</v>
      </c>
      <c r="I91" s="45">
        <v>1</v>
      </c>
      <c r="J91" s="45">
        <v>2</v>
      </c>
      <c r="K91" s="45">
        <v>7</v>
      </c>
      <c r="L91" s="45">
        <v>6</v>
      </c>
      <c r="M91" s="45">
        <v>3</v>
      </c>
      <c r="N91" s="45">
        <v>2</v>
      </c>
      <c r="O91" s="45">
        <v>3</v>
      </c>
      <c r="P91" s="45">
        <v>0</v>
      </c>
      <c r="Q91" s="45">
        <v>5</v>
      </c>
      <c r="R91" s="19"/>
    </row>
    <row r="92" spans="2:18" ht="12.75" thickBot="1" x14ac:dyDescent="0.2">
      <c r="B92" s="52"/>
      <c r="C92" s="53">
        <f>$C91/C91</f>
        <v>1</v>
      </c>
      <c r="D92" s="53">
        <f>D91/$C91</f>
        <v>0.10869565217391304</v>
      </c>
      <c r="E92" s="53">
        <f t="shared" ref="E92:G92" si="77">E91/$C91</f>
        <v>8.6956521739130432E-2</v>
      </c>
      <c r="F92" s="53">
        <f t="shared" si="77"/>
        <v>0</v>
      </c>
      <c r="G92" s="53">
        <f t="shared" si="77"/>
        <v>4.3478260869565216E-2</v>
      </c>
      <c r="H92" s="53">
        <f>H91/$C91</f>
        <v>0.13043478260869565</v>
      </c>
      <c r="I92" s="53">
        <f t="shared" ref="I92:Q92" si="78">I91/$C91</f>
        <v>2.1739130434782608E-2</v>
      </c>
      <c r="J92" s="53">
        <f t="shared" si="78"/>
        <v>4.3478260869565216E-2</v>
      </c>
      <c r="K92" s="53">
        <f t="shared" si="78"/>
        <v>0.15217391304347827</v>
      </c>
      <c r="L92" s="53">
        <f t="shared" si="78"/>
        <v>0.13043478260869565</v>
      </c>
      <c r="M92" s="53">
        <f t="shared" si="78"/>
        <v>6.5217391304347824E-2</v>
      </c>
      <c r="N92" s="53">
        <f t="shared" ref="N92:O92" si="79">N91/$C91</f>
        <v>4.3478260869565216E-2</v>
      </c>
      <c r="O92" s="53">
        <f t="shared" si="79"/>
        <v>6.5217391304347824E-2</v>
      </c>
      <c r="P92" s="53">
        <f t="shared" si="78"/>
        <v>0</v>
      </c>
      <c r="Q92" s="53">
        <f t="shared" si="78"/>
        <v>0.10869565217391304</v>
      </c>
      <c r="R92" s="19"/>
    </row>
    <row r="93" spans="2:18" ht="14.25" thickTop="1" x14ac:dyDescent="0.15">
      <c r="B93" s="255" t="s">
        <v>489</v>
      </c>
      <c r="C93" s="256">
        <f>SUM(C81,C85,C87,C89)</f>
        <v>819</v>
      </c>
      <c r="D93" s="256">
        <f t="shared" ref="D93:Q93" si="80">SUM(D81,D83,D85,D87,D89)</f>
        <v>117</v>
      </c>
      <c r="E93" s="256">
        <f t="shared" si="80"/>
        <v>76</v>
      </c>
      <c r="F93" s="256">
        <f t="shared" si="80"/>
        <v>38</v>
      </c>
      <c r="G93" s="256">
        <f t="shared" si="80"/>
        <v>38</v>
      </c>
      <c r="H93" s="256">
        <f t="shared" si="80"/>
        <v>84</v>
      </c>
      <c r="I93" s="256">
        <f t="shared" si="80"/>
        <v>47</v>
      </c>
      <c r="J93" s="256">
        <f t="shared" si="80"/>
        <v>22</v>
      </c>
      <c r="K93" s="256">
        <f t="shared" si="80"/>
        <v>122</v>
      </c>
      <c r="L93" s="256">
        <f t="shared" si="80"/>
        <v>50</v>
      </c>
      <c r="M93" s="256">
        <f t="shared" si="80"/>
        <v>66</v>
      </c>
      <c r="N93" s="256">
        <f t="shared" si="80"/>
        <v>26</v>
      </c>
      <c r="O93" s="256">
        <f t="shared" si="80"/>
        <v>138</v>
      </c>
      <c r="P93" s="256">
        <f t="shared" si="80"/>
        <v>71</v>
      </c>
      <c r="Q93" s="256">
        <f t="shared" si="80"/>
        <v>252</v>
      </c>
      <c r="R93" s="19"/>
    </row>
    <row r="94" spans="2:18" ht="13.5" x14ac:dyDescent="0.15">
      <c r="B94" s="257"/>
      <c r="C94" s="258">
        <f>C93/C93</f>
        <v>1</v>
      </c>
      <c r="D94" s="260">
        <f t="shared" ref="D94:Q94" si="81">D93/$C93</f>
        <v>0.14285714285714285</v>
      </c>
      <c r="E94" s="260">
        <f t="shared" si="81"/>
        <v>9.2796092796092799E-2</v>
      </c>
      <c r="F94" s="260">
        <f t="shared" si="81"/>
        <v>4.63980463980464E-2</v>
      </c>
      <c r="G94" s="260">
        <f t="shared" si="81"/>
        <v>4.63980463980464E-2</v>
      </c>
      <c r="H94" s="260">
        <f t="shared" si="81"/>
        <v>0.10256410256410256</v>
      </c>
      <c r="I94" s="260">
        <f t="shared" si="81"/>
        <v>5.7387057387057384E-2</v>
      </c>
      <c r="J94" s="260">
        <f t="shared" si="81"/>
        <v>2.6862026862026864E-2</v>
      </c>
      <c r="K94" s="260">
        <f t="shared" si="81"/>
        <v>0.14896214896214896</v>
      </c>
      <c r="L94" s="260">
        <f t="shared" si="81"/>
        <v>6.1050061050061048E-2</v>
      </c>
      <c r="M94" s="260">
        <f t="shared" si="81"/>
        <v>8.0586080586080591E-2</v>
      </c>
      <c r="N94" s="260">
        <f t="shared" si="81"/>
        <v>3.1746031746031744E-2</v>
      </c>
      <c r="O94" s="260">
        <f t="shared" si="81"/>
        <v>0.16849816849816851</v>
      </c>
      <c r="P94" s="260">
        <f t="shared" si="81"/>
        <v>8.6691086691086688E-2</v>
      </c>
      <c r="Q94" s="260">
        <f t="shared" si="81"/>
        <v>0.30769230769230771</v>
      </c>
      <c r="R94" s="19"/>
    </row>
    <row r="95" spans="2:18" x14ac:dyDescent="0.4">
      <c r="R95" s="19"/>
    </row>
    <row r="96" spans="2:18" ht="16.5" customHeight="1" x14ac:dyDescent="0.4">
      <c r="B96" s="18" t="s">
        <v>311</v>
      </c>
      <c r="R96" s="19"/>
    </row>
    <row r="97" spans="2:28" s="24" customFormat="1" ht="60" customHeight="1" x14ac:dyDescent="0.4">
      <c r="B97" s="89"/>
      <c r="C97" s="90" t="s">
        <v>39</v>
      </c>
      <c r="D97" s="96" t="s">
        <v>125</v>
      </c>
      <c r="E97" s="96" t="s">
        <v>126</v>
      </c>
      <c r="F97" s="96" t="s">
        <v>127</v>
      </c>
      <c r="G97" s="96" t="s">
        <v>128</v>
      </c>
      <c r="H97" s="96" t="s">
        <v>129</v>
      </c>
      <c r="I97" s="96" t="s">
        <v>130</v>
      </c>
      <c r="J97" s="96" t="s">
        <v>131</v>
      </c>
      <c r="K97" s="96" t="s">
        <v>132</v>
      </c>
      <c r="L97" s="96" t="s">
        <v>133</v>
      </c>
      <c r="M97" s="96" t="s">
        <v>134</v>
      </c>
      <c r="N97" s="96" t="s">
        <v>135</v>
      </c>
      <c r="O97" s="96" t="s">
        <v>136</v>
      </c>
      <c r="P97" s="91" t="s">
        <v>2</v>
      </c>
      <c r="Q97" s="91" t="s">
        <v>91</v>
      </c>
    </row>
    <row r="98" spans="2:28" x14ac:dyDescent="0.15">
      <c r="B98" s="43" t="s">
        <v>42</v>
      </c>
      <c r="C98" s="44">
        <f>SUM(D98:Q98)</f>
        <v>1211</v>
      </c>
      <c r="D98" s="45">
        <f>SUM(D100,D102,D104,D106,D108,D110,D112)</f>
        <v>122</v>
      </c>
      <c r="E98" s="45">
        <f t="shared" ref="E98:Q98" si="82">SUM(E100,E102,E104,E106,E108,E110,E112)</f>
        <v>80</v>
      </c>
      <c r="F98" s="45">
        <f t="shared" si="82"/>
        <v>39</v>
      </c>
      <c r="G98" s="45">
        <f t="shared" si="82"/>
        <v>40</v>
      </c>
      <c r="H98" s="45">
        <f t="shared" si="82"/>
        <v>90</v>
      </c>
      <c r="I98" s="45">
        <f t="shared" si="82"/>
        <v>48</v>
      </c>
      <c r="J98" s="45">
        <f>SUM(J100,J102,J104,J106,J108,J110,J112)</f>
        <v>24</v>
      </c>
      <c r="K98" s="45">
        <f t="shared" si="82"/>
        <v>129</v>
      </c>
      <c r="L98" s="45">
        <f t="shared" si="82"/>
        <v>56</v>
      </c>
      <c r="M98" s="45">
        <f t="shared" si="82"/>
        <v>69</v>
      </c>
      <c r="N98" s="45">
        <f t="shared" ref="N98:O98" si="83">SUM(N100,N102,N104,N106,N108,N110,N112)</f>
        <v>29</v>
      </c>
      <c r="O98" s="45">
        <f t="shared" si="83"/>
        <v>145</v>
      </c>
      <c r="P98" s="45">
        <f t="shared" si="82"/>
        <v>72</v>
      </c>
      <c r="Q98" s="45">
        <f t="shared" si="82"/>
        <v>268</v>
      </c>
      <c r="R98" s="19"/>
    </row>
    <row r="99" spans="2:28" ht="12.75" thickBot="1" x14ac:dyDescent="0.2">
      <c r="B99" s="47"/>
      <c r="C99" s="48">
        <f>$C98/C98</f>
        <v>1</v>
      </c>
      <c r="D99" s="48">
        <f t="shared" ref="D99:Q99" si="84">D98/$C98</f>
        <v>0.10074318744838975</v>
      </c>
      <c r="E99" s="48">
        <f t="shared" si="84"/>
        <v>6.6061106523534266E-2</v>
      </c>
      <c r="F99" s="48">
        <f t="shared" si="84"/>
        <v>3.2204789430222959E-2</v>
      </c>
      <c r="G99" s="48">
        <f t="shared" si="84"/>
        <v>3.3030553261767133E-2</v>
      </c>
      <c r="H99" s="48">
        <f t="shared" si="84"/>
        <v>7.4318744838976047E-2</v>
      </c>
      <c r="I99" s="48">
        <f t="shared" si="84"/>
        <v>3.963666391412056E-2</v>
      </c>
      <c r="J99" s="48">
        <f>J98/$C98</f>
        <v>1.981833195706028E-2</v>
      </c>
      <c r="K99" s="48">
        <f t="shared" si="84"/>
        <v>0.10652353426919901</v>
      </c>
      <c r="L99" s="48">
        <f t="shared" si="84"/>
        <v>4.6242774566473986E-2</v>
      </c>
      <c r="M99" s="48">
        <f t="shared" si="84"/>
        <v>5.697770437654831E-2</v>
      </c>
      <c r="N99" s="48">
        <f t="shared" ref="N99:O99" si="85">N98/$C98</f>
        <v>2.3947151114781174E-2</v>
      </c>
      <c r="O99" s="48">
        <f t="shared" si="85"/>
        <v>0.11973575557390587</v>
      </c>
      <c r="P99" s="48">
        <f t="shared" si="84"/>
        <v>5.9454995871180839E-2</v>
      </c>
      <c r="Q99" s="48">
        <f t="shared" si="84"/>
        <v>0.22130470685383979</v>
      </c>
      <c r="R99" s="19"/>
    </row>
    <row r="100" spans="2:28" ht="12.75" thickTop="1" x14ac:dyDescent="0.15">
      <c r="B100" s="50" t="s">
        <v>67</v>
      </c>
      <c r="C100" s="44">
        <f>SUM(D100:Q100)</f>
        <v>336</v>
      </c>
      <c r="D100" s="51">
        <v>18</v>
      </c>
      <c r="E100" s="45">
        <v>15</v>
      </c>
      <c r="F100" s="45">
        <v>9</v>
      </c>
      <c r="G100" s="45">
        <v>10</v>
      </c>
      <c r="H100" s="51">
        <v>18</v>
      </c>
      <c r="I100" s="45">
        <v>5</v>
      </c>
      <c r="J100" s="45">
        <v>3</v>
      </c>
      <c r="K100" s="45">
        <v>26</v>
      </c>
      <c r="L100" s="45">
        <v>13</v>
      </c>
      <c r="M100" s="45">
        <v>7</v>
      </c>
      <c r="N100" s="45">
        <v>7</v>
      </c>
      <c r="O100" s="45">
        <v>27</v>
      </c>
      <c r="P100" s="45">
        <v>25</v>
      </c>
      <c r="Q100" s="45">
        <v>153</v>
      </c>
      <c r="R100" s="72"/>
      <c r="S100" s="73"/>
      <c r="T100" s="73"/>
      <c r="U100" s="73"/>
      <c r="V100" s="73"/>
      <c r="W100" s="73"/>
      <c r="X100" s="73"/>
      <c r="Y100" s="73"/>
      <c r="Z100" s="73"/>
      <c r="AA100" s="73"/>
      <c r="AB100" s="73"/>
    </row>
    <row r="101" spans="2:28" x14ac:dyDescent="0.15">
      <c r="B101" s="52"/>
      <c r="C101" s="53">
        <f>$C100/C100</f>
        <v>1</v>
      </c>
      <c r="D101" s="53">
        <f t="shared" ref="D101:Q101" si="86">D100/$C100</f>
        <v>5.3571428571428568E-2</v>
      </c>
      <c r="E101" s="53">
        <f t="shared" si="86"/>
        <v>4.4642857142857144E-2</v>
      </c>
      <c r="F101" s="53">
        <f t="shared" si="86"/>
        <v>2.6785714285714284E-2</v>
      </c>
      <c r="G101" s="53">
        <f t="shared" si="86"/>
        <v>2.976190476190476E-2</v>
      </c>
      <c r="H101" s="53">
        <f t="shared" si="86"/>
        <v>5.3571428571428568E-2</v>
      </c>
      <c r="I101" s="53">
        <f t="shared" si="86"/>
        <v>1.488095238095238E-2</v>
      </c>
      <c r="J101" s="53">
        <f t="shared" si="86"/>
        <v>8.9285714285714281E-3</v>
      </c>
      <c r="K101" s="53">
        <f t="shared" si="86"/>
        <v>7.7380952380952384E-2</v>
      </c>
      <c r="L101" s="53">
        <f t="shared" si="86"/>
        <v>3.8690476190476192E-2</v>
      </c>
      <c r="M101" s="53">
        <f t="shared" si="86"/>
        <v>2.0833333333333332E-2</v>
      </c>
      <c r="N101" s="53">
        <f t="shared" ref="N101:O101" si="87">N100/$C100</f>
        <v>2.0833333333333332E-2</v>
      </c>
      <c r="O101" s="53">
        <f t="shared" si="87"/>
        <v>8.0357142857142863E-2</v>
      </c>
      <c r="P101" s="53">
        <f t="shared" si="86"/>
        <v>7.4404761904761904E-2</v>
      </c>
      <c r="Q101" s="53">
        <f t="shared" si="86"/>
        <v>0.45535714285714285</v>
      </c>
      <c r="R101" s="72"/>
      <c r="S101" s="73"/>
      <c r="T101" s="73"/>
      <c r="U101" s="73"/>
      <c r="V101" s="73"/>
      <c r="W101" s="73"/>
      <c r="X101" s="73"/>
      <c r="Y101" s="73"/>
      <c r="Z101" s="73"/>
      <c r="AA101" s="73"/>
      <c r="AB101" s="73"/>
    </row>
    <row r="102" spans="2:28" x14ac:dyDescent="0.15">
      <c r="B102" s="50" t="s">
        <v>31</v>
      </c>
      <c r="C102" s="44">
        <f>SUM(D102:Q102)</f>
        <v>53</v>
      </c>
      <c r="D102" s="51">
        <v>5</v>
      </c>
      <c r="E102" s="45">
        <v>9</v>
      </c>
      <c r="F102" s="45">
        <v>0</v>
      </c>
      <c r="G102" s="45">
        <v>2</v>
      </c>
      <c r="H102" s="51">
        <v>5</v>
      </c>
      <c r="I102" s="45">
        <v>1</v>
      </c>
      <c r="J102" s="45">
        <v>1</v>
      </c>
      <c r="K102" s="45">
        <v>10</v>
      </c>
      <c r="L102" s="45">
        <v>2</v>
      </c>
      <c r="M102" s="45">
        <v>2</v>
      </c>
      <c r="N102" s="45">
        <v>1</v>
      </c>
      <c r="O102" s="45">
        <v>6</v>
      </c>
      <c r="P102" s="45">
        <v>1</v>
      </c>
      <c r="Q102" s="45">
        <v>8</v>
      </c>
      <c r="R102" s="72"/>
      <c r="S102" s="73"/>
      <c r="T102" s="73"/>
      <c r="U102" s="73"/>
      <c r="V102" s="73"/>
      <c r="W102" s="73"/>
      <c r="X102" s="73"/>
      <c r="Y102" s="73"/>
      <c r="Z102" s="73"/>
      <c r="AA102" s="73"/>
      <c r="AB102" s="73"/>
    </row>
    <row r="103" spans="2:28" x14ac:dyDescent="0.15">
      <c r="B103" s="52"/>
      <c r="C103" s="53">
        <f>$C102/C102</f>
        <v>1</v>
      </c>
      <c r="D103" s="53">
        <f t="shared" ref="D103:Q103" si="88">D102/$C102</f>
        <v>9.4339622641509441E-2</v>
      </c>
      <c r="E103" s="53">
        <f t="shared" si="88"/>
        <v>0.16981132075471697</v>
      </c>
      <c r="F103" s="53">
        <f t="shared" si="88"/>
        <v>0</v>
      </c>
      <c r="G103" s="53">
        <f t="shared" si="88"/>
        <v>3.7735849056603772E-2</v>
      </c>
      <c r="H103" s="53">
        <f t="shared" si="88"/>
        <v>9.4339622641509441E-2</v>
      </c>
      <c r="I103" s="53">
        <f t="shared" si="88"/>
        <v>1.8867924528301886E-2</v>
      </c>
      <c r="J103" s="53">
        <f t="shared" si="88"/>
        <v>1.8867924528301886E-2</v>
      </c>
      <c r="K103" s="53">
        <f t="shared" si="88"/>
        <v>0.18867924528301888</v>
      </c>
      <c r="L103" s="53">
        <f t="shared" si="88"/>
        <v>3.7735849056603772E-2</v>
      </c>
      <c r="M103" s="53">
        <f t="shared" si="88"/>
        <v>3.7735849056603772E-2</v>
      </c>
      <c r="N103" s="53">
        <f t="shared" ref="N103:O103" si="89">N102/$C102</f>
        <v>1.8867924528301886E-2</v>
      </c>
      <c r="O103" s="53">
        <f t="shared" si="89"/>
        <v>0.11320754716981132</v>
      </c>
      <c r="P103" s="53">
        <f t="shared" si="88"/>
        <v>1.8867924528301886E-2</v>
      </c>
      <c r="Q103" s="53">
        <f t="shared" si="88"/>
        <v>0.15094339622641509</v>
      </c>
      <c r="R103" s="72"/>
      <c r="S103" s="73"/>
      <c r="T103" s="73"/>
      <c r="U103" s="73"/>
      <c r="V103" s="73"/>
      <c r="W103" s="73"/>
      <c r="X103" s="73"/>
      <c r="Y103" s="73"/>
      <c r="Z103" s="73"/>
      <c r="AA103" s="73"/>
      <c r="AB103" s="73"/>
    </row>
    <row r="104" spans="2:28" x14ac:dyDescent="0.15">
      <c r="B104" s="50" t="s">
        <v>32</v>
      </c>
      <c r="C104" s="44">
        <f>SUM(D104:Q104)</f>
        <v>78</v>
      </c>
      <c r="D104" s="51">
        <v>11</v>
      </c>
      <c r="E104" s="45">
        <v>4</v>
      </c>
      <c r="F104" s="45">
        <v>1</v>
      </c>
      <c r="G104" s="45">
        <v>1</v>
      </c>
      <c r="H104" s="51">
        <v>7</v>
      </c>
      <c r="I104" s="45">
        <v>5</v>
      </c>
      <c r="J104" s="45">
        <v>2</v>
      </c>
      <c r="K104" s="45">
        <v>8</v>
      </c>
      <c r="L104" s="45">
        <v>2</v>
      </c>
      <c r="M104" s="45">
        <v>2</v>
      </c>
      <c r="N104" s="45">
        <v>2</v>
      </c>
      <c r="O104" s="45">
        <v>16</v>
      </c>
      <c r="P104" s="45">
        <v>6</v>
      </c>
      <c r="Q104" s="45">
        <v>11</v>
      </c>
      <c r="R104" s="72"/>
      <c r="S104" s="73"/>
      <c r="T104" s="73"/>
      <c r="U104" s="73"/>
      <c r="V104" s="73"/>
      <c r="W104" s="73"/>
      <c r="X104" s="73"/>
      <c r="Y104" s="73"/>
      <c r="Z104" s="73"/>
      <c r="AA104" s="73"/>
      <c r="AB104" s="73"/>
    </row>
    <row r="105" spans="2:28" x14ac:dyDescent="0.15">
      <c r="B105" s="52"/>
      <c r="C105" s="53">
        <f>$C104/C104</f>
        <v>1</v>
      </c>
      <c r="D105" s="53">
        <f t="shared" ref="D105:Q105" si="90">D104/$C104</f>
        <v>0.14102564102564102</v>
      </c>
      <c r="E105" s="53">
        <f t="shared" si="90"/>
        <v>5.128205128205128E-2</v>
      </c>
      <c r="F105" s="53">
        <f t="shared" si="90"/>
        <v>1.282051282051282E-2</v>
      </c>
      <c r="G105" s="53">
        <f t="shared" si="90"/>
        <v>1.282051282051282E-2</v>
      </c>
      <c r="H105" s="53">
        <f t="shared" si="90"/>
        <v>8.9743589743589744E-2</v>
      </c>
      <c r="I105" s="53">
        <f t="shared" si="90"/>
        <v>6.4102564102564097E-2</v>
      </c>
      <c r="J105" s="53">
        <f t="shared" si="90"/>
        <v>2.564102564102564E-2</v>
      </c>
      <c r="K105" s="53">
        <f t="shared" si="90"/>
        <v>0.10256410256410256</v>
      </c>
      <c r="L105" s="53">
        <f t="shared" si="90"/>
        <v>2.564102564102564E-2</v>
      </c>
      <c r="M105" s="53">
        <f t="shared" si="90"/>
        <v>2.564102564102564E-2</v>
      </c>
      <c r="N105" s="53">
        <f t="shared" ref="N105:O105" si="91">N104/$C104</f>
        <v>2.564102564102564E-2</v>
      </c>
      <c r="O105" s="53">
        <f t="shared" si="91"/>
        <v>0.20512820512820512</v>
      </c>
      <c r="P105" s="53">
        <f t="shared" si="90"/>
        <v>7.6923076923076927E-2</v>
      </c>
      <c r="Q105" s="53">
        <f t="shared" si="90"/>
        <v>0.14102564102564102</v>
      </c>
      <c r="R105" s="72"/>
      <c r="S105" s="73"/>
      <c r="T105" s="73"/>
      <c r="U105" s="73"/>
      <c r="V105" s="73"/>
      <c r="W105" s="73"/>
      <c r="X105" s="73"/>
      <c r="Y105" s="73"/>
      <c r="Z105" s="73"/>
      <c r="AA105" s="73"/>
      <c r="AB105" s="73"/>
    </row>
    <row r="106" spans="2:28" x14ac:dyDescent="0.15">
      <c r="B106" s="50" t="s">
        <v>33</v>
      </c>
      <c r="C106" s="44">
        <f>SUM(D106:Q106)</f>
        <v>375</v>
      </c>
      <c r="D106" s="51">
        <v>44</v>
      </c>
      <c r="E106" s="45">
        <v>26</v>
      </c>
      <c r="F106" s="45">
        <v>11</v>
      </c>
      <c r="G106" s="45">
        <v>13</v>
      </c>
      <c r="H106" s="51">
        <v>39</v>
      </c>
      <c r="I106" s="45">
        <v>22</v>
      </c>
      <c r="J106" s="45">
        <v>9</v>
      </c>
      <c r="K106" s="45">
        <v>41</v>
      </c>
      <c r="L106" s="45">
        <v>15</v>
      </c>
      <c r="M106" s="45">
        <v>32</v>
      </c>
      <c r="N106" s="45">
        <v>8</v>
      </c>
      <c r="O106" s="45">
        <v>50</v>
      </c>
      <c r="P106" s="45">
        <v>14</v>
      </c>
      <c r="Q106" s="45">
        <v>51</v>
      </c>
      <c r="R106" s="72"/>
      <c r="S106" s="73"/>
      <c r="T106" s="73"/>
      <c r="U106" s="73"/>
      <c r="V106" s="73"/>
      <c r="W106" s="73"/>
      <c r="X106" s="73"/>
      <c r="Y106" s="73"/>
      <c r="Z106" s="73"/>
      <c r="AA106" s="73"/>
      <c r="AB106" s="73"/>
    </row>
    <row r="107" spans="2:28" x14ac:dyDescent="0.15">
      <c r="B107" s="52"/>
      <c r="C107" s="53">
        <f>$C106/C106</f>
        <v>1</v>
      </c>
      <c r="D107" s="53">
        <f t="shared" ref="D107:Q107" si="92">D106/$C106</f>
        <v>0.11733333333333333</v>
      </c>
      <c r="E107" s="53">
        <f t="shared" si="92"/>
        <v>6.933333333333333E-2</v>
      </c>
      <c r="F107" s="53">
        <f t="shared" si="92"/>
        <v>2.9333333333333333E-2</v>
      </c>
      <c r="G107" s="53">
        <f t="shared" si="92"/>
        <v>3.4666666666666665E-2</v>
      </c>
      <c r="H107" s="53">
        <f t="shared" si="92"/>
        <v>0.104</v>
      </c>
      <c r="I107" s="53">
        <f t="shared" si="92"/>
        <v>5.8666666666666666E-2</v>
      </c>
      <c r="J107" s="53">
        <f t="shared" si="92"/>
        <v>2.4E-2</v>
      </c>
      <c r="K107" s="53">
        <f t="shared" si="92"/>
        <v>0.10933333333333334</v>
      </c>
      <c r="L107" s="53">
        <f t="shared" si="92"/>
        <v>0.04</v>
      </c>
      <c r="M107" s="53">
        <f t="shared" si="92"/>
        <v>8.533333333333333E-2</v>
      </c>
      <c r="N107" s="53">
        <f t="shared" ref="N107:O107" si="93">N106/$C106</f>
        <v>2.1333333333333333E-2</v>
      </c>
      <c r="O107" s="53">
        <f t="shared" si="93"/>
        <v>0.13333333333333333</v>
      </c>
      <c r="P107" s="53">
        <f t="shared" si="92"/>
        <v>3.7333333333333336E-2</v>
      </c>
      <c r="Q107" s="53">
        <f t="shared" si="92"/>
        <v>0.13600000000000001</v>
      </c>
      <c r="R107" s="19"/>
    </row>
    <row r="108" spans="2:28" ht="12" customHeight="1" x14ac:dyDescent="0.15">
      <c r="B108" s="50" t="s">
        <v>34</v>
      </c>
      <c r="C108" s="44">
        <f>SUM(D108:Q108)</f>
        <v>171</v>
      </c>
      <c r="D108" s="51">
        <v>20</v>
      </c>
      <c r="E108" s="45">
        <v>14</v>
      </c>
      <c r="F108" s="45">
        <v>11</v>
      </c>
      <c r="G108" s="45">
        <v>6</v>
      </c>
      <c r="H108" s="51">
        <v>11</v>
      </c>
      <c r="I108" s="45">
        <v>7</v>
      </c>
      <c r="J108" s="45">
        <v>5</v>
      </c>
      <c r="K108" s="45">
        <v>19</v>
      </c>
      <c r="L108" s="45">
        <v>8</v>
      </c>
      <c r="M108" s="45">
        <v>15</v>
      </c>
      <c r="N108" s="45">
        <v>8</v>
      </c>
      <c r="O108" s="45">
        <v>18</v>
      </c>
      <c r="P108" s="45">
        <v>14</v>
      </c>
      <c r="Q108" s="45">
        <v>15</v>
      </c>
      <c r="R108" s="19"/>
    </row>
    <row r="109" spans="2:28" ht="12" customHeight="1" x14ac:dyDescent="0.15">
      <c r="B109" s="52"/>
      <c r="C109" s="53">
        <f>$C108/C108</f>
        <v>1</v>
      </c>
      <c r="D109" s="53">
        <f t="shared" ref="D109:Q109" si="94">D108/$C108</f>
        <v>0.11695906432748537</v>
      </c>
      <c r="E109" s="53">
        <f t="shared" si="94"/>
        <v>8.1871345029239762E-2</v>
      </c>
      <c r="F109" s="53">
        <f t="shared" si="94"/>
        <v>6.4327485380116955E-2</v>
      </c>
      <c r="G109" s="53">
        <f t="shared" si="94"/>
        <v>3.5087719298245612E-2</v>
      </c>
      <c r="H109" s="53">
        <f t="shared" si="94"/>
        <v>6.4327485380116955E-2</v>
      </c>
      <c r="I109" s="53">
        <f t="shared" si="94"/>
        <v>4.0935672514619881E-2</v>
      </c>
      <c r="J109" s="53">
        <f t="shared" si="94"/>
        <v>2.9239766081871343E-2</v>
      </c>
      <c r="K109" s="53">
        <f t="shared" si="94"/>
        <v>0.1111111111111111</v>
      </c>
      <c r="L109" s="53">
        <f t="shared" si="94"/>
        <v>4.6783625730994149E-2</v>
      </c>
      <c r="M109" s="53">
        <f t="shared" si="94"/>
        <v>8.771929824561403E-2</v>
      </c>
      <c r="N109" s="53">
        <f t="shared" ref="N109:O109" si="95">N108/$C108</f>
        <v>4.6783625730994149E-2</v>
      </c>
      <c r="O109" s="53">
        <f t="shared" si="95"/>
        <v>0.10526315789473684</v>
      </c>
      <c r="P109" s="53">
        <f t="shared" si="94"/>
        <v>8.1871345029239762E-2</v>
      </c>
      <c r="Q109" s="53">
        <f t="shared" si="94"/>
        <v>8.771929824561403E-2</v>
      </c>
      <c r="R109" s="19"/>
    </row>
    <row r="110" spans="2:28" ht="12" customHeight="1" x14ac:dyDescent="0.15">
      <c r="B110" s="50" t="s">
        <v>35</v>
      </c>
      <c r="C110" s="44">
        <f>SUM(D110:Q110)</f>
        <v>172</v>
      </c>
      <c r="D110" s="51">
        <v>22</v>
      </c>
      <c r="E110" s="45">
        <v>12</v>
      </c>
      <c r="F110" s="45">
        <v>7</v>
      </c>
      <c r="G110" s="45">
        <v>7</v>
      </c>
      <c r="H110" s="51">
        <v>9</v>
      </c>
      <c r="I110" s="45">
        <v>8</v>
      </c>
      <c r="J110" s="45">
        <v>4</v>
      </c>
      <c r="K110" s="45">
        <v>24</v>
      </c>
      <c r="L110" s="45">
        <v>15</v>
      </c>
      <c r="M110" s="45">
        <v>10</v>
      </c>
      <c r="N110" s="45">
        <v>3</v>
      </c>
      <c r="O110" s="45">
        <v>26</v>
      </c>
      <c r="P110" s="45">
        <v>11</v>
      </c>
      <c r="Q110" s="45">
        <v>14</v>
      </c>
      <c r="R110" s="19"/>
    </row>
    <row r="111" spans="2:28" s="57" customFormat="1" ht="12" customHeight="1" x14ac:dyDescent="0.15">
      <c r="B111" s="52"/>
      <c r="C111" s="53">
        <f t="shared" ref="C111" si="96">$C110/C110</f>
        <v>1</v>
      </c>
      <c r="D111" s="53">
        <f t="shared" ref="D111:Q111" si="97">D110/$C110</f>
        <v>0.12790697674418605</v>
      </c>
      <c r="E111" s="53">
        <f t="shared" si="97"/>
        <v>6.9767441860465115E-2</v>
      </c>
      <c r="F111" s="53">
        <f t="shared" si="97"/>
        <v>4.0697674418604654E-2</v>
      </c>
      <c r="G111" s="53">
        <f t="shared" si="97"/>
        <v>4.0697674418604654E-2</v>
      </c>
      <c r="H111" s="53">
        <f t="shared" si="97"/>
        <v>5.232558139534884E-2</v>
      </c>
      <c r="I111" s="53">
        <f t="shared" si="97"/>
        <v>4.6511627906976744E-2</v>
      </c>
      <c r="J111" s="53">
        <f t="shared" si="97"/>
        <v>2.3255813953488372E-2</v>
      </c>
      <c r="K111" s="53">
        <f t="shared" si="97"/>
        <v>0.13953488372093023</v>
      </c>
      <c r="L111" s="53">
        <f t="shared" si="97"/>
        <v>8.7209302325581398E-2</v>
      </c>
      <c r="M111" s="53">
        <f t="shared" si="97"/>
        <v>5.8139534883720929E-2</v>
      </c>
      <c r="N111" s="53">
        <f t="shared" ref="N111:O111" si="98">N110/$C110</f>
        <v>1.7441860465116279E-2</v>
      </c>
      <c r="O111" s="53">
        <f t="shared" si="98"/>
        <v>0.15116279069767441</v>
      </c>
      <c r="P111" s="53">
        <f t="shared" si="97"/>
        <v>6.3953488372093026E-2</v>
      </c>
      <c r="Q111" s="53">
        <f t="shared" si="97"/>
        <v>8.1395348837209308E-2</v>
      </c>
    </row>
    <row r="112" spans="2:28" ht="12" customHeight="1" x14ac:dyDescent="0.15">
      <c r="B112" s="50" t="s">
        <v>0</v>
      </c>
      <c r="C112" s="44">
        <f>SUM(D112:Q112)</f>
        <v>26</v>
      </c>
      <c r="D112" s="51">
        <v>2</v>
      </c>
      <c r="E112" s="45">
        <v>0</v>
      </c>
      <c r="F112" s="45">
        <v>0</v>
      </c>
      <c r="G112" s="45">
        <v>1</v>
      </c>
      <c r="H112" s="51">
        <v>1</v>
      </c>
      <c r="I112" s="45">
        <v>0</v>
      </c>
      <c r="J112" s="45">
        <v>0</v>
      </c>
      <c r="K112" s="45">
        <v>1</v>
      </c>
      <c r="L112" s="45">
        <v>1</v>
      </c>
      <c r="M112" s="45">
        <v>1</v>
      </c>
      <c r="N112" s="45">
        <v>0</v>
      </c>
      <c r="O112" s="45">
        <v>2</v>
      </c>
      <c r="P112" s="45">
        <v>1</v>
      </c>
      <c r="Q112" s="45">
        <v>16</v>
      </c>
      <c r="R112" s="19"/>
    </row>
    <row r="113" spans="2:17" s="57" customFormat="1" ht="12" customHeight="1" x14ac:dyDescent="0.15">
      <c r="B113" s="52"/>
      <c r="C113" s="53">
        <f t="shared" ref="C113" si="99">$C112/C112</f>
        <v>1</v>
      </c>
      <c r="D113" s="53">
        <f t="shared" ref="D113:Q113" si="100">D112/$C112</f>
        <v>7.6923076923076927E-2</v>
      </c>
      <c r="E113" s="53">
        <f t="shared" si="100"/>
        <v>0</v>
      </c>
      <c r="F113" s="53">
        <f t="shared" si="100"/>
        <v>0</v>
      </c>
      <c r="G113" s="53">
        <f t="shared" si="100"/>
        <v>3.8461538461538464E-2</v>
      </c>
      <c r="H113" s="53">
        <f t="shared" si="100"/>
        <v>3.8461538461538464E-2</v>
      </c>
      <c r="I113" s="53">
        <f t="shared" si="100"/>
        <v>0</v>
      </c>
      <c r="J113" s="53">
        <f t="shared" si="100"/>
        <v>0</v>
      </c>
      <c r="K113" s="53">
        <f t="shared" si="100"/>
        <v>3.8461538461538464E-2</v>
      </c>
      <c r="L113" s="53">
        <f t="shared" si="100"/>
        <v>3.8461538461538464E-2</v>
      </c>
      <c r="M113" s="53">
        <f t="shared" si="100"/>
        <v>3.8461538461538464E-2</v>
      </c>
      <c r="N113" s="53">
        <f t="shared" ref="N113:O113" si="101">N112/$C112</f>
        <v>0</v>
      </c>
      <c r="O113" s="53">
        <f t="shared" si="101"/>
        <v>7.6923076923076927E-2</v>
      </c>
      <c r="P113" s="53">
        <f t="shared" si="100"/>
        <v>3.8461538461538464E-2</v>
      </c>
      <c r="Q113" s="53">
        <f t="shared" si="100"/>
        <v>0.61538461538461542</v>
      </c>
    </row>
    <row r="114" spans="2:17" s="57" customFormat="1" ht="13.5" x14ac:dyDescent="0.4">
      <c r="E114" s="58"/>
    </row>
  </sheetData>
  <mergeCells count="12">
    <mergeCell ref="C33:D33"/>
    <mergeCell ref="E33:F33"/>
    <mergeCell ref="G33:H33"/>
    <mergeCell ref="I33:J33"/>
    <mergeCell ref="C31:D31"/>
    <mergeCell ref="E31:F31"/>
    <mergeCell ref="G31:H31"/>
    <mergeCell ref="I31:J31"/>
    <mergeCell ref="C32:D32"/>
    <mergeCell ref="E32:F32"/>
    <mergeCell ref="G32:H32"/>
    <mergeCell ref="I32:J32"/>
  </mergeCells>
  <phoneticPr fontId="2"/>
  <pageMargins left="0.70866141732283472" right="0.70866141732283472" top="0.74803149606299213" bottom="0.74803149606299213" header="0.31496062992125984" footer="0.31496062992125984"/>
  <pageSetup paperSize="9" scale="77" orientation="landscape" r:id="rId1"/>
  <rowBreaks count="2" manualBreakCount="2">
    <brk id="34" max="16" man="1"/>
    <brk id="76" max="16"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9" width="10.625" style="18" customWidth="1"/>
    <col min="10" max="16" width="9" style="18"/>
    <col min="17" max="32" width="3.625" style="18" customWidth="1"/>
    <col min="33" max="16384" width="9" style="18"/>
  </cols>
  <sheetData>
    <row r="1" spans="2:9" ht="22.5" customHeight="1" x14ac:dyDescent="0.4">
      <c r="B1" s="370" t="s">
        <v>513</v>
      </c>
    </row>
    <row r="3" spans="2:9" x14ac:dyDescent="0.4">
      <c r="B3" s="10" t="s">
        <v>142</v>
      </c>
      <c r="C3" s="10"/>
      <c r="D3" s="10"/>
      <c r="E3" s="11"/>
      <c r="F3" s="10"/>
      <c r="G3" s="10"/>
    </row>
    <row r="4" spans="2:9" ht="14.25" customHeight="1" x14ac:dyDescent="0.4"/>
    <row r="5" spans="2:9" s="142" customFormat="1" ht="24.75" customHeight="1" x14ac:dyDescent="0.4">
      <c r="B5" s="139"/>
      <c r="C5" s="140"/>
      <c r="D5" s="140"/>
      <c r="E5" s="141"/>
      <c r="F5" s="23" t="s">
        <v>141</v>
      </c>
      <c r="G5" s="23" t="s">
        <v>25</v>
      </c>
    </row>
    <row r="6" spans="2:9" ht="15" customHeight="1" x14ac:dyDescent="0.15">
      <c r="B6" s="143" t="s">
        <v>137</v>
      </c>
      <c r="C6" s="144"/>
      <c r="D6" s="144"/>
      <c r="E6" s="145"/>
      <c r="F6" s="85">
        <v>177</v>
      </c>
      <c r="G6" s="146">
        <f t="shared" ref="G6:G11" si="0">F6/F$12</f>
        <v>0.22069825436408977</v>
      </c>
    </row>
    <row r="7" spans="2:9" ht="15" customHeight="1" x14ac:dyDescent="0.15">
      <c r="B7" s="143" t="s">
        <v>138</v>
      </c>
      <c r="C7" s="144"/>
      <c r="D7" s="144"/>
      <c r="E7" s="145"/>
      <c r="F7" s="85">
        <v>17</v>
      </c>
      <c r="G7" s="146">
        <f t="shared" si="0"/>
        <v>2.119700748129676E-2</v>
      </c>
    </row>
    <row r="8" spans="2:9" ht="15" customHeight="1" x14ac:dyDescent="0.15">
      <c r="B8" s="143" t="s">
        <v>139</v>
      </c>
      <c r="C8" s="144"/>
      <c r="D8" s="144"/>
      <c r="E8" s="145"/>
      <c r="F8" s="85">
        <v>94</v>
      </c>
      <c r="G8" s="146">
        <f t="shared" si="0"/>
        <v>0.1172069825436409</v>
      </c>
    </row>
    <row r="9" spans="2:9" ht="15" customHeight="1" x14ac:dyDescent="0.15">
      <c r="B9" s="143" t="s">
        <v>140</v>
      </c>
      <c r="C9" s="144"/>
      <c r="D9" s="144"/>
      <c r="E9" s="145"/>
      <c r="F9" s="85">
        <v>332</v>
      </c>
      <c r="G9" s="146">
        <f t="shared" si="0"/>
        <v>0.41396508728179549</v>
      </c>
    </row>
    <row r="10" spans="2:9" ht="15" customHeight="1" x14ac:dyDescent="0.15">
      <c r="B10" s="143" t="s">
        <v>2</v>
      </c>
      <c r="C10" s="144"/>
      <c r="D10" s="144"/>
      <c r="E10" s="145"/>
      <c r="F10" s="85">
        <v>28</v>
      </c>
      <c r="G10" s="146">
        <f t="shared" si="0"/>
        <v>3.4912718204488775E-2</v>
      </c>
    </row>
    <row r="11" spans="2:9" ht="15" customHeight="1" thickBot="1" x14ac:dyDescent="0.2">
      <c r="B11" s="147" t="s">
        <v>0</v>
      </c>
      <c r="C11" s="148"/>
      <c r="D11" s="148"/>
      <c r="E11" s="149"/>
      <c r="F11" s="150">
        <v>154</v>
      </c>
      <c r="G11" s="151">
        <f t="shared" si="0"/>
        <v>0.19201995012468828</v>
      </c>
    </row>
    <row r="12" spans="2:9" ht="15" customHeight="1" thickTop="1" x14ac:dyDescent="0.15">
      <c r="B12" s="325" t="s">
        <v>14</v>
      </c>
      <c r="C12" s="326"/>
      <c r="D12" s="326"/>
      <c r="E12" s="327"/>
      <c r="F12" s="152">
        <f>SUM(F6:F11)</f>
        <v>802</v>
      </c>
      <c r="G12" s="153">
        <f>SUM(G6:G11)</f>
        <v>1</v>
      </c>
    </row>
    <row r="14" spans="2:9" x14ac:dyDescent="0.4">
      <c r="B14" s="18" t="s">
        <v>36</v>
      </c>
    </row>
    <row r="15" spans="2:9" s="24" customFormat="1" ht="45" x14ac:dyDescent="0.4">
      <c r="B15" s="89"/>
      <c r="C15" s="90" t="s">
        <v>39</v>
      </c>
      <c r="D15" s="96" t="s">
        <v>137</v>
      </c>
      <c r="E15" s="96" t="s">
        <v>138</v>
      </c>
      <c r="F15" s="96" t="s">
        <v>139</v>
      </c>
      <c r="G15" s="96" t="s">
        <v>140</v>
      </c>
      <c r="H15" s="91" t="s">
        <v>2</v>
      </c>
      <c r="I15" s="91" t="s">
        <v>91</v>
      </c>
    </row>
    <row r="16" spans="2:9" x14ac:dyDescent="0.15">
      <c r="B16" s="43" t="s">
        <v>42</v>
      </c>
      <c r="C16" s="44">
        <f>SUM(D16:I16)</f>
        <v>802</v>
      </c>
      <c r="D16" s="45">
        <f>SUM(D18,D20,D22,D24,D26,D28,D30,D32,D34,D36,D38)</f>
        <v>177</v>
      </c>
      <c r="E16" s="45">
        <f t="shared" ref="E16:G16" si="1">SUM(E18,E20,E22,E24,E26,E28,E30,E32,E34,E36,E38)</f>
        <v>17</v>
      </c>
      <c r="F16" s="45">
        <f t="shared" si="1"/>
        <v>94</v>
      </c>
      <c r="G16" s="45">
        <f t="shared" si="1"/>
        <v>332</v>
      </c>
      <c r="H16" s="45">
        <f t="shared" ref="H16:I16" si="2">SUM(H18,H20,H22,H24,H26,H28,H30,H32,H34,H36,H38)</f>
        <v>28</v>
      </c>
      <c r="I16" s="45">
        <f t="shared" si="2"/>
        <v>154</v>
      </c>
    </row>
    <row r="17" spans="2:9" ht="12.75" thickBot="1" x14ac:dyDescent="0.2">
      <c r="B17" s="47"/>
      <c r="C17" s="48">
        <f>$C16/C16</f>
        <v>1</v>
      </c>
      <c r="D17" s="48">
        <f>D16/$C16</f>
        <v>0.22069825436408977</v>
      </c>
      <c r="E17" s="48">
        <f t="shared" ref="E17:G17" si="3">E16/$C16</f>
        <v>2.119700748129676E-2</v>
      </c>
      <c r="F17" s="48">
        <f t="shared" si="3"/>
        <v>0.1172069825436409</v>
      </c>
      <c r="G17" s="48">
        <f t="shared" si="3"/>
        <v>0.41396508728179549</v>
      </c>
      <c r="H17" s="48">
        <f t="shared" ref="H17:I17" si="4">H16/$C16</f>
        <v>3.4912718204488775E-2</v>
      </c>
      <c r="I17" s="48">
        <f t="shared" si="4"/>
        <v>0.19201995012468828</v>
      </c>
    </row>
    <row r="18" spans="2:9" ht="12.75" thickTop="1" x14ac:dyDescent="0.15">
      <c r="B18" s="50" t="s">
        <v>5</v>
      </c>
      <c r="C18" s="44">
        <f>SUM(D18:I18)</f>
        <v>245</v>
      </c>
      <c r="D18" s="51">
        <v>51</v>
      </c>
      <c r="E18" s="45">
        <v>6</v>
      </c>
      <c r="F18" s="45">
        <v>24</v>
      </c>
      <c r="G18" s="45">
        <v>100</v>
      </c>
      <c r="H18" s="45">
        <v>12</v>
      </c>
      <c r="I18" s="45">
        <v>52</v>
      </c>
    </row>
    <row r="19" spans="2:9" x14ac:dyDescent="0.15">
      <c r="B19" s="52"/>
      <c r="C19" s="53">
        <f>$C18/C18</f>
        <v>1</v>
      </c>
      <c r="D19" s="53">
        <f>D18/$C18</f>
        <v>0.20816326530612245</v>
      </c>
      <c r="E19" s="53">
        <f t="shared" ref="E19:G19" si="5">E18/$C18</f>
        <v>2.4489795918367346E-2</v>
      </c>
      <c r="F19" s="53">
        <f t="shared" si="5"/>
        <v>9.7959183673469383E-2</v>
      </c>
      <c r="G19" s="53">
        <f t="shared" si="5"/>
        <v>0.40816326530612246</v>
      </c>
      <c r="H19" s="53">
        <f t="shared" ref="H19:I19" si="6">H18/$C18</f>
        <v>4.8979591836734691E-2</v>
      </c>
      <c r="I19" s="53">
        <f t="shared" si="6"/>
        <v>0.21224489795918366</v>
      </c>
    </row>
    <row r="20" spans="2:9" x14ac:dyDescent="0.15">
      <c r="B20" s="50" t="s">
        <v>6</v>
      </c>
      <c r="C20" s="44">
        <f>SUM(D20:I20)</f>
        <v>89</v>
      </c>
      <c r="D20" s="51">
        <v>19</v>
      </c>
      <c r="E20" s="45">
        <v>4</v>
      </c>
      <c r="F20" s="45">
        <v>9</v>
      </c>
      <c r="G20" s="45">
        <v>35</v>
      </c>
      <c r="H20" s="45">
        <v>3</v>
      </c>
      <c r="I20" s="45">
        <v>19</v>
      </c>
    </row>
    <row r="21" spans="2:9" x14ac:dyDescent="0.15">
      <c r="B21" s="52"/>
      <c r="C21" s="53">
        <f>$C20/C20</f>
        <v>1</v>
      </c>
      <c r="D21" s="53">
        <f>D20/$C20</f>
        <v>0.21348314606741572</v>
      </c>
      <c r="E21" s="53">
        <f t="shared" ref="E21:G21" si="7">E20/$C20</f>
        <v>4.49438202247191E-2</v>
      </c>
      <c r="F21" s="53">
        <f t="shared" si="7"/>
        <v>0.10112359550561797</v>
      </c>
      <c r="G21" s="53">
        <f t="shared" si="7"/>
        <v>0.39325842696629215</v>
      </c>
      <c r="H21" s="53">
        <f t="shared" ref="H21:I21" si="8">H20/$C20</f>
        <v>3.3707865168539325E-2</v>
      </c>
      <c r="I21" s="53">
        <f t="shared" si="8"/>
        <v>0.21348314606741572</v>
      </c>
    </row>
    <row r="22" spans="2:9" x14ac:dyDescent="0.15">
      <c r="B22" s="50" t="s">
        <v>7</v>
      </c>
      <c r="C22" s="44">
        <f>SUM(D22:I22)</f>
        <v>213</v>
      </c>
      <c r="D22" s="51">
        <v>48</v>
      </c>
      <c r="E22" s="45">
        <v>2</v>
      </c>
      <c r="F22" s="45">
        <v>33</v>
      </c>
      <c r="G22" s="45">
        <v>87</v>
      </c>
      <c r="H22" s="45">
        <v>2</v>
      </c>
      <c r="I22" s="45">
        <v>41</v>
      </c>
    </row>
    <row r="23" spans="2:9" x14ac:dyDescent="0.15">
      <c r="B23" s="52"/>
      <c r="C23" s="53">
        <f>$C22/C22</f>
        <v>1</v>
      </c>
      <c r="D23" s="53">
        <f>D22/$C22</f>
        <v>0.22535211267605634</v>
      </c>
      <c r="E23" s="53">
        <f t="shared" ref="E23:G23" si="9">E22/$C22</f>
        <v>9.3896713615023476E-3</v>
      </c>
      <c r="F23" s="53">
        <f t="shared" si="9"/>
        <v>0.15492957746478872</v>
      </c>
      <c r="G23" s="53">
        <f t="shared" si="9"/>
        <v>0.40845070422535212</v>
      </c>
      <c r="H23" s="53">
        <f t="shared" ref="H23:I23" si="10">H22/$C22</f>
        <v>9.3896713615023476E-3</v>
      </c>
      <c r="I23" s="53">
        <f t="shared" si="10"/>
        <v>0.19248826291079812</v>
      </c>
    </row>
    <row r="24" spans="2:9" x14ac:dyDescent="0.15">
      <c r="B24" s="50" t="s">
        <v>8</v>
      </c>
      <c r="C24" s="44">
        <f>SUM(D24:I24)</f>
        <v>36</v>
      </c>
      <c r="D24" s="51">
        <v>9</v>
      </c>
      <c r="E24" s="45">
        <v>1</v>
      </c>
      <c r="F24" s="45">
        <v>5</v>
      </c>
      <c r="G24" s="45">
        <v>15</v>
      </c>
      <c r="H24" s="45">
        <v>2</v>
      </c>
      <c r="I24" s="45">
        <v>4</v>
      </c>
    </row>
    <row r="25" spans="2:9" x14ac:dyDescent="0.15">
      <c r="B25" s="52"/>
      <c r="C25" s="53">
        <f>$C24/C24</f>
        <v>1</v>
      </c>
      <c r="D25" s="53">
        <f>D24/$C24</f>
        <v>0.25</v>
      </c>
      <c r="E25" s="53">
        <f t="shared" ref="E25:G25" si="11">E24/$C24</f>
        <v>2.7777777777777776E-2</v>
      </c>
      <c r="F25" s="53">
        <f t="shared" si="11"/>
        <v>0.1388888888888889</v>
      </c>
      <c r="G25" s="53">
        <f t="shared" si="11"/>
        <v>0.41666666666666669</v>
      </c>
      <c r="H25" s="53">
        <f t="shared" ref="H25:I25" si="12">H24/$C24</f>
        <v>5.5555555555555552E-2</v>
      </c>
      <c r="I25" s="53">
        <f t="shared" si="12"/>
        <v>0.1111111111111111</v>
      </c>
    </row>
    <row r="26" spans="2:9" x14ac:dyDescent="0.15">
      <c r="B26" s="50" t="s">
        <v>9</v>
      </c>
      <c r="C26" s="44">
        <f>SUM(D26:I26)</f>
        <v>98</v>
      </c>
      <c r="D26" s="51">
        <v>29</v>
      </c>
      <c r="E26" s="45">
        <v>0</v>
      </c>
      <c r="F26" s="45">
        <v>11</v>
      </c>
      <c r="G26" s="45">
        <v>43</v>
      </c>
      <c r="H26" s="45">
        <v>5</v>
      </c>
      <c r="I26" s="45">
        <v>10</v>
      </c>
    </row>
    <row r="27" spans="2:9" x14ac:dyDescent="0.15">
      <c r="B27" s="52"/>
      <c r="C27" s="53">
        <f>$C26/C26</f>
        <v>1</v>
      </c>
      <c r="D27" s="53">
        <f>D26/$C26</f>
        <v>0.29591836734693877</v>
      </c>
      <c r="E27" s="53">
        <f t="shared" ref="E27:G27" si="13">E26/$C26</f>
        <v>0</v>
      </c>
      <c r="F27" s="53">
        <f t="shared" si="13"/>
        <v>0.11224489795918367</v>
      </c>
      <c r="G27" s="53">
        <f t="shared" si="13"/>
        <v>0.43877551020408162</v>
      </c>
      <c r="H27" s="53">
        <f t="shared" ref="H27" si="14">H26/$C26</f>
        <v>5.1020408163265307E-2</v>
      </c>
      <c r="I27" s="53">
        <f t="shared" ref="I27" si="15">I26/$C26</f>
        <v>0.10204081632653061</v>
      </c>
    </row>
    <row r="28" spans="2:9" x14ac:dyDescent="0.15">
      <c r="B28" s="50" t="s">
        <v>1</v>
      </c>
      <c r="C28" s="44">
        <f>SUM(D28:I28)</f>
        <v>4</v>
      </c>
      <c r="D28" s="51">
        <v>1</v>
      </c>
      <c r="E28" s="45">
        <v>1</v>
      </c>
      <c r="F28" s="45">
        <v>0</v>
      </c>
      <c r="G28" s="45">
        <v>2</v>
      </c>
      <c r="H28" s="45">
        <v>0</v>
      </c>
      <c r="I28" s="45">
        <v>0</v>
      </c>
    </row>
    <row r="29" spans="2:9" x14ac:dyDescent="0.15">
      <c r="B29" s="52"/>
      <c r="C29" s="53">
        <f>$C28/C28</f>
        <v>1</v>
      </c>
      <c r="D29" s="53">
        <f>D28/$C28</f>
        <v>0.25</v>
      </c>
      <c r="E29" s="53">
        <f t="shared" ref="E29:G29" si="16">E28/$C28</f>
        <v>0.25</v>
      </c>
      <c r="F29" s="53">
        <f t="shared" si="16"/>
        <v>0</v>
      </c>
      <c r="G29" s="53">
        <f t="shared" si="16"/>
        <v>0.5</v>
      </c>
      <c r="H29" s="53">
        <f t="shared" ref="H29:I29" si="17">H28/$C28</f>
        <v>0</v>
      </c>
      <c r="I29" s="53">
        <f t="shared" si="17"/>
        <v>0</v>
      </c>
    </row>
    <row r="30" spans="2:9" x14ac:dyDescent="0.15">
      <c r="B30" s="50" t="s">
        <v>10</v>
      </c>
      <c r="C30" s="44">
        <f>SUM(D30:I30)</f>
        <v>17</v>
      </c>
      <c r="D30" s="51">
        <v>2</v>
      </c>
      <c r="E30" s="45">
        <v>2</v>
      </c>
      <c r="F30" s="45">
        <v>1</v>
      </c>
      <c r="G30" s="45">
        <v>9</v>
      </c>
      <c r="H30" s="45">
        <v>0</v>
      </c>
      <c r="I30" s="45">
        <v>3</v>
      </c>
    </row>
    <row r="31" spans="2:9" x14ac:dyDescent="0.15">
      <c r="B31" s="52"/>
      <c r="C31" s="53">
        <f>$C30/C30</f>
        <v>1</v>
      </c>
      <c r="D31" s="53">
        <f>D30/$C30</f>
        <v>0.11764705882352941</v>
      </c>
      <c r="E31" s="53">
        <f t="shared" ref="E31:G31" si="18">E30/$C30</f>
        <v>0.11764705882352941</v>
      </c>
      <c r="F31" s="53">
        <f t="shared" si="18"/>
        <v>5.8823529411764705E-2</v>
      </c>
      <c r="G31" s="53">
        <f t="shared" si="18"/>
        <v>0.52941176470588236</v>
      </c>
      <c r="H31" s="53">
        <f t="shared" ref="H31:I31" si="19">H30/$C30</f>
        <v>0</v>
      </c>
      <c r="I31" s="53">
        <f t="shared" si="19"/>
        <v>0.17647058823529413</v>
      </c>
    </row>
    <row r="32" spans="2:9" x14ac:dyDescent="0.15">
      <c r="B32" s="50" t="s">
        <v>11</v>
      </c>
      <c r="C32" s="44">
        <f>SUM(D32:I32)</f>
        <v>3</v>
      </c>
      <c r="D32" s="51">
        <v>0</v>
      </c>
      <c r="E32" s="45">
        <v>0</v>
      </c>
      <c r="F32" s="45">
        <v>1</v>
      </c>
      <c r="G32" s="45">
        <v>2</v>
      </c>
      <c r="H32" s="45">
        <v>0</v>
      </c>
      <c r="I32" s="45">
        <v>0</v>
      </c>
    </row>
    <row r="33" spans="2:10" x14ac:dyDescent="0.15">
      <c r="B33" s="52"/>
      <c r="C33" s="53">
        <f>$C32/C32</f>
        <v>1</v>
      </c>
      <c r="D33" s="53">
        <f>D32/$C32</f>
        <v>0</v>
      </c>
      <c r="E33" s="53">
        <f t="shared" ref="E33:G33" si="20">E32/$C32</f>
        <v>0</v>
      </c>
      <c r="F33" s="53">
        <f t="shared" si="20"/>
        <v>0.33333333333333331</v>
      </c>
      <c r="G33" s="53">
        <f t="shared" si="20"/>
        <v>0.66666666666666663</v>
      </c>
      <c r="H33" s="53">
        <f t="shared" ref="H33:I33" si="21">H32/$C32</f>
        <v>0</v>
      </c>
      <c r="I33" s="53">
        <f t="shared" si="21"/>
        <v>0</v>
      </c>
    </row>
    <row r="34" spans="2:10" x14ac:dyDescent="0.15">
      <c r="B34" s="50" t="s">
        <v>12</v>
      </c>
      <c r="C34" s="44">
        <f>SUM(D34:I34)</f>
        <v>18</v>
      </c>
      <c r="D34" s="51">
        <v>1</v>
      </c>
      <c r="E34" s="45">
        <v>1</v>
      </c>
      <c r="F34" s="45">
        <v>4</v>
      </c>
      <c r="G34" s="45">
        <v>9</v>
      </c>
      <c r="H34" s="45">
        <v>0</v>
      </c>
      <c r="I34" s="45">
        <v>3</v>
      </c>
    </row>
    <row r="35" spans="2:10" x14ac:dyDescent="0.15">
      <c r="B35" s="52"/>
      <c r="C35" s="53">
        <f>$C34/C34</f>
        <v>1</v>
      </c>
      <c r="D35" s="53">
        <f>D34/$C34</f>
        <v>5.5555555555555552E-2</v>
      </c>
      <c r="E35" s="53">
        <f t="shared" ref="E35:G35" si="22">E34/$C34</f>
        <v>5.5555555555555552E-2</v>
      </c>
      <c r="F35" s="53">
        <f t="shared" si="22"/>
        <v>0.22222222222222221</v>
      </c>
      <c r="G35" s="53">
        <f t="shared" si="22"/>
        <v>0.5</v>
      </c>
      <c r="H35" s="53">
        <f t="shared" ref="H35:I35" si="23">H34/$C34</f>
        <v>0</v>
      </c>
      <c r="I35" s="53">
        <f t="shared" si="23"/>
        <v>0.16666666666666666</v>
      </c>
    </row>
    <row r="36" spans="2:10" x14ac:dyDescent="0.15">
      <c r="B36" s="50" t="s">
        <v>13</v>
      </c>
      <c r="C36" s="44">
        <f>SUM(D36:I36)</f>
        <v>9</v>
      </c>
      <c r="D36" s="51">
        <v>4</v>
      </c>
      <c r="E36" s="45">
        <v>0</v>
      </c>
      <c r="F36" s="45">
        <v>0</v>
      </c>
      <c r="G36" s="45">
        <v>3</v>
      </c>
      <c r="H36" s="45">
        <v>0</v>
      </c>
      <c r="I36" s="45">
        <v>2</v>
      </c>
    </row>
    <row r="37" spans="2:10" x14ac:dyDescent="0.15">
      <c r="B37" s="52"/>
      <c r="C37" s="53">
        <f>$C36/C36</f>
        <v>1</v>
      </c>
      <c r="D37" s="53">
        <f>D36/$C36</f>
        <v>0.44444444444444442</v>
      </c>
      <c r="E37" s="53">
        <f t="shared" ref="E37:G37" si="24">E36/$C36</f>
        <v>0</v>
      </c>
      <c r="F37" s="53">
        <f t="shared" si="24"/>
        <v>0</v>
      </c>
      <c r="G37" s="53">
        <f t="shared" si="24"/>
        <v>0.33333333333333331</v>
      </c>
      <c r="H37" s="53">
        <f t="shared" ref="H37:I37" si="25">H36/$C36</f>
        <v>0</v>
      </c>
      <c r="I37" s="53">
        <f t="shared" si="25"/>
        <v>0.22222222222222221</v>
      </c>
    </row>
    <row r="38" spans="2:10" x14ac:dyDescent="0.15">
      <c r="B38" s="50" t="s">
        <v>43</v>
      </c>
      <c r="C38" s="44">
        <f>SUM(D38:I38)</f>
        <v>70</v>
      </c>
      <c r="D38" s="51">
        <v>13</v>
      </c>
      <c r="E38" s="45">
        <v>0</v>
      </c>
      <c r="F38" s="45">
        <v>6</v>
      </c>
      <c r="G38" s="45">
        <v>27</v>
      </c>
      <c r="H38" s="45">
        <v>4</v>
      </c>
      <c r="I38" s="45">
        <v>20</v>
      </c>
    </row>
    <row r="39" spans="2:10" x14ac:dyDescent="0.15">
      <c r="B39" s="52"/>
      <c r="C39" s="53">
        <f>$C38/C38</f>
        <v>1</v>
      </c>
      <c r="D39" s="53">
        <f>D38/$C38</f>
        <v>0.18571428571428572</v>
      </c>
      <c r="E39" s="53">
        <f t="shared" ref="E39:G39" si="26">E38/$C38</f>
        <v>0</v>
      </c>
      <c r="F39" s="53">
        <f t="shared" si="26"/>
        <v>8.5714285714285715E-2</v>
      </c>
      <c r="G39" s="53">
        <f t="shared" si="26"/>
        <v>0.38571428571428573</v>
      </c>
      <c r="H39" s="53">
        <f t="shared" ref="H39:I39" si="27">H38/$C38</f>
        <v>5.7142857142857141E-2</v>
      </c>
      <c r="I39" s="53">
        <f t="shared" si="27"/>
        <v>0.2857142857142857</v>
      </c>
    </row>
    <row r="41" spans="2:10" x14ac:dyDescent="0.4">
      <c r="B41" s="18" t="s">
        <v>48</v>
      </c>
      <c r="I41" s="19"/>
      <c r="J41" s="19"/>
    </row>
    <row r="42" spans="2:10" s="24" customFormat="1" ht="45" x14ac:dyDescent="0.4">
      <c r="B42" s="89"/>
      <c r="C42" s="90" t="s">
        <v>39</v>
      </c>
      <c r="D42" s="96" t="s">
        <v>137</v>
      </c>
      <c r="E42" s="96" t="s">
        <v>138</v>
      </c>
      <c r="F42" s="96" t="s">
        <v>139</v>
      </c>
      <c r="G42" s="96" t="s">
        <v>140</v>
      </c>
      <c r="H42" s="91" t="s">
        <v>2</v>
      </c>
      <c r="I42" s="91" t="s">
        <v>91</v>
      </c>
    </row>
    <row r="43" spans="2:10" x14ac:dyDescent="0.15">
      <c r="B43" s="43" t="s">
        <v>42</v>
      </c>
      <c r="C43" s="44">
        <f>SUM(D43:I43)</f>
        <v>802</v>
      </c>
      <c r="D43" s="45">
        <f t="shared" ref="D43:I43" si="28">SUM(D45,D47,D49,D51,D53,)</f>
        <v>177</v>
      </c>
      <c r="E43" s="45">
        <f t="shared" si="28"/>
        <v>17</v>
      </c>
      <c r="F43" s="45">
        <f t="shared" si="28"/>
        <v>94</v>
      </c>
      <c r="G43" s="45">
        <f t="shared" si="28"/>
        <v>332</v>
      </c>
      <c r="H43" s="45">
        <f t="shared" si="28"/>
        <v>28</v>
      </c>
      <c r="I43" s="45">
        <f t="shared" si="28"/>
        <v>154</v>
      </c>
      <c r="J43" s="19"/>
    </row>
    <row r="44" spans="2:10" ht="12.75" thickBot="1" x14ac:dyDescent="0.2">
      <c r="B44" s="47"/>
      <c r="C44" s="48">
        <f>$C43/C43</f>
        <v>1</v>
      </c>
      <c r="D44" s="48">
        <f t="shared" ref="D44:I44" si="29">D43/$C43</f>
        <v>0.22069825436408977</v>
      </c>
      <c r="E44" s="48">
        <f t="shared" si="29"/>
        <v>2.119700748129676E-2</v>
      </c>
      <c r="F44" s="48">
        <f t="shared" si="29"/>
        <v>0.1172069825436409</v>
      </c>
      <c r="G44" s="48">
        <f t="shared" si="29"/>
        <v>0.41396508728179549</v>
      </c>
      <c r="H44" s="48">
        <f t="shared" si="29"/>
        <v>3.4912718204488775E-2</v>
      </c>
      <c r="I44" s="48">
        <f t="shared" si="29"/>
        <v>0.19201995012468828</v>
      </c>
      <c r="J44" s="19"/>
    </row>
    <row r="45" spans="2:10" ht="12.75" thickTop="1" x14ac:dyDescent="0.15">
      <c r="B45" s="50" t="s">
        <v>17</v>
      </c>
      <c r="C45" s="44">
        <f>SUM(D45:I45)</f>
        <v>633</v>
      </c>
      <c r="D45" s="51">
        <v>140</v>
      </c>
      <c r="E45" s="45">
        <v>13</v>
      </c>
      <c r="F45" s="45">
        <v>72</v>
      </c>
      <c r="G45" s="45">
        <v>263</v>
      </c>
      <c r="H45" s="45">
        <v>21</v>
      </c>
      <c r="I45" s="45">
        <v>124</v>
      </c>
      <c r="J45" s="19"/>
    </row>
    <row r="46" spans="2:10" x14ac:dyDescent="0.15">
      <c r="B46" s="52"/>
      <c r="C46" s="53">
        <f>$C45/C45</f>
        <v>1</v>
      </c>
      <c r="D46" s="53">
        <f t="shared" ref="D46:I46" si="30">D45/$C45</f>
        <v>0.22116903633491311</v>
      </c>
      <c r="E46" s="53">
        <f t="shared" si="30"/>
        <v>2.0537124802527645E-2</v>
      </c>
      <c r="F46" s="53">
        <f t="shared" si="30"/>
        <v>0.11374407582938388</v>
      </c>
      <c r="G46" s="53">
        <f t="shared" si="30"/>
        <v>0.4154818325434439</v>
      </c>
      <c r="H46" s="53">
        <f t="shared" si="30"/>
        <v>3.3175355450236969E-2</v>
      </c>
      <c r="I46" s="53">
        <f t="shared" si="30"/>
        <v>0.19589257503949448</v>
      </c>
      <c r="J46" s="19"/>
    </row>
    <row r="47" spans="2:10" x14ac:dyDescent="0.15">
      <c r="B47" s="50" t="s">
        <v>18</v>
      </c>
      <c r="C47" s="44">
        <f>SUM(D47:I47)</f>
        <v>91</v>
      </c>
      <c r="D47" s="51">
        <v>16</v>
      </c>
      <c r="E47" s="45">
        <v>2</v>
      </c>
      <c r="F47" s="45">
        <v>13</v>
      </c>
      <c r="G47" s="45">
        <v>43</v>
      </c>
      <c r="H47" s="45">
        <v>2</v>
      </c>
      <c r="I47" s="45">
        <v>15</v>
      </c>
      <c r="J47" s="19"/>
    </row>
    <row r="48" spans="2:10" x14ac:dyDescent="0.15">
      <c r="B48" s="52"/>
      <c r="C48" s="53">
        <f>$C47/C47</f>
        <v>1</v>
      </c>
      <c r="D48" s="53">
        <f t="shared" ref="D48:I48" si="31">D47/$C47</f>
        <v>0.17582417582417584</v>
      </c>
      <c r="E48" s="53">
        <f t="shared" si="31"/>
        <v>2.197802197802198E-2</v>
      </c>
      <c r="F48" s="53">
        <f t="shared" si="31"/>
        <v>0.14285714285714285</v>
      </c>
      <c r="G48" s="53">
        <f t="shared" si="31"/>
        <v>0.47252747252747251</v>
      </c>
      <c r="H48" s="53">
        <f t="shared" si="31"/>
        <v>2.197802197802198E-2</v>
      </c>
      <c r="I48" s="53">
        <f t="shared" si="31"/>
        <v>0.16483516483516483</v>
      </c>
      <c r="J48" s="19"/>
    </row>
    <row r="49" spans="2:10" x14ac:dyDescent="0.15">
      <c r="B49" s="50" t="s">
        <v>19</v>
      </c>
      <c r="C49" s="44">
        <f>SUM(D49:I49)</f>
        <v>21</v>
      </c>
      <c r="D49" s="51">
        <v>6</v>
      </c>
      <c r="E49" s="45">
        <v>0</v>
      </c>
      <c r="F49" s="45">
        <v>3</v>
      </c>
      <c r="G49" s="45">
        <v>9</v>
      </c>
      <c r="H49" s="45">
        <v>1</v>
      </c>
      <c r="I49" s="45">
        <v>2</v>
      </c>
      <c r="J49" s="19"/>
    </row>
    <row r="50" spans="2:10" x14ac:dyDescent="0.15">
      <c r="B50" s="52"/>
      <c r="C50" s="53">
        <f>$C49/C49</f>
        <v>1</v>
      </c>
      <c r="D50" s="53">
        <f t="shared" ref="D50:I50" si="32">D49/$C49</f>
        <v>0.2857142857142857</v>
      </c>
      <c r="E50" s="53">
        <f t="shared" si="32"/>
        <v>0</v>
      </c>
      <c r="F50" s="53">
        <f t="shared" si="32"/>
        <v>0.14285714285714285</v>
      </c>
      <c r="G50" s="53">
        <f t="shared" si="32"/>
        <v>0.42857142857142855</v>
      </c>
      <c r="H50" s="53">
        <f t="shared" si="32"/>
        <v>4.7619047619047616E-2</v>
      </c>
      <c r="I50" s="53">
        <f t="shared" si="32"/>
        <v>9.5238095238095233E-2</v>
      </c>
      <c r="J50" s="19"/>
    </row>
    <row r="51" spans="2:10" x14ac:dyDescent="0.15">
      <c r="B51" s="50" t="s">
        <v>20</v>
      </c>
      <c r="C51" s="44">
        <f>SUM(D51:I51)</f>
        <v>37</v>
      </c>
      <c r="D51" s="51">
        <v>9</v>
      </c>
      <c r="E51" s="45">
        <v>2</v>
      </c>
      <c r="F51" s="45">
        <v>6</v>
      </c>
      <c r="G51" s="45">
        <v>14</v>
      </c>
      <c r="H51" s="45">
        <v>3</v>
      </c>
      <c r="I51" s="45">
        <v>3</v>
      </c>
      <c r="J51" s="19"/>
    </row>
    <row r="52" spans="2:10" x14ac:dyDescent="0.15">
      <c r="B52" s="52"/>
      <c r="C52" s="53">
        <f>$C51/C51</f>
        <v>1</v>
      </c>
      <c r="D52" s="53">
        <f t="shared" ref="D52:I52" si="33">D51/$C51</f>
        <v>0.24324324324324326</v>
      </c>
      <c r="E52" s="53">
        <f t="shared" si="33"/>
        <v>5.4054054054054057E-2</v>
      </c>
      <c r="F52" s="53">
        <f t="shared" si="33"/>
        <v>0.16216216216216217</v>
      </c>
      <c r="G52" s="53">
        <f t="shared" si="33"/>
        <v>0.3783783783783784</v>
      </c>
      <c r="H52" s="53">
        <f t="shared" si="33"/>
        <v>8.1081081081081086E-2</v>
      </c>
      <c r="I52" s="53">
        <f t="shared" si="33"/>
        <v>8.1081081081081086E-2</v>
      </c>
      <c r="J52" s="19"/>
    </row>
    <row r="53" spans="2:10" x14ac:dyDescent="0.15">
      <c r="B53" s="50" t="s">
        <v>24</v>
      </c>
      <c r="C53" s="44">
        <f>SUM(D53:I53)</f>
        <v>20</v>
      </c>
      <c r="D53" s="51">
        <v>6</v>
      </c>
      <c r="E53" s="45">
        <v>0</v>
      </c>
      <c r="F53" s="45">
        <v>0</v>
      </c>
      <c r="G53" s="45">
        <v>3</v>
      </c>
      <c r="H53" s="45">
        <v>1</v>
      </c>
      <c r="I53" s="45">
        <v>10</v>
      </c>
      <c r="J53" s="19"/>
    </row>
    <row r="54" spans="2:10" x14ac:dyDescent="0.15">
      <c r="B54" s="52"/>
      <c r="C54" s="53">
        <f>$C53/C53</f>
        <v>1</v>
      </c>
      <c r="D54" s="53">
        <f t="shared" ref="D54:I54" si="34">D53/$C53</f>
        <v>0.3</v>
      </c>
      <c r="E54" s="53">
        <f t="shared" si="34"/>
        <v>0</v>
      </c>
      <c r="F54" s="53">
        <f t="shared" si="34"/>
        <v>0</v>
      </c>
      <c r="G54" s="53">
        <f t="shared" si="34"/>
        <v>0.15</v>
      </c>
      <c r="H54" s="53">
        <f t="shared" si="34"/>
        <v>0.05</v>
      </c>
      <c r="I54" s="53">
        <f t="shared" si="34"/>
        <v>0.5</v>
      </c>
      <c r="J54" s="19"/>
    </row>
    <row r="55" spans="2:10" x14ac:dyDescent="0.4">
      <c r="J55" s="19"/>
    </row>
    <row r="56" spans="2:10" x14ac:dyDescent="0.4">
      <c r="B56" s="18" t="s">
        <v>49</v>
      </c>
      <c r="J56" s="19"/>
    </row>
    <row r="57" spans="2:10" s="24" customFormat="1" ht="50.25" customHeight="1" x14ac:dyDescent="0.4">
      <c r="B57" s="89"/>
      <c r="C57" s="90" t="s">
        <v>39</v>
      </c>
      <c r="D57" s="96" t="s">
        <v>137</v>
      </c>
      <c r="E57" s="96" t="s">
        <v>138</v>
      </c>
      <c r="F57" s="96" t="s">
        <v>139</v>
      </c>
      <c r="G57" s="96" t="s">
        <v>140</v>
      </c>
      <c r="H57" s="91" t="s">
        <v>2</v>
      </c>
      <c r="I57" s="91" t="s">
        <v>91</v>
      </c>
    </row>
    <row r="58" spans="2:10" x14ac:dyDescent="0.15">
      <c r="B58" s="43" t="s">
        <v>42</v>
      </c>
      <c r="C58" s="44">
        <f>SUM(D58:I58)</f>
        <v>784</v>
      </c>
      <c r="D58" s="45">
        <f>SUM(D60,D62,D64,D66,D68,D70)</f>
        <v>176</v>
      </c>
      <c r="E58" s="45">
        <f t="shared" ref="E58:I58" si="35">SUM(E60,E62,E64,E66,E68,E70)</f>
        <v>17</v>
      </c>
      <c r="F58" s="45">
        <f t="shared" si="35"/>
        <v>94</v>
      </c>
      <c r="G58" s="45">
        <f t="shared" si="35"/>
        <v>327</v>
      </c>
      <c r="H58" s="45">
        <f t="shared" si="35"/>
        <v>27</v>
      </c>
      <c r="I58" s="45">
        <f t="shared" si="35"/>
        <v>143</v>
      </c>
      <c r="J58" s="19"/>
    </row>
    <row r="59" spans="2:10" ht="12.75" thickBot="1" x14ac:dyDescent="0.2">
      <c r="B59" s="47"/>
      <c r="C59" s="48">
        <f>$C58/C58</f>
        <v>1</v>
      </c>
      <c r="D59" s="48">
        <f>D58/$C58</f>
        <v>0.22448979591836735</v>
      </c>
      <c r="E59" s="48">
        <f t="shared" ref="E59:G59" si="36">E58/$C58</f>
        <v>2.1683673469387755E-2</v>
      </c>
      <c r="F59" s="48">
        <f t="shared" si="36"/>
        <v>0.11989795918367346</v>
      </c>
      <c r="G59" s="48">
        <f t="shared" si="36"/>
        <v>0.41709183673469385</v>
      </c>
      <c r="H59" s="48">
        <f t="shared" ref="H59:I59" si="37">H58/$C58</f>
        <v>3.4438775510204078E-2</v>
      </c>
      <c r="I59" s="48">
        <f t="shared" si="37"/>
        <v>0.18239795918367346</v>
      </c>
      <c r="J59" s="19"/>
    </row>
    <row r="60" spans="2:10" ht="12.75" thickTop="1" x14ac:dyDescent="0.15">
      <c r="B60" s="50" t="s">
        <v>494</v>
      </c>
      <c r="C60" s="44">
        <f>SUM(D60:I60)</f>
        <v>109</v>
      </c>
      <c r="D60" s="51">
        <v>20</v>
      </c>
      <c r="E60" s="45">
        <v>2</v>
      </c>
      <c r="F60" s="45">
        <v>13</v>
      </c>
      <c r="G60" s="45">
        <v>41</v>
      </c>
      <c r="H60" s="45">
        <v>5</v>
      </c>
      <c r="I60" s="45">
        <v>28</v>
      </c>
    </row>
    <row r="61" spans="2:10" x14ac:dyDescent="0.15">
      <c r="B61" s="52"/>
      <c r="C61" s="53">
        <f>$C60/C60</f>
        <v>1</v>
      </c>
      <c r="D61" s="53">
        <f>D60/$C60</f>
        <v>0.1834862385321101</v>
      </c>
      <c r="E61" s="53">
        <f t="shared" ref="E61:G61" si="38">E60/$C60</f>
        <v>1.834862385321101E-2</v>
      </c>
      <c r="F61" s="53">
        <f t="shared" si="38"/>
        <v>0.11926605504587157</v>
      </c>
      <c r="G61" s="53">
        <f t="shared" si="38"/>
        <v>0.37614678899082571</v>
      </c>
      <c r="H61" s="53">
        <f t="shared" ref="H61:I61" si="39">H60/$C60</f>
        <v>4.5871559633027525E-2</v>
      </c>
      <c r="I61" s="53">
        <f t="shared" si="39"/>
        <v>0.25688073394495414</v>
      </c>
    </row>
    <row r="62" spans="2:10" x14ac:dyDescent="0.15">
      <c r="B62" s="50" t="s">
        <v>21</v>
      </c>
      <c r="C62" s="44">
        <f>SUM(D62:I62)</f>
        <v>226</v>
      </c>
      <c r="D62" s="51">
        <v>50</v>
      </c>
      <c r="E62" s="45">
        <v>3</v>
      </c>
      <c r="F62" s="45">
        <v>28</v>
      </c>
      <c r="G62" s="45">
        <v>87</v>
      </c>
      <c r="H62" s="45">
        <v>7</v>
      </c>
      <c r="I62" s="45">
        <v>51</v>
      </c>
    </row>
    <row r="63" spans="2:10" x14ac:dyDescent="0.15">
      <c r="B63" s="52"/>
      <c r="C63" s="53">
        <f>$C62/C62</f>
        <v>1</v>
      </c>
      <c r="D63" s="53">
        <f>D62/$C62</f>
        <v>0.22123893805309736</v>
      </c>
      <c r="E63" s="53">
        <f t="shared" ref="E63:G63" si="40">E62/$C62</f>
        <v>1.3274336283185841E-2</v>
      </c>
      <c r="F63" s="53">
        <f t="shared" si="40"/>
        <v>0.12389380530973451</v>
      </c>
      <c r="G63" s="53">
        <f t="shared" si="40"/>
        <v>0.38495575221238937</v>
      </c>
      <c r="H63" s="53">
        <f t="shared" ref="H63:I63" si="41">H62/$C62</f>
        <v>3.0973451327433628E-2</v>
      </c>
      <c r="I63" s="53">
        <f t="shared" si="41"/>
        <v>0.22566371681415928</v>
      </c>
    </row>
    <row r="64" spans="2:10" x14ac:dyDescent="0.15">
      <c r="B64" s="50" t="s">
        <v>22</v>
      </c>
      <c r="C64" s="44">
        <f>SUM(D64:I64)</f>
        <v>276</v>
      </c>
      <c r="D64" s="51">
        <v>62</v>
      </c>
      <c r="E64" s="45">
        <v>6</v>
      </c>
      <c r="F64" s="45">
        <v>34</v>
      </c>
      <c r="G64" s="45">
        <v>121</v>
      </c>
      <c r="H64" s="45">
        <v>9</v>
      </c>
      <c r="I64" s="45">
        <v>44</v>
      </c>
    </row>
    <row r="65" spans="2:20" x14ac:dyDescent="0.15">
      <c r="B65" s="52"/>
      <c r="C65" s="53">
        <f>$C64/C64</f>
        <v>1</v>
      </c>
      <c r="D65" s="53">
        <f>D64/$C64</f>
        <v>0.22463768115942029</v>
      </c>
      <c r="E65" s="53">
        <f t="shared" ref="E65:G65" si="42">E64/$C64</f>
        <v>2.1739130434782608E-2</v>
      </c>
      <c r="F65" s="53">
        <f t="shared" si="42"/>
        <v>0.12318840579710146</v>
      </c>
      <c r="G65" s="53">
        <f t="shared" si="42"/>
        <v>0.43840579710144928</v>
      </c>
      <c r="H65" s="53">
        <f t="shared" ref="H65:I65" si="43">H64/$C64</f>
        <v>3.2608695652173912E-2</v>
      </c>
      <c r="I65" s="53">
        <f t="shared" si="43"/>
        <v>0.15942028985507245</v>
      </c>
    </row>
    <row r="66" spans="2:20" x14ac:dyDescent="0.15">
      <c r="B66" s="50" t="s">
        <v>23</v>
      </c>
      <c r="C66" s="44">
        <f>SUM(D66:I66)</f>
        <v>90</v>
      </c>
      <c r="D66" s="51">
        <v>22</v>
      </c>
      <c r="E66" s="45">
        <v>2</v>
      </c>
      <c r="F66" s="45">
        <v>7</v>
      </c>
      <c r="G66" s="45">
        <v>41</v>
      </c>
      <c r="H66" s="45">
        <v>4</v>
      </c>
      <c r="I66" s="45">
        <v>14</v>
      </c>
    </row>
    <row r="67" spans="2:20" x14ac:dyDescent="0.15">
      <c r="B67" s="52"/>
      <c r="C67" s="53">
        <f>$C66/C66</f>
        <v>1</v>
      </c>
      <c r="D67" s="53">
        <f>D66/$C66</f>
        <v>0.24444444444444444</v>
      </c>
      <c r="E67" s="53">
        <f t="shared" ref="E67:I67" si="44">E66/$C66</f>
        <v>2.2222222222222223E-2</v>
      </c>
      <c r="F67" s="53">
        <f t="shared" si="44"/>
        <v>7.7777777777777779E-2</v>
      </c>
      <c r="G67" s="53">
        <f t="shared" si="44"/>
        <v>0.45555555555555555</v>
      </c>
      <c r="H67" s="53">
        <f t="shared" si="44"/>
        <v>4.4444444444444446E-2</v>
      </c>
      <c r="I67" s="53">
        <f t="shared" si="44"/>
        <v>0.15555555555555556</v>
      </c>
      <c r="J67" s="19"/>
    </row>
    <row r="68" spans="2:20" x14ac:dyDescent="0.15">
      <c r="B68" s="50" t="s">
        <v>314</v>
      </c>
      <c r="C68" s="44">
        <f>SUM(D68:I68)</f>
        <v>62</v>
      </c>
      <c r="D68" s="51">
        <v>13</v>
      </c>
      <c r="E68" s="45">
        <v>3</v>
      </c>
      <c r="F68" s="45">
        <v>9</v>
      </c>
      <c r="G68" s="45">
        <v>30</v>
      </c>
      <c r="H68" s="45">
        <v>2</v>
      </c>
      <c r="I68" s="45">
        <v>5</v>
      </c>
      <c r="J68" s="19"/>
    </row>
    <row r="69" spans="2:20" x14ac:dyDescent="0.15">
      <c r="B69" s="52"/>
      <c r="C69" s="53">
        <f>$C68/C68</f>
        <v>1</v>
      </c>
      <c r="D69" s="53">
        <f>D68/$C68</f>
        <v>0.20967741935483872</v>
      </c>
      <c r="E69" s="53">
        <f t="shared" ref="E69:G69" si="45">E68/$C68</f>
        <v>4.8387096774193547E-2</v>
      </c>
      <c r="F69" s="53">
        <f t="shared" si="45"/>
        <v>0.14516129032258066</v>
      </c>
      <c r="G69" s="53">
        <f t="shared" si="45"/>
        <v>0.4838709677419355</v>
      </c>
      <c r="H69" s="53">
        <f t="shared" ref="H69:I69" si="46">H68/$C68</f>
        <v>3.2258064516129031E-2</v>
      </c>
      <c r="I69" s="53">
        <f t="shared" si="46"/>
        <v>8.0645161290322578E-2</v>
      </c>
      <c r="J69" s="19"/>
    </row>
    <row r="70" spans="2:20" x14ac:dyDescent="0.15">
      <c r="B70" s="50" t="s">
        <v>316</v>
      </c>
      <c r="C70" s="44">
        <f>SUM(D70:I70)</f>
        <v>21</v>
      </c>
      <c r="D70" s="51">
        <v>9</v>
      </c>
      <c r="E70" s="45">
        <v>1</v>
      </c>
      <c r="F70" s="45">
        <v>3</v>
      </c>
      <c r="G70" s="45">
        <v>7</v>
      </c>
      <c r="H70" s="45">
        <v>0</v>
      </c>
      <c r="I70" s="45">
        <v>1</v>
      </c>
      <c r="J70" s="19"/>
    </row>
    <row r="71" spans="2:20" ht="12.75" thickBot="1" x14ac:dyDescent="0.2">
      <c r="B71" s="52"/>
      <c r="C71" s="53">
        <f>$C70/C70</f>
        <v>1</v>
      </c>
      <c r="D71" s="53">
        <f>D70/$C70</f>
        <v>0.42857142857142855</v>
      </c>
      <c r="E71" s="53">
        <f t="shared" ref="E71:G71" si="47">E70/$C70</f>
        <v>4.7619047619047616E-2</v>
      </c>
      <c r="F71" s="53">
        <f t="shared" si="47"/>
        <v>0.14285714285714285</v>
      </c>
      <c r="G71" s="53">
        <f t="shared" si="47"/>
        <v>0.33333333333333331</v>
      </c>
      <c r="H71" s="53">
        <f t="shared" ref="H71:I71" si="48">H70/$C70</f>
        <v>0</v>
      </c>
      <c r="I71" s="53">
        <f t="shared" si="48"/>
        <v>4.7619047619047616E-2</v>
      </c>
      <c r="J71" s="19"/>
    </row>
    <row r="72" spans="2:20" ht="14.25" thickTop="1" x14ac:dyDescent="0.15">
      <c r="B72" s="255" t="s">
        <v>489</v>
      </c>
      <c r="C72" s="256">
        <f t="shared" ref="C72:C73" si="49">SUM(D72:I72)</f>
        <v>763</v>
      </c>
      <c r="D72" s="256">
        <f t="shared" ref="D72:I72" si="50">SUM(D60,D62,D64,D66,D68)</f>
        <v>167</v>
      </c>
      <c r="E72" s="256">
        <f t="shared" si="50"/>
        <v>16</v>
      </c>
      <c r="F72" s="256">
        <f t="shared" si="50"/>
        <v>91</v>
      </c>
      <c r="G72" s="256">
        <f t="shared" si="50"/>
        <v>320</v>
      </c>
      <c r="H72" s="256">
        <f t="shared" si="50"/>
        <v>27</v>
      </c>
      <c r="I72" s="256">
        <f t="shared" si="50"/>
        <v>142</v>
      </c>
      <c r="J72" s="19"/>
    </row>
    <row r="73" spans="2:20" ht="13.5" x14ac:dyDescent="0.15">
      <c r="B73" s="257"/>
      <c r="C73" s="258">
        <f t="shared" si="49"/>
        <v>1</v>
      </c>
      <c r="D73" s="259">
        <f t="shared" ref="D73:I73" si="51">D72/$C72</f>
        <v>0.21887287024901703</v>
      </c>
      <c r="E73" s="259">
        <f t="shared" si="51"/>
        <v>2.0969855832241154E-2</v>
      </c>
      <c r="F73" s="259">
        <f t="shared" si="51"/>
        <v>0.11926605504587157</v>
      </c>
      <c r="G73" s="259">
        <f t="shared" si="51"/>
        <v>0.41939711664482304</v>
      </c>
      <c r="H73" s="259">
        <f t="shared" si="51"/>
        <v>3.5386631716906945E-2</v>
      </c>
      <c r="I73" s="259">
        <f t="shared" si="51"/>
        <v>0.18610747051114024</v>
      </c>
      <c r="J73" s="19"/>
    </row>
    <row r="74" spans="2:20" x14ac:dyDescent="0.4">
      <c r="J74" s="19"/>
    </row>
    <row r="75" spans="2:20" ht="16.5" customHeight="1" x14ac:dyDescent="0.4">
      <c r="B75" s="18" t="s">
        <v>311</v>
      </c>
      <c r="J75" s="19"/>
    </row>
    <row r="76" spans="2:20" s="24" customFormat="1" ht="48.75" customHeight="1" x14ac:dyDescent="0.4">
      <c r="B76" s="131"/>
      <c r="C76" s="90" t="s">
        <v>39</v>
      </c>
      <c r="D76" s="96" t="s">
        <v>137</v>
      </c>
      <c r="E76" s="96" t="s">
        <v>138</v>
      </c>
      <c r="F76" s="96" t="s">
        <v>139</v>
      </c>
      <c r="G76" s="96" t="s">
        <v>140</v>
      </c>
      <c r="H76" s="91" t="s">
        <v>2</v>
      </c>
      <c r="I76" s="91" t="s">
        <v>91</v>
      </c>
    </row>
    <row r="77" spans="2:20" x14ac:dyDescent="0.15">
      <c r="B77" s="43" t="s">
        <v>42</v>
      </c>
      <c r="C77" s="44">
        <f>SUM(D77:I77)</f>
        <v>802</v>
      </c>
      <c r="D77" s="45">
        <f>SUM(D79,D81,D83,D85,D87,D89,D91)</f>
        <v>177</v>
      </c>
      <c r="E77" s="45">
        <f t="shared" ref="E77:I77" si="52">SUM(E79,E81,E83,E85,E87,E89,E91)</f>
        <v>17</v>
      </c>
      <c r="F77" s="45">
        <f t="shared" si="52"/>
        <v>94</v>
      </c>
      <c r="G77" s="45">
        <f t="shared" si="52"/>
        <v>332</v>
      </c>
      <c r="H77" s="45">
        <f t="shared" si="52"/>
        <v>28</v>
      </c>
      <c r="I77" s="45">
        <f t="shared" si="52"/>
        <v>154</v>
      </c>
      <c r="J77" s="19"/>
    </row>
    <row r="78" spans="2:20" ht="12.75" thickBot="1" x14ac:dyDescent="0.2">
      <c r="B78" s="47"/>
      <c r="C78" s="48">
        <f>$C77/C77</f>
        <v>1</v>
      </c>
      <c r="D78" s="48">
        <f t="shared" ref="D78:I78" si="53">D77/$C77</f>
        <v>0.22069825436408977</v>
      </c>
      <c r="E78" s="48">
        <f t="shared" si="53"/>
        <v>2.119700748129676E-2</v>
      </c>
      <c r="F78" s="48">
        <f t="shared" si="53"/>
        <v>0.1172069825436409</v>
      </c>
      <c r="G78" s="48">
        <f t="shared" si="53"/>
        <v>0.41396508728179549</v>
      </c>
      <c r="H78" s="48">
        <f t="shared" si="53"/>
        <v>3.4912718204488775E-2</v>
      </c>
      <c r="I78" s="48">
        <f t="shared" si="53"/>
        <v>0.19201995012468828</v>
      </c>
      <c r="J78" s="19"/>
    </row>
    <row r="79" spans="2:20" ht="12.75" thickTop="1" x14ac:dyDescent="0.15">
      <c r="B79" s="50" t="s">
        <v>67</v>
      </c>
      <c r="C79" s="44">
        <f>SUM(D79:I79)</f>
        <v>262</v>
      </c>
      <c r="D79" s="51">
        <v>42</v>
      </c>
      <c r="E79" s="45">
        <v>8</v>
      </c>
      <c r="F79" s="45">
        <v>26</v>
      </c>
      <c r="G79" s="45">
        <v>86</v>
      </c>
      <c r="H79" s="45">
        <v>8</v>
      </c>
      <c r="I79" s="45">
        <v>92</v>
      </c>
      <c r="J79" s="72"/>
      <c r="K79" s="73"/>
      <c r="L79" s="73"/>
      <c r="M79" s="73"/>
      <c r="N79" s="73"/>
      <c r="O79" s="73"/>
      <c r="P79" s="73"/>
      <c r="Q79" s="73"/>
      <c r="R79" s="73"/>
      <c r="S79" s="73"/>
      <c r="T79" s="73"/>
    </row>
    <row r="80" spans="2:20" x14ac:dyDescent="0.15">
      <c r="B80" s="52"/>
      <c r="C80" s="53">
        <f>$C79/C79</f>
        <v>1</v>
      </c>
      <c r="D80" s="53">
        <f t="shared" ref="D80:I80" si="54">D79/$C79</f>
        <v>0.16030534351145037</v>
      </c>
      <c r="E80" s="53">
        <f t="shared" si="54"/>
        <v>3.0534351145038167E-2</v>
      </c>
      <c r="F80" s="53">
        <f t="shared" si="54"/>
        <v>9.9236641221374045E-2</v>
      </c>
      <c r="G80" s="53">
        <f t="shared" si="54"/>
        <v>0.3282442748091603</v>
      </c>
      <c r="H80" s="53">
        <f t="shared" si="54"/>
        <v>3.0534351145038167E-2</v>
      </c>
      <c r="I80" s="53">
        <f t="shared" si="54"/>
        <v>0.35114503816793891</v>
      </c>
      <c r="J80" s="72"/>
      <c r="K80" s="73"/>
      <c r="L80" s="73"/>
      <c r="M80" s="73"/>
      <c r="N80" s="73"/>
      <c r="O80" s="73"/>
      <c r="P80" s="73"/>
      <c r="Q80" s="73"/>
      <c r="R80" s="73"/>
      <c r="S80" s="73"/>
      <c r="T80" s="73"/>
    </row>
    <row r="81" spans="2:20" x14ac:dyDescent="0.15">
      <c r="B81" s="50" t="s">
        <v>31</v>
      </c>
      <c r="C81" s="44">
        <f>SUM(D81:I81)</f>
        <v>31</v>
      </c>
      <c r="D81" s="51">
        <v>9</v>
      </c>
      <c r="E81" s="45">
        <v>1</v>
      </c>
      <c r="F81" s="45">
        <v>3</v>
      </c>
      <c r="G81" s="45">
        <v>17</v>
      </c>
      <c r="H81" s="45">
        <v>0</v>
      </c>
      <c r="I81" s="45">
        <v>1</v>
      </c>
      <c r="J81" s="72"/>
      <c r="K81" s="73"/>
      <c r="L81" s="73"/>
      <c r="M81" s="73"/>
      <c r="N81" s="73"/>
      <c r="O81" s="73"/>
      <c r="P81" s="73"/>
      <c r="Q81" s="73"/>
      <c r="R81" s="73"/>
      <c r="S81" s="73"/>
      <c r="T81" s="73"/>
    </row>
    <row r="82" spans="2:20" x14ac:dyDescent="0.15">
      <c r="B82" s="52"/>
      <c r="C82" s="53">
        <f>$C81/C81</f>
        <v>1</v>
      </c>
      <c r="D82" s="53">
        <f t="shared" ref="D82:I82" si="55">D81/$C81</f>
        <v>0.29032258064516131</v>
      </c>
      <c r="E82" s="53">
        <f t="shared" si="55"/>
        <v>3.2258064516129031E-2</v>
      </c>
      <c r="F82" s="53">
        <f t="shared" si="55"/>
        <v>9.6774193548387094E-2</v>
      </c>
      <c r="G82" s="53">
        <f t="shared" si="55"/>
        <v>0.54838709677419351</v>
      </c>
      <c r="H82" s="53">
        <f t="shared" si="55"/>
        <v>0</v>
      </c>
      <c r="I82" s="53">
        <f t="shared" si="55"/>
        <v>3.2258064516129031E-2</v>
      </c>
      <c r="J82" s="72"/>
      <c r="K82" s="73"/>
      <c r="L82" s="73"/>
      <c r="M82" s="73"/>
      <c r="N82" s="73"/>
      <c r="O82" s="73"/>
      <c r="P82" s="73"/>
      <c r="Q82" s="73"/>
      <c r="R82" s="73"/>
      <c r="S82" s="73"/>
      <c r="T82" s="73"/>
    </row>
    <row r="83" spans="2:20" x14ac:dyDescent="0.15">
      <c r="B83" s="50" t="s">
        <v>32</v>
      </c>
      <c r="C83" s="44">
        <f>SUM(D83:I83)</f>
        <v>56</v>
      </c>
      <c r="D83" s="51">
        <v>9</v>
      </c>
      <c r="E83" s="45">
        <v>0</v>
      </c>
      <c r="F83" s="45">
        <v>8</v>
      </c>
      <c r="G83" s="45">
        <v>35</v>
      </c>
      <c r="H83" s="45">
        <v>3</v>
      </c>
      <c r="I83" s="45">
        <v>1</v>
      </c>
      <c r="J83" s="72"/>
      <c r="K83" s="73"/>
      <c r="L83" s="73"/>
      <c r="M83" s="73"/>
      <c r="N83" s="73"/>
      <c r="O83" s="73"/>
      <c r="P83" s="73"/>
      <c r="Q83" s="73"/>
      <c r="R83" s="73"/>
      <c r="S83" s="73"/>
      <c r="T83" s="73"/>
    </row>
    <row r="84" spans="2:20" x14ac:dyDescent="0.15">
      <c r="B84" s="52"/>
      <c r="C84" s="53">
        <f>$C83/C83</f>
        <v>1</v>
      </c>
      <c r="D84" s="53">
        <f t="shared" ref="D84:I84" si="56">D83/$C83</f>
        <v>0.16071428571428573</v>
      </c>
      <c r="E84" s="53">
        <f t="shared" si="56"/>
        <v>0</v>
      </c>
      <c r="F84" s="53">
        <f t="shared" si="56"/>
        <v>0.14285714285714285</v>
      </c>
      <c r="G84" s="53">
        <f t="shared" si="56"/>
        <v>0.625</v>
      </c>
      <c r="H84" s="53">
        <f t="shared" si="56"/>
        <v>5.3571428571428568E-2</v>
      </c>
      <c r="I84" s="53">
        <f t="shared" si="56"/>
        <v>1.7857142857142856E-2</v>
      </c>
      <c r="J84" s="72"/>
      <c r="K84" s="73"/>
      <c r="L84" s="73"/>
      <c r="M84" s="73"/>
      <c r="N84" s="73"/>
      <c r="O84" s="73"/>
      <c r="P84" s="73"/>
      <c r="Q84" s="73"/>
      <c r="R84" s="73"/>
      <c r="S84" s="73"/>
      <c r="T84" s="73"/>
    </row>
    <row r="85" spans="2:20" x14ac:dyDescent="0.15">
      <c r="B85" s="50" t="s">
        <v>33</v>
      </c>
      <c r="C85" s="44">
        <f>SUM(D85:I85)</f>
        <v>235</v>
      </c>
      <c r="D85" s="51">
        <v>57</v>
      </c>
      <c r="E85" s="45">
        <v>4</v>
      </c>
      <c r="F85" s="45">
        <v>33</v>
      </c>
      <c r="G85" s="45">
        <v>103</v>
      </c>
      <c r="H85" s="45">
        <v>7</v>
      </c>
      <c r="I85" s="45">
        <v>31</v>
      </c>
      <c r="J85" s="72"/>
      <c r="K85" s="73"/>
      <c r="L85" s="73"/>
      <c r="M85" s="73"/>
      <c r="N85" s="73"/>
      <c r="O85" s="73"/>
      <c r="P85" s="73"/>
      <c r="Q85" s="73"/>
      <c r="R85" s="73"/>
      <c r="S85" s="73"/>
      <c r="T85" s="73"/>
    </row>
    <row r="86" spans="2:20" x14ac:dyDescent="0.15">
      <c r="B86" s="52"/>
      <c r="C86" s="53">
        <f>$C85/C85</f>
        <v>1</v>
      </c>
      <c r="D86" s="53">
        <f t="shared" ref="D86:I86" si="57">D85/$C85</f>
        <v>0.24255319148936169</v>
      </c>
      <c r="E86" s="53">
        <f t="shared" si="57"/>
        <v>1.7021276595744681E-2</v>
      </c>
      <c r="F86" s="53">
        <f t="shared" si="57"/>
        <v>0.14042553191489363</v>
      </c>
      <c r="G86" s="53">
        <f t="shared" si="57"/>
        <v>0.43829787234042555</v>
      </c>
      <c r="H86" s="53">
        <f t="shared" si="57"/>
        <v>2.9787234042553193E-2</v>
      </c>
      <c r="I86" s="53">
        <f t="shared" si="57"/>
        <v>0.13191489361702127</v>
      </c>
      <c r="J86" s="19"/>
    </row>
    <row r="87" spans="2:20" ht="12" customHeight="1" x14ac:dyDescent="0.15">
      <c r="B87" s="50" t="s">
        <v>34</v>
      </c>
      <c r="C87" s="44">
        <f>SUM(D87:I87)</f>
        <v>99</v>
      </c>
      <c r="D87" s="51">
        <v>30</v>
      </c>
      <c r="E87" s="45">
        <v>2</v>
      </c>
      <c r="F87" s="45">
        <v>10</v>
      </c>
      <c r="G87" s="45">
        <v>43</v>
      </c>
      <c r="H87" s="45">
        <v>5</v>
      </c>
      <c r="I87" s="45">
        <v>9</v>
      </c>
      <c r="J87" s="19"/>
    </row>
    <row r="88" spans="2:20" ht="12" customHeight="1" x14ac:dyDescent="0.15">
      <c r="B88" s="52"/>
      <c r="C88" s="53">
        <f>$C87/C87</f>
        <v>1</v>
      </c>
      <c r="D88" s="53">
        <f t="shared" ref="D88:I88" si="58">D87/$C87</f>
        <v>0.30303030303030304</v>
      </c>
      <c r="E88" s="53">
        <f t="shared" si="58"/>
        <v>2.0202020202020204E-2</v>
      </c>
      <c r="F88" s="53">
        <f t="shared" si="58"/>
        <v>0.10101010101010101</v>
      </c>
      <c r="G88" s="53">
        <f t="shared" si="58"/>
        <v>0.43434343434343436</v>
      </c>
      <c r="H88" s="53">
        <f t="shared" si="58"/>
        <v>5.0505050505050504E-2</v>
      </c>
      <c r="I88" s="53">
        <f t="shared" si="58"/>
        <v>9.0909090909090912E-2</v>
      </c>
      <c r="J88" s="19"/>
    </row>
    <row r="89" spans="2:20" ht="12" customHeight="1" x14ac:dyDescent="0.15">
      <c r="B89" s="50" t="s">
        <v>35</v>
      </c>
      <c r="C89" s="44">
        <f>SUM(D89:I89)</f>
        <v>97</v>
      </c>
      <c r="D89" s="51">
        <v>26</v>
      </c>
      <c r="E89" s="45">
        <v>2</v>
      </c>
      <c r="F89" s="45">
        <v>13</v>
      </c>
      <c r="G89" s="45">
        <v>44</v>
      </c>
      <c r="H89" s="45">
        <v>5</v>
      </c>
      <c r="I89" s="45">
        <v>7</v>
      </c>
      <c r="J89" s="19"/>
    </row>
    <row r="90" spans="2:20" s="57" customFormat="1" ht="12" customHeight="1" x14ac:dyDescent="0.15">
      <c r="B90" s="52"/>
      <c r="C90" s="53">
        <f t="shared" ref="C90" si="59">$C89/C89</f>
        <v>1</v>
      </c>
      <c r="D90" s="53">
        <f t="shared" ref="D90:I90" si="60">D89/$C89</f>
        <v>0.26804123711340205</v>
      </c>
      <c r="E90" s="53">
        <f t="shared" si="60"/>
        <v>2.0618556701030927E-2</v>
      </c>
      <c r="F90" s="53">
        <f t="shared" si="60"/>
        <v>0.13402061855670103</v>
      </c>
      <c r="G90" s="53">
        <f t="shared" si="60"/>
        <v>0.45360824742268041</v>
      </c>
      <c r="H90" s="53">
        <f t="shared" si="60"/>
        <v>5.1546391752577317E-2</v>
      </c>
      <c r="I90" s="53">
        <f t="shared" si="60"/>
        <v>7.2164948453608241E-2</v>
      </c>
    </row>
    <row r="91" spans="2:20" ht="12" customHeight="1" x14ac:dyDescent="0.15">
      <c r="B91" s="50" t="s">
        <v>0</v>
      </c>
      <c r="C91" s="44">
        <f>SUM(D91:I91)</f>
        <v>22</v>
      </c>
      <c r="D91" s="51">
        <v>4</v>
      </c>
      <c r="E91" s="45">
        <v>0</v>
      </c>
      <c r="F91" s="45">
        <v>1</v>
      </c>
      <c r="G91" s="45">
        <v>4</v>
      </c>
      <c r="H91" s="45">
        <v>0</v>
      </c>
      <c r="I91" s="45">
        <v>13</v>
      </c>
      <c r="J91" s="19"/>
    </row>
    <row r="92" spans="2:20" s="57" customFormat="1" ht="12" customHeight="1" x14ac:dyDescent="0.15">
      <c r="B92" s="52"/>
      <c r="C92" s="53">
        <f t="shared" ref="C92" si="61">$C91/C91</f>
        <v>1</v>
      </c>
      <c r="D92" s="53">
        <f t="shared" ref="D92:I92" si="62">D91/$C91</f>
        <v>0.18181818181818182</v>
      </c>
      <c r="E92" s="53">
        <f t="shared" si="62"/>
        <v>0</v>
      </c>
      <c r="F92" s="53">
        <f t="shared" si="62"/>
        <v>4.5454545454545456E-2</v>
      </c>
      <c r="G92" s="53">
        <f t="shared" si="62"/>
        <v>0.18181818181818182</v>
      </c>
      <c r="H92" s="53">
        <f t="shared" si="62"/>
        <v>0</v>
      </c>
      <c r="I92" s="53">
        <f t="shared" si="62"/>
        <v>0.59090909090909094</v>
      </c>
    </row>
    <row r="93" spans="2:20" s="57" customFormat="1" ht="13.5" x14ac:dyDescent="0.4">
      <c r="E93" s="58"/>
    </row>
    <row r="94" spans="2:20" ht="15" customHeight="1" x14ac:dyDescent="0.4">
      <c r="B94" s="18" t="s">
        <v>278</v>
      </c>
    </row>
    <row r="95" spans="2:20" s="24" customFormat="1" ht="73.5" customHeight="1" x14ac:dyDescent="0.4">
      <c r="B95" s="89"/>
      <c r="C95" s="90" t="s">
        <v>39</v>
      </c>
      <c r="D95" s="96" t="s">
        <v>81</v>
      </c>
      <c r="E95" s="96" t="s">
        <v>82</v>
      </c>
      <c r="F95" s="96" t="s">
        <v>83</v>
      </c>
      <c r="G95" s="96" t="s">
        <v>84</v>
      </c>
      <c r="H95" s="96" t="s">
        <v>85</v>
      </c>
      <c r="I95" s="96" t="s">
        <v>86</v>
      </c>
      <c r="J95" s="96" t="s">
        <v>87</v>
      </c>
      <c r="K95" s="96" t="s">
        <v>88</v>
      </c>
      <c r="L95" s="96" t="s">
        <v>89</v>
      </c>
      <c r="M95" s="96" t="s">
        <v>90</v>
      </c>
      <c r="N95" s="91" t="s">
        <v>2</v>
      </c>
      <c r="O95" s="91" t="s">
        <v>91</v>
      </c>
    </row>
    <row r="96" spans="2:20" x14ac:dyDescent="0.15">
      <c r="B96" s="43" t="s">
        <v>42</v>
      </c>
      <c r="C96" s="44">
        <f>SUM(D96:O96)</f>
        <v>1881</v>
      </c>
      <c r="D96" s="45">
        <f>SUM(D98,D100,D102,D104,D106,D108)</f>
        <v>49</v>
      </c>
      <c r="E96" s="45">
        <f t="shared" ref="E96:O96" si="63">SUM(E98,E100,E102,E104,E106,E108)</f>
        <v>34</v>
      </c>
      <c r="F96" s="45">
        <f t="shared" si="63"/>
        <v>218</v>
      </c>
      <c r="G96" s="45">
        <f t="shared" si="63"/>
        <v>242</v>
      </c>
      <c r="H96" s="45">
        <f t="shared" si="63"/>
        <v>167</v>
      </c>
      <c r="I96" s="45">
        <f t="shared" si="63"/>
        <v>171</v>
      </c>
      <c r="J96" s="45">
        <f t="shared" si="63"/>
        <v>363</v>
      </c>
      <c r="K96" s="45">
        <f t="shared" si="63"/>
        <v>329</v>
      </c>
      <c r="L96" s="45">
        <f t="shared" si="63"/>
        <v>43</v>
      </c>
      <c r="M96" s="45">
        <f t="shared" si="63"/>
        <v>82</v>
      </c>
      <c r="N96" s="45">
        <f t="shared" si="63"/>
        <v>25</v>
      </c>
      <c r="O96" s="45">
        <f t="shared" si="63"/>
        <v>158</v>
      </c>
      <c r="P96" s="19"/>
    </row>
    <row r="97" spans="2:16" ht="12.75" thickBot="1" x14ac:dyDescent="0.2">
      <c r="B97" s="47"/>
      <c r="C97" s="48">
        <f>$C96/C96</f>
        <v>1</v>
      </c>
      <c r="D97" s="48">
        <f>D96/$C96</f>
        <v>2.6049973418394472E-2</v>
      </c>
      <c r="E97" s="48">
        <f t="shared" ref="E97:O109" si="64">E96/$C96</f>
        <v>1.8075491759702286E-2</v>
      </c>
      <c r="F97" s="48">
        <f t="shared" si="64"/>
        <v>0.11589580010632643</v>
      </c>
      <c r="G97" s="48">
        <f t="shared" si="64"/>
        <v>0.12865497076023391</v>
      </c>
      <c r="H97" s="48">
        <f t="shared" si="64"/>
        <v>8.8782562466772991E-2</v>
      </c>
      <c r="I97" s="48">
        <f t="shared" si="64"/>
        <v>9.0909090909090912E-2</v>
      </c>
      <c r="J97" s="48">
        <f t="shared" si="64"/>
        <v>0.19298245614035087</v>
      </c>
      <c r="K97" s="48">
        <f t="shared" si="64"/>
        <v>0.17490696438064859</v>
      </c>
      <c r="L97" s="48">
        <f t="shared" si="64"/>
        <v>2.2860180754917598E-2</v>
      </c>
      <c r="M97" s="48">
        <f t="shared" si="64"/>
        <v>4.3593833067517275E-2</v>
      </c>
      <c r="N97" s="48">
        <f>N96/$C96</f>
        <v>1.3290802764486975E-2</v>
      </c>
      <c r="O97" s="48">
        <f t="shared" si="64"/>
        <v>8.3997873471557682E-2</v>
      </c>
      <c r="P97" s="19"/>
    </row>
    <row r="98" spans="2:16" ht="12" customHeight="1" thickTop="1" x14ac:dyDescent="0.4">
      <c r="B98" s="328" t="s">
        <v>137</v>
      </c>
      <c r="C98" s="123">
        <f>SUM(D98:O98)</f>
        <v>510</v>
      </c>
      <c r="D98" s="123">
        <v>17</v>
      </c>
      <c r="E98" s="123">
        <v>8</v>
      </c>
      <c r="F98" s="123">
        <v>64</v>
      </c>
      <c r="G98" s="123">
        <v>67</v>
      </c>
      <c r="H98" s="123">
        <v>59</v>
      </c>
      <c r="I98" s="123">
        <v>51</v>
      </c>
      <c r="J98" s="123">
        <v>106</v>
      </c>
      <c r="K98" s="123">
        <v>88</v>
      </c>
      <c r="L98" s="123">
        <v>16</v>
      </c>
      <c r="M98" s="123">
        <v>21</v>
      </c>
      <c r="N98" s="123">
        <v>2</v>
      </c>
      <c r="O98" s="123">
        <v>11</v>
      </c>
    </row>
    <row r="99" spans="2:16" ht="12" customHeight="1" x14ac:dyDescent="0.4">
      <c r="B99" s="329"/>
      <c r="C99" s="125">
        <f>$C98/C98</f>
        <v>1</v>
      </c>
      <c r="D99" s="125">
        <f>D98/$C98</f>
        <v>3.3333333333333333E-2</v>
      </c>
      <c r="E99" s="125">
        <f t="shared" si="64"/>
        <v>1.5686274509803921E-2</v>
      </c>
      <c r="F99" s="125">
        <f t="shared" si="64"/>
        <v>0.12549019607843137</v>
      </c>
      <c r="G99" s="125">
        <f t="shared" si="64"/>
        <v>0.13137254901960785</v>
      </c>
      <c r="H99" s="125">
        <f t="shared" si="64"/>
        <v>0.11568627450980393</v>
      </c>
      <c r="I99" s="125">
        <f t="shared" si="64"/>
        <v>0.1</v>
      </c>
      <c r="J99" s="125">
        <f t="shared" si="64"/>
        <v>0.20784313725490197</v>
      </c>
      <c r="K99" s="125">
        <f t="shared" si="64"/>
        <v>0.17254901960784313</v>
      </c>
      <c r="L99" s="125">
        <f t="shared" si="64"/>
        <v>3.1372549019607843E-2</v>
      </c>
      <c r="M99" s="125">
        <f t="shared" si="64"/>
        <v>4.1176470588235294E-2</v>
      </c>
      <c r="N99" s="125">
        <f>N98/$C98</f>
        <v>3.9215686274509803E-3</v>
      </c>
      <c r="O99" s="125">
        <f t="shared" si="64"/>
        <v>2.1568627450980392E-2</v>
      </c>
    </row>
    <row r="100" spans="2:16" ht="12" customHeight="1" x14ac:dyDescent="0.4">
      <c r="B100" s="330" t="s">
        <v>138</v>
      </c>
      <c r="C100" s="123">
        <f>SUM(D100:O100)</f>
        <v>35</v>
      </c>
      <c r="D100" s="123">
        <v>3</v>
      </c>
      <c r="E100" s="123">
        <v>1</v>
      </c>
      <c r="F100" s="123">
        <v>4</v>
      </c>
      <c r="G100" s="123">
        <v>2</v>
      </c>
      <c r="H100" s="123">
        <v>1</v>
      </c>
      <c r="I100" s="123">
        <v>4</v>
      </c>
      <c r="J100" s="123">
        <v>6</v>
      </c>
      <c r="K100" s="123">
        <v>4</v>
      </c>
      <c r="L100" s="123">
        <v>0</v>
      </c>
      <c r="M100" s="123">
        <v>6</v>
      </c>
      <c r="N100" s="123">
        <v>1</v>
      </c>
      <c r="O100" s="123">
        <v>3</v>
      </c>
    </row>
    <row r="101" spans="2:16" ht="12" customHeight="1" x14ac:dyDescent="0.4">
      <c r="B101" s="329"/>
      <c r="C101" s="125">
        <f>$C100/C100</f>
        <v>1</v>
      </c>
      <c r="D101" s="125">
        <f>D100/$C100</f>
        <v>8.5714285714285715E-2</v>
      </c>
      <c r="E101" s="125">
        <f t="shared" si="64"/>
        <v>2.8571428571428571E-2</v>
      </c>
      <c r="F101" s="125">
        <f>F100/$C100</f>
        <v>0.11428571428571428</v>
      </c>
      <c r="G101" s="125">
        <f t="shared" si="64"/>
        <v>5.7142857142857141E-2</v>
      </c>
      <c r="H101" s="125">
        <f t="shared" si="64"/>
        <v>2.8571428571428571E-2</v>
      </c>
      <c r="I101" s="125">
        <f t="shared" si="64"/>
        <v>0.11428571428571428</v>
      </c>
      <c r="J101" s="125">
        <f t="shared" si="64"/>
        <v>0.17142857142857143</v>
      </c>
      <c r="K101" s="125">
        <f t="shared" si="64"/>
        <v>0.11428571428571428</v>
      </c>
      <c r="L101" s="125">
        <f t="shared" si="64"/>
        <v>0</v>
      </c>
      <c r="M101" s="125">
        <f t="shared" si="64"/>
        <v>0.17142857142857143</v>
      </c>
      <c r="N101" s="125">
        <f>N100/$C100</f>
        <v>2.8571428571428571E-2</v>
      </c>
      <c r="O101" s="125">
        <f t="shared" si="64"/>
        <v>8.5714285714285715E-2</v>
      </c>
    </row>
    <row r="102" spans="2:16" ht="12" customHeight="1" x14ac:dyDescent="0.4">
      <c r="B102" s="330" t="s">
        <v>139</v>
      </c>
      <c r="C102" s="123">
        <f>SUM(D102:O102)</f>
        <v>252</v>
      </c>
      <c r="D102" s="123">
        <v>5</v>
      </c>
      <c r="E102" s="123">
        <v>9</v>
      </c>
      <c r="F102" s="123">
        <v>36</v>
      </c>
      <c r="G102" s="123">
        <v>35</v>
      </c>
      <c r="H102" s="123">
        <v>27</v>
      </c>
      <c r="I102" s="123">
        <v>29</v>
      </c>
      <c r="J102" s="123">
        <v>44</v>
      </c>
      <c r="K102" s="123">
        <v>38</v>
      </c>
      <c r="L102" s="123">
        <v>8</v>
      </c>
      <c r="M102" s="123">
        <v>9</v>
      </c>
      <c r="N102" s="123">
        <v>3</v>
      </c>
      <c r="O102" s="123">
        <v>9</v>
      </c>
    </row>
    <row r="103" spans="2:16" ht="12" customHeight="1" x14ac:dyDescent="0.4">
      <c r="B103" s="329"/>
      <c r="C103" s="125">
        <f>$C102/C102</f>
        <v>1</v>
      </c>
      <c r="D103" s="125">
        <f>D102/$C102</f>
        <v>1.984126984126984E-2</v>
      </c>
      <c r="E103" s="125">
        <f t="shared" si="64"/>
        <v>3.5714285714285712E-2</v>
      </c>
      <c r="F103" s="125">
        <f>F102/$C102</f>
        <v>0.14285714285714285</v>
      </c>
      <c r="G103" s="125">
        <f t="shared" si="64"/>
        <v>0.1388888888888889</v>
      </c>
      <c r="H103" s="125">
        <f t="shared" si="64"/>
        <v>0.10714285714285714</v>
      </c>
      <c r="I103" s="125">
        <f t="shared" si="64"/>
        <v>0.11507936507936507</v>
      </c>
      <c r="J103" s="125">
        <f t="shared" si="64"/>
        <v>0.17460317460317459</v>
      </c>
      <c r="K103" s="125">
        <f t="shared" si="64"/>
        <v>0.15079365079365079</v>
      </c>
      <c r="L103" s="125">
        <f t="shared" si="64"/>
        <v>3.1746031746031744E-2</v>
      </c>
      <c r="M103" s="125">
        <f t="shared" si="64"/>
        <v>3.5714285714285712E-2</v>
      </c>
      <c r="N103" s="125">
        <f>N102/$C102</f>
        <v>1.1904761904761904E-2</v>
      </c>
      <c r="O103" s="125">
        <f t="shared" si="64"/>
        <v>3.5714285714285712E-2</v>
      </c>
    </row>
    <row r="104" spans="2:16" ht="12" customHeight="1" x14ac:dyDescent="0.4">
      <c r="B104" s="330" t="s">
        <v>140</v>
      </c>
      <c r="C104" s="123">
        <f>SUM(D104:O104)</f>
        <v>779</v>
      </c>
      <c r="D104" s="123">
        <v>20</v>
      </c>
      <c r="E104" s="123">
        <v>16</v>
      </c>
      <c r="F104" s="123">
        <v>92</v>
      </c>
      <c r="G104" s="123">
        <v>106</v>
      </c>
      <c r="H104" s="123">
        <v>62</v>
      </c>
      <c r="I104" s="123">
        <v>69</v>
      </c>
      <c r="J104" s="123">
        <v>158</v>
      </c>
      <c r="K104" s="123">
        <v>153</v>
      </c>
      <c r="L104" s="123">
        <v>15</v>
      </c>
      <c r="M104" s="123">
        <v>38</v>
      </c>
      <c r="N104" s="123">
        <v>10</v>
      </c>
      <c r="O104" s="123">
        <v>40</v>
      </c>
    </row>
    <row r="105" spans="2:16" ht="12" customHeight="1" x14ac:dyDescent="0.4">
      <c r="B105" s="329"/>
      <c r="C105" s="125">
        <f>$C104/C104</f>
        <v>1</v>
      </c>
      <c r="D105" s="125">
        <f>D104/$C104</f>
        <v>2.5673940949935817E-2</v>
      </c>
      <c r="E105" s="125">
        <f t="shared" si="64"/>
        <v>2.0539152759948651E-2</v>
      </c>
      <c r="F105" s="125">
        <f>F104/$C104</f>
        <v>0.11810012836970475</v>
      </c>
      <c r="G105" s="125">
        <f t="shared" si="64"/>
        <v>0.13607188703465983</v>
      </c>
      <c r="H105" s="125">
        <f t="shared" si="64"/>
        <v>7.9589216944801033E-2</v>
      </c>
      <c r="I105" s="125">
        <f t="shared" si="64"/>
        <v>8.8575096277278567E-2</v>
      </c>
      <c r="J105" s="125">
        <f t="shared" si="64"/>
        <v>0.20282413350449294</v>
      </c>
      <c r="K105" s="125">
        <f t="shared" si="64"/>
        <v>0.19640564826700899</v>
      </c>
      <c r="L105" s="125">
        <f t="shared" si="64"/>
        <v>1.9255455712451863E-2</v>
      </c>
      <c r="M105" s="125">
        <f t="shared" si="64"/>
        <v>4.878048780487805E-2</v>
      </c>
      <c r="N105" s="125">
        <f>N104/$C104</f>
        <v>1.2836970474967908E-2</v>
      </c>
      <c r="O105" s="125">
        <f t="shared" si="64"/>
        <v>5.1347881899871634E-2</v>
      </c>
    </row>
    <row r="106" spans="2:16" ht="12" customHeight="1" x14ac:dyDescent="0.4">
      <c r="B106" s="122" t="s">
        <v>2</v>
      </c>
      <c r="C106" s="123">
        <f t="shared" ref="C106" si="65">SUM(D106:O106)</f>
        <v>64</v>
      </c>
      <c r="D106" s="123">
        <v>3</v>
      </c>
      <c r="E106" s="123">
        <v>0</v>
      </c>
      <c r="F106" s="123">
        <v>5</v>
      </c>
      <c r="G106" s="123">
        <v>10</v>
      </c>
      <c r="H106" s="123">
        <v>5</v>
      </c>
      <c r="I106" s="123">
        <v>6</v>
      </c>
      <c r="J106" s="123">
        <v>13</v>
      </c>
      <c r="K106" s="123">
        <v>11</v>
      </c>
      <c r="L106" s="123">
        <v>2</v>
      </c>
      <c r="M106" s="123">
        <v>1</v>
      </c>
      <c r="N106" s="123">
        <v>5</v>
      </c>
      <c r="O106" s="123">
        <v>3</v>
      </c>
    </row>
    <row r="107" spans="2:16" ht="12" customHeight="1" x14ac:dyDescent="0.4">
      <c r="B107" s="124"/>
      <c r="C107" s="125">
        <f>$C106/C106</f>
        <v>1</v>
      </c>
      <c r="D107" s="125">
        <f>D106/$C106</f>
        <v>4.6875E-2</v>
      </c>
      <c r="E107" s="125">
        <f t="shared" si="64"/>
        <v>0</v>
      </c>
      <c r="F107" s="125">
        <f>F106/$C106</f>
        <v>7.8125E-2</v>
      </c>
      <c r="G107" s="125">
        <f t="shared" si="64"/>
        <v>0.15625</v>
      </c>
      <c r="H107" s="125">
        <f t="shared" si="64"/>
        <v>7.8125E-2</v>
      </c>
      <c r="I107" s="125">
        <f t="shared" si="64"/>
        <v>9.375E-2</v>
      </c>
      <c r="J107" s="125">
        <f t="shared" si="64"/>
        <v>0.203125</v>
      </c>
      <c r="K107" s="125">
        <f t="shared" si="64"/>
        <v>0.171875</v>
      </c>
      <c r="L107" s="125">
        <f t="shared" si="64"/>
        <v>3.125E-2</v>
      </c>
      <c r="M107" s="125">
        <f t="shared" si="64"/>
        <v>1.5625E-2</v>
      </c>
      <c r="N107" s="125">
        <f>N106/$C106</f>
        <v>7.8125E-2</v>
      </c>
      <c r="O107" s="125">
        <f t="shared" si="64"/>
        <v>4.6875E-2</v>
      </c>
    </row>
    <row r="108" spans="2:16" ht="12" customHeight="1" x14ac:dyDescent="0.4">
      <c r="B108" s="122" t="s">
        <v>0</v>
      </c>
      <c r="C108" s="123">
        <f t="shared" ref="C108" si="66">SUM(D108:O108)</f>
        <v>241</v>
      </c>
      <c r="D108" s="123">
        <v>1</v>
      </c>
      <c r="E108" s="123">
        <v>0</v>
      </c>
      <c r="F108" s="123">
        <v>17</v>
      </c>
      <c r="G108" s="123">
        <v>22</v>
      </c>
      <c r="H108" s="123">
        <v>13</v>
      </c>
      <c r="I108" s="123">
        <v>12</v>
      </c>
      <c r="J108" s="123">
        <v>36</v>
      </c>
      <c r="K108" s="123">
        <v>35</v>
      </c>
      <c r="L108" s="123">
        <v>2</v>
      </c>
      <c r="M108" s="123">
        <v>7</v>
      </c>
      <c r="N108" s="123">
        <v>4</v>
      </c>
      <c r="O108" s="123">
        <v>92</v>
      </c>
    </row>
    <row r="109" spans="2:16" ht="12" customHeight="1" x14ac:dyDescent="0.4">
      <c r="B109" s="124"/>
      <c r="C109" s="125">
        <f>$C108/C108</f>
        <v>1</v>
      </c>
      <c r="D109" s="125">
        <f>D108/$C108</f>
        <v>4.1493775933609959E-3</v>
      </c>
      <c r="E109" s="125">
        <f t="shared" si="64"/>
        <v>0</v>
      </c>
      <c r="F109" s="125">
        <f>F108/$C108</f>
        <v>7.0539419087136929E-2</v>
      </c>
      <c r="G109" s="125">
        <f t="shared" si="64"/>
        <v>9.1286307053941904E-2</v>
      </c>
      <c r="H109" s="125">
        <f t="shared" si="64"/>
        <v>5.3941908713692949E-2</v>
      </c>
      <c r="I109" s="125">
        <f t="shared" si="64"/>
        <v>4.9792531120331947E-2</v>
      </c>
      <c r="J109" s="125">
        <f t="shared" si="64"/>
        <v>0.14937759336099585</v>
      </c>
      <c r="K109" s="125">
        <f t="shared" si="64"/>
        <v>0.14522821576763487</v>
      </c>
      <c r="L109" s="125">
        <f t="shared" si="64"/>
        <v>8.2987551867219917E-3</v>
      </c>
      <c r="M109" s="125">
        <f t="shared" si="64"/>
        <v>2.9045643153526972E-2</v>
      </c>
      <c r="N109" s="125">
        <f>N108/$C108</f>
        <v>1.6597510373443983E-2</v>
      </c>
      <c r="O109" s="125">
        <f t="shared" si="64"/>
        <v>0.38174273858921159</v>
      </c>
    </row>
    <row r="111" spans="2:16" ht="15" customHeight="1" x14ac:dyDescent="0.4">
      <c r="B111" s="18" t="s">
        <v>279</v>
      </c>
    </row>
    <row r="112" spans="2:16" s="24" customFormat="1" ht="108" customHeight="1" x14ac:dyDescent="0.4">
      <c r="B112" s="89"/>
      <c r="C112" s="90" t="s">
        <v>39</v>
      </c>
      <c r="D112" s="96" t="s">
        <v>102</v>
      </c>
      <c r="E112" s="96" t="s">
        <v>103</v>
      </c>
      <c r="F112" s="96" t="s">
        <v>104</v>
      </c>
      <c r="G112" s="96" t="s">
        <v>105</v>
      </c>
      <c r="H112" s="96" t="s">
        <v>106</v>
      </c>
      <c r="I112" s="96" t="s">
        <v>107</v>
      </c>
      <c r="J112" s="96" t="s">
        <v>108</v>
      </c>
      <c r="K112" s="96" t="s">
        <v>109</v>
      </c>
      <c r="L112" s="96" t="s">
        <v>110</v>
      </c>
      <c r="M112" s="96" t="s">
        <v>111</v>
      </c>
      <c r="N112" s="91" t="s">
        <v>112</v>
      </c>
      <c r="O112" s="91" t="s">
        <v>91</v>
      </c>
    </row>
    <row r="113" spans="2:16" x14ac:dyDescent="0.15">
      <c r="B113" s="43" t="s">
        <v>42</v>
      </c>
      <c r="C113" s="44">
        <f>SUM(D113:O113)</f>
        <v>1332</v>
      </c>
      <c r="D113" s="45">
        <f>SUM(D115,D117,D119,D121,D123,D125)</f>
        <v>283</v>
      </c>
      <c r="E113" s="45">
        <f t="shared" ref="E113:O113" si="67">SUM(E115,E117,E119,E121,E123,E125)</f>
        <v>64</v>
      </c>
      <c r="F113" s="45">
        <f t="shared" si="67"/>
        <v>57</v>
      </c>
      <c r="G113" s="45">
        <f t="shared" si="67"/>
        <v>66</v>
      </c>
      <c r="H113" s="45">
        <f t="shared" si="67"/>
        <v>93</v>
      </c>
      <c r="I113" s="45">
        <f t="shared" si="67"/>
        <v>135</v>
      </c>
      <c r="J113" s="45">
        <f t="shared" si="67"/>
        <v>38</v>
      </c>
      <c r="K113" s="45">
        <f t="shared" si="67"/>
        <v>4</v>
      </c>
      <c r="L113" s="45">
        <f t="shared" si="67"/>
        <v>169</v>
      </c>
      <c r="M113" s="45">
        <f t="shared" si="67"/>
        <v>267</v>
      </c>
      <c r="N113" s="45">
        <f t="shared" si="67"/>
        <v>15</v>
      </c>
      <c r="O113" s="45">
        <f t="shared" si="67"/>
        <v>141</v>
      </c>
      <c r="P113" s="19"/>
    </row>
    <row r="114" spans="2:16" ht="12.75" thickBot="1" x14ac:dyDescent="0.2">
      <c r="B114" s="47"/>
      <c r="C114" s="48">
        <f>$C113/C113</f>
        <v>1</v>
      </c>
      <c r="D114" s="48">
        <f>D113/$C113</f>
        <v>0.21246246246246248</v>
      </c>
      <c r="E114" s="48">
        <f t="shared" ref="E114:M114" si="68">E113/$C113</f>
        <v>4.8048048048048048E-2</v>
      </c>
      <c r="F114" s="48">
        <f t="shared" si="68"/>
        <v>4.2792792792792793E-2</v>
      </c>
      <c r="G114" s="48">
        <f t="shared" si="68"/>
        <v>4.954954954954955E-2</v>
      </c>
      <c r="H114" s="48">
        <f t="shared" si="68"/>
        <v>6.9819819819819814E-2</v>
      </c>
      <c r="I114" s="48">
        <f t="shared" si="68"/>
        <v>0.10135135135135136</v>
      </c>
      <c r="J114" s="48">
        <f t="shared" si="68"/>
        <v>2.8528528528528527E-2</v>
      </c>
      <c r="K114" s="48">
        <f t="shared" si="68"/>
        <v>3.003003003003003E-3</v>
      </c>
      <c r="L114" s="48">
        <f t="shared" si="68"/>
        <v>0.12687687687687688</v>
      </c>
      <c r="M114" s="48">
        <f t="shared" si="68"/>
        <v>0.20045045045045046</v>
      </c>
      <c r="N114" s="48">
        <f>N113/$C113</f>
        <v>1.1261261261261261E-2</v>
      </c>
      <c r="O114" s="48">
        <f t="shared" ref="O114" si="69">O113/$C113</f>
        <v>0.10585585585585586</v>
      </c>
      <c r="P114" s="19"/>
    </row>
    <row r="115" spans="2:16" ht="12" customHeight="1" thickTop="1" x14ac:dyDescent="0.4">
      <c r="B115" s="331" t="s">
        <v>137</v>
      </c>
      <c r="C115" s="123">
        <f>SUM(D115:O115)</f>
        <v>295</v>
      </c>
      <c r="D115" s="123">
        <v>54</v>
      </c>
      <c r="E115" s="123">
        <v>18</v>
      </c>
      <c r="F115" s="123">
        <v>13</v>
      </c>
      <c r="G115" s="123">
        <v>13</v>
      </c>
      <c r="H115" s="123">
        <v>23</v>
      </c>
      <c r="I115" s="123">
        <v>27</v>
      </c>
      <c r="J115" s="123">
        <v>7</v>
      </c>
      <c r="K115" s="123">
        <v>0</v>
      </c>
      <c r="L115" s="123">
        <v>41</v>
      </c>
      <c r="M115" s="123">
        <v>77</v>
      </c>
      <c r="N115" s="123">
        <v>1</v>
      </c>
      <c r="O115" s="123">
        <v>21</v>
      </c>
    </row>
    <row r="116" spans="2:16" ht="12" customHeight="1" x14ac:dyDescent="0.4">
      <c r="B116" s="332"/>
      <c r="C116" s="125">
        <f>$C115/C115</f>
        <v>1</v>
      </c>
      <c r="D116" s="125">
        <f>D115/$C115</f>
        <v>0.18305084745762712</v>
      </c>
      <c r="E116" s="125">
        <f t="shared" ref="E116:O116" si="70">E115/$C115</f>
        <v>6.1016949152542375E-2</v>
      </c>
      <c r="F116" s="125">
        <f>F115/$C115</f>
        <v>4.4067796610169491E-2</v>
      </c>
      <c r="G116" s="125">
        <f t="shared" si="70"/>
        <v>4.4067796610169491E-2</v>
      </c>
      <c r="H116" s="125">
        <f t="shared" si="70"/>
        <v>7.796610169491526E-2</v>
      </c>
      <c r="I116" s="125">
        <f t="shared" si="70"/>
        <v>9.152542372881356E-2</v>
      </c>
      <c r="J116" s="125">
        <f t="shared" si="70"/>
        <v>2.3728813559322035E-2</v>
      </c>
      <c r="K116" s="125">
        <f t="shared" si="70"/>
        <v>0</v>
      </c>
      <c r="L116" s="125">
        <f t="shared" si="70"/>
        <v>0.13898305084745763</v>
      </c>
      <c r="M116" s="125">
        <f t="shared" si="70"/>
        <v>0.26101694915254237</v>
      </c>
      <c r="N116" s="125">
        <f>N115/$C115</f>
        <v>3.3898305084745762E-3</v>
      </c>
      <c r="O116" s="125">
        <f t="shared" si="70"/>
        <v>7.1186440677966104E-2</v>
      </c>
    </row>
    <row r="117" spans="2:16" ht="12" customHeight="1" x14ac:dyDescent="0.4">
      <c r="B117" s="333" t="s">
        <v>138</v>
      </c>
      <c r="C117" s="123">
        <f>SUM(D117:O117)</f>
        <v>38</v>
      </c>
      <c r="D117" s="123">
        <v>11</v>
      </c>
      <c r="E117" s="123">
        <v>1</v>
      </c>
      <c r="F117" s="123">
        <v>3</v>
      </c>
      <c r="G117" s="123">
        <v>5</v>
      </c>
      <c r="H117" s="123">
        <v>5</v>
      </c>
      <c r="I117" s="123">
        <v>7</v>
      </c>
      <c r="J117" s="123">
        <v>2</v>
      </c>
      <c r="K117" s="123">
        <v>0</v>
      </c>
      <c r="L117" s="123">
        <v>2</v>
      </c>
      <c r="M117" s="123">
        <v>1</v>
      </c>
      <c r="N117" s="123">
        <v>1</v>
      </c>
      <c r="O117" s="123">
        <v>0</v>
      </c>
    </row>
    <row r="118" spans="2:16" ht="12" customHeight="1" x14ac:dyDescent="0.4">
      <c r="B118" s="332"/>
      <c r="C118" s="125">
        <f>$C117/C117</f>
        <v>1</v>
      </c>
      <c r="D118" s="125">
        <f>D117/$C117</f>
        <v>0.28947368421052633</v>
      </c>
      <c r="E118" s="125">
        <f t="shared" ref="E118:O118" si="71">E117/$C117</f>
        <v>2.6315789473684209E-2</v>
      </c>
      <c r="F118" s="125">
        <f>F117/$C117</f>
        <v>7.8947368421052627E-2</v>
      </c>
      <c r="G118" s="125">
        <f t="shared" si="71"/>
        <v>0.13157894736842105</v>
      </c>
      <c r="H118" s="125">
        <f t="shared" si="71"/>
        <v>0.13157894736842105</v>
      </c>
      <c r="I118" s="125">
        <f t="shared" si="71"/>
        <v>0.18421052631578946</v>
      </c>
      <c r="J118" s="125">
        <f t="shared" si="71"/>
        <v>5.2631578947368418E-2</v>
      </c>
      <c r="K118" s="125">
        <f t="shared" si="71"/>
        <v>0</v>
      </c>
      <c r="L118" s="125">
        <f t="shared" si="71"/>
        <v>5.2631578947368418E-2</v>
      </c>
      <c r="M118" s="125">
        <f t="shared" si="71"/>
        <v>2.6315789473684209E-2</v>
      </c>
      <c r="N118" s="125">
        <f>N117/$C117</f>
        <v>2.6315789473684209E-2</v>
      </c>
      <c r="O118" s="125">
        <f t="shared" si="71"/>
        <v>0</v>
      </c>
    </row>
    <row r="119" spans="2:16" ht="12" customHeight="1" x14ac:dyDescent="0.4">
      <c r="B119" s="333" t="s">
        <v>139</v>
      </c>
      <c r="C119" s="123">
        <f>SUM(D119:O119)</f>
        <v>169</v>
      </c>
      <c r="D119" s="123">
        <v>38</v>
      </c>
      <c r="E119" s="123">
        <v>11</v>
      </c>
      <c r="F119" s="123">
        <v>7</v>
      </c>
      <c r="G119" s="123">
        <v>4</v>
      </c>
      <c r="H119" s="123">
        <v>16</v>
      </c>
      <c r="I119" s="123">
        <v>22</v>
      </c>
      <c r="J119" s="123">
        <v>7</v>
      </c>
      <c r="K119" s="123">
        <v>3</v>
      </c>
      <c r="L119" s="123">
        <v>25</v>
      </c>
      <c r="M119" s="123">
        <v>24</v>
      </c>
      <c r="N119" s="123">
        <v>1</v>
      </c>
      <c r="O119" s="123">
        <v>11</v>
      </c>
    </row>
    <row r="120" spans="2:16" ht="12" customHeight="1" x14ac:dyDescent="0.4">
      <c r="B120" s="332"/>
      <c r="C120" s="125">
        <f>$C119/C119</f>
        <v>1</v>
      </c>
      <c r="D120" s="125">
        <f>D119/$C119</f>
        <v>0.22485207100591717</v>
      </c>
      <c r="E120" s="125">
        <f t="shared" ref="E120:O120" si="72">E119/$C119</f>
        <v>6.5088757396449703E-2</v>
      </c>
      <c r="F120" s="125">
        <f>F119/$C119</f>
        <v>4.142011834319527E-2</v>
      </c>
      <c r="G120" s="125">
        <f t="shared" si="72"/>
        <v>2.3668639053254437E-2</v>
      </c>
      <c r="H120" s="125">
        <f t="shared" si="72"/>
        <v>9.4674556213017749E-2</v>
      </c>
      <c r="I120" s="125">
        <f t="shared" si="72"/>
        <v>0.13017751479289941</v>
      </c>
      <c r="J120" s="125">
        <f t="shared" si="72"/>
        <v>4.142011834319527E-2</v>
      </c>
      <c r="K120" s="125">
        <f t="shared" si="72"/>
        <v>1.7751479289940829E-2</v>
      </c>
      <c r="L120" s="125">
        <f t="shared" si="72"/>
        <v>0.14792899408284024</v>
      </c>
      <c r="M120" s="125">
        <f t="shared" si="72"/>
        <v>0.14201183431952663</v>
      </c>
      <c r="N120" s="125">
        <f>N119/$C119</f>
        <v>5.9171597633136093E-3</v>
      </c>
      <c r="O120" s="125">
        <f t="shared" si="72"/>
        <v>6.5088757396449703E-2</v>
      </c>
    </row>
    <row r="121" spans="2:16" ht="12" customHeight="1" x14ac:dyDescent="0.4">
      <c r="B121" s="333" t="s">
        <v>140</v>
      </c>
      <c r="C121" s="123">
        <f>SUM(D121:O121)</f>
        <v>564</v>
      </c>
      <c r="D121" s="123">
        <v>135</v>
      </c>
      <c r="E121" s="123">
        <v>25</v>
      </c>
      <c r="F121" s="123">
        <v>25</v>
      </c>
      <c r="G121" s="123">
        <v>29</v>
      </c>
      <c r="H121" s="123">
        <v>36</v>
      </c>
      <c r="I121" s="123">
        <v>58</v>
      </c>
      <c r="J121" s="123">
        <v>17</v>
      </c>
      <c r="K121" s="123">
        <v>0</v>
      </c>
      <c r="L121" s="123">
        <v>80</v>
      </c>
      <c r="M121" s="123">
        <v>130</v>
      </c>
      <c r="N121" s="123">
        <v>5</v>
      </c>
      <c r="O121" s="123">
        <v>24</v>
      </c>
    </row>
    <row r="122" spans="2:16" ht="12" customHeight="1" x14ac:dyDescent="0.4">
      <c r="B122" s="332"/>
      <c r="C122" s="125">
        <f>$C121/C121</f>
        <v>1</v>
      </c>
      <c r="D122" s="125">
        <f>D121/$C121</f>
        <v>0.23936170212765959</v>
      </c>
      <c r="E122" s="125">
        <f t="shared" ref="E122:O122" si="73">E121/$C121</f>
        <v>4.4326241134751775E-2</v>
      </c>
      <c r="F122" s="125">
        <f>F121/$C121</f>
        <v>4.4326241134751775E-2</v>
      </c>
      <c r="G122" s="125">
        <f t="shared" si="73"/>
        <v>5.1418439716312055E-2</v>
      </c>
      <c r="H122" s="125">
        <f t="shared" si="73"/>
        <v>6.3829787234042548E-2</v>
      </c>
      <c r="I122" s="125">
        <f t="shared" si="73"/>
        <v>0.10283687943262411</v>
      </c>
      <c r="J122" s="125">
        <f t="shared" si="73"/>
        <v>3.0141843971631204E-2</v>
      </c>
      <c r="K122" s="125">
        <f t="shared" si="73"/>
        <v>0</v>
      </c>
      <c r="L122" s="125">
        <f t="shared" si="73"/>
        <v>0.14184397163120568</v>
      </c>
      <c r="M122" s="125">
        <f t="shared" si="73"/>
        <v>0.23049645390070922</v>
      </c>
      <c r="N122" s="125">
        <f>N121/$C121</f>
        <v>8.8652482269503553E-3</v>
      </c>
      <c r="O122" s="125">
        <f t="shared" si="73"/>
        <v>4.2553191489361701E-2</v>
      </c>
    </row>
    <row r="123" spans="2:16" ht="12" customHeight="1" x14ac:dyDescent="0.4">
      <c r="B123" s="154" t="s">
        <v>2</v>
      </c>
      <c r="C123" s="123">
        <f t="shared" ref="C123" si="74">SUM(D123:O123)</f>
        <v>53</v>
      </c>
      <c r="D123" s="123">
        <v>8</v>
      </c>
      <c r="E123" s="123">
        <v>3</v>
      </c>
      <c r="F123" s="123">
        <v>3</v>
      </c>
      <c r="G123" s="123">
        <v>3</v>
      </c>
      <c r="H123" s="123">
        <v>4</v>
      </c>
      <c r="I123" s="123">
        <v>7</v>
      </c>
      <c r="J123" s="123">
        <v>2</v>
      </c>
      <c r="K123" s="123">
        <v>1</v>
      </c>
      <c r="L123" s="123">
        <v>2</v>
      </c>
      <c r="M123" s="123">
        <v>12</v>
      </c>
      <c r="N123" s="123">
        <v>4</v>
      </c>
      <c r="O123" s="123">
        <v>4</v>
      </c>
    </row>
    <row r="124" spans="2:16" ht="12" customHeight="1" x14ac:dyDescent="0.4">
      <c r="B124" s="155"/>
      <c r="C124" s="125">
        <f>$C123/C123</f>
        <v>1</v>
      </c>
      <c r="D124" s="125">
        <f>D123/$C123</f>
        <v>0.15094339622641509</v>
      </c>
      <c r="E124" s="125">
        <f t="shared" ref="E124:O126" si="75">E123/$C123</f>
        <v>5.6603773584905662E-2</v>
      </c>
      <c r="F124" s="125">
        <f>F123/$C123</f>
        <v>5.6603773584905662E-2</v>
      </c>
      <c r="G124" s="125">
        <f t="shared" si="75"/>
        <v>5.6603773584905662E-2</v>
      </c>
      <c r="H124" s="125">
        <f t="shared" si="75"/>
        <v>7.5471698113207544E-2</v>
      </c>
      <c r="I124" s="125">
        <f t="shared" si="75"/>
        <v>0.13207547169811321</v>
      </c>
      <c r="J124" s="125">
        <f t="shared" si="75"/>
        <v>3.7735849056603772E-2</v>
      </c>
      <c r="K124" s="125">
        <f t="shared" si="75"/>
        <v>1.8867924528301886E-2</v>
      </c>
      <c r="L124" s="125">
        <f t="shared" si="75"/>
        <v>3.7735849056603772E-2</v>
      </c>
      <c r="M124" s="125">
        <f t="shared" si="75"/>
        <v>0.22641509433962265</v>
      </c>
      <c r="N124" s="125">
        <f>N123/$C123</f>
        <v>7.5471698113207544E-2</v>
      </c>
      <c r="O124" s="125">
        <f t="shared" si="75"/>
        <v>7.5471698113207544E-2</v>
      </c>
    </row>
    <row r="125" spans="2:16" ht="12" customHeight="1" x14ac:dyDescent="0.4">
      <c r="B125" s="154" t="s">
        <v>0</v>
      </c>
      <c r="C125" s="123">
        <f t="shared" ref="C125" si="76">SUM(D125:O125)</f>
        <v>213</v>
      </c>
      <c r="D125" s="123">
        <v>37</v>
      </c>
      <c r="E125" s="123">
        <v>6</v>
      </c>
      <c r="F125" s="123">
        <v>6</v>
      </c>
      <c r="G125" s="123">
        <v>12</v>
      </c>
      <c r="H125" s="123">
        <v>9</v>
      </c>
      <c r="I125" s="123">
        <v>14</v>
      </c>
      <c r="J125" s="123">
        <v>3</v>
      </c>
      <c r="K125" s="123">
        <v>0</v>
      </c>
      <c r="L125" s="123">
        <v>19</v>
      </c>
      <c r="M125" s="123">
        <v>23</v>
      </c>
      <c r="N125" s="123">
        <v>3</v>
      </c>
      <c r="O125" s="123">
        <v>81</v>
      </c>
    </row>
    <row r="126" spans="2:16" ht="12" customHeight="1" x14ac:dyDescent="0.4">
      <c r="B126" s="155"/>
      <c r="C126" s="125">
        <f>$C125/C125</f>
        <v>1</v>
      </c>
      <c r="D126" s="125">
        <f>D125/$C125</f>
        <v>0.17370892018779344</v>
      </c>
      <c r="E126" s="125">
        <f t="shared" si="75"/>
        <v>2.8169014084507043E-2</v>
      </c>
      <c r="F126" s="125">
        <f>F125/$C125</f>
        <v>2.8169014084507043E-2</v>
      </c>
      <c r="G126" s="125">
        <f t="shared" si="75"/>
        <v>5.6338028169014086E-2</v>
      </c>
      <c r="H126" s="125">
        <f t="shared" si="75"/>
        <v>4.2253521126760563E-2</v>
      </c>
      <c r="I126" s="125">
        <f t="shared" si="75"/>
        <v>6.5727699530516437E-2</v>
      </c>
      <c r="J126" s="125">
        <f t="shared" si="75"/>
        <v>1.4084507042253521E-2</v>
      </c>
      <c r="K126" s="125">
        <f t="shared" si="75"/>
        <v>0</v>
      </c>
      <c r="L126" s="125">
        <f t="shared" si="75"/>
        <v>8.9201877934272297E-2</v>
      </c>
      <c r="M126" s="125">
        <f t="shared" si="75"/>
        <v>0.107981220657277</v>
      </c>
      <c r="N126" s="125">
        <f>N125/$C125</f>
        <v>1.4084507042253521E-2</v>
      </c>
      <c r="O126" s="125">
        <f t="shared" si="75"/>
        <v>0.38028169014084506</v>
      </c>
    </row>
    <row r="128" spans="2:16" ht="15" customHeight="1" x14ac:dyDescent="0.4">
      <c r="B128" s="18" t="s">
        <v>280</v>
      </c>
    </row>
    <row r="129" spans="2:9" s="24" customFormat="1" ht="38.25" customHeight="1" x14ac:dyDescent="0.4">
      <c r="B129" s="89"/>
      <c r="C129" s="90" t="s">
        <v>39</v>
      </c>
      <c r="D129" s="96" t="s">
        <v>114</v>
      </c>
      <c r="E129" s="96" t="s">
        <v>115</v>
      </c>
      <c r="F129" s="91" t="s">
        <v>116</v>
      </c>
      <c r="G129" s="91" t="s">
        <v>112</v>
      </c>
      <c r="H129" s="91" t="s">
        <v>0</v>
      </c>
    </row>
    <row r="130" spans="2:9" x14ac:dyDescent="0.15">
      <c r="B130" s="43" t="s">
        <v>42</v>
      </c>
      <c r="C130" s="44">
        <f>SUM(D130:H130)</f>
        <v>802</v>
      </c>
      <c r="D130" s="45">
        <f t="shared" ref="D130:H130" si="77">SUM(D132,D134,D136,D138,D140,D142)</f>
        <v>151</v>
      </c>
      <c r="E130" s="45">
        <f t="shared" si="77"/>
        <v>319</v>
      </c>
      <c r="F130" s="45">
        <f t="shared" si="77"/>
        <v>3</v>
      </c>
      <c r="G130" s="45">
        <f t="shared" si="77"/>
        <v>179</v>
      </c>
      <c r="H130" s="45">
        <f t="shared" si="77"/>
        <v>150</v>
      </c>
      <c r="I130" s="19"/>
    </row>
    <row r="131" spans="2:9" ht="12.75" thickBot="1" x14ac:dyDescent="0.2">
      <c r="B131" s="47"/>
      <c r="C131" s="48">
        <f>$C130/C130</f>
        <v>1</v>
      </c>
      <c r="D131" s="48">
        <f>D130/$C130</f>
        <v>0.1882793017456359</v>
      </c>
      <c r="E131" s="48">
        <f t="shared" ref="E131:H131" si="78">E130/$C130</f>
        <v>0.39775561097256856</v>
      </c>
      <c r="F131" s="48">
        <f t="shared" si="78"/>
        <v>3.740648379052369E-3</v>
      </c>
      <c r="G131" s="48">
        <f t="shared" si="78"/>
        <v>0.22319201995012469</v>
      </c>
      <c r="H131" s="48">
        <f t="shared" si="78"/>
        <v>0.18703241895261846</v>
      </c>
      <c r="I131" s="19"/>
    </row>
    <row r="132" spans="2:9" ht="12" customHeight="1" thickTop="1" x14ac:dyDescent="0.4">
      <c r="B132" s="331" t="s">
        <v>137</v>
      </c>
      <c r="C132" s="123">
        <f>SUM(D132:H132)</f>
        <v>177</v>
      </c>
      <c r="D132" s="123">
        <v>62</v>
      </c>
      <c r="E132" s="123">
        <v>75</v>
      </c>
      <c r="F132" s="123">
        <v>0</v>
      </c>
      <c r="G132" s="123">
        <v>28</v>
      </c>
      <c r="H132" s="123">
        <v>12</v>
      </c>
    </row>
    <row r="133" spans="2:9" ht="12" customHeight="1" x14ac:dyDescent="0.4">
      <c r="B133" s="332"/>
      <c r="C133" s="125">
        <f>$C132/C132</f>
        <v>1</v>
      </c>
      <c r="D133" s="125">
        <f>D132/$C132</f>
        <v>0.35028248587570621</v>
      </c>
      <c r="E133" s="125">
        <f t="shared" ref="E133:H143" si="79">E132/$C132</f>
        <v>0.42372881355932202</v>
      </c>
      <c r="F133" s="125">
        <f t="shared" si="79"/>
        <v>0</v>
      </c>
      <c r="G133" s="125">
        <f t="shared" si="79"/>
        <v>0.15819209039548024</v>
      </c>
      <c r="H133" s="125">
        <f t="shared" si="79"/>
        <v>6.7796610169491525E-2</v>
      </c>
    </row>
    <row r="134" spans="2:9" ht="12" customHeight="1" x14ac:dyDescent="0.4">
      <c r="B134" s="333" t="s">
        <v>138</v>
      </c>
      <c r="C134" s="123">
        <f>SUM(D134:H134)</f>
        <v>17</v>
      </c>
      <c r="D134" s="123">
        <v>4</v>
      </c>
      <c r="E134" s="123">
        <v>9</v>
      </c>
      <c r="F134" s="123">
        <v>0</v>
      </c>
      <c r="G134" s="123">
        <v>3</v>
      </c>
      <c r="H134" s="123">
        <v>1</v>
      </c>
    </row>
    <row r="135" spans="2:9" ht="12" customHeight="1" x14ac:dyDescent="0.4">
      <c r="B135" s="332"/>
      <c r="C135" s="125">
        <f>$C134/C134</f>
        <v>1</v>
      </c>
      <c r="D135" s="125">
        <f>D134/$C134</f>
        <v>0.23529411764705882</v>
      </c>
      <c r="E135" s="125">
        <f t="shared" si="79"/>
        <v>0.52941176470588236</v>
      </c>
      <c r="F135" s="125">
        <f t="shared" si="79"/>
        <v>0</v>
      </c>
      <c r="G135" s="125">
        <f t="shared" si="79"/>
        <v>0.17647058823529413</v>
      </c>
      <c r="H135" s="125">
        <f t="shared" si="79"/>
        <v>5.8823529411764705E-2</v>
      </c>
    </row>
    <row r="136" spans="2:9" ht="12" customHeight="1" x14ac:dyDescent="0.4">
      <c r="B136" s="333" t="s">
        <v>139</v>
      </c>
      <c r="C136" s="123">
        <f>SUM(D136:H136)</f>
        <v>94</v>
      </c>
      <c r="D136" s="123">
        <v>21</v>
      </c>
      <c r="E136" s="123">
        <v>53</v>
      </c>
      <c r="F136" s="123">
        <v>0</v>
      </c>
      <c r="G136" s="123">
        <v>12</v>
      </c>
      <c r="H136" s="123">
        <v>8</v>
      </c>
    </row>
    <row r="137" spans="2:9" ht="12" customHeight="1" x14ac:dyDescent="0.4">
      <c r="B137" s="332"/>
      <c r="C137" s="125">
        <f>$C136/C136</f>
        <v>1</v>
      </c>
      <c r="D137" s="125">
        <f>D136/$C136</f>
        <v>0.22340425531914893</v>
      </c>
      <c r="E137" s="125">
        <f t="shared" si="79"/>
        <v>0.56382978723404253</v>
      </c>
      <c r="F137" s="125">
        <f t="shared" si="79"/>
        <v>0</v>
      </c>
      <c r="G137" s="125">
        <f t="shared" si="79"/>
        <v>0.1276595744680851</v>
      </c>
      <c r="H137" s="125">
        <f t="shared" si="79"/>
        <v>8.5106382978723402E-2</v>
      </c>
    </row>
    <row r="138" spans="2:9" ht="12" customHeight="1" x14ac:dyDescent="0.4">
      <c r="B138" s="333" t="s">
        <v>140</v>
      </c>
      <c r="C138" s="123">
        <f>SUM(D138:H138)</f>
        <v>332</v>
      </c>
      <c r="D138" s="123">
        <v>43</v>
      </c>
      <c r="E138" s="123">
        <v>154</v>
      </c>
      <c r="F138" s="123">
        <v>3</v>
      </c>
      <c r="G138" s="123">
        <v>96</v>
      </c>
      <c r="H138" s="123">
        <v>36</v>
      </c>
    </row>
    <row r="139" spans="2:9" ht="12" customHeight="1" x14ac:dyDescent="0.4">
      <c r="B139" s="332"/>
      <c r="C139" s="125">
        <f>$C138/C138</f>
        <v>1</v>
      </c>
      <c r="D139" s="125">
        <f>D138/$C138</f>
        <v>0.12951807228915663</v>
      </c>
      <c r="E139" s="125">
        <f t="shared" si="79"/>
        <v>0.46385542168674698</v>
      </c>
      <c r="F139" s="125">
        <f t="shared" si="79"/>
        <v>9.0361445783132526E-3</v>
      </c>
      <c r="G139" s="125">
        <f t="shared" si="79"/>
        <v>0.28915662650602408</v>
      </c>
      <c r="H139" s="125">
        <f t="shared" si="79"/>
        <v>0.10843373493975904</v>
      </c>
    </row>
    <row r="140" spans="2:9" ht="12" customHeight="1" x14ac:dyDescent="0.4">
      <c r="B140" s="154" t="s">
        <v>2</v>
      </c>
      <c r="C140" s="123">
        <f>SUM(D140:H140)</f>
        <v>28</v>
      </c>
      <c r="D140" s="123">
        <v>5</v>
      </c>
      <c r="E140" s="123">
        <v>6</v>
      </c>
      <c r="F140" s="123">
        <v>0</v>
      </c>
      <c r="G140" s="123">
        <v>16</v>
      </c>
      <c r="H140" s="123">
        <v>1</v>
      </c>
    </row>
    <row r="141" spans="2:9" ht="12" customHeight="1" x14ac:dyDescent="0.4">
      <c r="B141" s="155"/>
      <c r="C141" s="125">
        <f>$C140/C140</f>
        <v>1</v>
      </c>
      <c r="D141" s="125">
        <f>D140/$C140</f>
        <v>0.17857142857142858</v>
      </c>
      <c r="E141" s="125">
        <f t="shared" si="79"/>
        <v>0.21428571428571427</v>
      </c>
      <c r="F141" s="125">
        <f t="shared" si="79"/>
        <v>0</v>
      </c>
      <c r="G141" s="125">
        <f t="shared" si="79"/>
        <v>0.5714285714285714</v>
      </c>
      <c r="H141" s="125">
        <f t="shared" si="79"/>
        <v>3.5714285714285712E-2</v>
      </c>
    </row>
    <row r="142" spans="2:9" ht="12" customHeight="1" x14ac:dyDescent="0.4">
      <c r="B142" s="154" t="s">
        <v>0</v>
      </c>
      <c r="C142" s="123">
        <f>SUM(D142:H142)</f>
        <v>154</v>
      </c>
      <c r="D142" s="123">
        <v>16</v>
      </c>
      <c r="E142" s="123">
        <v>22</v>
      </c>
      <c r="F142" s="123">
        <v>0</v>
      </c>
      <c r="G142" s="123">
        <v>24</v>
      </c>
      <c r="H142" s="123">
        <v>92</v>
      </c>
    </row>
    <row r="143" spans="2:9" ht="12" customHeight="1" x14ac:dyDescent="0.4">
      <c r="B143" s="155"/>
      <c r="C143" s="125">
        <f>$C142/C142</f>
        <v>1</v>
      </c>
      <c r="D143" s="125">
        <f>D142/$C142</f>
        <v>0.1038961038961039</v>
      </c>
      <c r="E143" s="125">
        <f t="shared" si="79"/>
        <v>0.14285714285714285</v>
      </c>
      <c r="F143" s="125">
        <f t="shared" si="79"/>
        <v>0</v>
      </c>
      <c r="G143" s="125">
        <f t="shared" si="79"/>
        <v>0.15584415584415584</v>
      </c>
      <c r="H143" s="125">
        <f t="shared" si="79"/>
        <v>0.59740259740259738</v>
      </c>
    </row>
  </sheetData>
  <mergeCells count="13">
    <mergeCell ref="B132:B133"/>
    <mergeCell ref="B134:B135"/>
    <mergeCell ref="B136:B137"/>
    <mergeCell ref="B138:B139"/>
    <mergeCell ref="B115:B116"/>
    <mergeCell ref="B117:B118"/>
    <mergeCell ref="B119:B120"/>
    <mergeCell ref="B121:B122"/>
    <mergeCell ref="B12:E12"/>
    <mergeCell ref="B98:B99"/>
    <mergeCell ref="B100:B101"/>
    <mergeCell ref="B102:B103"/>
    <mergeCell ref="B104:B105"/>
  </mergeCells>
  <phoneticPr fontId="2"/>
  <pageMargins left="0.70866141732283472" right="0.70866141732283472" top="0.74803149606299213" bottom="0.74803149606299213" header="0.31496062992125984" footer="0.31496062992125984"/>
  <pageSetup paperSize="9" scale="80" orientation="landscape" r:id="rId1"/>
  <rowBreaks count="3" manualBreakCount="3">
    <brk id="40" max="14" man="1"/>
    <brk id="74" max="14" man="1"/>
    <brk id="110" max="14" man="1"/>
  </rowBreaks>
  <colBreaks count="1" manualBreakCount="1">
    <brk id="1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9" style="18"/>
    <col min="5" max="5" width="9" style="19"/>
    <col min="6" max="16384" width="9" style="18"/>
  </cols>
  <sheetData>
    <row r="1" spans="2:7" ht="22.5" customHeight="1" x14ac:dyDescent="0.4">
      <c r="B1" s="370" t="s">
        <v>513</v>
      </c>
    </row>
    <row r="3" spans="2:7" x14ac:dyDescent="0.4">
      <c r="B3" s="10" t="s">
        <v>144</v>
      </c>
      <c r="C3" s="10"/>
      <c r="D3" s="10"/>
      <c r="E3" s="11"/>
      <c r="F3" s="10"/>
      <c r="G3" s="10"/>
    </row>
    <row r="5" spans="2:7" s="142" customFormat="1" ht="24.75" customHeight="1" x14ac:dyDescent="0.4">
      <c r="B5" s="139"/>
      <c r="C5" s="140"/>
      <c r="D5" s="140"/>
      <c r="E5" s="141"/>
      <c r="F5" s="23" t="s">
        <v>141</v>
      </c>
      <c r="G5" s="23" t="s">
        <v>25</v>
      </c>
    </row>
    <row r="6" spans="2:7" ht="15" customHeight="1" x14ac:dyDescent="0.15">
      <c r="B6" s="143" t="s">
        <v>145</v>
      </c>
      <c r="C6" s="144"/>
      <c r="D6" s="144"/>
      <c r="E6" s="145"/>
      <c r="F6" s="8">
        <v>111</v>
      </c>
      <c r="G6" s="146">
        <f t="shared" ref="G6:G13" si="0">F6/F$14</f>
        <v>0.13840399002493767</v>
      </c>
    </row>
    <row r="7" spans="2:7" ht="15" customHeight="1" x14ac:dyDescent="0.15">
      <c r="B7" s="143" t="s">
        <v>146</v>
      </c>
      <c r="C7" s="144"/>
      <c r="D7" s="144"/>
      <c r="E7" s="145"/>
      <c r="F7" s="8">
        <v>68</v>
      </c>
      <c r="G7" s="146">
        <f t="shared" si="0"/>
        <v>8.4788029925187039E-2</v>
      </c>
    </row>
    <row r="8" spans="2:7" ht="15" customHeight="1" x14ac:dyDescent="0.15">
      <c r="B8" s="143" t="s">
        <v>147</v>
      </c>
      <c r="C8" s="144"/>
      <c r="D8" s="144"/>
      <c r="E8" s="145"/>
      <c r="F8" s="8">
        <v>43</v>
      </c>
      <c r="G8" s="146">
        <f t="shared" si="0"/>
        <v>5.3615960099750622E-2</v>
      </c>
    </row>
    <row r="9" spans="2:7" ht="15" customHeight="1" x14ac:dyDescent="0.15">
      <c r="B9" s="143" t="s">
        <v>148</v>
      </c>
      <c r="C9" s="144"/>
      <c r="D9" s="144"/>
      <c r="E9" s="145"/>
      <c r="F9" s="8">
        <v>23</v>
      </c>
      <c r="G9" s="146">
        <f t="shared" si="0"/>
        <v>2.8678304239401497E-2</v>
      </c>
    </row>
    <row r="10" spans="2:7" ht="15" customHeight="1" x14ac:dyDescent="0.15">
      <c r="B10" s="143" t="s">
        <v>149</v>
      </c>
      <c r="C10" s="144"/>
      <c r="D10" s="144"/>
      <c r="E10" s="145"/>
      <c r="F10" s="8">
        <v>32</v>
      </c>
      <c r="G10" s="146">
        <f t="shared" si="0"/>
        <v>3.9900249376558602E-2</v>
      </c>
    </row>
    <row r="11" spans="2:7" ht="15" customHeight="1" x14ac:dyDescent="0.15">
      <c r="B11" s="156" t="s">
        <v>150</v>
      </c>
      <c r="C11" s="157"/>
      <c r="D11" s="157"/>
      <c r="E11" s="158"/>
      <c r="F11" s="9">
        <v>382</v>
      </c>
      <c r="G11" s="146">
        <f t="shared" si="0"/>
        <v>0.47630922693266831</v>
      </c>
    </row>
    <row r="12" spans="2:7" ht="15" customHeight="1" x14ac:dyDescent="0.15">
      <c r="B12" s="156" t="s">
        <v>2</v>
      </c>
      <c r="C12" s="157"/>
      <c r="D12" s="157"/>
      <c r="E12" s="158"/>
      <c r="F12" s="9">
        <v>7</v>
      </c>
      <c r="G12" s="146">
        <f t="shared" si="0"/>
        <v>8.7281795511221939E-3</v>
      </c>
    </row>
    <row r="13" spans="2:7" ht="15" customHeight="1" thickBot="1" x14ac:dyDescent="0.2">
      <c r="B13" s="147" t="s">
        <v>0</v>
      </c>
      <c r="C13" s="148"/>
      <c r="D13" s="148"/>
      <c r="E13" s="149"/>
      <c r="F13" s="9">
        <v>136</v>
      </c>
      <c r="G13" s="146">
        <f t="shared" si="0"/>
        <v>0.16957605985037408</v>
      </c>
    </row>
    <row r="14" spans="2:7" ht="15" customHeight="1" thickTop="1" x14ac:dyDescent="0.15">
      <c r="B14" s="325" t="s">
        <v>14</v>
      </c>
      <c r="C14" s="326"/>
      <c r="D14" s="326"/>
      <c r="E14" s="327"/>
      <c r="F14" s="152">
        <f>SUM(F6:F13)</f>
        <v>802</v>
      </c>
      <c r="G14" s="153">
        <f>SUM(G6:G13)</f>
        <v>1</v>
      </c>
    </row>
    <row r="16" spans="2:7" x14ac:dyDescent="0.4">
      <c r="B16" s="18" t="s">
        <v>80</v>
      </c>
    </row>
    <row r="17" spans="2:14" ht="30.75" customHeight="1" x14ac:dyDescent="0.4">
      <c r="B17" s="1"/>
      <c r="C17" s="83" t="s">
        <v>39</v>
      </c>
      <c r="D17" s="83" t="s">
        <v>145</v>
      </c>
      <c r="E17" s="94" t="s">
        <v>146</v>
      </c>
      <c r="F17" s="94" t="s">
        <v>147</v>
      </c>
      <c r="G17" s="94" t="s">
        <v>148</v>
      </c>
      <c r="H17" s="83" t="s">
        <v>149</v>
      </c>
      <c r="I17" s="95" t="s">
        <v>150</v>
      </c>
      <c r="J17" s="84" t="s">
        <v>2</v>
      </c>
      <c r="K17" s="84" t="s">
        <v>0</v>
      </c>
    </row>
    <row r="18" spans="2:14" ht="15" customHeight="1" x14ac:dyDescent="0.4">
      <c r="B18" s="4" t="s">
        <v>267</v>
      </c>
      <c r="C18" s="5">
        <f>SUM(D18:K18)</f>
        <v>892</v>
      </c>
      <c r="D18" s="5">
        <v>186</v>
      </c>
      <c r="E18" s="5">
        <v>139</v>
      </c>
      <c r="F18" s="5">
        <v>80</v>
      </c>
      <c r="G18" s="5">
        <v>38</v>
      </c>
      <c r="H18" s="5">
        <v>32</v>
      </c>
      <c r="I18" s="6">
        <v>402</v>
      </c>
      <c r="J18" s="6">
        <v>0</v>
      </c>
      <c r="K18" s="6">
        <v>15</v>
      </c>
    </row>
    <row r="19" spans="2:14" ht="15" customHeight="1" x14ac:dyDescent="0.4">
      <c r="B19" s="7" t="s">
        <v>268</v>
      </c>
      <c r="C19" s="5">
        <f>SUM(D19:K19)</f>
        <v>802</v>
      </c>
      <c r="D19" s="8">
        <v>111</v>
      </c>
      <c r="E19" s="8">
        <v>68</v>
      </c>
      <c r="F19" s="8">
        <v>43</v>
      </c>
      <c r="G19" s="8">
        <v>23</v>
      </c>
      <c r="H19" s="8">
        <v>32</v>
      </c>
      <c r="I19" s="9">
        <v>382</v>
      </c>
      <c r="J19" s="9">
        <v>7</v>
      </c>
      <c r="K19" s="9">
        <v>136</v>
      </c>
    </row>
    <row r="20" spans="2:14" ht="7.5" customHeight="1" x14ac:dyDescent="0.4">
      <c r="B20" s="10"/>
      <c r="C20" s="10"/>
      <c r="D20" s="10"/>
      <c r="E20" s="11"/>
      <c r="F20" s="10"/>
      <c r="G20" s="10"/>
      <c r="H20" s="10"/>
      <c r="I20" s="10"/>
      <c r="J20" s="10"/>
      <c r="K20" s="10"/>
    </row>
    <row r="21" spans="2:14" ht="15" customHeight="1" x14ac:dyDescent="0.4">
      <c r="B21" s="4" t="s">
        <v>267</v>
      </c>
      <c r="C21" s="12">
        <f>C18/C18</f>
        <v>1</v>
      </c>
      <c r="D21" s="12">
        <f>D18/$C18</f>
        <v>0.2085201793721973</v>
      </c>
      <c r="E21" s="12">
        <f t="shared" ref="E21:K22" si="1">E18/$C18</f>
        <v>0.15582959641255606</v>
      </c>
      <c r="F21" s="12">
        <f t="shared" si="1"/>
        <v>8.9686098654708515E-2</v>
      </c>
      <c r="G21" s="12">
        <f t="shared" si="1"/>
        <v>4.2600896860986545E-2</v>
      </c>
      <c r="H21" s="12">
        <f t="shared" si="1"/>
        <v>3.5874439461883408E-2</v>
      </c>
      <c r="I21" s="12">
        <f t="shared" si="1"/>
        <v>0.45067264573991034</v>
      </c>
      <c r="J21" s="12">
        <f t="shared" si="1"/>
        <v>0</v>
      </c>
      <c r="K21" s="12">
        <f t="shared" si="1"/>
        <v>1.6816143497757848E-2</v>
      </c>
    </row>
    <row r="22" spans="2:14" ht="15" customHeight="1" x14ac:dyDescent="0.4">
      <c r="B22" s="7" t="s">
        <v>268</v>
      </c>
      <c r="C22" s="12">
        <f>C19/C19</f>
        <v>1</v>
      </c>
      <c r="D22" s="12">
        <f>D19/$C19</f>
        <v>0.13840399002493767</v>
      </c>
      <c r="E22" s="12">
        <f t="shared" si="1"/>
        <v>8.4788029925187039E-2</v>
      </c>
      <c r="F22" s="12">
        <f t="shared" si="1"/>
        <v>5.3615960099750622E-2</v>
      </c>
      <c r="G22" s="12">
        <f t="shared" si="1"/>
        <v>2.8678304239401497E-2</v>
      </c>
      <c r="H22" s="12">
        <f t="shared" si="1"/>
        <v>3.9900249376558602E-2</v>
      </c>
      <c r="I22" s="12">
        <f t="shared" si="1"/>
        <v>0.47630922693266831</v>
      </c>
      <c r="J22" s="12">
        <f t="shared" si="1"/>
        <v>8.7281795511221939E-3</v>
      </c>
      <c r="K22" s="12">
        <f t="shared" si="1"/>
        <v>0.16957605985037408</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3.75" customHeight="1" x14ac:dyDescent="0.4">
      <c r="B25" s="89"/>
      <c r="C25" s="90" t="s">
        <v>39</v>
      </c>
      <c r="D25" s="91" t="s">
        <v>145</v>
      </c>
      <c r="E25" s="96" t="s">
        <v>146</v>
      </c>
      <c r="F25" s="96" t="s">
        <v>147</v>
      </c>
      <c r="G25" s="96" t="s">
        <v>148</v>
      </c>
      <c r="H25" s="91" t="s">
        <v>149</v>
      </c>
      <c r="I25" s="96" t="s">
        <v>150</v>
      </c>
      <c r="J25" s="91" t="s">
        <v>2</v>
      </c>
      <c r="K25" s="91" t="s">
        <v>0</v>
      </c>
    </row>
    <row r="26" spans="2:14" x14ac:dyDescent="0.15">
      <c r="B26" s="43" t="s">
        <v>42</v>
      </c>
      <c r="C26" s="44">
        <f>SUM(D26:K26)</f>
        <v>802</v>
      </c>
      <c r="D26" s="45">
        <f>SUM(D28,D30,D32,D34,D36,D38,D40,D42,D44,D46,D48)</f>
        <v>111</v>
      </c>
      <c r="E26" s="45">
        <f t="shared" ref="E26:H26" si="2">SUM(E28,E30,E32,E34,E36,E38,E40,E42,E44,E46,E48)</f>
        <v>68</v>
      </c>
      <c r="F26" s="45">
        <f t="shared" si="2"/>
        <v>43</v>
      </c>
      <c r="G26" s="45">
        <f t="shared" si="2"/>
        <v>23</v>
      </c>
      <c r="H26" s="45">
        <f t="shared" si="2"/>
        <v>32</v>
      </c>
      <c r="I26" s="45">
        <f>SUM(I28,I30,I32,I34,I36,I38,I40,I42,I44,I46,I48)</f>
        <v>382</v>
      </c>
      <c r="J26" s="45">
        <f t="shared" ref="J26:K26" si="3">SUM(J28,J30,J32,J34,J36,J38,J40,J42,J44,J46,J48)</f>
        <v>7</v>
      </c>
      <c r="K26" s="45">
        <f t="shared" si="3"/>
        <v>136</v>
      </c>
    </row>
    <row r="27" spans="2:14" ht="12.75" thickBot="1" x14ac:dyDescent="0.2">
      <c r="B27" s="47"/>
      <c r="C27" s="48">
        <f>$C26/C26</f>
        <v>1</v>
      </c>
      <c r="D27" s="48">
        <f>D26/$C26</f>
        <v>0.13840399002493767</v>
      </c>
      <c r="E27" s="48">
        <f t="shared" ref="E27:H27" si="4">E26/$C26</f>
        <v>8.4788029925187039E-2</v>
      </c>
      <c r="F27" s="48">
        <f t="shared" si="4"/>
        <v>5.3615960099750622E-2</v>
      </c>
      <c r="G27" s="48">
        <f t="shared" si="4"/>
        <v>2.8678304239401497E-2</v>
      </c>
      <c r="H27" s="48">
        <f t="shared" si="4"/>
        <v>3.9900249376558602E-2</v>
      </c>
      <c r="I27" s="48">
        <f>I26/$C26</f>
        <v>0.47630922693266831</v>
      </c>
      <c r="J27" s="48">
        <f t="shared" ref="J27:K27" si="5">J26/$C26</f>
        <v>8.7281795511221939E-3</v>
      </c>
      <c r="K27" s="48">
        <f t="shared" si="5"/>
        <v>0.16957605985037408</v>
      </c>
    </row>
    <row r="28" spans="2:14" ht="12.75" thickTop="1" x14ac:dyDescent="0.15">
      <c r="B28" s="50" t="s">
        <v>5</v>
      </c>
      <c r="C28" s="44">
        <f>SUM(D28:K28)</f>
        <v>245</v>
      </c>
      <c r="D28" s="51">
        <v>41</v>
      </c>
      <c r="E28" s="45">
        <v>19</v>
      </c>
      <c r="F28" s="45">
        <v>10</v>
      </c>
      <c r="G28" s="45">
        <v>4</v>
      </c>
      <c r="H28" s="45">
        <v>9</v>
      </c>
      <c r="I28" s="51">
        <v>117</v>
      </c>
      <c r="J28" s="45">
        <v>2</v>
      </c>
      <c r="K28" s="45">
        <v>43</v>
      </c>
    </row>
    <row r="29" spans="2:14" x14ac:dyDescent="0.15">
      <c r="B29" s="52"/>
      <c r="C29" s="53">
        <f>$C28/C28</f>
        <v>1</v>
      </c>
      <c r="D29" s="53">
        <f>D28/$C28</f>
        <v>0.16734693877551021</v>
      </c>
      <c r="E29" s="53">
        <f t="shared" ref="E29:H29" si="6">E28/$C28</f>
        <v>7.7551020408163265E-2</v>
      </c>
      <c r="F29" s="53">
        <f t="shared" si="6"/>
        <v>4.0816326530612242E-2</v>
      </c>
      <c r="G29" s="53">
        <f t="shared" si="6"/>
        <v>1.6326530612244899E-2</v>
      </c>
      <c r="H29" s="53">
        <f t="shared" si="6"/>
        <v>3.6734693877551024E-2</v>
      </c>
      <c r="I29" s="53">
        <f>I28/$C28</f>
        <v>0.47755102040816327</v>
      </c>
      <c r="J29" s="53">
        <f t="shared" ref="J29:K29" si="7">J28/$C28</f>
        <v>8.1632653061224497E-3</v>
      </c>
      <c r="K29" s="53">
        <f t="shared" si="7"/>
        <v>0.17551020408163265</v>
      </c>
    </row>
    <row r="30" spans="2:14" x14ac:dyDescent="0.15">
      <c r="B30" s="50" t="s">
        <v>6</v>
      </c>
      <c r="C30" s="44">
        <f>SUM(D30:K30)</f>
        <v>89</v>
      </c>
      <c r="D30" s="51">
        <v>12</v>
      </c>
      <c r="E30" s="45">
        <v>7</v>
      </c>
      <c r="F30" s="45">
        <v>3</v>
      </c>
      <c r="G30" s="45">
        <v>5</v>
      </c>
      <c r="H30" s="45">
        <v>1</v>
      </c>
      <c r="I30" s="51">
        <v>42</v>
      </c>
      <c r="J30" s="45">
        <v>0</v>
      </c>
      <c r="K30" s="45">
        <v>19</v>
      </c>
    </row>
    <row r="31" spans="2:14" x14ac:dyDescent="0.15">
      <c r="B31" s="52"/>
      <c r="C31" s="53">
        <f>$C30/C30</f>
        <v>1</v>
      </c>
      <c r="D31" s="53">
        <f>D30/$C30</f>
        <v>0.1348314606741573</v>
      </c>
      <c r="E31" s="53">
        <f t="shared" ref="E31:H31" si="8">E30/$C30</f>
        <v>7.8651685393258425E-2</v>
      </c>
      <c r="F31" s="53">
        <f t="shared" si="8"/>
        <v>3.3707865168539325E-2</v>
      </c>
      <c r="G31" s="53">
        <f t="shared" si="8"/>
        <v>5.6179775280898875E-2</v>
      </c>
      <c r="H31" s="53">
        <f t="shared" si="8"/>
        <v>1.1235955056179775E-2</v>
      </c>
      <c r="I31" s="53">
        <f>I30/$C30</f>
        <v>0.47191011235955055</v>
      </c>
      <c r="J31" s="53">
        <f t="shared" ref="J31:K31" si="9">J30/$C30</f>
        <v>0</v>
      </c>
      <c r="K31" s="53">
        <f t="shared" si="9"/>
        <v>0.21348314606741572</v>
      </c>
    </row>
    <row r="32" spans="2:14" x14ac:dyDescent="0.15">
      <c r="B32" s="50" t="s">
        <v>7</v>
      </c>
      <c r="C32" s="44">
        <f>SUM(D32:K32)</f>
        <v>213</v>
      </c>
      <c r="D32" s="51">
        <v>25</v>
      </c>
      <c r="E32" s="45">
        <v>22</v>
      </c>
      <c r="F32" s="45">
        <v>11</v>
      </c>
      <c r="G32" s="45">
        <v>6</v>
      </c>
      <c r="H32" s="45">
        <v>11</v>
      </c>
      <c r="I32" s="51">
        <v>101</v>
      </c>
      <c r="J32" s="45">
        <v>2</v>
      </c>
      <c r="K32" s="45">
        <v>35</v>
      </c>
    </row>
    <row r="33" spans="2:11" x14ac:dyDescent="0.15">
      <c r="B33" s="52"/>
      <c r="C33" s="53">
        <f>$C32/C32</f>
        <v>1</v>
      </c>
      <c r="D33" s="53">
        <f>D32/$C32</f>
        <v>0.11737089201877934</v>
      </c>
      <c r="E33" s="53">
        <f t="shared" ref="E33:H33" si="10">E32/$C32</f>
        <v>0.10328638497652583</v>
      </c>
      <c r="F33" s="53">
        <f t="shared" si="10"/>
        <v>5.1643192488262914E-2</v>
      </c>
      <c r="G33" s="53">
        <f t="shared" si="10"/>
        <v>2.8169014084507043E-2</v>
      </c>
      <c r="H33" s="53">
        <f t="shared" si="10"/>
        <v>5.1643192488262914E-2</v>
      </c>
      <c r="I33" s="53">
        <f>I32/$C32</f>
        <v>0.47417840375586856</v>
      </c>
      <c r="J33" s="53">
        <f t="shared" ref="J33:K33" si="11">J32/$C32</f>
        <v>9.3896713615023476E-3</v>
      </c>
      <c r="K33" s="53">
        <f t="shared" si="11"/>
        <v>0.16431924882629109</v>
      </c>
    </row>
    <row r="34" spans="2:11" x14ac:dyDescent="0.15">
      <c r="B34" s="50" t="s">
        <v>8</v>
      </c>
      <c r="C34" s="44">
        <f>SUM(D34:K34)</f>
        <v>36</v>
      </c>
      <c r="D34" s="51">
        <v>4</v>
      </c>
      <c r="E34" s="45">
        <v>5</v>
      </c>
      <c r="F34" s="45">
        <v>2</v>
      </c>
      <c r="G34" s="45">
        <v>0</v>
      </c>
      <c r="H34" s="45">
        <v>2</v>
      </c>
      <c r="I34" s="51">
        <v>18</v>
      </c>
      <c r="J34" s="45">
        <v>1</v>
      </c>
      <c r="K34" s="45">
        <v>4</v>
      </c>
    </row>
    <row r="35" spans="2:11" x14ac:dyDescent="0.15">
      <c r="B35" s="52"/>
      <c r="C35" s="53">
        <f>$C34/C34</f>
        <v>1</v>
      </c>
      <c r="D35" s="53">
        <f>D34/$C34</f>
        <v>0.1111111111111111</v>
      </c>
      <c r="E35" s="53">
        <f t="shared" ref="E35:H35" si="12">E34/$C34</f>
        <v>0.1388888888888889</v>
      </c>
      <c r="F35" s="53">
        <f t="shared" si="12"/>
        <v>5.5555555555555552E-2</v>
      </c>
      <c r="G35" s="53">
        <f t="shared" si="12"/>
        <v>0</v>
      </c>
      <c r="H35" s="53">
        <f t="shared" si="12"/>
        <v>5.5555555555555552E-2</v>
      </c>
      <c r="I35" s="53">
        <f>I34/$C34</f>
        <v>0.5</v>
      </c>
      <c r="J35" s="53">
        <f t="shared" ref="J35:K35" si="13">J34/$C34</f>
        <v>2.7777777777777776E-2</v>
      </c>
      <c r="K35" s="53">
        <f t="shared" si="13"/>
        <v>0.1111111111111111</v>
      </c>
    </row>
    <row r="36" spans="2:11" x14ac:dyDescent="0.15">
      <c r="B36" s="50" t="s">
        <v>9</v>
      </c>
      <c r="C36" s="44">
        <f>SUM(D36:K36)</f>
        <v>98</v>
      </c>
      <c r="D36" s="51">
        <v>11</v>
      </c>
      <c r="E36" s="45">
        <v>8</v>
      </c>
      <c r="F36" s="45">
        <v>9</v>
      </c>
      <c r="G36" s="45">
        <v>2</v>
      </c>
      <c r="H36" s="45">
        <v>7</v>
      </c>
      <c r="I36" s="51">
        <v>48</v>
      </c>
      <c r="J36" s="45">
        <v>2</v>
      </c>
      <c r="K36" s="45">
        <v>11</v>
      </c>
    </row>
    <row r="37" spans="2:11" x14ac:dyDescent="0.15">
      <c r="B37" s="52"/>
      <c r="C37" s="53">
        <f>$C36/C36</f>
        <v>1</v>
      </c>
      <c r="D37" s="53">
        <f>D36/$C36</f>
        <v>0.11224489795918367</v>
      </c>
      <c r="E37" s="53">
        <f t="shared" ref="E37:H37" si="14">E36/$C36</f>
        <v>8.1632653061224483E-2</v>
      </c>
      <c r="F37" s="53">
        <f t="shared" si="14"/>
        <v>9.1836734693877556E-2</v>
      </c>
      <c r="G37" s="53">
        <f t="shared" si="14"/>
        <v>2.0408163265306121E-2</v>
      </c>
      <c r="H37" s="53">
        <f t="shared" si="14"/>
        <v>7.1428571428571425E-2</v>
      </c>
      <c r="I37" s="53">
        <f>I36/$C36</f>
        <v>0.48979591836734693</v>
      </c>
      <c r="J37" s="53">
        <f t="shared" ref="J37:K37" si="15">J36/$C36</f>
        <v>2.0408163265306121E-2</v>
      </c>
      <c r="K37" s="53">
        <f t="shared" si="15"/>
        <v>0.11224489795918367</v>
      </c>
    </row>
    <row r="38" spans="2:11" x14ac:dyDescent="0.15">
      <c r="B38" s="50" t="s">
        <v>1</v>
      </c>
      <c r="C38" s="44">
        <f>SUM(D38:K38)</f>
        <v>4</v>
      </c>
      <c r="D38" s="51">
        <v>1</v>
      </c>
      <c r="E38" s="45">
        <v>0</v>
      </c>
      <c r="F38" s="45">
        <v>0</v>
      </c>
      <c r="G38" s="45">
        <v>0</v>
      </c>
      <c r="H38" s="45">
        <v>1</v>
      </c>
      <c r="I38" s="51">
        <v>2</v>
      </c>
      <c r="J38" s="45">
        <v>0</v>
      </c>
      <c r="K38" s="45">
        <v>0</v>
      </c>
    </row>
    <row r="39" spans="2:11" x14ac:dyDescent="0.15">
      <c r="B39" s="52"/>
      <c r="C39" s="53">
        <f>$C38/C38</f>
        <v>1</v>
      </c>
      <c r="D39" s="53">
        <f>D38/$C38</f>
        <v>0.25</v>
      </c>
      <c r="E39" s="53">
        <f t="shared" ref="E39:H39" si="16">E38/$C38</f>
        <v>0</v>
      </c>
      <c r="F39" s="53">
        <f t="shared" si="16"/>
        <v>0</v>
      </c>
      <c r="G39" s="53">
        <f t="shared" si="16"/>
        <v>0</v>
      </c>
      <c r="H39" s="53">
        <f t="shared" si="16"/>
        <v>0.25</v>
      </c>
      <c r="I39" s="53">
        <f>I38/$C38</f>
        <v>0.5</v>
      </c>
      <c r="J39" s="53">
        <f t="shared" ref="J39:K39" si="17">J38/$C38</f>
        <v>0</v>
      </c>
      <c r="K39" s="53">
        <f t="shared" si="17"/>
        <v>0</v>
      </c>
    </row>
    <row r="40" spans="2:11" x14ac:dyDescent="0.15">
      <c r="B40" s="50" t="s">
        <v>10</v>
      </c>
      <c r="C40" s="44">
        <f>SUM(D40:K40)</f>
        <v>17</v>
      </c>
      <c r="D40" s="51">
        <v>4</v>
      </c>
      <c r="E40" s="45">
        <v>0</v>
      </c>
      <c r="F40" s="45">
        <v>0</v>
      </c>
      <c r="G40" s="45">
        <v>1</v>
      </c>
      <c r="H40" s="45">
        <v>0</v>
      </c>
      <c r="I40" s="51">
        <v>10</v>
      </c>
      <c r="J40" s="45">
        <v>0</v>
      </c>
      <c r="K40" s="45">
        <v>2</v>
      </c>
    </row>
    <row r="41" spans="2:11" x14ac:dyDescent="0.15">
      <c r="B41" s="52"/>
      <c r="C41" s="53">
        <f>$C40/C40</f>
        <v>1</v>
      </c>
      <c r="D41" s="53">
        <f>D40/$C40</f>
        <v>0.23529411764705882</v>
      </c>
      <c r="E41" s="53">
        <f t="shared" ref="E41:H41" si="18">E40/$C40</f>
        <v>0</v>
      </c>
      <c r="F41" s="53">
        <f t="shared" si="18"/>
        <v>0</v>
      </c>
      <c r="G41" s="53">
        <f t="shared" si="18"/>
        <v>5.8823529411764705E-2</v>
      </c>
      <c r="H41" s="53">
        <f t="shared" si="18"/>
        <v>0</v>
      </c>
      <c r="I41" s="53">
        <f>I40/$C40</f>
        <v>0.58823529411764708</v>
      </c>
      <c r="J41" s="53">
        <f t="shared" ref="J41:K41" si="19">J40/$C40</f>
        <v>0</v>
      </c>
      <c r="K41" s="53">
        <f t="shared" si="19"/>
        <v>0.11764705882352941</v>
      </c>
    </row>
    <row r="42" spans="2:11" x14ac:dyDescent="0.15">
      <c r="B42" s="50" t="s">
        <v>11</v>
      </c>
      <c r="C42" s="44">
        <f>SUM(D42:K42)</f>
        <v>3</v>
      </c>
      <c r="D42" s="51">
        <v>0</v>
      </c>
      <c r="E42" s="45">
        <v>0</v>
      </c>
      <c r="F42" s="45">
        <v>0</v>
      </c>
      <c r="G42" s="45">
        <v>1</v>
      </c>
      <c r="H42" s="45">
        <v>0</v>
      </c>
      <c r="I42" s="51">
        <v>2</v>
      </c>
      <c r="J42" s="45">
        <v>0</v>
      </c>
      <c r="K42" s="45">
        <v>0</v>
      </c>
    </row>
    <row r="43" spans="2:11" x14ac:dyDescent="0.15">
      <c r="B43" s="52"/>
      <c r="C43" s="53">
        <f>$C42/C42</f>
        <v>1</v>
      </c>
      <c r="D43" s="53">
        <f>D42/$C42</f>
        <v>0</v>
      </c>
      <c r="E43" s="53">
        <f t="shared" ref="E43:H43" si="20">E42/$C42</f>
        <v>0</v>
      </c>
      <c r="F43" s="53">
        <f t="shared" si="20"/>
        <v>0</v>
      </c>
      <c r="G43" s="53">
        <f t="shared" si="20"/>
        <v>0.33333333333333331</v>
      </c>
      <c r="H43" s="53">
        <f t="shared" si="20"/>
        <v>0</v>
      </c>
      <c r="I43" s="53">
        <f>I42/$C42</f>
        <v>0.66666666666666663</v>
      </c>
      <c r="J43" s="53">
        <f t="shared" ref="J43:K43" si="21">J42/$C42</f>
        <v>0</v>
      </c>
      <c r="K43" s="53">
        <f t="shared" si="21"/>
        <v>0</v>
      </c>
    </row>
    <row r="44" spans="2:11" x14ac:dyDescent="0.15">
      <c r="B44" s="50" t="s">
        <v>12</v>
      </c>
      <c r="C44" s="44">
        <f>SUM(D44:K44)</f>
        <v>18</v>
      </c>
      <c r="D44" s="51">
        <v>6</v>
      </c>
      <c r="E44" s="45">
        <v>1</v>
      </c>
      <c r="F44" s="45">
        <v>1</v>
      </c>
      <c r="G44" s="45">
        <v>1</v>
      </c>
      <c r="H44" s="45">
        <v>0</v>
      </c>
      <c r="I44" s="51">
        <v>7</v>
      </c>
      <c r="J44" s="45">
        <v>0</v>
      </c>
      <c r="K44" s="45">
        <v>2</v>
      </c>
    </row>
    <row r="45" spans="2:11" x14ac:dyDescent="0.15">
      <c r="B45" s="52"/>
      <c r="C45" s="53">
        <f>$C44/C44</f>
        <v>1</v>
      </c>
      <c r="D45" s="53">
        <f>D44/$C44</f>
        <v>0.33333333333333331</v>
      </c>
      <c r="E45" s="53">
        <f t="shared" ref="E45:H45" si="22">E44/$C44</f>
        <v>5.5555555555555552E-2</v>
      </c>
      <c r="F45" s="53">
        <f t="shared" si="22"/>
        <v>5.5555555555555552E-2</v>
      </c>
      <c r="G45" s="53">
        <f t="shared" si="22"/>
        <v>5.5555555555555552E-2</v>
      </c>
      <c r="H45" s="53">
        <f t="shared" si="22"/>
        <v>0</v>
      </c>
      <c r="I45" s="53">
        <f>I44/$C44</f>
        <v>0.3888888888888889</v>
      </c>
      <c r="J45" s="53">
        <f t="shared" ref="J45:K45" si="23">J44/$C44</f>
        <v>0</v>
      </c>
      <c r="K45" s="53">
        <f t="shared" si="23"/>
        <v>0.1111111111111111</v>
      </c>
    </row>
    <row r="46" spans="2:11" x14ac:dyDescent="0.15">
      <c r="B46" s="50" t="s">
        <v>13</v>
      </c>
      <c r="C46" s="44">
        <f>SUM(D46:K46)</f>
        <v>9</v>
      </c>
      <c r="D46" s="51">
        <v>1</v>
      </c>
      <c r="E46" s="45">
        <v>0</v>
      </c>
      <c r="F46" s="45">
        <v>1</v>
      </c>
      <c r="G46" s="45">
        <v>0</v>
      </c>
      <c r="H46" s="45">
        <v>1</v>
      </c>
      <c r="I46" s="51">
        <v>4</v>
      </c>
      <c r="J46" s="45">
        <v>0</v>
      </c>
      <c r="K46" s="45">
        <v>2</v>
      </c>
    </row>
    <row r="47" spans="2:11" x14ac:dyDescent="0.15">
      <c r="B47" s="52"/>
      <c r="C47" s="53">
        <f>$C46/C46</f>
        <v>1</v>
      </c>
      <c r="D47" s="53">
        <f>D46/$C46</f>
        <v>0.1111111111111111</v>
      </c>
      <c r="E47" s="53">
        <f t="shared" ref="E47:H47" si="24">E46/$C46</f>
        <v>0</v>
      </c>
      <c r="F47" s="53">
        <f t="shared" si="24"/>
        <v>0.1111111111111111</v>
      </c>
      <c r="G47" s="53">
        <f t="shared" si="24"/>
        <v>0</v>
      </c>
      <c r="H47" s="53">
        <f t="shared" si="24"/>
        <v>0.1111111111111111</v>
      </c>
      <c r="I47" s="53">
        <f>I46/$C46</f>
        <v>0.44444444444444442</v>
      </c>
      <c r="J47" s="53">
        <f t="shared" ref="J47:K47" si="25">J46/$C46</f>
        <v>0</v>
      </c>
      <c r="K47" s="53">
        <f t="shared" si="25"/>
        <v>0.22222222222222221</v>
      </c>
    </row>
    <row r="48" spans="2:11" x14ac:dyDescent="0.15">
      <c r="B48" s="50" t="s">
        <v>43</v>
      </c>
      <c r="C48" s="44">
        <f>SUM(D48:K48)</f>
        <v>70</v>
      </c>
      <c r="D48" s="51">
        <v>6</v>
      </c>
      <c r="E48" s="45">
        <v>6</v>
      </c>
      <c r="F48" s="45">
        <v>6</v>
      </c>
      <c r="G48" s="45">
        <v>3</v>
      </c>
      <c r="H48" s="45">
        <v>0</v>
      </c>
      <c r="I48" s="51">
        <v>31</v>
      </c>
      <c r="J48" s="45">
        <v>0</v>
      </c>
      <c r="K48" s="45">
        <v>18</v>
      </c>
    </row>
    <row r="49" spans="2:12" x14ac:dyDescent="0.15">
      <c r="B49" s="52"/>
      <c r="C49" s="53">
        <f>$C48/C48</f>
        <v>1</v>
      </c>
      <c r="D49" s="53">
        <f>D48/$C48</f>
        <v>8.5714285714285715E-2</v>
      </c>
      <c r="E49" s="53">
        <f t="shared" ref="E49:H49" si="26">E48/$C48</f>
        <v>8.5714285714285715E-2</v>
      </c>
      <c r="F49" s="53">
        <f t="shared" si="26"/>
        <v>8.5714285714285715E-2</v>
      </c>
      <c r="G49" s="53">
        <f t="shared" si="26"/>
        <v>4.2857142857142858E-2</v>
      </c>
      <c r="H49" s="53">
        <f t="shared" si="26"/>
        <v>0</v>
      </c>
      <c r="I49" s="53">
        <f>I48/$C48</f>
        <v>0.44285714285714284</v>
      </c>
      <c r="J49" s="53">
        <f t="shared" ref="J49:K49" si="27">J48/$C48</f>
        <v>0</v>
      </c>
      <c r="K49" s="53">
        <f t="shared" si="27"/>
        <v>0.25714285714285712</v>
      </c>
    </row>
    <row r="51" spans="2:12" x14ac:dyDescent="0.4">
      <c r="B51" s="18" t="s">
        <v>48</v>
      </c>
      <c r="L51" s="19"/>
    </row>
    <row r="52" spans="2:12" s="24" customFormat="1" ht="34.5" customHeight="1" x14ac:dyDescent="0.4">
      <c r="B52" s="89"/>
      <c r="C52" s="90" t="s">
        <v>39</v>
      </c>
      <c r="D52" s="91" t="s">
        <v>145</v>
      </c>
      <c r="E52" s="96" t="s">
        <v>146</v>
      </c>
      <c r="F52" s="96" t="s">
        <v>147</v>
      </c>
      <c r="G52" s="96" t="s">
        <v>148</v>
      </c>
      <c r="H52" s="91" t="s">
        <v>149</v>
      </c>
      <c r="I52" s="96" t="s">
        <v>150</v>
      </c>
      <c r="J52" s="91" t="s">
        <v>2</v>
      </c>
      <c r="K52" s="91" t="s">
        <v>0</v>
      </c>
    </row>
    <row r="53" spans="2:12" x14ac:dyDescent="0.15">
      <c r="B53" s="43" t="s">
        <v>42</v>
      </c>
      <c r="C53" s="44">
        <f>SUM(D53:K53)</f>
        <v>802</v>
      </c>
      <c r="D53" s="45">
        <f t="shared" ref="D53:K53" si="28">SUM(D55,D57,D59,D61,D63,)</f>
        <v>111</v>
      </c>
      <c r="E53" s="45">
        <f t="shared" si="28"/>
        <v>68</v>
      </c>
      <c r="F53" s="45">
        <f t="shared" si="28"/>
        <v>43</v>
      </c>
      <c r="G53" s="45">
        <f t="shared" si="28"/>
        <v>23</v>
      </c>
      <c r="H53" s="45">
        <f t="shared" si="28"/>
        <v>32</v>
      </c>
      <c r="I53" s="45">
        <f t="shared" si="28"/>
        <v>382</v>
      </c>
      <c r="J53" s="45">
        <f t="shared" si="28"/>
        <v>7</v>
      </c>
      <c r="K53" s="45">
        <f t="shared" si="28"/>
        <v>136</v>
      </c>
      <c r="L53" s="19"/>
    </row>
    <row r="54" spans="2:12" ht="12.75" thickBot="1" x14ac:dyDescent="0.2">
      <c r="B54" s="47"/>
      <c r="C54" s="48">
        <f>$C53/C53</f>
        <v>1</v>
      </c>
      <c r="D54" s="48">
        <f t="shared" ref="D54:K54" si="29">D53/$C53</f>
        <v>0.13840399002493767</v>
      </c>
      <c r="E54" s="48">
        <f t="shared" si="29"/>
        <v>8.4788029925187039E-2</v>
      </c>
      <c r="F54" s="48">
        <f t="shared" si="29"/>
        <v>5.3615960099750622E-2</v>
      </c>
      <c r="G54" s="48">
        <f t="shared" si="29"/>
        <v>2.8678304239401497E-2</v>
      </c>
      <c r="H54" s="48">
        <f t="shared" si="29"/>
        <v>3.9900249376558602E-2</v>
      </c>
      <c r="I54" s="48">
        <f t="shared" si="29"/>
        <v>0.47630922693266831</v>
      </c>
      <c r="J54" s="48">
        <f t="shared" si="29"/>
        <v>8.7281795511221939E-3</v>
      </c>
      <c r="K54" s="48">
        <f t="shared" si="29"/>
        <v>0.16957605985037408</v>
      </c>
      <c r="L54" s="19"/>
    </row>
    <row r="55" spans="2:12" ht="12.75" thickTop="1" x14ac:dyDescent="0.15">
      <c r="B55" s="50" t="s">
        <v>17</v>
      </c>
      <c r="C55" s="44">
        <f>SUM(D55:K55)</f>
        <v>633</v>
      </c>
      <c r="D55" s="51">
        <v>86</v>
      </c>
      <c r="E55" s="45">
        <v>58</v>
      </c>
      <c r="F55" s="45">
        <v>38</v>
      </c>
      <c r="G55" s="45">
        <v>18</v>
      </c>
      <c r="H55" s="51">
        <v>24</v>
      </c>
      <c r="I55" s="45">
        <v>295</v>
      </c>
      <c r="J55" s="45">
        <v>5</v>
      </c>
      <c r="K55" s="45">
        <v>109</v>
      </c>
      <c r="L55" s="19"/>
    </row>
    <row r="56" spans="2:12" x14ac:dyDescent="0.15">
      <c r="B56" s="52"/>
      <c r="C56" s="53">
        <f>$C55/C55</f>
        <v>1</v>
      </c>
      <c r="D56" s="53">
        <f t="shared" ref="D56:K56" si="30">D55/$C55</f>
        <v>0.1358609794628752</v>
      </c>
      <c r="E56" s="53">
        <f t="shared" si="30"/>
        <v>9.1627172195892573E-2</v>
      </c>
      <c r="F56" s="53">
        <f t="shared" si="30"/>
        <v>6.0031595576619273E-2</v>
      </c>
      <c r="G56" s="53">
        <f t="shared" si="30"/>
        <v>2.843601895734597E-2</v>
      </c>
      <c r="H56" s="53">
        <f t="shared" si="30"/>
        <v>3.7914691943127965E-2</v>
      </c>
      <c r="I56" s="53">
        <f t="shared" si="30"/>
        <v>0.46603475513428122</v>
      </c>
      <c r="J56" s="53">
        <f t="shared" si="30"/>
        <v>7.8988941548183249E-3</v>
      </c>
      <c r="K56" s="53">
        <f t="shared" si="30"/>
        <v>0.17219589257503951</v>
      </c>
      <c r="L56" s="19"/>
    </row>
    <row r="57" spans="2:12" x14ac:dyDescent="0.15">
      <c r="B57" s="50" t="s">
        <v>18</v>
      </c>
      <c r="C57" s="44">
        <f>SUM(D57:K57)</f>
        <v>91</v>
      </c>
      <c r="D57" s="51">
        <v>15</v>
      </c>
      <c r="E57" s="45">
        <v>6</v>
      </c>
      <c r="F57" s="45">
        <v>3</v>
      </c>
      <c r="G57" s="45">
        <v>2</v>
      </c>
      <c r="H57" s="51">
        <v>3</v>
      </c>
      <c r="I57" s="45">
        <v>47</v>
      </c>
      <c r="J57" s="45">
        <v>1</v>
      </c>
      <c r="K57" s="45">
        <v>14</v>
      </c>
      <c r="L57" s="19"/>
    </row>
    <row r="58" spans="2:12" x14ac:dyDescent="0.15">
      <c r="B58" s="52"/>
      <c r="C58" s="53">
        <f>$C57/C57</f>
        <v>1</v>
      </c>
      <c r="D58" s="53">
        <f t="shared" ref="D58:K58" si="31">D57/$C57</f>
        <v>0.16483516483516483</v>
      </c>
      <c r="E58" s="53">
        <f t="shared" si="31"/>
        <v>6.5934065934065936E-2</v>
      </c>
      <c r="F58" s="53">
        <f t="shared" si="31"/>
        <v>3.2967032967032968E-2</v>
      </c>
      <c r="G58" s="53">
        <f t="shared" si="31"/>
        <v>2.197802197802198E-2</v>
      </c>
      <c r="H58" s="53">
        <f t="shared" si="31"/>
        <v>3.2967032967032968E-2</v>
      </c>
      <c r="I58" s="53">
        <f t="shared" si="31"/>
        <v>0.51648351648351654</v>
      </c>
      <c r="J58" s="53">
        <f t="shared" si="31"/>
        <v>1.098901098901099E-2</v>
      </c>
      <c r="K58" s="53">
        <f t="shared" si="31"/>
        <v>0.15384615384615385</v>
      </c>
      <c r="L58" s="19"/>
    </row>
    <row r="59" spans="2:12" x14ac:dyDescent="0.15">
      <c r="B59" s="50" t="s">
        <v>19</v>
      </c>
      <c r="C59" s="44">
        <f>SUM(D59:K59)</f>
        <v>21</v>
      </c>
      <c r="D59" s="51">
        <v>5</v>
      </c>
      <c r="E59" s="45">
        <v>2</v>
      </c>
      <c r="F59" s="45">
        <v>0</v>
      </c>
      <c r="G59" s="45">
        <v>2</v>
      </c>
      <c r="H59" s="51">
        <v>0</v>
      </c>
      <c r="I59" s="45">
        <v>10</v>
      </c>
      <c r="J59" s="45">
        <v>0</v>
      </c>
      <c r="K59" s="45">
        <v>2</v>
      </c>
      <c r="L59" s="19"/>
    </row>
    <row r="60" spans="2:12" x14ac:dyDescent="0.15">
      <c r="B60" s="52"/>
      <c r="C60" s="53">
        <f>$C59/C59</f>
        <v>1</v>
      </c>
      <c r="D60" s="53">
        <f t="shared" ref="D60:K60" si="32">D59/$C59</f>
        <v>0.23809523809523808</v>
      </c>
      <c r="E60" s="53">
        <f t="shared" si="32"/>
        <v>9.5238095238095233E-2</v>
      </c>
      <c r="F60" s="53">
        <f t="shared" si="32"/>
        <v>0</v>
      </c>
      <c r="G60" s="53">
        <f t="shared" si="32"/>
        <v>9.5238095238095233E-2</v>
      </c>
      <c r="H60" s="53">
        <f t="shared" si="32"/>
        <v>0</v>
      </c>
      <c r="I60" s="53">
        <f t="shared" si="32"/>
        <v>0.47619047619047616</v>
      </c>
      <c r="J60" s="53">
        <f t="shared" si="32"/>
        <v>0</v>
      </c>
      <c r="K60" s="53">
        <f t="shared" si="32"/>
        <v>9.5238095238095233E-2</v>
      </c>
      <c r="L60" s="19"/>
    </row>
    <row r="61" spans="2:12" x14ac:dyDescent="0.15">
      <c r="B61" s="50" t="s">
        <v>20</v>
      </c>
      <c r="C61" s="44">
        <f>SUM(D61:K61)</f>
        <v>37</v>
      </c>
      <c r="D61" s="51">
        <v>3</v>
      </c>
      <c r="E61" s="45">
        <v>2</v>
      </c>
      <c r="F61" s="45">
        <v>2</v>
      </c>
      <c r="G61" s="45">
        <v>1</v>
      </c>
      <c r="H61" s="51">
        <v>3</v>
      </c>
      <c r="I61" s="45">
        <v>22</v>
      </c>
      <c r="J61" s="45">
        <v>1</v>
      </c>
      <c r="K61" s="45">
        <v>3</v>
      </c>
      <c r="L61" s="19"/>
    </row>
    <row r="62" spans="2:12" x14ac:dyDescent="0.15">
      <c r="B62" s="52"/>
      <c r="C62" s="53">
        <f>$C61/C61</f>
        <v>1</v>
      </c>
      <c r="D62" s="53">
        <f t="shared" ref="D62:K62" si="33">D61/$C61</f>
        <v>8.1081081081081086E-2</v>
      </c>
      <c r="E62" s="53">
        <f t="shared" si="33"/>
        <v>5.4054054054054057E-2</v>
      </c>
      <c r="F62" s="53">
        <f t="shared" si="33"/>
        <v>5.4054054054054057E-2</v>
      </c>
      <c r="G62" s="53">
        <f t="shared" si="33"/>
        <v>2.7027027027027029E-2</v>
      </c>
      <c r="H62" s="53">
        <f t="shared" si="33"/>
        <v>8.1081081081081086E-2</v>
      </c>
      <c r="I62" s="53">
        <f t="shared" si="33"/>
        <v>0.59459459459459463</v>
      </c>
      <c r="J62" s="53">
        <f t="shared" si="33"/>
        <v>2.7027027027027029E-2</v>
      </c>
      <c r="K62" s="53">
        <f t="shared" si="33"/>
        <v>8.1081081081081086E-2</v>
      </c>
      <c r="L62" s="19"/>
    </row>
    <row r="63" spans="2:12" x14ac:dyDescent="0.15">
      <c r="B63" s="50" t="s">
        <v>24</v>
      </c>
      <c r="C63" s="44">
        <f>SUM(D63:K63)</f>
        <v>20</v>
      </c>
      <c r="D63" s="51">
        <v>2</v>
      </c>
      <c r="E63" s="45">
        <v>0</v>
      </c>
      <c r="F63" s="45">
        <v>0</v>
      </c>
      <c r="G63" s="45">
        <v>0</v>
      </c>
      <c r="H63" s="51">
        <v>2</v>
      </c>
      <c r="I63" s="45">
        <v>8</v>
      </c>
      <c r="J63" s="45">
        <v>0</v>
      </c>
      <c r="K63" s="45">
        <v>8</v>
      </c>
      <c r="L63" s="19"/>
    </row>
    <row r="64" spans="2:12" x14ac:dyDescent="0.15">
      <c r="B64" s="52"/>
      <c r="C64" s="53">
        <f>$C63/C63</f>
        <v>1</v>
      </c>
      <c r="D64" s="53">
        <f t="shared" ref="D64:K64" si="34">D63/$C63</f>
        <v>0.1</v>
      </c>
      <c r="E64" s="53">
        <f t="shared" si="34"/>
        <v>0</v>
      </c>
      <c r="F64" s="53">
        <f t="shared" si="34"/>
        <v>0</v>
      </c>
      <c r="G64" s="53">
        <f t="shared" si="34"/>
        <v>0</v>
      </c>
      <c r="H64" s="53">
        <f t="shared" si="34"/>
        <v>0.1</v>
      </c>
      <c r="I64" s="53">
        <f t="shared" si="34"/>
        <v>0.4</v>
      </c>
      <c r="J64" s="53">
        <f t="shared" si="34"/>
        <v>0</v>
      </c>
      <c r="K64" s="53">
        <f t="shared" si="34"/>
        <v>0.4</v>
      </c>
      <c r="L64" s="19"/>
    </row>
    <row r="65" spans="2:12" x14ac:dyDescent="0.4">
      <c r="L65" s="19"/>
    </row>
    <row r="66" spans="2:12" x14ac:dyDescent="0.4">
      <c r="B66" s="18" t="s">
        <v>49</v>
      </c>
      <c r="L66" s="19"/>
    </row>
    <row r="67" spans="2:12" s="24" customFormat="1" ht="36" customHeight="1" x14ac:dyDescent="0.4">
      <c r="B67" s="89"/>
      <c r="C67" s="90" t="s">
        <v>39</v>
      </c>
      <c r="D67" s="91" t="s">
        <v>145</v>
      </c>
      <c r="E67" s="96" t="s">
        <v>146</v>
      </c>
      <c r="F67" s="96" t="s">
        <v>147</v>
      </c>
      <c r="G67" s="96" t="s">
        <v>148</v>
      </c>
      <c r="H67" s="91" t="s">
        <v>149</v>
      </c>
      <c r="I67" s="96" t="s">
        <v>150</v>
      </c>
      <c r="J67" s="91" t="s">
        <v>2</v>
      </c>
      <c r="K67" s="91" t="s">
        <v>0</v>
      </c>
    </row>
    <row r="68" spans="2:12" x14ac:dyDescent="0.15">
      <c r="B68" s="43" t="s">
        <v>42</v>
      </c>
      <c r="C68" s="44">
        <f>SUM(D68:K68)</f>
        <v>784</v>
      </c>
      <c r="D68" s="45">
        <f>SUM(D70,D72,D74,D76,D78,D80)</f>
        <v>109</v>
      </c>
      <c r="E68" s="45">
        <f t="shared" ref="E68:K68" si="35">SUM(E70,E72,E74,E76,E78,E80)</f>
        <v>66</v>
      </c>
      <c r="F68" s="45">
        <f t="shared" si="35"/>
        <v>43</v>
      </c>
      <c r="G68" s="45">
        <f t="shared" si="35"/>
        <v>22</v>
      </c>
      <c r="H68" s="45">
        <f t="shared" si="35"/>
        <v>32</v>
      </c>
      <c r="I68" s="45">
        <f t="shared" si="35"/>
        <v>380</v>
      </c>
      <c r="J68" s="45">
        <f t="shared" si="35"/>
        <v>7</v>
      </c>
      <c r="K68" s="45">
        <f t="shared" si="35"/>
        <v>125</v>
      </c>
      <c r="L68" s="19"/>
    </row>
    <row r="69" spans="2:12" ht="12.75" thickBot="1" x14ac:dyDescent="0.2">
      <c r="B69" s="47"/>
      <c r="C69" s="48">
        <f>$C68/C68</f>
        <v>1</v>
      </c>
      <c r="D69" s="48">
        <f>D68/$C68</f>
        <v>0.13903061224489796</v>
      </c>
      <c r="E69" s="48">
        <f t="shared" ref="E69:G69" si="36">E68/$C68</f>
        <v>8.4183673469387751E-2</v>
      </c>
      <c r="F69" s="48">
        <f t="shared" si="36"/>
        <v>5.4846938775510203E-2</v>
      </c>
      <c r="G69" s="48">
        <f t="shared" si="36"/>
        <v>2.8061224489795918E-2</v>
      </c>
      <c r="H69" s="48">
        <f>H68/$C68</f>
        <v>4.0816326530612242E-2</v>
      </c>
      <c r="I69" s="48">
        <f t="shared" ref="I69:K69" si="37">I68/$C68</f>
        <v>0.48469387755102039</v>
      </c>
      <c r="J69" s="48">
        <f t="shared" si="37"/>
        <v>8.9285714285714281E-3</v>
      </c>
      <c r="K69" s="48">
        <f t="shared" si="37"/>
        <v>0.15943877551020408</v>
      </c>
      <c r="L69" s="19"/>
    </row>
    <row r="70" spans="2:12" ht="12.75" thickTop="1" x14ac:dyDescent="0.15">
      <c r="B70" s="50" t="s">
        <v>494</v>
      </c>
      <c r="C70" s="44">
        <f>SUM(D70:K70)</f>
        <v>109</v>
      </c>
      <c r="D70" s="51">
        <v>12</v>
      </c>
      <c r="E70" s="45">
        <v>7</v>
      </c>
      <c r="F70" s="45">
        <v>5</v>
      </c>
      <c r="G70" s="45">
        <v>4</v>
      </c>
      <c r="H70" s="51">
        <v>2</v>
      </c>
      <c r="I70" s="45">
        <v>54</v>
      </c>
      <c r="J70" s="45">
        <v>0</v>
      </c>
      <c r="K70" s="45">
        <v>25</v>
      </c>
    </row>
    <row r="71" spans="2:12" x14ac:dyDescent="0.15">
      <c r="B71" s="52"/>
      <c r="C71" s="53">
        <f>$C70/C70</f>
        <v>1</v>
      </c>
      <c r="D71" s="53">
        <f>D70/$C70</f>
        <v>0.11009174311926606</v>
      </c>
      <c r="E71" s="53">
        <f t="shared" ref="E71:G71" si="38">E70/$C70</f>
        <v>6.4220183486238536E-2</v>
      </c>
      <c r="F71" s="53">
        <f t="shared" si="38"/>
        <v>4.5871559633027525E-2</v>
      </c>
      <c r="G71" s="53">
        <f t="shared" si="38"/>
        <v>3.669724770642202E-2</v>
      </c>
      <c r="H71" s="53">
        <f>H70/$C70</f>
        <v>1.834862385321101E-2</v>
      </c>
      <c r="I71" s="53">
        <f t="shared" ref="I71:K71" si="39">I70/$C70</f>
        <v>0.49541284403669728</v>
      </c>
      <c r="J71" s="53">
        <f t="shared" si="39"/>
        <v>0</v>
      </c>
      <c r="K71" s="53">
        <f t="shared" si="39"/>
        <v>0.22935779816513763</v>
      </c>
    </row>
    <row r="72" spans="2:12" x14ac:dyDescent="0.15">
      <c r="B72" s="50" t="s">
        <v>21</v>
      </c>
      <c r="C72" s="44">
        <f>SUM(D72:K72)</f>
        <v>226</v>
      </c>
      <c r="D72" s="51">
        <v>21</v>
      </c>
      <c r="E72" s="45">
        <v>17</v>
      </c>
      <c r="F72" s="45">
        <v>17</v>
      </c>
      <c r="G72" s="45">
        <v>10</v>
      </c>
      <c r="H72" s="51">
        <v>11</v>
      </c>
      <c r="I72" s="45">
        <v>104</v>
      </c>
      <c r="J72" s="45">
        <v>3</v>
      </c>
      <c r="K72" s="45">
        <v>43</v>
      </c>
    </row>
    <row r="73" spans="2:12" x14ac:dyDescent="0.15">
      <c r="B73" s="52"/>
      <c r="C73" s="53">
        <f>$C72/C72</f>
        <v>1</v>
      </c>
      <c r="D73" s="53">
        <f>D72/$C72</f>
        <v>9.2920353982300891E-2</v>
      </c>
      <c r="E73" s="53">
        <f t="shared" ref="E73:G73" si="40">E72/$C72</f>
        <v>7.5221238938053103E-2</v>
      </c>
      <c r="F73" s="53">
        <f t="shared" si="40"/>
        <v>7.5221238938053103E-2</v>
      </c>
      <c r="G73" s="53">
        <f t="shared" si="40"/>
        <v>4.4247787610619468E-2</v>
      </c>
      <c r="H73" s="53">
        <f>H72/$C72</f>
        <v>4.8672566371681415E-2</v>
      </c>
      <c r="I73" s="53">
        <f t="shared" ref="I73:K73" si="41">I72/$C72</f>
        <v>0.46017699115044247</v>
      </c>
      <c r="J73" s="53">
        <f t="shared" si="41"/>
        <v>1.3274336283185841E-2</v>
      </c>
      <c r="K73" s="53">
        <f t="shared" si="41"/>
        <v>0.19026548672566371</v>
      </c>
    </row>
    <row r="74" spans="2:12" x14ac:dyDescent="0.15">
      <c r="B74" s="50" t="s">
        <v>22</v>
      </c>
      <c r="C74" s="44">
        <f>SUM(D74:K74)</f>
        <v>276</v>
      </c>
      <c r="D74" s="51">
        <v>48</v>
      </c>
      <c r="E74" s="45">
        <v>30</v>
      </c>
      <c r="F74" s="45">
        <v>15</v>
      </c>
      <c r="G74" s="45">
        <v>3</v>
      </c>
      <c r="H74" s="51">
        <v>13</v>
      </c>
      <c r="I74" s="45">
        <v>128</v>
      </c>
      <c r="J74" s="45">
        <v>1</v>
      </c>
      <c r="K74" s="45">
        <v>38</v>
      </c>
    </row>
    <row r="75" spans="2:12" x14ac:dyDescent="0.15">
      <c r="B75" s="52"/>
      <c r="C75" s="53">
        <f>$C74/C74</f>
        <v>1</v>
      </c>
      <c r="D75" s="53">
        <f>D74/$C74</f>
        <v>0.17391304347826086</v>
      </c>
      <c r="E75" s="53">
        <f t="shared" ref="E75:G75" si="42">E74/$C74</f>
        <v>0.10869565217391304</v>
      </c>
      <c r="F75" s="53">
        <f t="shared" si="42"/>
        <v>5.434782608695652E-2</v>
      </c>
      <c r="G75" s="53">
        <f t="shared" si="42"/>
        <v>1.0869565217391304E-2</v>
      </c>
      <c r="H75" s="53">
        <f>H74/$C74</f>
        <v>4.710144927536232E-2</v>
      </c>
      <c r="I75" s="53">
        <f t="shared" ref="I75:K75" si="43">I74/$C74</f>
        <v>0.46376811594202899</v>
      </c>
      <c r="J75" s="53">
        <f t="shared" si="43"/>
        <v>3.6231884057971015E-3</v>
      </c>
      <c r="K75" s="53">
        <f t="shared" si="43"/>
        <v>0.13768115942028986</v>
      </c>
    </row>
    <row r="76" spans="2:12" x14ac:dyDescent="0.15">
      <c r="B76" s="50" t="s">
        <v>23</v>
      </c>
      <c r="C76" s="44">
        <f>SUM(D76:K76)</f>
        <v>90</v>
      </c>
      <c r="D76" s="51">
        <v>13</v>
      </c>
      <c r="E76" s="45">
        <v>8</v>
      </c>
      <c r="F76" s="45">
        <v>3</v>
      </c>
      <c r="G76" s="45">
        <v>1</v>
      </c>
      <c r="H76" s="51">
        <v>3</v>
      </c>
      <c r="I76" s="45">
        <v>48</v>
      </c>
      <c r="J76" s="45">
        <v>1</v>
      </c>
      <c r="K76" s="45">
        <v>13</v>
      </c>
    </row>
    <row r="77" spans="2:12" x14ac:dyDescent="0.15">
      <c r="B77" s="52"/>
      <c r="C77" s="53">
        <f>$C76/C76</f>
        <v>1</v>
      </c>
      <c r="D77" s="53">
        <f>D76/$C76</f>
        <v>0.14444444444444443</v>
      </c>
      <c r="E77" s="53">
        <f t="shared" ref="E77:K77" si="44">E76/$C76</f>
        <v>8.8888888888888892E-2</v>
      </c>
      <c r="F77" s="53">
        <f t="shared" si="44"/>
        <v>3.3333333333333333E-2</v>
      </c>
      <c r="G77" s="53">
        <f t="shared" si="44"/>
        <v>1.1111111111111112E-2</v>
      </c>
      <c r="H77" s="53">
        <f t="shared" si="44"/>
        <v>3.3333333333333333E-2</v>
      </c>
      <c r="I77" s="53">
        <f t="shared" si="44"/>
        <v>0.53333333333333333</v>
      </c>
      <c r="J77" s="53">
        <f t="shared" si="44"/>
        <v>1.1111111111111112E-2</v>
      </c>
      <c r="K77" s="53">
        <f t="shared" si="44"/>
        <v>0.14444444444444443</v>
      </c>
      <c r="L77" s="19"/>
    </row>
    <row r="78" spans="2:12" x14ac:dyDescent="0.15">
      <c r="B78" s="50" t="s">
        <v>320</v>
      </c>
      <c r="C78" s="44">
        <f>SUM(D78:K78)</f>
        <v>62</v>
      </c>
      <c r="D78" s="51">
        <v>13</v>
      </c>
      <c r="E78" s="45">
        <v>4</v>
      </c>
      <c r="F78" s="45">
        <v>2</v>
      </c>
      <c r="G78" s="45">
        <v>3</v>
      </c>
      <c r="H78" s="51">
        <v>1</v>
      </c>
      <c r="I78" s="45">
        <v>33</v>
      </c>
      <c r="J78" s="45">
        <v>1</v>
      </c>
      <c r="K78" s="45">
        <v>5</v>
      </c>
      <c r="L78" s="19"/>
    </row>
    <row r="79" spans="2:12" x14ac:dyDescent="0.15">
      <c r="B79" s="52"/>
      <c r="C79" s="53">
        <f>$C78/C78</f>
        <v>1</v>
      </c>
      <c r="D79" s="53">
        <f>D78/$C78</f>
        <v>0.20967741935483872</v>
      </c>
      <c r="E79" s="53">
        <f t="shared" ref="E79:G79" si="45">E78/$C78</f>
        <v>6.4516129032258063E-2</v>
      </c>
      <c r="F79" s="53">
        <f t="shared" si="45"/>
        <v>3.2258064516129031E-2</v>
      </c>
      <c r="G79" s="53">
        <f t="shared" si="45"/>
        <v>4.8387096774193547E-2</v>
      </c>
      <c r="H79" s="53">
        <f>H78/$C78</f>
        <v>1.6129032258064516E-2</v>
      </c>
      <c r="I79" s="53">
        <f t="shared" ref="I79:K79" si="46">I78/$C78</f>
        <v>0.532258064516129</v>
      </c>
      <c r="J79" s="53">
        <f t="shared" si="46"/>
        <v>1.6129032258064516E-2</v>
      </c>
      <c r="K79" s="53">
        <f t="shared" si="46"/>
        <v>8.0645161290322578E-2</v>
      </c>
      <c r="L79" s="19"/>
    </row>
    <row r="80" spans="2:12" x14ac:dyDescent="0.15">
      <c r="B80" s="50" t="s">
        <v>319</v>
      </c>
      <c r="C80" s="44">
        <f>SUM(D80:K80)</f>
        <v>21</v>
      </c>
      <c r="D80" s="51">
        <v>2</v>
      </c>
      <c r="E80" s="45">
        <v>0</v>
      </c>
      <c r="F80" s="45">
        <v>1</v>
      </c>
      <c r="G80" s="45">
        <v>1</v>
      </c>
      <c r="H80" s="51">
        <v>2</v>
      </c>
      <c r="I80" s="45">
        <v>13</v>
      </c>
      <c r="J80" s="45">
        <v>1</v>
      </c>
      <c r="K80" s="45">
        <v>1</v>
      </c>
      <c r="L80" s="19"/>
    </row>
    <row r="81" spans="2:22" ht="12.75" thickBot="1" x14ac:dyDescent="0.2">
      <c r="B81" s="52"/>
      <c r="C81" s="53">
        <f>$C80/C80</f>
        <v>1</v>
      </c>
      <c r="D81" s="53">
        <f>D80/$C80</f>
        <v>9.5238095238095233E-2</v>
      </c>
      <c r="E81" s="53">
        <f t="shared" ref="E81:G81" si="47">E80/$C80</f>
        <v>0</v>
      </c>
      <c r="F81" s="53">
        <f t="shared" si="47"/>
        <v>4.7619047619047616E-2</v>
      </c>
      <c r="G81" s="53">
        <f t="shared" si="47"/>
        <v>4.7619047619047616E-2</v>
      </c>
      <c r="H81" s="53">
        <f>H80/$C80</f>
        <v>9.5238095238095233E-2</v>
      </c>
      <c r="I81" s="53">
        <f t="shared" ref="I81:K81" si="48">I80/$C80</f>
        <v>0.61904761904761907</v>
      </c>
      <c r="J81" s="53">
        <f t="shared" si="48"/>
        <v>4.7619047619047616E-2</v>
      </c>
      <c r="K81" s="53">
        <f t="shared" si="48"/>
        <v>4.7619047619047616E-2</v>
      </c>
      <c r="L81" s="19"/>
    </row>
    <row r="82" spans="2:22" ht="14.25" thickTop="1" x14ac:dyDescent="0.15">
      <c r="B82" s="243" t="s">
        <v>489</v>
      </c>
      <c r="C82" s="244">
        <f t="shared" ref="C82:C83" si="49">SUM(D82:K82)</f>
        <v>763</v>
      </c>
      <c r="D82" s="244">
        <f t="shared" ref="D82:K82" si="50">SUM(D70,D72,D74,D76,D78)</f>
        <v>107</v>
      </c>
      <c r="E82" s="244">
        <f t="shared" si="50"/>
        <v>66</v>
      </c>
      <c r="F82" s="244">
        <f t="shared" si="50"/>
        <v>42</v>
      </c>
      <c r="G82" s="244">
        <f t="shared" si="50"/>
        <v>21</v>
      </c>
      <c r="H82" s="244">
        <f t="shared" si="50"/>
        <v>30</v>
      </c>
      <c r="I82" s="244">
        <f t="shared" si="50"/>
        <v>367</v>
      </c>
      <c r="J82" s="244">
        <f t="shared" si="50"/>
        <v>6</v>
      </c>
      <c r="K82" s="244">
        <f t="shared" si="50"/>
        <v>124</v>
      </c>
      <c r="L82" s="19"/>
    </row>
    <row r="83" spans="2:22" ht="13.5" x14ac:dyDescent="0.15">
      <c r="B83" s="245"/>
      <c r="C83" s="237">
        <f t="shared" si="49"/>
        <v>1</v>
      </c>
      <c r="D83" s="238">
        <f>D82/$C82</f>
        <v>0.14023591087811271</v>
      </c>
      <c r="E83" s="238">
        <f t="shared" ref="E83:K83" si="51">E82/$C82</f>
        <v>8.6500655307994764E-2</v>
      </c>
      <c r="F83" s="238">
        <f t="shared" si="51"/>
        <v>5.5045871559633031E-2</v>
      </c>
      <c r="G83" s="238">
        <f t="shared" si="51"/>
        <v>2.7522935779816515E-2</v>
      </c>
      <c r="H83" s="238">
        <f t="shared" si="51"/>
        <v>3.9318479685452164E-2</v>
      </c>
      <c r="I83" s="238">
        <f t="shared" si="51"/>
        <v>0.48099606815203144</v>
      </c>
      <c r="J83" s="238">
        <f t="shared" si="51"/>
        <v>7.8636959370904317E-3</v>
      </c>
      <c r="K83" s="238">
        <f t="shared" si="51"/>
        <v>0.16251638269986893</v>
      </c>
      <c r="L83" s="19"/>
    </row>
    <row r="84" spans="2:22" x14ac:dyDescent="0.4">
      <c r="L84" s="19"/>
    </row>
    <row r="85" spans="2:22" ht="16.5" customHeight="1" x14ac:dyDescent="0.4">
      <c r="B85" s="18" t="s">
        <v>311</v>
      </c>
      <c r="L85" s="19"/>
    </row>
    <row r="86" spans="2:22" s="24" customFormat="1" ht="33.75" customHeight="1" x14ac:dyDescent="0.4">
      <c r="B86" s="89"/>
      <c r="C86" s="90" t="s">
        <v>39</v>
      </c>
      <c r="D86" s="91" t="s">
        <v>145</v>
      </c>
      <c r="E86" s="91" t="s">
        <v>146</v>
      </c>
      <c r="F86" s="91" t="s">
        <v>147</v>
      </c>
      <c r="G86" s="91" t="s">
        <v>148</v>
      </c>
      <c r="H86" s="91" t="s">
        <v>149</v>
      </c>
      <c r="I86" s="96" t="s">
        <v>150</v>
      </c>
      <c r="J86" s="91" t="s">
        <v>2</v>
      </c>
      <c r="K86" s="91" t="s">
        <v>0</v>
      </c>
    </row>
    <row r="87" spans="2:22" x14ac:dyDescent="0.15">
      <c r="B87" s="43" t="s">
        <v>42</v>
      </c>
      <c r="C87" s="44">
        <f>SUM(D87:K87)</f>
        <v>802</v>
      </c>
      <c r="D87" s="45">
        <f>SUM(D89,D91,D93,D95,D97,D99,D101)</f>
        <v>111</v>
      </c>
      <c r="E87" s="45">
        <f t="shared" ref="E87:K87" si="52">SUM(E89,E91,E93,E95,E97,E99,E101)</f>
        <v>68</v>
      </c>
      <c r="F87" s="45">
        <f t="shared" si="52"/>
        <v>43</v>
      </c>
      <c r="G87" s="45">
        <f t="shared" si="52"/>
        <v>23</v>
      </c>
      <c r="H87" s="45">
        <f t="shared" si="52"/>
        <v>32</v>
      </c>
      <c r="I87" s="45">
        <f t="shared" si="52"/>
        <v>382</v>
      </c>
      <c r="J87" s="45">
        <f>SUM(J89,J91,J93,J95,J97,J99,J101)</f>
        <v>7</v>
      </c>
      <c r="K87" s="45">
        <f t="shared" si="52"/>
        <v>136</v>
      </c>
      <c r="L87" s="19"/>
    </row>
    <row r="88" spans="2:22" ht="12.75" thickBot="1" x14ac:dyDescent="0.2">
      <c r="B88" s="47"/>
      <c r="C88" s="48">
        <f>$C87/C87</f>
        <v>1</v>
      </c>
      <c r="D88" s="48">
        <f t="shared" ref="D88:K88" si="53">D87/$C87</f>
        <v>0.13840399002493767</v>
      </c>
      <c r="E88" s="48">
        <f t="shared" si="53"/>
        <v>8.4788029925187039E-2</v>
      </c>
      <c r="F88" s="48">
        <f t="shared" si="53"/>
        <v>5.3615960099750622E-2</v>
      </c>
      <c r="G88" s="48">
        <f t="shared" si="53"/>
        <v>2.8678304239401497E-2</v>
      </c>
      <c r="H88" s="48">
        <f t="shared" si="53"/>
        <v>3.9900249376558602E-2</v>
      </c>
      <c r="I88" s="48">
        <f t="shared" si="53"/>
        <v>0.47630922693266831</v>
      </c>
      <c r="J88" s="48">
        <f>J87/$C87</f>
        <v>8.7281795511221939E-3</v>
      </c>
      <c r="K88" s="48">
        <f t="shared" si="53"/>
        <v>0.16957605985037408</v>
      </c>
      <c r="L88" s="19"/>
    </row>
    <row r="89" spans="2:22" ht="12.75" thickTop="1" x14ac:dyDescent="0.15">
      <c r="B89" s="50" t="s">
        <v>67</v>
      </c>
      <c r="C89" s="44">
        <f>SUM(D89:K89)</f>
        <v>262</v>
      </c>
      <c r="D89" s="51">
        <v>41</v>
      </c>
      <c r="E89" s="45">
        <v>13</v>
      </c>
      <c r="F89" s="45">
        <v>8</v>
      </c>
      <c r="G89" s="45">
        <v>4</v>
      </c>
      <c r="H89" s="51">
        <v>6</v>
      </c>
      <c r="I89" s="45">
        <v>108</v>
      </c>
      <c r="J89" s="45">
        <v>3</v>
      </c>
      <c r="K89" s="45">
        <v>79</v>
      </c>
      <c r="L89" s="72"/>
      <c r="M89" s="73"/>
      <c r="N89" s="73"/>
      <c r="O89" s="73"/>
      <c r="P89" s="73"/>
      <c r="Q89" s="73"/>
      <c r="R89" s="73"/>
      <c r="S89" s="73"/>
      <c r="T89" s="73"/>
      <c r="U89" s="73"/>
      <c r="V89" s="73"/>
    </row>
    <row r="90" spans="2:22" x14ac:dyDescent="0.15">
      <c r="B90" s="52"/>
      <c r="C90" s="53">
        <f>$C89/C89</f>
        <v>1</v>
      </c>
      <c r="D90" s="53">
        <f t="shared" ref="D90:K90" si="54">D89/$C89</f>
        <v>0.15648854961832062</v>
      </c>
      <c r="E90" s="53">
        <f t="shared" si="54"/>
        <v>4.9618320610687022E-2</v>
      </c>
      <c r="F90" s="53">
        <f t="shared" si="54"/>
        <v>3.0534351145038167E-2</v>
      </c>
      <c r="G90" s="53">
        <f t="shared" si="54"/>
        <v>1.5267175572519083E-2</v>
      </c>
      <c r="H90" s="53">
        <f t="shared" si="54"/>
        <v>2.2900763358778626E-2</v>
      </c>
      <c r="I90" s="53">
        <f t="shared" si="54"/>
        <v>0.41221374045801529</v>
      </c>
      <c r="J90" s="53">
        <f t="shared" si="54"/>
        <v>1.1450381679389313E-2</v>
      </c>
      <c r="K90" s="53">
        <f t="shared" si="54"/>
        <v>0.30152671755725191</v>
      </c>
      <c r="L90" s="72"/>
      <c r="M90" s="73"/>
      <c r="N90" s="73"/>
      <c r="O90" s="73"/>
      <c r="P90" s="73"/>
      <c r="Q90" s="73"/>
      <c r="R90" s="73"/>
      <c r="S90" s="73"/>
      <c r="T90" s="73"/>
      <c r="U90" s="73"/>
      <c r="V90" s="73"/>
    </row>
    <row r="91" spans="2:22" x14ac:dyDescent="0.15">
      <c r="B91" s="50" t="s">
        <v>31</v>
      </c>
      <c r="C91" s="44">
        <f>SUM(D91:K91)</f>
        <v>31</v>
      </c>
      <c r="D91" s="51">
        <v>5</v>
      </c>
      <c r="E91" s="45">
        <v>2</v>
      </c>
      <c r="F91" s="45">
        <v>0</v>
      </c>
      <c r="G91" s="45">
        <v>2</v>
      </c>
      <c r="H91" s="51">
        <v>0</v>
      </c>
      <c r="I91" s="45">
        <v>20</v>
      </c>
      <c r="J91" s="45">
        <v>1</v>
      </c>
      <c r="K91" s="45">
        <v>1</v>
      </c>
      <c r="L91" s="72"/>
      <c r="M91" s="73"/>
      <c r="N91" s="73"/>
      <c r="O91" s="73"/>
      <c r="P91" s="73"/>
      <c r="Q91" s="73"/>
      <c r="R91" s="73"/>
      <c r="S91" s="73"/>
      <c r="T91" s="73"/>
      <c r="U91" s="73"/>
      <c r="V91" s="73"/>
    </row>
    <row r="92" spans="2:22" x14ac:dyDescent="0.15">
      <c r="B92" s="52"/>
      <c r="C92" s="53">
        <f>$C91/C91</f>
        <v>1</v>
      </c>
      <c r="D92" s="53">
        <f t="shared" ref="D92:K92" si="55">D91/$C91</f>
        <v>0.16129032258064516</v>
      </c>
      <c r="E92" s="53">
        <f t="shared" si="55"/>
        <v>6.4516129032258063E-2</v>
      </c>
      <c r="F92" s="53">
        <f t="shared" si="55"/>
        <v>0</v>
      </c>
      <c r="G92" s="53">
        <f t="shared" si="55"/>
        <v>6.4516129032258063E-2</v>
      </c>
      <c r="H92" s="53">
        <f t="shared" si="55"/>
        <v>0</v>
      </c>
      <c r="I92" s="53">
        <f t="shared" si="55"/>
        <v>0.64516129032258063</v>
      </c>
      <c r="J92" s="53">
        <f t="shared" si="55"/>
        <v>3.2258064516129031E-2</v>
      </c>
      <c r="K92" s="53">
        <f t="shared" si="55"/>
        <v>3.2258064516129031E-2</v>
      </c>
      <c r="L92" s="72"/>
      <c r="M92" s="73"/>
      <c r="N92" s="73"/>
      <c r="O92" s="73"/>
      <c r="P92" s="73"/>
      <c r="Q92" s="73"/>
      <c r="R92" s="73"/>
      <c r="S92" s="73"/>
      <c r="T92" s="73"/>
      <c r="U92" s="73"/>
      <c r="V92" s="73"/>
    </row>
    <row r="93" spans="2:22" x14ac:dyDescent="0.15">
      <c r="B93" s="50" t="s">
        <v>32</v>
      </c>
      <c r="C93" s="44">
        <f>SUM(D93:K93)</f>
        <v>56</v>
      </c>
      <c r="D93" s="51">
        <v>11</v>
      </c>
      <c r="E93" s="45">
        <v>8</v>
      </c>
      <c r="F93" s="45">
        <v>3</v>
      </c>
      <c r="G93" s="45">
        <v>0</v>
      </c>
      <c r="H93" s="51">
        <v>1</v>
      </c>
      <c r="I93" s="45">
        <v>32</v>
      </c>
      <c r="J93" s="45">
        <v>0</v>
      </c>
      <c r="K93" s="45">
        <v>1</v>
      </c>
      <c r="L93" s="72"/>
      <c r="M93" s="73"/>
      <c r="N93" s="73"/>
      <c r="O93" s="73"/>
      <c r="P93" s="73"/>
      <c r="Q93" s="73"/>
      <c r="R93" s="73"/>
      <c r="S93" s="73"/>
      <c r="T93" s="73"/>
      <c r="U93" s="73"/>
      <c r="V93" s="73"/>
    </row>
    <row r="94" spans="2:22" x14ac:dyDescent="0.15">
      <c r="B94" s="52"/>
      <c r="C94" s="53">
        <f>$C93/C93</f>
        <v>1</v>
      </c>
      <c r="D94" s="53">
        <f t="shared" ref="D94:K94" si="56">D93/$C93</f>
        <v>0.19642857142857142</v>
      </c>
      <c r="E94" s="53">
        <f t="shared" si="56"/>
        <v>0.14285714285714285</v>
      </c>
      <c r="F94" s="53">
        <f t="shared" si="56"/>
        <v>5.3571428571428568E-2</v>
      </c>
      <c r="G94" s="53">
        <f t="shared" si="56"/>
        <v>0</v>
      </c>
      <c r="H94" s="53">
        <f t="shared" si="56"/>
        <v>1.7857142857142856E-2</v>
      </c>
      <c r="I94" s="53">
        <f t="shared" si="56"/>
        <v>0.5714285714285714</v>
      </c>
      <c r="J94" s="53">
        <f t="shared" si="56"/>
        <v>0</v>
      </c>
      <c r="K94" s="53">
        <f t="shared" si="56"/>
        <v>1.7857142857142856E-2</v>
      </c>
      <c r="L94" s="72"/>
      <c r="M94" s="73"/>
      <c r="N94" s="73"/>
      <c r="O94" s="73"/>
      <c r="P94" s="73"/>
      <c r="Q94" s="73"/>
      <c r="R94" s="73"/>
      <c r="S94" s="73"/>
      <c r="T94" s="73"/>
      <c r="U94" s="73"/>
      <c r="V94" s="73"/>
    </row>
    <row r="95" spans="2:22" x14ac:dyDescent="0.15">
      <c r="B95" s="50" t="s">
        <v>33</v>
      </c>
      <c r="C95" s="44">
        <f>SUM(D95:K95)</f>
        <v>235</v>
      </c>
      <c r="D95" s="51">
        <v>37</v>
      </c>
      <c r="E95" s="45">
        <v>24</v>
      </c>
      <c r="F95" s="45">
        <v>16</v>
      </c>
      <c r="G95" s="45">
        <v>10</v>
      </c>
      <c r="H95" s="51">
        <v>6</v>
      </c>
      <c r="I95" s="45">
        <v>117</v>
      </c>
      <c r="J95" s="45">
        <v>0</v>
      </c>
      <c r="K95" s="45">
        <v>25</v>
      </c>
      <c r="L95" s="72"/>
      <c r="M95" s="73"/>
      <c r="N95" s="73"/>
      <c r="O95" s="73"/>
      <c r="P95" s="73"/>
      <c r="Q95" s="73"/>
      <c r="R95" s="73"/>
      <c r="S95" s="73"/>
      <c r="T95" s="73"/>
      <c r="U95" s="73"/>
      <c r="V95" s="73"/>
    </row>
    <row r="96" spans="2:22" x14ac:dyDescent="0.15">
      <c r="B96" s="52"/>
      <c r="C96" s="53">
        <f>$C95/C95</f>
        <v>1</v>
      </c>
      <c r="D96" s="53">
        <f t="shared" ref="D96:K96" si="57">D95/$C95</f>
        <v>0.1574468085106383</v>
      </c>
      <c r="E96" s="53">
        <f t="shared" si="57"/>
        <v>0.10212765957446808</v>
      </c>
      <c r="F96" s="53">
        <f t="shared" si="57"/>
        <v>6.8085106382978725E-2</v>
      </c>
      <c r="G96" s="53">
        <f t="shared" si="57"/>
        <v>4.2553191489361701E-2</v>
      </c>
      <c r="H96" s="53">
        <f t="shared" si="57"/>
        <v>2.553191489361702E-2</v>
      </c>
      <c r="I96" s="53">
        <f t="shared" si="57"/>
        <v>0.49787234042553191</v>
      </c>
      <c r="J96" s="53">
        <f t="shared" si="57"/>
        <v>0</v>
      </c>
      <c r="K96" s="53">
        <f t="shared" si="57"/>
        <v>0.10638297872340426</v>
      </c>
      <c r="L96" s="19"/>
    </row>
    <row r="97" spans="2:12" ht="12" customHeight="1" x14ac:dyDescent="0.15">
      <c r="B97" s="50" t="s">
        <v>34</v>
      </c>
      <c r="C97" s="44">
        <f>SUM(D97:K97)</f>
        <v>99</v>
      </c>
      <c r="D97" s="51">
        <v>6</v>
      </c>
      <c r="E97" s="45">
        <v>11</v>
      </c>
      <c r="F97" s="45">
        <v>8</v>
      </c>
      <c r="G97" s="45">
        <v>5</v>
      </c>
      <c r="H97" s="51">
        <v>9</v>
      </c>
      <c r="I97" s="45">
        <v>51</v>
      </c>
      <c r="J97" s="45">
        <v>0</v>
      </c>
      <c r="K97" s="45">
        <v>9</v>
      </c>
      <c r="L97" s="19"/>
    </row>
    <row r="98" spans="2:12" ht="12" customHeight="1" x14ac:dyDescent="0.15">
      <c r="B98" s="52"/>
      <c r="C98" s="53">
        <f>$C97/C97</f>
        <v>1</v>
      </c>
      <c r="D98" s="53">
        <f t="shared" ref="D98:K98" si="58">D97/$C97</f>
        <v>6.0606060606060608E-2</v>
      </c>
      <c r="E98" s="53">
        <f t="shared" si="58"/>
        <v>0.1111111111111111</v>
      </c>
      <c r="F98" s="53">
        <f t="shared" si="58"/>
        <v>8.0808080808080815E-2</v>
      </c>
      <c r="G98" s="53">
        <f t="shared" si="58"/>
        <v>5.0505050505050504E-2</v>
      </c>
      <c r="H98" s="53">
        <f t="shared" si="58"/>
        <v>9.0909090909090912E-2</v>
      </c>
      <c r="I98" s="53">
        <f t="shared" si="58"/>
        <v>0.51515151515151514</v>
      </c>
      <c r="J98" s="53">
        <f t="shared" si="58"/>
        <v>0</v>
      </c>
      <c r="K98" s="53">
        <f t="shared" si="58"/>
        <v>9.0909090909090912E-2</v>
      </c>
      <c r="L98" s="19"/>
    </row>
    <row r="99" spans="2:12" ht="12" customHeight="1" x14ac:dyDescent="0.15">
      <c r="B99" s="50" t="s">
        <v>35</v>
      </c>
      <c r="C99" s="44">
        <f>SUM(D99:K99)</f>
        <v>97</v>
      </c>
      <c r="D99" s="51">
        <v>10</v>
      </c>
      <c r="E99" s="45">
        <v>8</v>
      </c>
      <c r="F99" s="45">
        <v>7</v>
      </c>
      <c r="G99" s="45">
        <v>2</v>
      </c>
      <c r="H99" s="51">
        <v>9</v>
      </c>
      <c r="I99" s="45">
        <v>50</v>
      </c>
      <c r="J99" s="45">
        <v>3</v>
      </c>
      <c r="K99" s="45">
        <v>8</v>
      </c>
      <c r="L99" s="19"/>
    </row>
    <row r="100" spans="2:12" s="57" customFormat="1" ht="12" customHeight="1" x14ac:dyDescent="0.15">
      <c r="B100" s="52"/>
      <c r="C100" s="53">
        <f t="shared" ref="C100" si="59">$C99/C99</f>
        <v>1</v>
      </c>
      <c r="D100" s="53">
        <f t="shared" ref="D100:K100" si="60">D99/$C99</f>
        <v>0.10309278350515463</v>
      </c>
      <c r="E100" s="53">
        <f t="shared" si="60"/>
        <v>8.247422680412371E-2</v>
      </c>
      <c r="F100" s="53">
        <f t="shared" si="60"/>
        <v>7.2164948453608241E-2</v>
      </c>
      <c r="G100" s="53">
        <f t="shared" si="60"/>
        <v>2.0618556701030927E-2</v>
      </c>
      <c r="H100" s="53">
        <f t="shared" si="60"/>
        <v>9.2783505154639179E-2</v>
      </c>
      <c r="I100" s="53">
        <f t="shared" si="60"/>
        <v>0.51546391752577314</v>
      </c>
      <c r="J100" s="53">
        <f t="shared" si="60"/>
        <v>3.0927835051546393E-2</v>
      </c>
      <c r="K100" s="53">
        <f t="shared" si="60"/>
        <v>8.247422680412371E-2</v>
      </c>
    </row>
    <row r="101" spans="2:12" ht="12" customHeight="1" x14ac:dyDescent="0.15">
      <c r="B101" s="50" t="s">
        <v>0</v>
      </c>
      <c r="C101" s="44">
        <f>SUM(D101:K101)</f>
        <v>22</v>
      </c>
      <c r="D101" s="51">
        <v>1</v>
      </c>
      <c r="E101" s="45">
        <v>2</v>
      </c>
      <c r="F101" s="45">
        <v>1</v>
      </c>
      <c r="G101" s="45">
        <v>0</v>
      </c>
      <c r="H101" s="51">
        <v>1</v>
      </c>
      <c r="I101" s="45">
        <v>4</v>
      </c>
      <c r="J101" s="45">
        <v>0</v>
      </c>
      <c r="K101" s="45">
        <v>13</v>
      </c>
      <c r="L101" s="19"/>
    </row>
    <row r="102" spans="2:12" s="57" customFormat="1" ht="12" customHeight="1" x14ac:dyDescent="0.15">
      <c r="B102" s="52"/>
      <c r="C102" s="53">
        <f t="shared" ref="C102" si="61">$C101/C101</f>
        <v>1</v>
      </c>
      <c r="D102" s="53">
        <f t="shared" ref="D102:K102" si="62">D101/$C101</f>
        <v>4.5454545454545456E-2</v>
      </c>
      <c r="E102" s="53">
        <f t="shared" si="62"/>
        <v>9.0909090909090912E-2</v>
      </c>
      <c r="F102" s="53">
        <f t="shared" si="62"/>
        <v>4.5454545454545456E-2</v>
      </c>
      <c r="G102" s="53">
        <f t="shared" si="62"/>
        <v>0</v>
      </c>
      <c r="H102" s="53">
        <f t="shared" si="62"/>
        <v>4.5454545454545456E-2</v>
      </c>
      <c r="I102" s="53">
        <f t="shared" si="62"/>
        <v>0.18181818181818182</v>
      </c>
      <c r="J102" s="53">
        <f t="shared" si="62"/>
        <v>0</v>
      </c>
      <c r="K102" s="53">
        <f t="shared" si="62"/>
        <v>0.59090909090909094</v>
      </c>
    </row>
    <row r="103" spans="2:12" s="57" customFormat="1" ht="13.5" x14ac:dyDescent="0.4">
      <c r="E103" s="58"/>
    </row>
  </sheetData>
  <mergeCells count="1">
    <mergeCell ref="B14:E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2" man="1"/>
    <brk id="50" max="12" man="1"/>
    <brk id="84"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0" ht="22.5" customHeight="1" x14ac:dyDescent="0.4">
      <c r="B1" s="370" t="s">
        <v>513</v>
      </c>
    </row>
    <row r="3" spans="2:10" x14ac:dyDescent="0.4">
      <c r="B3" s="10" t="s">
        <v>154</v>
      </c>
      <c r="C3" s="10"/>
      <c r="D3" s="10"/>
      <c r="E3" s="11"/>
      <c r="F3" s="10"/>
      <c r="G3" s="10"/>
    </row>
    <row r="4" spans="2:10" ht="6.75" customHeight="1" x14ac:dyDescent="0.4"/>
    <row r="5" spans="2:10" ht="7.5" customHeight="1" x14ac:dyDescent="0.4"/>
    <row r="6" spans="2:10" s="142" customFormat="1" ht="20.25" customHeight="1" x14ac:dyDescent="0.4">
      <c r="B6" s="139"/>
      <c r="C6" s="140"/>
      <c r="D6" s="159"/>
      <c r="E6" s="23" t="s">
        <v>141</v>
      </c>
      <c r="F6" s="23" t="s">
        <v>25</v>
      </c>
      <c r="J6" s="18"/>
    </row>
    <row r="7" spans="2:10" ht="15" customHeight="1" x14ac:dyDescent="0.15">
      <c r="B7" s="143" t="s">
        <v>151</v>
      </c>
      <c r="C7" s="144"/>
      <c r="D7" s="22"/>
      <c r="E7" s="85">
        <v>336</v>
      </c>
      <c r="F7" s="146">
        <f>E7/E$11</f>
        <v>0.41895261845386533</v>
      </c>
    </row>
    <row r="8" spans="2:10" ht="15" customHeight="1" x14ac:dyDescent="0.15">
      <c r="B8" s="143" t="s">
        <v>152</v>
      </c>
      <c r="C8" s="144"/>
      <c r="D8" s="22"/>
      <c r="E8" s="85">
        <v>287</v>
      </c>
      <c r="F8" s="146">
        <f>E8/E$11</f>
        <v>0.35785536159601</v>
      </c>
    </row>
    <row r="9" spans="2:10" ht="15" customHeight="1" x14ac:dyDescent="0.15">
      <c r="B9" s="143" t="s">
        <v>153</v>
      </c>
      <c r="C9" s="144"/>
      <c r="D9" s="22"/>
      <c r="E9" s="85">
        <v>94</v>
      </c>
      <c r="F9" s="146">
        <f>E9/E$11</f>
        <v>0.1172069825436409</v>
      </c>
    </row>
    <row r="10" spans="2:10" ht="15" customHeight="1" thickBot="1" x14ac:dyDescent="0.2">
      <c r="B10" s="147" t="s">
        <v>0</v>
      </c>
      <c r="C10" s="148"/>
      <c r="D10" s="30"/>
      <c r="E10" s="150">
        <v>85</v>
      </c>
      <c r="F10" s="151">
        <f>E10/E$11</f>
        <v>0.1059850374064838</v>
      </c>
    </row>
    <row r="11" spans="2:10" ht="15" customHeight="1" thickTop="1" x14ac:dyDescent="0.15">
      <c r="B11" s="160" t="s">
        <v>14</v>
      </c>
      <c r="C11" s="161"/>
      <c r="D11" s="162"/>
      <c r="E11" s="152">
        <f>SUM(E7:E10)</f>
        <v>802</v>
      </c>
      <c r="F11" s="153">
        <f>SUM(F7:F10)</f>
        <v>1</v>
      </c>
    </row>
    <row r="13" spans="2:10" x14ac:dyDescent="0.4">
      <c r="B13" s="18" t="s">
        <v>36</v>
      </c>
    </row>
    <row r="14" spans="2:10" s="24" customFormat="1" ht="44.25" customHeight="1" x14ac:dyDescent="0.4">
      <c r="B14" s="89"/>
      <c r="C14" s="90" t="s">
        <v>39</v>
      </c>
      <c r="D14" s="96" t="s">
        <v>151</v>
      </c>
      <c r="E14" s="96" t="s">
        <v>152</v>
      </c>
      <c r="F14" s="96" t="s">
        <v>153</v>
      </c>
      <c r="G14" s="91" t="s">
        <v>91</v>
      </c>
    </row>
    <row r="15" spans="2:10" x14ac:dyDescent="0.15">
      <c r="B15" s="43" t="s">
        <v>42</v>
      </c>
      <c r="C15" s="44">
        <f>SUM(D15:G15)</f>
        <v>802</v>
      </c>
      <c r="D15" s="45">
        <f>SUM(D17,D19,D21,D23,D25,D27,D29,D31,D33,D35,D37)</f>
        <v>336</v>
      </c>
      <c r="E15" s="45">
        <f t="shared" ref="E15:G15" si="0">SUM(E17,E19,E21,E23,E25,E27,E29,E31,E33,E35,E37)</f>
        <v>287</v>
      </c>
      <c r="F15" s="45">
        <f t="shared" si="0"/>
        <v>94</v>
      </c>
      <c r="G15" s="45">
        <f t="shared" si="0"/>
        <v>85</v>
      </c>
    </row>
    <row r="16" spans="2:10" ht="12.75" thickBot="1" x14ac:dyDescent="0.2">
      <c r="B16" s="47"/>
      <c r="C16" s="48">
        <f>$C15/C15</f>
        <v>1</v>
      </c>
      <c r="D16" s="48">
        <f>D15/$C15</f>
        <v>0.41895261845386533</v>
      </c>
      <c r="E16" s="48">
        <f t="shared" ref="E16:G16" si="1">E15/$C15</f>
        <v>0.35785536159601</v>
      </c>
      <c r="F16" s="48">
        <f t="shared" si="1"/>
        <v>0.1172069825436409</v>
      </c>
      <c r="G16" s="48">
        <f t="shared" si="1"/>
        <v>0.1059850374064838</v>
      </c>
    </row>
    <row r="17" spans="2:7" ht="12.75" thickTop="1" x14ac:dyDescent="0.15">
      <c r="B17" s="50" t="s">
        <v>5</v>
      </c>
      <c r="C17" s="44">
        <f>SUM(D17:G17)</f>
        <v>245</v>
      </c>
      <c r="D17" s="51">
        <v>99</v>
      </c>
      <c r="E17" s="45">
        <v>89</v>
      </c>
      <c r="F17" s="45">
        <v>37</v>
      </c>
      <c r="G17" s="45">
        <v>20</v>
      </c>
    </row>
    <row r="18" spans="2:7" x14ac:dyDescent="0.15">
      <c r="B18" s="52"/>
      <c r="C18" s="53">
        <f>$C17/C17</f>
        <v>1</v>
      </c>
      <c r="D18" s="53">
        <f>D17/$C17</f>
        <v>0.40408163265306124</v>
      </c>
      <c r="E18" s="53">
        <f t="shared" ref="E18:G18" si="2">E17/$C17</f>
        <v>0.36326530612244901</v>
      </c>
      <c r="F18" s="53">
        <f t="shared" si="2"/>
        <v>0.15102040816326531</v>
      </c>
      <c r="G18" s="53">
        <f t="shared" si="2"/>
        <v>8.1632653061224483E-2</v>
      </c>
    </row>
    <row r="19" spans="2:7" x14ac:dyDescent="0.15">
      <c r="B19" s="50" t="s">
        <v>6</v>
      </c>
      <c r="C19" s="44">
        <f>SUM(D19:G19)</f>
        <v>89</v>
      </c>
      <c r="D19" s="51">
        <v>36</v>
      </c>
      <c r="E19" s="45">
        <v>27</v>
      </c>
      <c r="F19" s="45">
        <v>15</v>
      </c>
      <c r="G19" s="45">
        <v>11</v>
      </c>
    </row>
    <row r="20" spans="2:7" x14ac:dyDescent="0.15">
      <c r="B20" s="52"/>
      <c r="C20" s="53">
        <f>$C19/C19</f>
        <v>1</v>
      </c>
      <c r="D20" s="53">
        <f>D19/$C19</f>
        <v>0.4044943820224719</v>
      </c>
      <c r="E20" s="53">
        <f t="shared" ref="E20:G20" si="3">E19/$C19</f>
        <v>0.30337078651685395</v>
      </c>
      <c r="F20" s="53">
        <f t="shared" si="3"/>
        <v>0.16853932584269662</v>
      </c>
      <c r="G20" s="53">
        <f t="shared" si="3"/>
        <v>0.12359550561797752</v>
      </c>
    </row>
    <row r="21" spans="2:7" x14ac:dyDescent="0.15">
      <c r="B21" s="50" t="s">
        <v>7</v>
      </c>
      <c r="C21" s="44">
        <f>SUM(D21:G21)</f>
        <v>213</v>
      </c>
      <c r="D21" s="51">
        <v>96</v>
      </c>
      <c r="E21" s="45">
        <v>78</v>
      </c>
      <c r="F21" s="45">
        <v>19</v>
      </c>
      <c r="G21" s="45">
        <v>20</v>
      </c>
    </row>
    <row r="22" spans="2:7" x14ac:dyDescent="0.15">
      <c r="B22" s="52"/>
      <c r="C22" s="53">
        <f>$C21/C21</f>
        <v>1</v>
      </c>
      <c r="D22" s="53">
        <f>D21/$C21</f>
        <v>0.45070422535211269</v>
      </c>
      <c r="E22" s="53">
        <f t="shared" ref="E22:G22" si="4">E21/$C21</f>
        <v>0.36619718309859156</v>
      </c>
      <c r="F22" s="53">
        <f t="shared" si="4"/>
        <v>8.9201877934272297E-2</v>
      </c>
      <c r="G22" s="53">
        <f t="shared" si="4"/>
        <v>9.3896713615023469E-2</v>
      </c>
    </row>
    <row r="23" spans="2:7" x14ac:dyDescent="0.15">
      <c r="B23" s="50" t="s">
        <v>8</v>
      </c>
      <c r="C23" s="44">
        <f>SUM(D23:G23)</f>
        <v>36</v>
      </c>
      <c r="D23" s="51">
        <v>14</v>
      </c>
      <c r="E23" s="45">
        <v>14</v>
      </c>
      <c r="F23" s="45">
        <v>4</v>
      </c>
      <c r="G23" s="45">
        <v>4</v>
      </c>
    </row>
    <row r="24" spans="2:7" x14ac:dyDescent="0.15">
      <c r="B24" s="52"/>
      <c r="C24" s="53">
        <f>$C23/C23</f>
        <v>1</v>
      </c>
      <c r="D24" s="53">
        <f>D23/$C23</f>
        <v>0.3888888888888889</v>
      </c>
      <c r="E24" s="53">
        <f t="shared" ref="E24:G24" si="5">E23/$C23</f>
        <v>0.3888888888888889</v>
      </c>
      <c r="F24" s="53">
        <f t="shared" si="5"/>
        <v>0.1111111111111111</v>
      </c>
      <c r="G24" s="53">
        <f t="shared" si="5"/>
        <v>0.1111111111111111</v>
      </c>
    </row>
    <row r="25" spans="2:7" x14ac:dyDescent="0.15">
      <c r="B25" s="50" t="s">
        <v>9</v>
      </c>
      <c r="C25" s="44">
        <f>SUM(D25:G25)</f>
        <v>98</v>
      </c>
      <c r="D25" s="51">
        <v>45</v>
      </c>
      <c r="E25" s="45">
        <v>35</v>
      </c>
      <c r="F25" s="45">
        <v>5</v>
      </c>
      <c r="G25" s="45">
        <v>13</v>
      </c>
    </row>
    <row r="26" spans="2:7" x14ac:dyDescent="0.15">
      <c r="B26" s="52"/>
      <c r="C26" s="53">
        <f>$C25/C25</f>
        <v>1</v>
      </c>
      <c r="D26" s="53">
        <f>D25/$C25</f>
        <v>0.45918367346938777</v>
      </c>
      <c r="E26" s="53">
        <f t="shared" ref="E26" si="6">E25/$C25</f>
        <v>0.35714285714285715</v>
      </c>
      <c r="F26" s="53">
        <f>F25/$C25</f>
        <v>5.1020408163265307E-2</v>
      </c>
      <c r="G26" s="53">
        <f t="shared" ref="G26" si="7">G25/$C25</f>
        <v>0.1326530612244898</v>
      </c>
    </row>
    <row r="27" spans="2:7" x14ac:dyDescent="0.15">
      <c r="B27" s="50" t="s">
        <v>1</v>
      </c>
      <c r="C27" s="44">
        <f>SUM(D27:G27)</f>
        <v>4</v>
      </c>
      <c r="D27" s="51">
        <v>2</v>
      </c>
      <c r="E27" s="45">
        <v>2</v>
      </c>
      <c r="F27" s="45">
        <v>0</v>
      </c>
      <c r="G27" s="45">
        <v>0</v>
      </c>
    </row>
    <row r="28" spans="2:7" x14ac:dyDescent="0.15">
      <c r="B28" s="52"/>
      <c r="C28" s="53">
        <f>$C27/C27</f>
        <v>1</v>
      </c>
      <c r="D28" s="53">
        <f>D27/$C27</f>
        <v>0.5</v>
      </c>
      <c r="E28" s="53">
        <f t="shared" ref="E28:G28" si="8">E27/$C27</f>
        <v>0.5</v>
      </c>
      <c r="F28" s="53">
        <f t="shared" si="8"/>
        <v>0</v>
      </c>
      <c r="G28" s="53">
        <f t="shared" si="8"/>
        <v>0</v>
      </c>
    </row>
    <row r="29" spans="2:7" x14ac:dyDescent="0.15">
      <c r="B29" s="50" t="s">
        <v>10</v>
      </c>
      <c r="C29" s="44">
        <f>SUM(D29:G29)</f>
        <v>17</v>
      </c>
      <c r="D29" s="51">
        <v>9</v>
      </c>
      <c r="E29" s="45">
        <v>6</v>
      </c>
      <c r="F29" s="45">
        <v>2</v>
      </c>
      <c r="G29" s="45">
        <v>0</v>
      </c>
    </row>
    <row r="30" spans="2:7" x14ac:dyDescent="0.15">
      <c r="B30" s="52"/>
      <c r="C30" s="53">
        <f>$C29/C29</f>
        <v>1</v>
      </c>
      <c r="D30" s="53">
        <f>D29/$C29</f>
        <v>0.52941176470588236</v>
      </c>
      <c r="E30" s="53">
        <f t="shared" ref="E30:G30" si="9">E29/$C29</f>
        <v>0.35294117647058826</v>
      </c>
      <c r="F30" s="53">
        <f t="shared" si="9"/>
        <v>0.11764705882352941</v>
      </c>
      <c r="G30" s="53">
        <f t="shared" si="9"/>
        <v>0</v>
      </c>
    </row>
    <row r="31" spans="2:7" x14ac:dyDescent="0.15">
      <c r="B31" s="50" t="s">
        <v>11</v>
      </c>
      <c r="C31" s="44">
        <f>SUM(D31:G31)</f>
        <v>3</v>
      </c>
      <c r="D31" s="51">
        <v>3</v>
      </c>
      <c r="E31" s="45">
        <v>0</v>
      </c>
      <c r="F31" s="45">
        <v>0</v>
      </c>
      <c r="G31" s="45">
        <v>0</v>
      </c>
    </row>
    <row r="32" spans="2:7" x14ac:dyDescent="0.15">
      <c r="B32" s="52"/>
      <c r="C32" s="53">
        <f>$C31/C31</f>
        <v>1</v>
      </c>
      <c r="D32" s="53">
        <f>D31/$C31</f>
        <v>1</v>
      </c>
      <c r="E32" s="53">
        <f t="shared" ref="E32:G32" si="10">E31/$C31</f>
        <v>0</v>
      </c>
      <c r="F32" s="53">
        <f t="shared" si="10"/>
        <v>0</v>
      </c>
      <c r="G32" s="53">
        <f t="shared" si="10"/>
        <v>0</v>
      </c>
    </row>
    <row r="33" spans="2:8" x14ac:dyDescent="0.15">
      <c r="B33" s="50" t="s">
        <v>12</v>
      </c>
      <c r="C33" s="44">
        <f>SUM(D33:G33)</f>
        <v>18</v>
      </c>
      <c r="D33" s="51">
        <v>7</v>
      </c>
      <c r="E33" s="45">
        <v>5</v>
      </c>
      <c r="F33" s="45">
        <v>5</v>
      </c>
      <c r="G33" s="45">
        <v>1</v>
      </c>
    </row>
    <row r="34" spans="2:8" x14ac:dyDescent="0.15">
      <c r="B34" s="52"/>
      <c r="C34" s="53">
        <f>$C33/C33</f>
        <v>1</v>
      </c>
      <c r="D34" s="53">
        <f>D33/$C33</f>
        <v>0.3888888888888889</v>
      </c>
      <c r="E34" s="53">
        <f t="shared" ref="E34:G34" si="11">E33/$C33</f>
        <v>0.27777777777777779</v>
      </c>
      <c r="F34" s="53">
        <f t="shared" si="11"/>
        <v>0.27777777777777779</v>
      </c>
      <c r="G34" s="53">
        <f t="shared" si="11"/>
        <v>5.5555555555555552E-2</v>
      </c>
    </row>
    <row r="35" spans="2:8" x14ac:dyDescent="0.15">
      <c r="B35" s="50" t="s">
        <v>13</v>
      </c>
      <c r="C35" s="44">
        <f>SUM(D35:G35)</f>
        <v>9</v>
      </c>
      <c r="D35" s="51">
        <v>6</v>
      </c>
      <c r="E35" s="45">
        <v>1</v>
      </c>
      <c r="F35" s="45">
        <v>1</v>
      </c>
      <c r="G35" s="45">
        <v>1</v>
      </c>
    </row>
    <row r="36" spans="2:8" x14ac:dyDescent="0.15">
      <c r="B36" s="52"/>
      <c r="C36" s="53">
        <f>$C35/C35</f>
        <v>1</v>
      </c>
      <c r="D36" s="53">
        <f>D35/$C35</f>
        <v>0.66666666666666663</v>
      </c>
      <c r="E36" s="53">
        <f t="shared" ref="E36:G36" si="12">E35/$C35</f>
        <v>0.1111111111111111</v>
      </c>
      <c r="F36" s="53">
        <f t="shared" si="12"/>
        <v>0.1111111111111111</v>
      </c>
      <c r="G36" s="53">
        <f t="shared" si="12"/>
        <v>0.1111111111111111</v>
      </c>
    </row>
    <row r="37" spans="2:8" x14ac:dyDescent="0.15">
      <c r="B37" s="50" t="s">
        <v>43</v>
      </c>
      <c r="C37" s="44">
        <f>SUM(D37:G37)</f>
        <v>70</v>
      </c>
      <c r="D37" s="51">
        <v>19</v>
      </c>
      <c r="E37" s="45">
        <v>30</v>
      </c>
      <c r="F37" s="45">
        <v>6</v>
      </c>
      <c r="G37" s="45">
        <v>15</v>
      </c>
    </row>
    <row r="38" spans="2:8" x14ac:dyDescent="0.15">
      <c r="B38" s="52"/>
      <c r="C38" s="53">
        <f>$C37/C37</f>
        <v>1</v>
      </c>
      <c r="D38" s="53">
        <f>D37/$C37</f>
        <v>0.27142857142857141</v>
      </c>
      <c r="E38" s="53">
        <f t="shared" ref="E38:G38" si="13">E37/$C37</f>
        <v>0.42857142857142855</v>
      </c>
      <c r="F38" s="53">
        <f t="shared" si="13"/>
        <v>8.5714285714285715E-2</v>
      </c>
      <c r="G38" s="53">
        <f t="shared" si="13"/>
        <v>0.21428571428571427</v>
      </c>
    </row>
    <row r="39" spans="2:8" x14ac:dyDescent="0.4">
      <c r="E39" s="18"/>
    </row>
    <row r="40" spans="2:8" x14ac:dyDescent="0.4">
      <c r="B40" s="18" t="s">
        <v>48</v>
      </c>
      <c r="E40" s="18"/>
      <c r="G40" s="19"/>
      <c r="H40" s="19"/>
    </row>
    <row r="41" spans="2:8" s="24" customFormat="1" ht="47.25" customHeight="1" x14ac:dyDescent="0.4">
      <c r="B41" s="89"/>
      <c r="C41" s="90" t="s">
        <v>39</v>
      </c>
      <c r="D41" s="96" t="s">
        <v>151</v>
      </c>
      <c r="E41" s="96" t="s">
        <v>152</v>
      </c>
      <c r="F41" s="96" t="s">
        <v>153</v>
      </c>
      <c r="G41" s="91" t="s">
        <v>91</v>
      </c>
    </row>
    <row r="42" spans="2:8" x14ac:dyDescent="0.15">
      <c r="B42" s="43" t="s">
        <v>42</v>
      </c>
      <c r="C42" s="44">
        <f>SUM(D42:G42)</f>
        <v>802</v>
      </c>
      <c r="D42" s="45">
        <f t="shared" ref="D42:G42" si="14">SUM(D44,D46,D48,D50,D52,)</f>
        <v>336</v>
      </c>
      <c r="E42" s="45">
        <f t="shared" si="14"/>
        <v>287</v>
      </c>
      <c r="F42" s="45">
        <f t="shared" si="14"/>
        <v>94</v>
      </c>
      <c r="G42" s="45">
        <f t="shared" si="14"/>
        <v>85</v>
      </c>
      <c r="H42" s="19"/>
    </row>
    <row r="43" spans="2:8" ht="12.75" thickBot="1" x14ac:dyDescent="0.2">
      <c r="B43" s="47"/>
      <c r="C43" s="48">
        <f>$C42/C42</f>
        <v>1</v>
      </c>
      <c r="D43" s="48">
        <f t="shared" ref="D43:G43" si="15">D42/$C42</f>
        <v>0.41895261845386533</v>
      </c>
      <c r="E43" s="48">
        <f t="shared" si="15"/>
        <v>0.35785536159601</v>
      </c>
      <c r="F43" s="48">
        <f t="shared" si="15"/>
        <v>0.1172069825436409</v>
      </c>
      <c r="G43" s="48">
        <f t="shared" si="15"/>
        <v>0.1059850374064838</v>
      </c>
      <c r="H43" s="19"/>
    </row>
    <row r="44" spans="2:8" ht="12.75" thickTop="1" x14ac:dyDescent="0.15">
      <c r="B44" s="50" t="s">
        <v>17</v>
      </c>
      <c r="C44" s="44">
        <f>SUM(D44:G44)</f>
        <v>633</v>
      </c>
      <c r="D44" s="51">
        <v>246</v>
      </c>
      <c r="E44" s="45">
        <v>237</v>
      </c>
      <c r="F44" s="45">
        <v>77</v>
      </c>
      <c r="G44" s="45">
        <v>73</v>
      </c>
      <c r="H44" s="19"/>
    </row>
    <row r="45" spans="2:8" x14ac:dyDescent="0.15">
      <c r="B45" s="52"/>
      <c r="C45" s="53">
        <f>$C44/C44</f>
        <v>1</v>
      </c>
      <c r="D45" s="53">
        <f t="shared" ref="D45:G45" si="16">D44/$C44</f>
        <v>0.38862559241706163</v>
      </c>
      <c r="E45" s="53">
        <f t="shared" si="16"/>
        <v>0.37440758293838861</v>
      </c>
      <c r="F45" s="53">
        <f t="shared" si="16"/>
        <v>0.12164296998420221</v>
      </c>
      <c r="G45" s="53">
        <f t="shared" si="16"/>
        <v>0.11532385466034756</v>
      </c>
      <c r="H45" s="19"/>
    </row>
    <row r="46" spans="2:8" x14ac:dyDescent="0.15">
      <c r="B46" s="50" t="s">
        <v>18</v>
      </c>
      <c r="C46" s="44">
        <f>SUM(D46:G46)</f>
        <v>91</v>
      </c>
      <c r="D46" s="51">
        <v>46</v>
      </c>
      <c r="E46" s="45">
        <v>33</v>
      </c>
      <c r="F46" s="45">
        <v>8</v>
      </c>
      <c r="G46" s="45">
        <v>4</v>
      </c>
      <c r="H46" s="19"/>
    </row>
    <row r="47" spans="2:8" x14ac:dyDescent="0.15">
      <c r="B47" s="52"/>
      <c r="C47" s="53">
        <f>$C46/C46</f>
        <v>1</v>
      </c>
      <c r="D47" s="53">
        <f t="shared" ref="D47:G47" si="17">D46/$C46</f>
        <v>0.50549450549450547</v>
      </c>
      <c r="E47" s="53">
        <f t="shared" si="17"/>
        <v>0.36263736263736263</v>
      </c>
      <c r="F47" s="53">
        <f t="shared" si="17"/>
        <v>8.7912087912087919E-2</v>
      </c>
      <c r="G47" s="53">
        <f t="shared" si="17"/>
        <v>4.3956043956043959E-2</v>
      </c>
      <c r="H47" s="19"/>
    </row>
    <row r="48" spans="2:8" x14ac:dyDescent="0.15">
      <c r="B48" s="50" t="s">
        <v>19</v>
      </c>
      <c r="C48" s="44">
        <f>SUM(D48:G48)</f>
        <v>21</v>
      </c>
      <c r="D48" s="51">
        <v>13</v>
      </c>
      <c r="E48" s="45">
        <v>4</v>
      </c>
      <c r="F48" s="45">
        <v>2</v>
      </c>
      <c r="G48" s="45">
        <v>2</v>
      </c>
      <c r="H48" s="19"/>
    </row>
    <row r="49" spans="2:8" x14ac:dyDescent="0.15">
      <c r="B49" s="52"/>
      <c r="C49" s="53">
        <f>$C48/C48</f>
        <v>1</v>
      </c>
      <c r="D49" s="53">
        <f t="shared" ref="D49:G49" si="18">D48/$C48</f>
        <v>0.61904761904761907</v>
      </c>
      <c r="E49" s="53">
        <f t="shared" si="18"/>
        <v>0.19047619047619047</v>
      </c>
      <c r="F49" s="53">
        <f t="shared" si="18"/>
        <v>9.5238095238095233E-2</v>
      </c>
      <c r="G49" s="53">
        <f t="shared" si="18"/>
        <v>9.5238095238095233E-2</v>
      </c>
      <c r="H49" s="19"/>
    </row>
    <row r="50" spans="2:8" x14ac:dyDescent="0.15">
      <c r="B50" s="50" t="s">
        <v>20</v>
      </c>
      <c r="C50" s="44">
        <f>SUM(D50:G50)</f>
        <v>37</v>
      </c>
      <c r="D50" s="51">
        <v>23</v>
      </c>
      <c r="E50" s="45">
        <v>8</v>
      </c>
      <c r="F50" s="45">
        <v>4</v>
      </c>
      <c r="G50" s="45">
        <v>2</v>
      </c>
      <c r="H50" s="19"/>
    </row>
    <row r="51" spans="2:8" x14ac:dyDescent="0.15">
      <c r="B51" s="52"/>
      <c r="C51" s="53">
        <f>$C50/C50</f>
        <v>1</v>
      </c>
      <c r="D51" s="53">
        <f t="shared" ref="D51:G51" si="19">D50/$C50</f>
        <v>0.6216216216216216</v>
      </c>
      <c r="E51" s="53">
        <f t="shared" si="19"/>
        <v>0.21621621621621623</v>
      </c>
      <c r="F51" s="53">
        <f t="shared" si="19"/>
        <v>0.10810810810810811</v>
      </c>
      <c r="G51" s="53">
        <f t="shared" si="19"/>
        <v>5.4054054054054057E-2</v>
      </c>
      <c r="H51" s="19"/>
    </row>
    <row r="52" spans="2:8" x14ac:dyDescent="0.15">
      <c r="B52" s="50" t="s">
        <v>24</v>
      </c>
      <c r="C52" s="44">
        <f>SUM(D52:G52)</f>
        <v>20</v>
      </c>
      <c r="D52" s="51">
        <v>8</v>
      </c>
      <c r="E52" s="45">
        <v>5</v>
      </c>
      <c r="F52" s="45">
        <v>3</v>
      </c>
      <c r="G52" s="45">
        <v>4</v>
      </c>
      <c r="H52" s="19"/>
    </row>
    <row r="53" spans="2:8" x14ac:dyDescent="0.15">
      <c r="B53" s="52"/>
      <c r="C53" s="53">
        <f>$C52/C52</f>
        <v>1</v>
      </c>
      <c r="D53" s="53">
        <f t="shared" ref="D53:G53" si="20">D52/$C52</f>
        <v>0.4</v>
      </c>
      <c r="E53" s="53">
        <f t="shared" si="20"/>
        <v>0.25</v>
      </c>
      <c r="F53" s="53">
        <f t="shared" si="20"/>
        <v>0.15</v>
      </c>
      <c r="G53" s="53">
        <f t="shared" si="20"/>
        <v>0.2</v>
      </c>
      <c r="H53" s="19"/>
    </row>
    <row r="54" spans="2:8" x14ac:dyDescent="0.4">
      <c r="E54" s="18"/>
      <c r="H54" s="19"/>
    </row>
    <row r="55" spans="2:8" x14ac:dyDescent="0.4">
      <c r="B55" s="18" t="s">
        <v>49</v>
      </c>
      <c r="E55" s="18"/>
      <c r="H55" s="19"/>
    </row>
    <row r="56" spans="2:8" s="24" customFormat="1" ht="44.25" customHeight="1" x14ac:dyDescent="0.4">
      <c r="B56" s="89"/>
      <c r="C56" s="90" t="s">
        <v>39</v>
      </c>
      <c r="D56" s="96" t="s">
        <v>151</v>
      </c>
      <c r="E56" s="96" t="s">
        <v>152</v>
      </c>
      <c r="F56" s="96" t="s">
        <v>153</v>
      </c>
      <c r="G56" s="91" t="s">
        <v>91</v>
      </c>
    </row>
    <row r="57" spans="2:8" x14ac:dyDescent="0.15">
      <c r="B57" s="43" t="s">
        <v>42</v>
      </c>
      <c r="C57" s="44">
        <f>SUM(D57:G57)</f>
        <v>784</v>
      </c>
      <c r="D57" s="45">
        <f>SUM(D59,D61,D63,D65,D67,D69)</f>
        <v>335</v>
      </c>
      <c r="E57" s="45">
        <f t="shared" ref="E57:G57" si="21">SUM(E59,E61,E63,E65,E67,E69)</f>
        <v>280</v>
      </c>
      <c r="F57" s="45">
        <f t="shared" si="21"/>
        <v>93</v>
      </c>
      <c r="G57" s="45">
        <f t="shared" si="21"/>
        <v>76</v>
      </c>
      <c r="H57" s="19"/>
    </row>
    <row r="58" spans="2:8" ht="12.75" thickBot="1" x14ac:dyDescent="0.2">
      <c r="B58" s="47"/>
      <c r="C58" s="48">
        <f>$C57/C57</f>
        <v>1</v>
      </c>
      <c r="D58" s="48">
        <f>D57/$C57</f>
        <v>0.42729591836734693</v>
      </c>
      <c r="E58" s="48">
        <f t="shared" ref="E58:G58" si="22">E57/$C57</f>
        <v>0.35714285714285715</v>
      </c>
      <c r="F58" s="48">
        <f t="shared" si="22"/>
        <v>0.11862244897959184</v>
      </c>
      <c r="G58" s="48">
        <f t="shared" si="22"/>
        <v>9.6938775510204078E-2</v>
      </c>
      <c r="H58" s="19"/>
    </row>
    <row r="59" spans="2:8" ht="12.75" thickTop="1" x14ac:dyDescent="0.15">
      <c r="B59" s="50" t="s">
        <v>495</v>
      </c>
      <c r="C59" s="44">
        <f>SUM(D59:G59)</f>
        <v>109</v>
      </c>
      <c r="D59" s="51">
        <v>33</v>
      </c>
      <c r="E59" s="45">
        <v>37</v>
      </c>
      <c r="F59" s="45">
        <v>16</v>
      </c>
      <c r="G59" s="45">
        <v>23</v>
      </c>
    </row>
    <row r="60" spans="2:8" x14ac:dyDescent="0.15">
      <c r="B60" s="52"/>
      <c r="C60" s="53">
        <f>$C59/C59</f>
        <v>1</v>
      </c>
      <c r="D60" s="53">
        <f>D59/$C59</f>
        <v>0.30275229357798167</v>
      </c>
      <c r="E60" s="53">
        <f t="shared" ref="E60:G60" si="23">E59/$C59</f>
        <v>0.33944954128440369</v>
      </c>
      <c r="F60" s="53">
        <f t="shared" si="23"/>
        <v>0.14678899082568808</v>
      </c>
      <c r="G60" s="53">
        <f t="shared" si="23"/>
        <v>0.21100917431192662</v>
      </c>
    </row>
    <row r="61" spans="2:8" x14ac:dyDescent="0.15">
      <c r="B61" s="50" t="s">
        <v>21</v>
      </c>
      <c r="C61" s="44">
        <f>SUM(D61:G61)</f>
        <v>226</v>
      </c>
      <c r="D61" s="51">
        <v>81</v>
      </c>
      <c r="E61" s="45">
        <v>95</v>
      </c>
      <c r="F61" s="45">
        <v>25</v>
      </c>
      <c r="G61" s="45">
        <v>25</v>
      </c>
    </row>
    <row r="62" spans="2:8" x14ac:dyDescent="0.15">
      <c r="B62" s="52"/>
      <c r="C62" s="53">
        <f>$C61/C61</f>
        <v>1</v>
      </c>
      <c r="D62" s="53">
        <f>D61/$C61</f>
        <v>0.3584070796460177</v>
      </c>
      <c r="E62" s="53">
        <f t="shared" ref="E62:G62" si="24">E61/$C61</f>
        <v>0.42035398230088494</v>
      </c>
      <c r="F62" s="53">
        <f t="shared" si="24"/>
        <v>0.11061946902654868</v>
      </c>
      <c r="G62" s="53">
        <f t="shared" si="24"/>
        <v>0.11061946902654868</v>
      </c>
    </row>
    <row r="63" spans="2:8" x14ac:dyDescent="0.15">
      <c r="B63" s="50" t="s">
        <v>22</v>
      </c>
      <c r="C63" s="44">
        <f>SUM(D63:G63)</f>
        <v>276</v>
      </c>
      <c r="D63" s="51">
        <v>125</v>
      </c>
      <c r="E63" s="45">
        <v>95</v>
      </c>
      <c r="F63" s="45">
        <v>37</v>
      </c>
      <c r="G63" s="45">
        <v>19</v>
      </c>
    </row>
    <row r="64" spans="2:8" x14ac:dyDescent="0.15">
      <c r="B64" s="52"/>
      <c r="C64" s="53">
        <f>$C63/C63</f>
        <v>1</v>
      </c>
      <c r="D64" s="53">
        <f>D63/$C63</f>
        <v>0.45289855072463769</v>
      </c>
      <c r="E64" s="53">
        <f t="shared" ref="E64:G64" si="25">E63/$C63</f>
        <v>0.34420289855072461</v>
      </c>
      <c r="F64" s="53">
        <f t="shared" si="25"/>
        <v>0.13405797101449277</v>
      </c>
      <c r="G64" s="53">
        <f t="shared" si="25"/>
        <v>6.8840579710144928E-2</v>
      </c>
    </row>
    <row r="65" spans="2:18" x14ac:dyDescent="0.15">
      <c r="B65" s="50" t="s">
        <v>23</v>
      </c>
      <c r="C65" s="44">
        <f>SUM(D65:G65)</f>
        <v>90</v>
      </c>
      <c r="D65" s="51">
        <v>46</v>
      </c>
      <c r="E65" s="45">
        <v>32</v>
      </c>
      <c r="F65" s="45">
        <v>6</v>
      </c>
      <c r="G65" s="45">
        <v>6</v>
      </c>
    </row>
    <row r="66" spans="2:18" x14ac:dyDescent="0.15">
      <c r="B66" s="52"/>
      <c r="C66" s="53">
        <f>$C65/C65</f>
        <v>1</v>
      </c>
      <c r="D66" s="53">
        <f>D65/$C65</f>
        <v>0.51111111111111107</v>
      </c>
      <c r="E66" s="53">
        <f t="shared" ref="E66:G66" si="26">E65/$C65</f>
        <v>0.35555555555555557</v>
      </c>
      <c r="F66" s="53">
        <f t="shared" si="26"/>
        <v>6.6666666666666666E-2</v>
      </c>
      <c r="G66" s="53">
        <f t="shared" si="26"/>
        <v>6.6666666666666666E-2</v>
      </c>
      <c r="H66" s="19"/>
    </row>
    <row r="67" spans="2:18" x14ac:dyDescent="0.15">
      <c r="B67" s="50" t="s">
        <v>320</v>
      </c>
      <c r="C67" s="44">
        <f>SUM(D67:G67)</f>
        <v>62</v>
      </c>
      <c r="D67" s="51">
        <v>35</v>
      </c>
      <c r="E67" s="45">
        <v>17</v>
      </c>
      <c r="F67" s="45">
        <v>8</v>
      </c>
      <c r="G67" s="45">
        <v>2</v>
      </c>
      <c r="H67" s="19"/>
    </row>
    <row r="68" spans="2:18" x14ac:dyDescent="0.15">
      <c r="B68" s="52"/>
      <c r="C68" s="53">
        <f>$C67/C67</f>
        <v>1</v>
      </c>
      <c r="D68" s="53">
        <f>D67/$C67</f>
        <v>0.56451612903225812</v>
      </c>
      <c r="E68" s="53">
        <f t="shared" ref="E68:G68" si="27">E67/$C67</f>
        <v>0.27419354838709675</v>
      </c>
      <c r="F68" s="53">
        <f t="shared" si="27"/>
        <v>0.12903225806451613</v>
      </c>
      <c r="G68" s="53">
        <f t="shared" si="27"/>
        <v>3.2258064516129031E-2</v>
      </c>
      <c r="H68" s="19"/>
    </row>
    <row r="69" spans="2:18" x14ac:dyDescent="0.15">
      <c r="B69" s="50" t="s">
        <v>319</v>
      </c>
      <c r="C69" s="44">
        <f>SUM(D69:G69)</f>
        <v>21</v>
      </c>
      <c r="D69" s="51">
        <v>15</v>
      </c>
      <c r="E69" s="45">
        <v>4</v>
      </c>
      <c r="F69" s="45">
        <v>1</v>
      </c>
      <c r="G69" s="45">
        <v>1</v>
      </c>
      <c r="H69" s="19"/>
    </row>
    <row r="70" spans="2:18" ht="12.75" thickBot="1" x14ac:dyDescent="0.2">
      <c r="B70" s="52"/>
      <c r="C70" s="53">
        <f>$C69/C69</f>
        <v>1</v>
      </c>
      <c r="D70" s="53">
        <f>D69/$C69</f>
        <v>0.7142857142857143</v>
      </c>
      <c r="E70" s="53">
        <f t="shared" ref="E70:G70" si="28">E69/$C69</f>
        <v>0.19047619047619047</v>
      </c>
      <c r="F70" s="53">
        <f t="shared" si="28"/>
        <v>4.7619047619047616E-2</v>
      </c>
      <c r="G70" s="53">
        <f t="shared" si="28"/>
        <v>4.7619047619047616E-2</v>
      </c>
      <c r="H70" s="19"/>
    </row>
    <row r="71" spans="2:18" ht="14.25" thickTop="1" x14ac:dyDescent="0.15">
      <c r="B71" s="243" t="s">
        <v>489</v>
      </c>
      <c r="C71" s="244">
        <f t="shared" ref="C71" si="29">SUM(D71:G71)</f>
        <v>763</v>
      </c>
      <c r="D71" s="244">
        <f>SUM(D59,D61,D63,D65,D67)</f>
        <v>320</v>
      </c>
      <c r="E71" s="244">
        <f>SUM(E59,E61,E63,E65,E67)</f>
        <v>276</v>
      </c>
      <c r="F71" s="244">
        <f>SUM(F59,F61,F63,F65,F67)</f>
        <v>92</v>
      </c>
      <c r="G71" s="261">
        <f>SUM(G59,G61,G63,G65,G67)</f>
        <v>75</v>
      </c>
      <c r="H71" s="19"/>
    </row>
    <row r="72" spans="2:18" ht="13.5" x14ac:dyDescent="0.15">
      <c r="B72" s="245"/>
      <c r="C72" s="237">
        <f>C71/C71</f>
        <v>1</v>
      </c>
      <c r="D72" s="238">
        <f>D71/$C71</f>
        <v>0.41939711664482304</v>
      </c>
      <c r="E72" s="238">
        <f t="shared" ref="E72:G72" si="30">E71/$C71</f>
        <v>0.36173001310615988</v>
      </c>
      <c r="F72" s="238">
        <f t="shared" si="30"/>
        <v>0.12057667103538663</v>
      </c>
      <c r="G72" s="262">
        <f t="shared" si="30"/>
        <v>9.8296199213630406E-2</v>
      </c>
      <c r="H72" s="19"/>
    </row>
    <row r="73" spans="2:18" x14ac:dyDescent="0.4">
      <c r="E73" s="18"/>
      <c r="H73" s="19"/>
    </row>
    <row r="74" spans="2:18" ht="16.5" customHeight="1" x14ac:dyDescent="0.4">
      <c r="B74" s="18" t="s">
        <v>311</v>
      </c>
      <c r="E74" s="18"/>
      <c r="H74" s="19"/>
    </row>
    <row r="75" spans="2:18" s="24" customFormat="1" ht="48" customHeight="1" x14ac:dyDescent="0.4">
      <c r="B75" s="89"/>
      <c r="C75" s="90" t="s">
        <v>39</v>
      </c>
      <c r="D75" s="91" t="s">
        <v>151</v>
      </c>
      <c r="E75" s="91" t="s">
        <v>152</v>
      </c>
      <c r="F75" s="91" t="s">
        <v>153</v>
      </c>
      <c r="G75" s="91" t="s">
        <v>91</v>
      </c>
    </row>
    <row r="76" spans="2:18" x14ac:dyDescent="0.15">
      <c r="B76" s="43" t="s">
        <v>42</v>
      </c>
      <c r="C76" s="44">
        <f>SUM(D76:G76)</f>
        <v>802</v>
      </c>
      <c r="D76" s="45">
        <f>SUM(D78,D80,D82,D84,D86,D88,D90)</f>
        <v>336</v>
      </c>
      <c r="E76" s="45">
        <f t="shared" ref="E76:G76" si="31">SUM(E78,E80,E82,E84,E86,E88,E90)</f>
        <v>287</v>
      </c>
      <c r="F76" s="45">
        <f t="shared" si="31"/>
        <v>94</v>
      </c>
      <c r="G76" s="45">
        <f t="shared" si="31"/>
        <v>85</v>
      </c>
      <c r="H76" s="19"/>
    </row>
    <row r="77" spans="2:18" ht="12.75" thickBot="1" x14ac:dyDescent="0.2">
      <c r="B77" s="47"/>
      <c r="C77" s="48">
        <f>$C76/C76</f>
        <v>1</v>
      </c>
      <c r="D77" s="48">
        <f t="shared" ref="D77:G77" si="32">D76/$C76</f>
        <v>0.41895261845386533</v>
      </c>
      <c r="E77" s="48">
        <f t="shared" si="32"/>
        <v>0.35785536159601</v>
      </c>
      <c r="F77" s="48">
        <f t="shared" si="32"/>
        <v>0.1172069825436409</v>
      </c>
      <c r="G77" s="48">
        <f t="shared" si="32"/>
        <v>0.1059850374064838</v>
      </c>
      <c r="H77" s="19"/>
    </row>
    <row r="78" spans="2:18" ht="12.75" thickTop="1" x14ac:dyDescent="0.15">
      <c r="B78" s="50" t="s">
        <v>67</v>
      </c>
      <c r="C78" s="44">
        <f>SUM(D78:G78)</f>
        <v>262</v>
      </c>
      <c r="D78" s="51">
        <v>100</v>
      </c>
      <c r="E78" s="45">
        <v>91</v>
      </c>
      <c r="F78" s="45">
        <v>32</v>
      </c>
      <c r="G78" s="45">
        <v>39</v>
      </c>
      <c r="H78" s="72"/>
      <c r="I78" s="73"/>
      <c r="J78" s="73"/>
      <c r="K78" s="73"/>
      <c r="L78" s="73"/>
      <c r="M78" s="73"/>
      <c r="N78" s="73"/>
      <c r="O78" s="73"/>
      <c r="P78" s="73"/>
      <c r="Q78" s="73"/>
      <c r="R78" s="73"/>
    </row>
    <row r="79" spans="2:18" x14ac:dyDescent="0.15">
      <c r="B79" s="52"/>
      <c r="C79" s="53">
        <f>$C78/C78</f>
        <v>1</v>
      </c>
      <c r="D79" s="53">
        <f t="shared" ref="D79:G79" si="33">D78/$C78</f>
        <v>0.38167938931297712</v>
      </c>
      <c r="E79" s="53">
        <f t="shared" si="33"/>
        <v>0.34732824427480918</v>
      </c>
      <c r="F79" s="53">
        <f t="shared" si="33"/>
        <v>0.12213740458015267</v>
      </c>
      <c r="G79" s="53">
        <f t="shared" si="33"/>
        <v>0.14885496183206107</v>
      </c>
      <c r="H79" s="72"/>
      <c r="I79" s="73"/>
      <c r="J79" s="73"/>
      <c r="K79" s="73"/>
      <c r="L79" s="73"/>
      <c r="M79" s="73"/>
      <c r="N79" s="73"/>
      <c r="O79" s="73"/>
      <c r="P79" s="73"/>
      <c r="Q79" s="73"/>
      <c r="R79" s="73"/>
    </row>
    <row r="80" spans="2:18" x14ac:dyDescent="0.15">
      <c r="B80" s="50" t="s">
        <v>31</v>
      </c>
      <c r="C80" s="44">
        <f>SUM(D80:G80)</f>
        <v>31</v>
      </c>
      <c r="D80" s="51">
        <v>19</v>
      </c>
      <c r="E80" s="45">
        <v>6</v>
      </c>
      <c r="F80" s="45">
        <v>4</v>
      </c>
      <c r="G80" s="45">
        <v>2</v>
      </c>
      <c r="H80" s="72"/>
      <c r="I80" s="73"/>
      <c r="J80" s="73"/>
      <c r="K80" s="73"/>
      <c r="L80" s="73"/>
      <c r="M80" s="73"/>
      <c r="N80" s="73"/>
      <c r="O80" s="73"/>
      <c r="P80" s="73"/>
      <c r="Q80" s="73"/>
      <c r="R80" s="73"/>
    </row>
    <row r="81" spans="2:18" x14ac:dyDescent="0.15">
      <c r="B81" s="52"/>
      <c r="C81" s="53">
        <f>$C80/C80</f>
        <v>1</v>
      </c>
      <c r="D81" s="53">
        <f t="shared" ref="D81:G81" si="34">D80/$C80</f>
        <v>0.61290322580645162</v>
      </c>
      <c r="E81" s="53">
        <f t="shared" si="34"/>
        <v>0.19354838709677419</v>
      </c>
      <c r="F81" s="53">
        <f t="shared" si="34"/>
        <v>0.12903225806451613</v>
      </c>
      <c r="G81" s="53">
        <f t="shared" si="34"/>
        <v>6.4516129032258063E-2</v>
      </c>
      <c r="H81" s="72"/>
      <c r="I81" s="73"/>
      <c r="J81" s="73"/>
      <c r="K81" s="73"/>
      <c r="L81" s="73"/>
      <c r="M81" s="73"/>
      <c r="N81" s="73"/>
      <c r="O81" s="73"/>
      <c r="P81" s="73"/>
      <c r="Q81" s="73"/>
      <c r="R81" s="73"/>
    </row>
    <row r="82" spans="2:18" x14ac:dyDescent="0.15">
      <c r="B82" s="50" t="s">
        <v>32</v>
      </c>
      <c r="C82" s="44">
        <f>SUM(D82:G82)</f>
        <v>56</v>
      </c>
      <c r="D82" s="51">
        <v>33</v>
      </c>
      <c r="E82" s="45">
        <v>16</v>
      </c>
      <c r="F82" s="45">
        <v>5</v>
      </c>
      <c r="G82" s="45">
        <v>2</v>
      </c>
      <c r="H82" s="72"/>
      <c r="I82" s="73"/>
      <c r="J82" s="73"/>
      <c r="K82" s="73"/>
      <c r="L82" s="73"/>
      <c r="M82" s="73"/>
      <c r="N82" s="73"/>
      <c r="O82" s="73"/>
      <c r="P82" s="73"/>
      <c r="Q82" s="73"/>
      <c r="R82" s="73"/>
    </row>
    <row r="83" spans="2:18" x14ac:dyDescent="0.15">
      <c r="B83" s="52"/>
      <c r="C83" s="53">
        <f>$C82/C82</f>
        <v>1</v>
      </c>
      <c r="D83" s="53">
        <f t="shared" ref="D83:G83" si="35">D82/$C82</f>
        <v>0.5892857142857143</v>
      </c>
      <c r="E83" s="53">
        <f t="shared" si="35"/>
        <v>0.2857142857142857</v>
      </c>
      <c r="F83" s="53">
        <f t="shared" si="35"/>
        <v>8.9285714285714288E-2</v>
      </c>
      <c r="G83" s="53">
        <f t="shared" si="35"/>
        <v>3.5714285714285712E-2</v>
      </c>
      <c r="H83" s="72"/>
      <c r="I83" s="73"/>
      <c r="J83" s="73"/>
      <c r="K83" s="73"/>
      <c r="L83" s="73"/>
      <c r="M83" s="73"/>
      <c r="N83" s="73"/>
      <c r="O83" s="73"/>
      <c r="P83" s="73"/>
      <c r="Q83" s="73"/>
      <c r="R83" s="73"/>
    </row>
    <row r="84" spans="2:18" x14ac:dyDescent="0.15">
      <c r="B84" s="50" t="s">
        <v>33</v>
      </c>
      <c r="C84" s="44">
        <f>SUM(D84:G84)</f>
        <v>235</v>
      </c>
      <c r="D84" s="51">
        <v>98</v>
      </c>
      <c r="E84" s="45">
        <v>94</v>
      </c>
      <c r="F84" s="45">
        <v>29</v>
      </c>
      <c r="G84" s="45">
        <v>14</v>
      </c>
      <c r="H84" s="72"/>
      <c r="I84" s="73"/>
      <c r="J84" s="73"/>
      <c r="K84" s="73"/>
      <c r="L84" s="73"/>
      <c r="M84" s="73"/>
      <c r="N84" s="73"/>
      <c r="O84" s="73"/>
      <c r="P84" s="73"/>
      <c r="Q84" s="73"/>
      <c r="R84" s="73"/>
    </row>
    <row r="85" spans="2:18" x14ac:dyDescent="0.15">
      <c r="B85" s="52"/>
      <c r="C85" s="53">
        <f>$C84/C84</f>
        <v>1</v>
      </c>
      <c r="D85" s="53">
        <f t="shared" ref="D85:G85" si="36">D84/$C84</f>
        <v>0.41702127659574467</v>
      </c>
      <c r="E85" s="53">
        <f t="shared" si="36"/>
        <v>0.4</v>
      </c>
      <c r="F85" s="53">
        <f t="shared" si="36"/>
        <v>0.12340425531914893</v>
      </c>
      <c r="G85" s="53">
        <f t="shared" si="36"/>
        <v>5.9574468085106386E-2</v>
      </c>
      <c r="H85" s="19"/>
    </row>
    <row r="86" spans="2:18" ht="12" customHeight="1" x14ac:dyDescent="0.15">
      <c r="B86" s="50" t="s">
        <v>34</v>
      </c>
      <c r="C86" s="44">
        <f>SUM(D86:G86)</f>
        <v>99</v>
      </c>
      <c r="D86" s="51">
        <v>38</v>
      </c>
      <c r="E86" s="45">
        <v>39</v>
      </c>
      <c r="F86" s="45">
        <v>9</v>
      </c>
      <c r="G86" s="45">
        <v>13</v>
      </c>
      <c r="H86" s="19"/>
    </row>
    <row r="87" spans="2:18" ht="12" customHeight="1" x14ac:dyDescent="0.15">
      <c r="B87" s="52"/>
      <c r="C87" s="53">
        <f>$C86/C86</f>
        <v>1</v>
      </c>
      <c r="D87" s="53">
        <f t="shared" ref="D87:G87" si="37">D86/$C86</f>
        <v>0.38383838383838381</v>
      </c>
      <c r="E87" s="53">
        <f t="shared" si="37"/>
        <v>0.39393939393939392</v>
      </c>
      <c r="F87" s="53">
        <f t="shared" si="37"/>
        <v>9.0909090909090912E-2</v>
      </c>
      <c r="G87" s="53">
        <f t="shared" si="37"/>
        <v>0.13131313131313133</v>
      </c>
      <c r="H87" s="19"/>
    </row>
    <row r="88" spans="2:18" ht="12" customHeight="1" x14ac:dyDescent="0.15">
      <c r="B88" s="50" t="s">
        <v>35</v>
      </c>
      <c r="C88" s="44">
        <f>SUM(D88:G88)</f>
        <v>97</v>
      </c>
      <c r="D88" s="51">
        <v>43</v>
      </c>
      <c r="E88" s="45">
        <v>36</v>
      </c>
      <c r="F88" s="45">
        <v>11</v>
      </c>
      <c r="G88" s="45">
        <v>7</v>
      </c>
      <c r="H88" s="19"/>
    </row>
    <row r="89" spans="2:18" s="57" customFormat="1" ht="12" customHeight="1" x14ac:dyDescent="0.15">
      <c r="B89" s="52"/>
      <c r="C89" s="53">
        <f t="shared" ref="C89" si="38">$C88/C88</f>
        <v>1</v>
      </c>
      <c r="D89" s="53">
        <f t="shared" ref="D89:G89" si="39">D88/$C88</f>
        <v>0.44329896907216493</v>
      </c>
      <c r="E89" s="53">
        <f t="shared" si="39"/>
        <v>0.37113402061855671</v>
      </c>
      <c r="F89" s="53">
        <f t="shared" si="39"/>
        <v>0.1134020618556701</v>
      </c>
      <c r="G89" s="53">
        <f t="shared" si="39"/>
        <v>7.2164948453608241E-2</v>
      </c>
    </row>
    <row r="90" spans="2:18" ht="12" customHeight="1" x14ac:dyDescent="0.15">
      <c r="B90" s="50" t="s">
        <v>0</v>
      </c>
      <c r="C90" s="44">
        <f>SUM(D90:G90)</f>
        <v>22</v>
      </c>
      <c r="D90" s="51">
        <v>5</v>
      </c>
      <c r="E90" s="45">
        <v>5</v>
      </c>
      <c r="F90" s="45">
        <v>4</v>
      </c>
      <c r="G90" s="45">
        <v>8</v>
      </c>
      <c r="H90" s="19"/>
    </row>
    <row r="91" spans="2:18" s="57" customFormat="1" ht="12" customHeight="1" x14ac:dyDescent="0.15">
      <c r="B91" s="52"/>
      <c r="C91" s="53">
        <f t="shared" ref="C91" si="40">$C90/C90</f>
        <v>1</v>
      </c>
      <c r="D91" s="53">
        <f t="shared" ref="D91:G91" si="41">D90/$C90</f>
        <v>0.22727272727272727</v>
      </c>
      <c r="E91" s="53">
        <f t="shared" si="41"/>
        <v>0.22727272727272727</v>
      </c>
      <c r="F91" s="53">
        <f t="shared" si="41"/>
        <v>0.18181818181818182</v>
      </c>
      <c r="G91" s="53">
        <f t="shared" si="41"/>
        <v>0.36363636363636365</v>
      </c>
    </row>
    <row r="92" spans="2:18" s="57" customFormat="1" ht="13.5" x14ac:dyDescent="0.4">
      <c r="E92" s="58"/>
    </row>
  </sheetData>
  <phoneticPr fontId="2"/>
  <pageMargins left="0.70866141732283472" right="0.70866141732283472" top="0.57999999999999996" bottom="0.51" header="0.31496062992125984" footer="0.31496062992125984"/>
  <pageSetup paperSize="9" orientation="landscape" r:id="rId1"/>
  <rowBreaks count="1" manualBreakCount="1">
    <brk id="73"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19"/>
  <sheetViews>
    <sheetView view="pageBreakPreview" zoomScaleNormal="85"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2" width="10.625" style="18" customWidth="1"/>
    <col min="13" max="16384" width="9" style="18"/>
  </cols>
  <sheetData>
    <row r="1" spans="2:10" ht="22.5" customHeight="1" x14ac:dyDescent="0.4">
      <c r="B1" s="370" t="s">
        <v>513</v>
      </c>
    </row>
    <row r="2" spans="2:10" ht="10.5" customHeight="1" x14ac:dyDescent="0.4"/>
    <row r="3" spans="2:10" x14ac:dyDescent="0.4">
      <c r="B3" s="10" t="s">
        <v>155</v>
      </c>
      <c r="C3" s="10"/>
      <c r="D3" s="10"/>
      <c r="E3" s="11"/>
      <c r="F3" s="10"/>
      <c r="G3" s="10"/>
    </row>
    <row r="4" spans="2:10" ht="8.25" customHeight="1" x14ac:dyDescent="0.4"/>
    <row r="5" spans="2:10" ht="14.25" customHeight="1" x14ac:dyDescent="0.4">
      <c r="H5" s="99" t="s">
        <v>349</v>
      </c>
    </row>
    <row r="6" spans="2:10" s="142" customFormat="1" ht="14.25" customHeight="1" x14ac:dyDescent="0.4">
      <c r="B6" s="139"/>
      <c r="C6" s="140"/>
      <c r="D6" s="140"/>
      <c r="E6" s="140"/>
      <c r="F6" s="159"/>
      <c r="G6" s="23" t="s">
        <v>141</v>
      </c>
      <c r="H6" s="23" t="s">
        <v>25</v>
      </c>
      <c r="J6" s="18"/>
    </row>
    <row r="7" spans="2:10" ht="13.5" customHeight="1" x14ac:dyDescent="0.15">
      <c r="B7" s="143" t="s">
        <v>81</v>
      </c>
      <c r="C7" s="163"/>
      <c r="D7" s="144"/>
      <c r="E7" s="144"/>
      <c r="F7" s="22"/>
      <c r="G7" s="85">
        <v>73</v>
      </c>
      <c r="H7" s="146">
        <f>G7/802</f>
        <v>9.1022443890274321E-2</v>
      </c>
    </row>
    <row r="8" spans="2:10" ht="13.5" customHeight="1" x14ac:dyDescent="0.15">
      <c r="B8" s="143" t="s">
        <v>82</v>
      </c>
      <c r="C8" s="163"/>
      <c r="D8" s="144"/>
      <c r="E8" s="144"/>
      <c r="F8" s="22"/>
      <c r="G8" s="85">
        <v>35</v>
      </c>
      <c r="H8" s="146">
        <f t="shared" ref="H8:H15" si="0">G8/802</f>
        <v>4.3640897755610975E-2</v>
      </c>
    </row>
    <row r="9" spans="2:10" ht="13.5" customHeight="1" x14ac:dyDescent="0.15">
      <c r="B9" s="143" t="s">
        <v>83</v>
      </c>
      <c r="C9" s="163"/>
      <c r="D9" s="144"/>
      <c r="E9" s="144"/>
      <c r="F9" s="22"/>
      <c r="G9" s="85">
        <v>273</v>
      </c>
      <c r="H9" s="146">
        <f t="shared" si="0"/>
        <v>0.34039900249376559</v>
      </c>
    </row>
    <row r="10" spans="2:10" ht="13.5" customHeight="1" x14ac:dyDescent="0.15">
      <c r="B10" s="143" t="s">
        <v>84</v>
      </c>
      <c r="C10" s="163"/>
      <c r="D10" s="144"/>
      <c r="E10" s="144"/>
      <c r="F10" s="22"/>
      <c r="G10" s="85">
        <v>434</v>
      </c>
      <c r="H10" s="146">
        <f t="shared" si="0"/>
        <v>0.54114713216957611</v>
      </c>
    </row>
    <row r="11" spans="2:10" ht="13.5" customHeight="1" x14ac:dyDescent="0.15">
      <c r="B11" s="143" t="s">
        <v>156</v>
      </c>
      <c r="C11" s="163"/>
      <c r="D11" s="144"/>
      <c r="E11" s="144"/>
      <c r="F11" s="22"/>
      <c r="G11" s="85">
        <v>296</v>
      </c>
      <c r="H11" s="146">
        <f t="shared" si="0"/>
        <v>0.36907730673316708</v>
      </c>
    </row>
    <row r="12" spans="2:10" ht="13.5" customHeight="1" x14ac:dyDescent="0.15">
      <c r="B12" s="143" t="s">
        <v>157</v>
      </c>
      <c r="C12" s="163"/>
      <c r="D12" s="144"/>
      <c r="E12" s="144"/>
      <c r="F12" s="22"/>
      <c r="G12" s="85">
        <v>204</v>
      </c>
      <c r="H12" s="146">
        <f t="shared" si="0"/>
        <v>0.25436408977556108</v>
      </c>
    </row>
    <row r="13" spans="2:10" ht="13.5" customHeight="1" x14ac:dyDescent="0.15">
      <c r="B13" s="143" t="s">
        <v>85</v>
      </c>
      <c r="C13" s="163"/>
      <c r="D13" s="144"/>
      <c r="E13" s="144"/>
      <c r="F13" s="22"/>
      <c r="G13" s="85">
        <v>110</v>
      </c>
      <c r="H13" s="146">
        <f t="shared" si="0"/>
        <v>0.13715710723192021</v>
      </c>
    </row>
    <row r="14" spans="2:10" ht="13.5" customHeight="1" x14ac:dyDescent="0.15">
      <c r="B14" s="143" t="s">
        <v>100</v>
      </c>
      <c r="C14" s="163"/>
      <c r="D14" s="144"/>
      <c r="E14" s="144"/>
      <c r="F14" s="22"/>
      <c r="G14" s="85">
        <v>20</v>
      </c>
      <c r="H14" s="146">
        <f t="shared" si="0"/>
        <v>2.4937655860349128E-2</v>
      </c>
    </row>
    <row r="15" spans="2:10" ht="13.5" customHeight="1" thickBot="1" x14ac:dyDescent="0.2">
      <c r="B15" s="147" t="s">
        <v>0</v>
      </c>
      <c r="C15" s="148"/>
      <c r="D15" s="148"/>
      <c r="E15" s="148"/>
      <c r="F15" s="30"/>
      <c r="G15" s="150">
        <v>119</v>
      </c>
      <c r="H15" s="146">
        <f t="shared" si="0"/>
        <v>0.14837905236907731</v>
      </c>
    </row>
    <row r="16" spans="2:10" ht="13.5" customHeight="1" thickTop="1" x14ac:dyDescent="0.15">
      <c r="B16" s="325" t="s">
        <v>14</v>
      </c>
      <c r="C16" s="326"/>
      <c r="D16" s="326"/>
      <c r="E16" s="326"/>
      <c r="F16" s="162"/>
      <c r="G16" s="152">
        <f>SUM(G7:G15)</f>
        <v>1564</v>
      </c>
      <c r="H16" s="153"/>
    </row>
    <row r="17" spans="2:12" ht="11.25" customHeight="1" x14ac:dyDescent="0.4"/>
    <row r="18" spans="2:12" x14ac:dyDescent="0.4">
      <c r="B18" s="18" t="s">
        <v>36</v>
      </c>
    </row>
    <row r="19" spans="2:12" s="24" customFormat="1" ht="56.25" x14ac:dyDescent="0.4">
      <c r="B19" s="89"/>
      <c r="C19" s="90" t="s">
        <v>39</v>
      </c>
      <c r="D19" s="96" t="s">
        <v>81</v>
      </c>
      <c r="E19" s="96" t="s">
        <v>82</v>
      </c>
      <c r="F19" s="96" t="s">
        <v>83</v>
      </c>
      <c r="G19" s="96" t="s">
        <v>84</v>
      </c>
      <c r="H19" s="96" t="s">
        <v>156</v>
      </c>
      <c r="I19" s="96" t="s">
        <v>157</v>
      </c>
      <c r="J19" s="96" t="s">
        <v>85</v>
      </c>
      <c r="K19" s="91" t="s">
        <v>2</v>
      </c>
      <c r="L19" s="91" t="s">
        <v>91</v>
      </c>
    </row>
    <row r="20" spans="2:12" ht="10.5" customHeight="1" x14ac:dyDescent="0.15">
      <c r="B20" s="333" t="s">
        <v>42</v>
      </c>
      <c r="C20" s="44">
        <f>SUM(D20:L20)</f>
        <v>1564</v>
      </c>
      <c r="D20" s="45">
        <f>SUM(D22,D24,D26,D28,D30,D32,D34,D36,D38,D40,D42)</f>
        <v>73</v>
      </c>
      <c r="E20" s="45">
        <f t="shared" ref="E20:H20" si="1">SUM(E22,E24,E26,E28,E30,E32,E34,E36,E38,E40,E42)</f>
        <v>35</v>
      </c>
      <c r="F20" s="45">
        <f t="shared" si="1"/>
        <v>273</v>
      </c>
      <c r="G20" s="45">
        <f t="shared" si="1"/>
        <v>434</v>
      </c>
      <c r="H20" s="45">
        <f t="shared" si="1"/>
        <v>296</v>
      </c>
      <c r="I20" s="45">
        <f>SUM(I22,I24,I26,I28,I30,I32,I34,I36,I38,I40,I42)</f>
        <v>204</v>
      </c>
      <c r="J20" s="45">
        <f t="shared" ref="J20:L20" si="2">SUM(J22,J24,J26,J28,J30,J32,J34,J36,J38,J40,J42)</f>
        <v>110</v>
      </c>
      <c r="K20" s="45">
        <f t="shared" si="2"/>
        <v>20</v>
      </c>
      <c r="L20" s="45">
        <f t="shared" si="2"/>
        <v>119</v>
      </c>
    </row>
    <row r="21" spans="2:12" ht="10.5" customHeight="1" thickBot="1" x14ac:dyDescent="0.2">
      <c r="B21" s="363"/>
      <c r="C21" s="48">
        <f>$C20/C20</f>
        <v>1</v>
      </c>
      <c r="D21" s="48">
        <f>D20/$C20</f>
        <v>4.6675191815856776E-2</v>
      </c>
      <c r="E21" s="48">
        <f t="shared" ref="E21:H21" si="3">E20/$C20</f>
        <v>2.2378516624040921E-2</v>
      </c>
      <c r="F21" s="48">
        <f t="shared" si="3"/>
        <v>0.17455242966751919</v>
      </c>
      <c r="G21" s="48">
        <f t="shared" si="3"/>
        <v>0.27749360613810742</v>
      </c>
      <c r="H21" s="48">
        <f t="shared" si="3"/>
        <v>0.18925831202046037</v>
      </c>
      <c r="I21" s="48">
        <f>I20/$C20</f>
        <v>0.13043478260869565</v>
      </c>
      <c r="J21" s="48">
        <f t="shared" ref="J21:L21" si="4">J20/$C20</f>
        <v>7.0332480818414325E-2</v>
      </c>
      <c r="K21" s="48">
        <f t="shared" si="4"/>
        <v>1.278772378516624E-2</v>
      </c>
      <c r="L21" s="48">
        <f t="shared" si="4"/>
        <v>7.6086956521739135E-2</v>
      </c>
    </row>
    <row r="22" spans="2:12" ht="10.5" customHeight="1" thickTop="1" x14ac:dyDescent="0.15">
      <c r="B22" s="331" t="s">
        <v>5</v>
      </c>
      <c r="C22" s="44">
        <f>SUM(D22:L22)</f>
        <v>478</v>
      </c>
      <c r="D22" s="51">
        <v>18</v>
      </c>
      <c r="E22" s="45">
        <v>8</v>
      </c>
      <c r="F22" s="45">
        <v>83</v>
      </c>
      <c r="G22" s="45">
        <v>132</v>
      </c>
      <c r="H22" s="45">
        <v>88</v>
      </c>
      <c r="I22" s="51">
        <v>74</v>
      </c>
      <c r="J22" s="45">
        <v>32</v>
      </c>
      <c r="K22" s="45">
        <v>7</v>
      </c>
      <c r="L22" s="45">
        <v>36</v>
      </c>
    </row>
    <row r="23" spans="2:12" ht="10.5" customHeight="1" x14ac:dyDescent="0.15">
      <c r="B23" s="332"/>
      <c r="C23" s="53">
        <f>$C22/C22</f>
        <v>1</v>
      </c>
      <c r="D23" s="53">
        <f>D22/$C22</f>
        <v>3.7656903765690378E-2</v>
      </c>
      <c r="E23" s="53">
        <f t="shared" ref="E23:H23" si="5">E22/$C22</f>
        <v>1.6736401673640166E-2</v>
      </c>
      <c r="F23" s="53">
        <f t="shared" si="5"/>
        <v>0.17364016736401675</v>
      </c>
      <c r="G23" s="53">
        <f t="shared" si="5"/>
        <v>0.27615062761506276</v>
      </c>
      <c r="H23" s="53">
        <f t="shared" si="5"/>
        <v>0.18410041841004185</v>
      </c>
      <c r="I23" s="53">
        <f>I22/$C22</f>
        <v>0.15481171548117154</v>
      </c>
      <c r="J23" s="53">
        <f t="shared" ref="J23:L23" si="6">J22/$C22</f>
        <v>6.6945606694560664E-2</v>
      </c>
      <c r="K23" s="53">
        <f t="shared" si="6"/>
        <v>1.4644351464435146E-2</v>
      </c>
      <c r="L23" s="53">
        <f t="shared" si="6"/>
        <v>7.5313807531380755E-2</v>
      </c>
    </row>
    <row r="24" spans="2:12" ht="10.5" customHeight="1" x14ac:dyDescent="0.15">
      <c r="B24" s="333" t="s">
        <v>6</v>
      </c>
      <c r="C24" s="44">
        <f>SUM(D24:L24)</f>
        <v>166</v>
      </c>
      <c r="D24" s="51">
        <v>8</v>
      </c>
      <c r="E24" s="45">
        <v>6</v>
      </c>
      <c r="F24" s="45">
        <v>26</v>
      </c>
      <c r="G24" s="45">
        <v>40</v>
      </c>
      <c r="H24" s="45">
        <v>34</v>
      </c>
      <c r="I24" s="51">
        <v>21</v>
      </c>
      <c r="J24" s="45">
        <v>9</v>
      </c>
      <c r="K24" s="45">
        <v>5</v>
      </c>
      <c r="L24" s="45">
        <v>17</v>
      </c>
    </row>
    <row r="25" spans="2:12" ht="10.5" customHeight="1" x14ac:dyDescent="0.15">
      <c r="B25" s="332"/>
      <c r="C25" s="53">
        <f>$C24/C24</f>
        <v>1</v>
      </c>
      <c r="D25" s="53">
        <f>D24/$C24</f>
        <v>4.8192771084337352E-2</v>
      </c>
      <c r="E25" s="53">
        <f t="shared" ref="E25:H25" si="7">E24/$C24</f>
        <v>3.614457831325301E-2</v>
      </c>
      <c r="F25" s="53">
        <f t="shared" si="7"/>
        <v>0.15662650602409639</v>
      </c>
      <c r="G25" s="53">
        <f t="shared" si="7"/>
        <v>0.24096385542168675</v>
      </c>
      <c r="H25" s="53">
        <f t="shared" si="7"/>
        <v>0.20481927710843373</v>
      </c>
      <c r="I25" s="53">
        <f>I24/$C24</f>
        <v>0.12650602409638553</v>
      </c>
      <c r="J25" s="53">
        <f t="shared" ref="J25:L25" si="8">J24/$C24</f>
        <v>5.4216867469879519E-2</v>
      </c>
      <c r="K25" s="53">
        <f t="shared" si="8"/>
        <v>3.0120481927710843E-2</v>
      </c>
      <c r="L25" s="53">
        <f t="shared" si="8"/>
        <v>0.10240963855421686</v>
      </c>
    </row>
    <row r="26" spans="2:12" ht="10.5" customHeight="1" x14ac:dyDescent="0.15">
      <c r="B26" s="333" t="s">
        <v>7</v>
      </c>
      <c r="C26" s="44">
        <f>SUM(D26:L26)</f>
        <v>411</v>
      </c>
      <c r="D26" s="51">
        <v>25</v>
      </c>
      <c r="E26" s="45">
        <v>8</v>
      </c>
      <c r="F26" s="45">
        <v>72</v>
      </c>
      <c r="G26" s="45">
        <v>121</v>
      </c>
      <c r="H26" s="45">
        <v>75</v>
      </c>
      <c r="I26" s="51">
        <v>55</v>
      </c>
      <c r="J26" s="45">
        <v>29</v>
      </c>
      <c r="K26" s="45">
        <v>2</v>
      </c>
      <c r="L26" s="45">
        <v>24</v>
      </c>
    </row>
    <row r="27" spans="2:12" ht="10.5" customHeight="1" x14ac:dyDescent="0.15">
      <c r="B27" s="332"/>
      <c r="C27" s="53">
        <f>$C26/C26</f>
        <v>1</v>
      </c>
      <c r="D27" s="53">
        <f>D26/$C26</f>
        <v>6.0827250608272508E-2</v>
      </c>
      <c r="E27" s="53">
        <f t="shared" ref="E27:H27" si="9">E26/$C26</f>
        <v>1.9464720194647202E-2</v>
      </c>
      <c r="F27" s="53">
        <f t="shared" si="9"/>
        <v>0.17518248175182483</v>
      </c>
      <c r="G27" s="53">
        <f t="shared" si="9"/>
        <v>0.2944038929440389</v>
      </c>
      <c r="H27" s="53">
        <f t="shared" si="9"/>
        <v>0.18248175182481752</v>
      </c>
      <c r="I27" s="53">
        <f>I26/$C26</f>
        <v>0.13381995133819952</v>
      </c>
      <c r="J27" s="53">
        <f t="shared" ref="J27:L27" si="10">J26/$C26</f>
        <v>7.0559610705596104E-2</v>
      </c>
      <c r="K27" s="53">
        <f t="shared" si="10"/>
        <v>4.8661800486618006E-3</v>
      </c>
      <c r="L27" s="53">
        <f t="shared" si="10"/>
        <v>5.8394160583941604E-2</v>
      </c>
    </row>
    <row r="28" spans="2:12" ht="10.5" customHeight="1" x14ac:dyDescent="0.15">
      <c r="B28" s="333" t="s">
        <v>8</v>
      </c>
      <c r="C28" s="44">
        <f>SUM(D28:L28)</f>
        <v>73</v>
      </c>
      <c r="D28" s="51">
        <v>1</v>
      </c>
      <c r="E28" s="45">
        <v>4</v>
      </c>
      <c r="F28" s="45">
        <v>13</v>
      </c>
      <c r="G28" s="45">
        <v>19</v>
      </c>
      <c r="H28" s="45">
        <v>15</v>
      </c>
      <c r="I28" s="51">
        <v>6</v>
      </c>
      <c r="J28" s="45">
        <v>8</v>
      </c>
      <c r="K28" s="45">
        <v>0</v>
      </c>
      <c r="L28" s="45">
        <v>7</v>
      </c>
    </row>
    <row r="29" spans="2:12" ht="10.5" customHeight="1" x14ac:dyDescent="0.15">
      <c r="B29" s="332"/>
      <c r="C29" s="53">
        <f>$C28/C28</f>
        <v>1</v>
      </c>
      <c r="D29" s="53">
        <f>D28/$C28</f>
        <v>1.3698630136986301E-2</v>
      </c>
      <c r="E29" s="53">
        <f t="shared" ref="E29:H29" si="11">E28/$C28</f>
        <v>5.4794520547945202E-2</v>
      </c>
      <c r="F29" s="53">
        <f t="shared" si="11"/>
        <v>0.17808219178082191</v>
      </c>
      <c r="G29" s="53">
        <f t="shared" si="11"/>
        <v>0.26027397260273971</v>
      </c>
      <c r="H29" s="53">
        <f t="shared" si="11"/>
        <v>0.20547945205479451</v>
      </c>
      <c r="I29" s="53">
        <f>I28/$C28</f>
        <v>8.2191780821917804E-2</v>
      </c>
      <c r="J29" s="53">
        <f t="shared" ref="J29:L29" si="12">J28/$C28</f>
        <v>0.1095890410958904</v>
      </c>
      <c r="K29" s="53">
        <f t="shared" si="12"/>
        <v>0</v>
      </c>
      <c r="L29" s="53">
        <f t="shared" si="12"/>
        <v>9.5890410958904104E-2</v>
      </c>
    </row>
    <row r="30" spans="2:12" ht="10.5" customHeight="1" x14ac:dyDescent="0.15">
      <c r="B30" s="333" t="s">
        <v>9</v>
      </c>
      <c r="C30" s="44">
        <f>SUM(D30:L30)</f>
        <v>204</v>
      </c>
      <c r="D30" s="51">
        <v>10</v>
      </c>
      <c r="E30" s="45">
        <v>4</v>
      </c>
      <c r="F30" s="45">
        <v>37</v>
      </c>
      <c r="G30" s="45">
        <v>65</v>
      </c>
      <c r="H30" s="45">
        <v>39</v>
      </c>
      <c r="I30" s="51">
        <v>25</v>
      </c>
      <c r="J30" s="45">
        <v>13</v>
      </c>
      <c r="K30" s="45">
        <v>1</v>
      </c>
      <c r="L30" s="45">
        <v>10</v>
      </c>
    </row>
    <row r="31" spans="2:12" ht="10.5" customHeight="1" x14ac:dyDescent="0.15">
      <c r="B31" s="332"/>
      <c r="C31" s="53">
        <f>$C30/C30</f>
        <v>1</v>
      </c>
      <c r="D31" s="53">
        <f>D30/$C30</f>
        <v>4.9019607843137254E-2</v>
      </c>
      <c r="E31" s="53">
        <f t="shared" ref="E31:H31" si="13">E30/$C30</f>
        <v>1.9607843137254902E-2</v>
      </c>
      <c r="F31" s="53">
        <f t="shared" si="13"/>
        <v>0.18137254901960784</v>
      </c>
      <c r="G31" s="53">
        <f t="shared" si="13"/>
        <v>0.31862745098039214</v>
      </c>
      <c r="H31" s="53">
        <f t="shared" si="13"/>
        <v>0.19117647058823528</v>
      </c>
      <c r="I31" s="53">
        <f>I30/$C30</f>
        <v>0.12254901960784313</v>
      </c>
      <c r="J31" s="53">
        <f t="shared" ref="J31" si="14">J30/$C30</f>
        <v>6.3725490196078427E-2</v>
      </c>
      <c r="K31" s="53">
        <f>K30/$C30</f>
        <v>4.9019607843137254E-3</v>
      </c>
      <c r="L31" s="53">
        <f t="shared" ref="L31" si="15">L30/$C30</f>
        <v>4.9019607843137254E-2</v>
      </c>
    </row>
    <row r="32" spans="2:12" ht="10.5" customHeight="1" x14ac:dyDescent="0.15">
      <c r="B32" s="333" t="s">
        <v>1</v>
      </c>
      <c r="C32" s="44">
        <f>SUM(D32:L32)</f>
        <v>10</v>
      </c>
      <c r="D32" s="51">
        <v>1</v>
      </c>
      <c r="E32" s="45">
        <v>1</v>
      </c>
      <c r="F32" s="45">
        <v>2</v>
      </c>
      <c r="G32" s="45">
        <v>1</v>
      </c>
      <c r="H32" s="45">
        <v>2</v>
      </c>
      <c r="I32" s="51">
        <v>1</v>
      </c>
      <c r="J32" s="45">
        <v>1</v>
      </c>
      <c r="K32" s="45">
        <v>1</v>
      </c>
      <c r="L32" s="45">
        <v>0</v>
      </c>
    </row>
    <row r="33" spans="2:13" ht="10.5" customHeight="1" x14ac:dyDescent="0.15">
      <c r="B33" s="332"/>
      <c r="C33" s="53">
        <f>$C32/C32</f>
        <v>1</v>
      </c>
      <c r="D33" s="53">
        <f>D32/$C32</f>
        <v>0.1</v>
      </c>
      <c r="E33" s="53">
        <f t="shared" ref="E33:H33" si="16">E32/$C32</f>
        <v>0.1</v>
      </c>
      <c r="F33" s="53">
        <f t="shared" si="16"/>
        <v>0.2</v>
      </c>
      <c r="G33" s="53">
        <f t="shared" si="16"/>
        <v>0.1</v>
      </c>
      <c r="H33" s="53">
        <f t="shared" si="16"/>
        <v>0.2</v>
      </c>
      <c r="I33" s="53">
        <f>I32/$C32</f>
        <v>0.1</v>
      </c>
      <c r="J33" s="53">
        <f t="shared" ref="J33:L33" si="17">J32/$C32</f>
        <v>0.1</v>
      </c>
      <c r="K33" s="53">
        <f t="shared" si="17"/>
        <v>0.1</v>
      </c>
      <c r="L33" s="53">
        <f t="shared" si="17"/>
        <v>0</v>
      </c>
    </row>
    <row r="34" spans="2:13" ht="10.5" customHeight="1" x14ac:dyDescent="0.15">
      <c r="B34" s="333" t="s">
        <v>10</v>
      </c>
      <c r="C34" s="44">
        <f>SUM(D34:L34)</f>
        <v>32</v>
      </c>
      <c r="D34" s="51">
        <v>1</v>
      </c>
      <c r="E34" s="45">
        <v>1</v>
      </c>
      <c r="F34" s="45">
        <v>5</v>
      </c>
      <c r="G34" s="45">
        <v>10</v>
      </c>
      <c r="H34" s="45">
        <v>7</v>
      </c>
      <c r="I34" s="51">
        <v>2</v>
      </c>
      <c r="J34" s="45">
        <v>3</v>
      </c>
      <c r="K34" s="45">
        <v>1</v>
      </c>
      <c r="L34" s="45">
        <v>2</v>
      </c>
    </row>
    <row r="35" spans="2:13" ht="10.5" customHeight="1" x14ac:dyDescent="0.15">
      <c r="B35" s="332"/>
      <c r="C35" s="53">
        <f>$C34/C34</f>
        <v>1</v>
      </c>
      <c r="D35" s="53">
        <f>D34/$C34</f>
        <v>3.125E-2</v>
      </c>
      <c r="E35" s="53">
        <f t="shared" ref="E35:H35" si="18">E34/$C34</f>
        <v>3.125E-2</v>
      </c>
      <c r="F35" s="53">
        <f t="shared" si="18"/>
        <v>0.15625</v>
      </c>
      <c r="G35" s="53">
        <f t="shared" si="18"/>
        <v>0.3125</v>
      </c>
      <c r="H35" s="53">
        <f t="shared" si="18"/>
        <v>0.21875</v>
      </c>
      <c r="I35" s="53">
        <f>I34/$C34</f>
        <v>6.25E-2</v>
      </c>
      <c r="J35" s="53">
        <f t="shared" ref="J35:L35" si="19">J34/$C34</f>
        <v>9.375E-2</v>
      </c>
      <c r="K35" s="53">
        <f t="shared" si="19"/>
        <v>3.125E-2</v>
      </c>
      <c r="L35" s="53">
        <f t="shared" si="19"/>
        <v>6.25E-2</v>
      </c>
    </row>
    <row r="36" spans="2:13" ht="10.5" customHeight="1" x14ac:dyDescent="0.15">
      <c r="B36" s="333" t="s">
        <v>11</v>
      </c>
      <c r="C36" s="44">
        <f>SUM(D36:L36)</f>
        <v>8</v>
      </c>
      <c r="D36" s="51">
        <v>1</v>
      </c>
      <c r="E36" s="45">
        <v>0</v>
      </c>
      <c r="F36" s="45">
        <v>2</v>
      </c>
      <c r="G36" s="45">
        <v>2</v>
      </c>
      <c r="H36" s="45">
        <v>2</v>
      </c>
      <c r="I36" s="51">
        <v>1</v>
      </c>
      <c r="J36" s="45">
        <v>0</v>
      </c>
      <c r="K36" s="45">
        <v>0</v>
      </c>
      <c r="L36" s="45">
        <v>0</v>
      </c>
    </row>
    <row r="37" spans="2:13" ht="10.5" customHeight="1" x14ac:dyDescent="0.15">
      <c r="B37" s="332"/>
      <c r="C37" s="53">
        <f>$C36/C36</f>
        <v>1</v>
      </c>
      <c r="D37" s="53">
        <f>D36/$C36</f>
        <v>0.125</v>
      </c>
      <c r="E37" s="53">
        <f t="shared" ref="E37:H37" si="20">E36/$C36</f>
        <v>0</v>
      </c>
      <c r="F37" s="53">
        <f t="shared" si="20"/>
        <v>0.25</v>
      </c>
      <c r="G37" s="53">
        <f t="shared" si="20"/>
        <v>0.25</v>
      </c>
      <c r="H37" s="53">
        <f t="shared" si="20"/>
        <v>0.25</v>
      </c>
      <c r="I37" s="53">
        <f>I36/$C36</f>
        <v>0.125</v>
      </c>
      <c r="J37" s="53">
        <f t="shared" ref="J37:L37" si="21">J36/$C36</f>
        <v>0</v>
      </c>
      <c r="K37" s="53">
        <f t="shared" si="21"/>
        <v>0</v>
      </c>
      <c r="L37" s="53">
        <f t="shared" si="21"/>
        <v>0</v>
      </c>
    </row>
    <row r="38" spans="2:13" ht="10.5" customHeight="1" x14ac:dyDescent="0.15">
      <c r="B38" s="333" t="s">
        <v>12</v>
      </c>
      <c r="C38" s="44">
        <f>SUM(D38:L38)</f>
        <v>33</v>
      </c>
      <c r="D38" s="51">
        <v>2</v>
      </c>
      <c r="E38" s="45">
        <v>1</v>
      </c>
      <c r="F38" s="45">
        <v>6</v>
      </c>
      <c r="G38" s="45">
        <v>7</v>
      </c>
      <c r="H38" s="45">
        <v>5</v>
      </c>
      <c r="I38" s="51">
        <v>6</v>
      </c>
      <c r="J38" s="45">
        <v>2</v>
      </c>
      <c r="K38" s="45">
        <v>0</v>
      </c>
      <c r="L38" s="45">
        <v>4</v>
      </c>
    </row>
    <row r="39" spans="2:13" ht="10.5" customHeight="1" x14ac:dyDescent="0.15">
      <c r="B39" s="332"/>
      <c r="C39" s="53">
        <f>$C38/C38</f>
        <v>1</v>
      </c>
      <c r="D39" s="53">
        <f>D38/$C38</f>
        <v>6.0606060606060608E-2</v>
      </c>
      <c r="E39" s="53">
        <f t="shared" ref="E39:H39" si="22">E38/$C38</f>
        <v>3.0303030303030304E-2</v>
      </c>
      <c r="F39" s="53">
        <f t="shared" si="22"/>
        <v>0.18181818181818182</v>
      </c>
      <c r="G39" s="53">
        <f t="shared" si="22"/>
        <v>0.21212121212121213</v>
      </c>
      <c r="H39" s="53">
        <f t="shared" si="22"/>
        <v>0.15151515151515152</v>
      </c>
      <c r="I39" s="53">
        <f>I38/$C38</f>
        <v>0.18181818181818182</v>
      </c>
      <c r="J39" s="53">
        <f t="shared" ref="J39:L39" si="23">J38/$C38</f>
        <v>6.0606060606060608E-2</v>
      </c>
      <c r="K39" s="53">
        <f t="shared" si="23"/>
        <v>0</v>
      </c>
      <c r="L39" s="53">
        <f t="shared" si="23"/>
        <v>0.12121212121212122</v>
      </c>
    </row>
    <row r="40" spans="2:13" ht="10.5" customHeight="1" x14ac:dyDescent="0.15">
      <c r="B40" s="333" t="s">
        <v>13</v>
      </c>
      <c r="C40" s="44">
        <f>SUM(D40:L40)</f>
        <v>22</v>
      </c>
      <c r="D40" s="51">
        <v>1</v>
      </c>
      <c r="E40" s="45">
        <v>1</v>
      </c>
      <c r="F40" s="45">
        <v>7</v>
      </c>
      <c r="G40" s="45">
        <v>5</v>
      </c>
      <c r="H40" s="45">
        <v>4</v>
      </c>
      <c r="I40" s="51">
        <v>1</v>
      </c>
      <c r="J40" s="45">
        <v>1</v>
      </c>
      <c r="K40" s="45">
        <v>0</v>
      </c>
      <c r="L40" s="45">
        <v>2</v>
      </c>
    </row>
    <row r="41" spans="2:13" ht="10.5" customHeight="1" x14ac:dyDescent="0.15">
      <c r="B41" s="332"/>
      <c r="C41" s="53">
        <f>$C40/C40</f>
        <v>1</v>
      </c>
      <c r="D41" s="53">
        <f>D40/$C40</f>
        <v>4.5454545454545456E-2</v>
      </c>
      <c r="E41" s="53">
        <f t="shared" ref="E41:H41" si="24">E40/$C40</f>
        <v>4.5454545454545456E-2</v>
      </c>
      <c r="F41" s="53">
        <f t="shared" si="24"/>
        <v>0.31818181818181818</v>
      </c>
      <c r="G41" s="53">
        <f t="shared" si="24"/>
        <v>0.22727272727272727</v>
      </c>
      <c r="H41" s="53">
        <f t="shared" si="24"/>
        <v>0.18181818181818182</v>
      </c>
      <c r="I41" s="53">
        <f>I40/$C40</f>
        <v>4.5454545454545456E-2</v>
      </c>
      <c r="J41" s="53">
        <f t="shared" ref="J41:L41" si="25">J40/$C40</f>
        <v>4.5454545454545456E-2</v>
      </c>
      <c r="K41" s="53">
        <f t="shared" si="25"/>
        <v>0</v>
      </c>
      <c r="L41" s="53">
        <f t="shared" si="25"/>
        <v>9.0909090909090912E-2</v>
      </c>
    </row>
    <row r="42" spans="2:13" ht="10.5" customHeight="1" x14ac:dyDescent="0.15">
      <c r="B42" s="333" t="s">
        <v>43</v>
      </c>
      <c r="C42" s="44">
        <f>SUM(D42:L42)</f>
        <v>127</v>
      </c>
      <c r="D42" s="51">
        <v>5</v>
      </c>
      <c r="E42" s="45">
        <v>1</v>
      </c>
      <c r="F42" s="45">
        <v>20</v>
      </c>
      <c r="G42" s="45">
        <v>32</v>
      </c>
      <c r="H42" s="45">
        <v>25</v>
      </c>
      <c r="I42" s="51">
        <v>12</v>
      </c>
      <c r="J42" s="45">
        <v>12</v>
      </c>
      <c r="K42" s="45">
        <v>3</v>
      </c>
      <c r="L42" s="45">
        <v>17</v>
      </c>
    </row>
    <row r="43" spans="2:13" ht="10.5" customHeight="1" x14ac:dyDescent="0.15">
      <c r="B43" s="332"/>
      <c r="C43" s="53">
        <f>$C42/C42</f>
        <v>1</v>
      </c>
      <c r="D43" s="53">
        <f>D42/$C42</f>
        <v>3.937007874015748E-2</v>
      </c>
      <c r="E43" s="53">
        <f t="shared" ref="E43:H43" si="26">E42/$C42</f>
        <v>7.874015748031496E-3</v>
      </c>
      <c r="F43" s="53">
        <f t="shared" si="26"/>
        <v>0.15748031496062992</v>
      </c>
      <c r="G43" s="53">
        <f t="shared" si="26"/>
        <v>0.25196850393700787</v>
      </c>
      <c r="H43" s="53">
        <f t="shared" si="26"/>
        <v>0.19685039370078741</v>
      </c>
      <c r="I43" s="53">
        <f>I42/$C42</f>
        <v>9.4488188976377951E-2</v>
      </c>
      <c r="J43" s="53">
        <f t="shared" ref="J43:L43" si="27">J42/$C42</f>
        <v>9.4488188976377951E-2</v>
      </c>
      <c r="K43" s="53">
        <f t="shared" si="27"/>
        <v>2.3622047244094488E-2</v>
      </c>
      <c r="L43" s="53">
        <f t="shared" si="27"/>
        <v>0.13385826771653545</v>
      </c>
    </row>
    <row r="45" spans="2:13" x14ac:dyDescent="0.4">
      <c r="B45" s="18" t="s">
        <v>48</v>
      </c>
      <c r="L45" s="19"/>
      <c r="M45" s="19"/>
    </row>
    <row r="46" spans="2:13" s="24" customFormat="1" ht="56.25" x14ac:dyDescent="0.4">
      <c r="B46" s="89"/>
      <c r="C46" s="90" t="s">
        <v>39</v>
      </c>
      <c r="D46" s="96" t="s">
        <v>81</v>
      </c>
      <c r="E46" s="96" t="s">
        <v>82</v>
      </c>
      <c r="F46" s="96" t="s">
        <v>83</v>
      </c>
      <c r="G46" s="96" t="s">
        <v>84</v>
      </c>
      <c r="H46" s="96" t="s">
        <v>156</v>
      </c>
      <c r="I46" s="96" t="s">
        <v>157</v>
      </c>
      <c r="J46" s="96" t="s">
        <v>85</v>
      </c>
      <c r="K46" s="91" t="s">
        <v>2</v>
      </c>
      <c r="L46" s="91" t="s">
        <v>91</v>
      </c>
    </row>
    <row r="47" spans="2:13" x14ac:dyDescent="0.15">
      <c r="B47" s="43" t="s">
        <v>42</v>
      </c>
      <c r="C47" s="44">
        <f>SUM(D47:L47)</f>
        <v>1564</v>
      </c>
      <c r="D47" s="45">
        <f t="shared" ref="D47:L47" si="28">SUM(D49,D51,D53,D55,D57,)</f>
        <v>73</v>
      </c>
      <c r="E47" s="45">
        <f t="shared" si="28"/>
        <v>35</v>
      </c>
      <c r="F47" s="45">
        <f t="shared" si="28"/>
        <v>273</v>
      </c>
      <c r="G47" s="45">
        <f t="shared" si="28"/>
        <v>434</v>
      </c>
      <c r="H47" s="45">
        <f t="shared" si="28"/>
        <v>296</v>
      </c>
      <c r="I47" s="45">
        <f t="shared" si="28"/>
        <v>204</v>
      </c>
      <c r="J47" s="45">
        <f t="shared" si="28"/>
        <v>110</v>
      </c>
      <c r="K47" s="45">
        <f t="shared" si="28"/>
        <v>20</v>
      </c>
      <c r="L47" s="45">
        <f t="shared" si="28"/>
        <v>119</v>
      </c>
      <c r="M47" s="19"/>
    </row>
    <row r="48" spans="2:13" ht="12.75" thickBot="1" x14ac:dyDescent="0.2">
      <c r="B48" s="47"/>
      <c r="C48" s="48">
        <f>$C47/C47</f>
        <v>1</v>
      </c>
      <c r="D48" s="48">
        <f t="shared" ref="D48:L48" si="29">D47/$C47</f>
        <v>4.6675191815856776E-2</v>
      </c>
      <c r="E48" s="48">
        <f t="shared" si="29"/>
        <v>2.2378516624040921E-2</v>
      </c>
      <c r="F48" s="48">
        <f t="shared" si="29"/>
        <v>0.17455242966751919</v>
      </c>
      <c r="G48" s="48">
        <f t="shared" si="29"/>
        <v>0.27749360613810742</v>
      </c>
      <c r="H48" s="48">
        <f t="shared" si="29"/>
        <v>0.18925831202046037</v>
      </c>
      <c r="I48" s="48">
        <f t="shared" si="29"/>
        <v>0.13043478260869565</v>
      </c>
      <c r="J48" s="48">
        <f t="shared" si="29"/>
        <v>7.0332480818414325E-2</v>
      </c>
      <c r="K48" s="48">
        <f t="shared" si="29"/>
        <v>1.278772378516624E-2</v>
      </c>
      <c r="L48" s="48">
        <f t="shared" si="29"/>
        <v>7.6086956521739135E-2</v>
      </c>
      <c r="M48" s="19"/>
    </row>
    <row r="49" spans="2:13" ht="12.75" thickTop="1" x14ac:dyDescent="0.15">
      <c r="B49" s="50" t="s">
        <v>17</v>
      </c>
      <c r="C49" s="44">
        <f>SUM(D49:L49)</f>
        <v>1211</v>
      </c>
      <c r="D49" s="51">
        <v>48</v>
      </c>
      <c r="E49" s="45">
        <v>25</v>
      </c>
      <c r="F49" s="45">
        <v>201</v>
      </c>
      <c r="G49" s="45">
        <v>344</v>
      </c>
      <c r="H49" s="51">
        <v>223</v>
      </c>
      <c r="I49" s="45">
        <v>159</v>
      </c>
      <c r="J49" s="45">
        <v>90</v>
      </c>
      <c r="K49" s="45">
        <v>16</v>
      </c>
      <c r="L49" s="45">
        <v>105</v>
      </c>
      <c r="M49" s="19"/>
    </row>
    <row r="50" spans="2:13" x14ac:dyDescent="0.15">
      <c r="B50" s="52"/>
      <c r="C50" s="53">
        <f>$C49/C49</f>
        <v>1</v>
      </c>
      <c r="D50" s="53">
        <f t="shared" ref="D50:L50" si="30">D49/$C49</f>
        <v>3.963666391412056E-2</v>
      </c>
      <c r="E50" s="53">
        <f t="shared" si="30"/>
        <v>2.0644095788604461E-2</v>
      </c>
      <c r="F50" s="53">
        <f t="shared" si="30"/>
        <v>0.16597853014037986</v>
      </c>
      <c r="G50" s="53">
        <f t="shared" si="30"/>
        <v>0.28406275805119735</v>
      </c>
      <c r="H50" s="53">
        <f t="shared" si="30"/>
        <v>0.18414533443435177</v>
      </c>
      <c r="I50" s="53">
        <f t="shared" si="30"/>
        <v>0.13129644921552436</v>
      </c>
      <c r="J50" s="53">
        <f t="shared" si="30"/>
        <v>7.4318744838976047E-2</v>
      </c>
      <c r="K50" s="53">
        <f t="shared" si="30"/>
        <v>1.3212221304706853E-2</v>
      </c>
      <c r="L50" s="53">
        <f t="shared" si="30"/>
        <v>8.6705202312138727E-2</v>
      </c>
      <c r="M50" s="19"/>
    </row>
    <row r="51" spans="2:13" x14ac:dyDescent="0.15">
      <c r="B51" s="50" t="s">
        <v>18</v>
      </c>
      <c r="C51" s="44">
        <f>SUM(D51:L51)</f>
        <v>188</v>
      </c>
      <c r="D51" s="51">
        <v>14</v>
      </c>
      <c r="E51" s="45">
        <v>6</v>
      </c>
      <c r="F51" s="45">
        <v>38</v>
      </c>
      <c r="G51" s="45">
        <v>48</v>
      </c>
      <c r="H51" s="51">
        <v>41</v>
      </c>
      <c r="I51" s="45">
        <v>24</v>
      </c>
      <c r="J51" s="45">
        <v>9</v>
      </c>
      <c r="K51" s="45">
        <v>1</v>
      </c>
      <c r="L51" s="45">
        <v>7</v>
      </c>
      <c r="M51" s="19"/>
    </row>
    <row r="52" spans="2:13" x14ac:dyDescent="0.15">
      <c r="B52" s="52"/>
      <c r="C52" s="53">
        <f>$C51/C51</f>
        <v>1</v>
      </c>
      <c r="D52" s="53">
        <f t="shared" ref="D52:L52" si="31">D51/$C51</f>
        <v>7.4468085106382975E-2</v>
      </c>
      <c r="E52" s="53">
        <f t="shared" si="31"/>
        <v>3.1914893617021274E-2</v>
      </c>
      <c r="F52" s="53">
        <f t="shared" si="31"/>
        <v>0.20212765957446807</v>
      </c>
      <c r="G52" s="53">
        <f t="shared" si="31"/>
        <v>0.25531914893617019</v>
      </c>
      <c r="H52" s="53">
        <f t="shared" si="31"/>
        <v>0.21808510638297873</v>
      </c>
      <c r="I52" s="53">
        <f t="shared" si="31"/>
        <v>0.1276595744680851</v>
      </c>
      <c r="J52" s="53">
        <f t="shared" si="31"/>
        <v>4.7872340425531915E-2</v>
      </c>
      <c r="K52" s="53">
        <f t="shared" si="31"/>
        <v>5.3191489361702126E-3</v>
      </c>
      <c r="L52" s="53">
        <f t="shared" si="31"/>
        <v>3.7234042553191488E-2</v>
      </c>
      <c r="M52" s="19"/>
    </row>
    <row r="53" spans="2:13" x14ac:dyDescent="0.15">
      <c r="B53" s="50" t="s">
        <v>19</v>
      </c>
      <c r="C53" s="44">
        <f>SUM(D53:L53)</f>
        <v>47</v>
      </c>
      <c r="D53" s="51">
        <v>1</v>
      </c>
      <c r="E53" s="45">
        <v>1</v>
      </c>
      <c r="F53" s="45">
        <v>11</v>
      </c>
      <c r="G53" s="45">
        <v>12</v>
      </c>
      <c r="H53" s="51">
        <v>11</v>
      </c>
      <c r="I53" s="45">
        <v>3</v>
      </c>
      <c r="J53" s="45">
        <v>6</v>
      </c>
      <c r="K53" s="45">
        <v>1</v>
      </c>
      <c r="L53" s="45">
        <v>1</v>
      </c>
      <c r="M53" s="19"/>
    </row>
    <row r="54" spans="2:13" x14ac:dyDescent="0.15">
      <c r="B54" s="52"/>
      <c r="C54" s="53">
        <f>$C53/C53</f>
        <v>1</v>
      </c>
      <c r="D54" s="53">
        <f t="shared" ref="D54:L54" si="32">D53/$C53</f>
        <v>2.1276595744680851E-2</v>
      </c>
      <c r="E54" s="53">
        <f t="shared" si="32"/>
        <v>2.1276595744680851E-2</v>
      </c>
      <c r="F54" s="53">
        <f t="shared" si="32"/>
        <v>0.23404255319148937</v>
      </c>
      <c r="G54" s="53">
        <f t="shared" si="32"/>
        <v>0.25531914893617019</v>
      </c>
      <c r="H54" s="53">
        <f t="shared" si="32"/>
        <v>0.23404255319148937</v>
      </c>
      <c r="I54" s="53">
        <f t="shared" si="32"/>
        <v>6.3829787234042548E-2</v>
      </c>
      <c r="J54" s="53">
        <f t="shared" si="32"/>
        <v>0.1276595744680851</v>
      </c>
      <c r="K54" s="53">
        <f t="shared" si="32"/>
        <v>2.1276595744680851E-2</v>
      </c>
      <c r="L54" s="53">
        <f t="shared" si="32"/>
        <v>2.1276595744680851E-2</v>
      </c>
      <c r="M54" s="19"/>
    </row>
    <row r="55" spans="2:13" x14ac:dyDescent="0.15">
      <c r="B55" s="50" t="s">
        <v>20</v>
      </c>
      <c r="C55" s="44">
        <f>SUM(D55:L55)</f>
        <v>81</v>
      </c>
      <c r="D55" s="51">
        <v>9</v>
      </c>
      <c r="E55" s="45">
        <v>3</v>
      </c>
      <c r="F55" s="45">
        <v>16</v>
      </c>
      <c r="G55" s="45">
        <v>22</v>
      </c>
      <c r="H55" s="51">
        <v>15</v>
      </c>
      <c r="I55" s="45">
        <v>12</v>
      </c>
      <c r="J55" s="45">
        <v>1</v>
      </c>
      <c r="K55" s="45">
        <v>1</v>
      </c>
      <c r="L55" s="45">
        <v>2</v>
      </c>
      <c r="M55" s="19"/>
    </row>
    <row r="56" spans="2:13" x14ac:dyDescent="0.15">
      <c r="B56" s="52"/>
      <c r="C56" s="53">
        <f>$C55/C55</f>
        <v>1</v>
      </c>
      <c r="D56" s="53">
        <f t="shared" ref="D56:L56" si="33">D55/$C55</f>
        <v>0.1111111111111111</v>
      </c>
      <c r="E56" s="53">
        <f t="shared" si="33"/>
        <v>3.7037037037037035E-2</v>
      </c>
      <c r="F56" s="53">
        <f t="shared" si="33"/>
        <v>0.19753086419753085</v>
      </c>
      <c r="G56" s="53">
        <f t="shared" si="33"/>
        <v>0.27160493827160492</v>
      </c>
      <c r="H56" s="53">
        <f t="shared" si="33"/>
        <v>0.18518518518518517</v>
      </c>
      <c r="I56" s="53">
        <f t="shared" si="33"/>
        <v>0.14814814814814814</v>
      </c>
      <c r="J56" s="53">
        <f t="shared" si="33"/>
        <v>1.2345679012345678E-2</v>
      </c>
      <c r="K56" s="53">
        <f t="shared" si="33"/>
        <v>1.2345679012345678E-2</v>
      </c>
      <c r="L56" s="53">
        <f t="shared" si="33"/>
        <v>2.4691358024691357E-2</v>
      </c>
      <c r="M56" s="19"/>
    </row>
    <row r="57" spans="2:13" x14ac:dyDescent="0.15">
      <c r="B57" s="50" t="s">
        <v>24</v>
      </c>
      <c r="C57" s="44">
        <f>SUM(D57:L57)</f>
        <v>37</v>
      </c>
      <c r="D57" s="51">
        <v>1</v>
      </c>
      <c r="E57" s="45">
        <v>0</v>
      </c>
      <c r="F57" s="45">
        <v>7</v>
      </c>
      <c r="G57" s="45">
        <v>8</v>
      </c>
      <c r="H57" s="51">
        <v>6</v>
      </c>
      <c r="I57" s="45">
        <v>6</v>
      </c>
      <c r="J57" s="45">
        <v>4</v>
      </c>
      <c r="K57" s="45">
        <v>1</v>
      </c>
      <c r="L57" s="45">
        <v>4</v>
      </c>
      <c r="M57" s="19"/>
    </row>
    <row r="58" spans="2:13" x14ac:dyDescent="0.15">
      <c r="B58" s="52"/>
      <c r="C58" s="53">
        <f>$C57/C57</f>
        <v>1</v>
      </c>
      <c r="D58" s="53">
        <f t="shared" ref="D58:L58" si="34">D57/$C57</f>
        <v>2.7027027027027029E-2</v>
      </c>
      <c r="E58" s="53">
        <f t="shared" si="34"/>
        <v>0</v>
      </c>
      <c r="F58" s="53">
        <f t="shared" si="34"/>
        <v>0.1891891891891892</v>
      </c>
      <c r="G58" s="53">
        <f t="shared" si="34"/>
        <v>0.21621621621621623</v>
      </c>
      <c r="H58" s="53">
        <f t="shared" si="34"/>
        <v>0.16216216216216217</v>
      </c>
      <c r="I58" s="53">
        <f t="shared" si="34"/>
        <v>0.16216216216216217</v>
      </c>
      <c r="J58" s="53">
        <f t="shared" si="34"/>
        <v>0.10810810810810811</v>
      </c>
      <c r="K58" s="53">
        <f t="shared" si="34"/>
        <v>2.7027027027027029E-2</v>
      </c>
      <c r="L58" s="53">
        <f t="shared" si="34"/>
        <v>0.10810810810810811</v>
      </c>
      <c r="M58" s="19"/>
    </row>
    <row r="59" spans="2:13" x14ac:dyDescent="0.4">
      <c r="M59" s="19"/>
    </row>
    <row r="60" spans="2:13" x14ac:dyDescent="0.4">
      <c r="B60" s="18" t="s">
        <v>49</v>
      </c>
      <c r="M60" s="19"/>
    </row>
    <row r="61" spans="2:13" s="24" customFormat="1" ht="73.5" customHeight="1" x14ac:dyDescent="0.4">
      <c r="B61" s="89"/>
      <c r="C61" s="90" t="s">
        <v>39</v>
      </c>
      <c r="D61" s="96" t="s">
        <v>81</v>
      </c>
      <c r="E61" s="96" t="s">
        <v>82</v>
      </c>
      <c r="F61" s="96" t="s">
        <v>83</v>
      </c>
      <c r="G61" s="96" t="s">
        <v>84</v>
      </c>
      <c r="H61" s="96" t="s">
        <v>156</v>
      </c>
      <c r="I61" s="96" t="s">
        <v>157</v>
      </c>
      <c r="J61" s="96" t="s">
        <v>85</v>
      </c>
      <c r="K61" s="91" t="s">
        <v>2</v>
      </c>
      <c r="L61" s="91" t="s">
        <v>91</v>
      </c>
    </row>
    <row r="62" spans="2:13" x14ac:dyDescent="0.15">
      <c r="B62" s="43" t="s">
        <v>42</v>
      </c>
      <c r="C62" s="44">
        <f>SUM(D62:L62)</f>
        <v>1537</v>
      </c>
      <c r="D62" s="45">
        <f>SUM(D64,D66,D68,D70,D72,D74)</f>
        <v>71</v>
      </c>
      <c r="E62" s="45">
        <f t="shared" ref="E62:L62" si="35">SUM(E64,E66,E68,E70,E72,E74)</f>
        <v>33</v>
      </c>
      <c r="F62" s="45">
        <f t="shared" si="35"/>
        <v>272</v>
      </c>
      <c r="G62" s="45">
        <f t="shared" si="35"/>
        <v>427</v>
      </c>
      <c r="H62" s="45">
        <f t="shared" si="35"/>
        <v>293</v>
      </c>
      <c r="I62" s="45">
        <f t="shared" si="35"/>
        <v>202</v>
      </c>
      <c r="J62" s="45">
        <f t="shared" si="35"/>
        <v>110</v>
      </c>
      <c r="K62" s="45">
        <f t="shared" si="35"/>
        <v>19</v>
      </c>
      <c r="L62" s="45">
        <f t="shared" si="35"/>
        <v>110</v>
      </c>
      <c r="M62" s="19"/>
    </row>
    <row r="63" spans="2:13" ht="12.75" thickBot="1" x14ac:dyDescent="0.2">
      <c r="B63" s="47"/>
      <c r="C63" s="48">
        <f>$C62/C62</f>
        <v>1</v>
      </c>
      <c r="D63" s="48">
        <f>D62/$C62</f>
        <v>4.619388418998048E-2</v>
      </c>
      <c r="E63" s="48">
        <f t="shared" ref="E63:G63" si="36">E62/$C62</f>
        <v>2.1470396877033181E-2</v>
      </c>
      <c r="F63" s="48">
        <f t="shared" si="36"/>
        <v>0.17696811971372803</v>
      </c>
      <c r="G63" s="48">
        <f t="shared" si="36"/>
        <v>0.27781392322706572</v>
      </c>
      <c r="H63" s="48">
        <f>H62/$C62</f>
        <v>0.19063109954456733</v>
      </c>
      <c r="I63" s="48">
        <f t="shared" ref="I63:L63" si="37">I62/$C62</f>
        <v>0.13142485361093037</v>
      </c>
      <c r="J63" s="48">
        <f t="shared" si="37"/>
        <v>7.1567989590110612E-2</v>
      </c>
      <c r="K63" s="48">
        <f t="shared" si="37"/>
        <v>1.2361743656473649E-2</v>
      </c>
      <c r="L63" s="48">
        <f t="shared" si="37"/>
        <v>7.1567989590110612E-2</v>
      </c>
      <c r="M63" s="19"/>
    </row>
    <row r="64" spans="2:13" ht="12.75" thickTop="1" x14ac:dyDescent="0.15">
      <c r="B64" s="50" t="s">
        <v>495</v>
      </c>
      <c r="C64" s="44">
        <f>SUM(D64:L64)</f>
        <v>185</v>
      </c>
      <c r="D64" s="51">
        <v>8</v>
      </c>
      <c r="E64" s="45">
        <v>5</v>
      </c>
      <c r="F64" s="45">
        <v>25</v>
      </c>
      <c r="G64" s="45">
        <v>39</v>
      </c>
      <c r="H64" s="51">
        <v>35</v>
      </c>
      <c r="I64" s="45">
        <v>20</v>
      </c>
      <c r="J64" s="45">
        <v>15</v>
      </c>
      <c r="K64" s="45">
        <v>5</v>
      </c>
      <c r="L64" s="45">
        <v>33</v>
      </c>
    </row>
    <row r="65" spans="2:13" x14ac:dyDescent="0.15">
      <c r="B65" s="52"/>
      <c r="C65" s="53">
        <f>$C64/C64</f>
        <v>1</v>
      </c>
      <c r="D65" s="53">
        <f>D64/$C64</f>
        <v>4.3243243243243246E-2</v>
      </c>
      <c r="E65" s="53">
        <f t="shared" ref="E65:G65" si="38">E64/$C64</f>
        <v>2.7027027027027029E-2</v>
      </c>
      <c r="F65" s="53">
        <f t="shared" si="38"/>
        <v>0.13513513513513514</v>
      </c>
      <c r="G65" s="53">
        <f t="shared" si="38"/>
        <v>0.21081081081081082</v>
      </c>
      <c r="H65" s="53">
        <f>H64/$C64</f>
        <v>0.1891891891891892</v>
      </c>
      <c r="I65" s="53">
        <f t="shared" ref="I65:L65" si="39">I64/$C64</f>
        <v>0.10810810810810811</v>
      </c>
      <c r="J65" s="53">
        <f t="shared" si="39"/>
        <v>8.1081081081081086E-2</v>
      </c>
      <c r="K65" s="53">
        <f t="shared" si="39"/>
        <v>2.7027027027027029E-2</v>
      </c>
      <c r="L65" s="53">
        <f t="shared" si="39"/>
        <v>0.17837837837837839</v>
      </c>
    </row>
    <row r="66" spans="2:13" x14ac:dyDescent="0.15">
      <c r="B66" s="50" t="s">
        <v>21</v>
      </c>
      <c r="C66" s="44">
        <f>SUM(D66:L66)</f>
        <v>425</v>
      </c>
      <c r="D66" s="51">
        <v>16</v>
      </c>
      <c r="E66" s="45">
        <v>5</v>
      </c>
      <c r="F66" s="45">
        <v>69</v>
      </c>
      <c r="G66" s="45">
        <v>125</v>
      </c>
      <c r="H66" s="51">
        <v>84</v>
      </c>
      <c r="I66" s="45">
        <v>54</v>
      </c>
      <c r="J66" s="45">
        <v>36</v>
      </c>
      <c r="K66" s="45">
        <v>1</v>
      </c>
      <c r="L66" s="45">
        <v>35</v>
      </c>
    </row>
    <row r="67" spans="2:13" x14ac:dyDescent="0.15">
      <c r="B67" s="52"/>
      <c r="C67" s="53">
        <f>$C66/C66</f>
        <v>1</v>
      </c>
      <c r="D67" s="53">
        <f>D66/$C66</f>
        <v>3.7647058823529408E-2</v>
      </c>
      <c r="E67" s="53">
        <f t="shared" ref="E67:G67" si="40">E66/$C66</f>
        <v>1.1764705882352941E-2</v>
      </c>
      <c r="F67" s="53">
        <f t="shared" si="40"/>
        <v>0.16235294117647059</v>
      </c>
      <c r="G67" s="53">
        <f t="shared" si="40"/>
        <v>0.29411764705882354</v>
      </c>
      <c r="H67" s="53">
        <f>H66/$C66</f>
        <v>0.1976470588235294</v>
      </c>
      <c r="I67" s="53">
        <f t="shared" ref="I67:L67" si="41">I66/$C66</f>
        <v>0.12705882352941175</v>
      </c>
      <c r="J67" s="53">
        <f t="shared" si="41"/>
        <v>8.4705882352941173E-2</v>
      </c>
      <c r="K67" s="53">
        <f t="shared" si="41"/>
        <v>2.352941176470588E-3</v>
      </c>
      <c r="L67" s="53">
        <f t="shared" si="41"/>
        <v>8.2352941176470587E-2</v>
      </c>
    </row>
    <row r="68" spans="2:13" x14ac:dyDescent="0.15">
      <c r="B68" s="50" t="s">
        <v>22</v>
      </c>
      <c r="C68" s="44">
        <f>SUM(D68:L68)</f>
        <v>536</v>
      </c>
      <c r="D68" s="51">
        <v>24</v>
      </c>
      <c r="E68" s="45">
        <v>13</v>
      </c>
      <c r="F68" s="45">
        <v>94</v>
      </c>
      <c r="G68" s="45">
        <v>160</v>
      </c>
      <c r="H68" s="51">
        <v>99</v>
      </c>
      <c r="I68" s="45">
        <v>69</v>
      </c>
      <c r="J68" s="45">
        <v>36</v>
      </c>
      <c r="K68" s="45">
        <v>10</v>
      </c>
      <c r="L68" s="45">
        <v>31</v>
      </c>
    </row>
    <row r="69" spans="2:13" x14ac:dyDescent="0.15">
      <c r="B69" s="52"/>
      <c r="C69" s="53">
        <f>$C68/C68</f>
        <v>1</v>
      </c>
      <c r="D69" s="53">
        <f>D68/$C68</f>
        <v>4.4776119402985072E-2</v>
      </c>
      <c r="E69" s="53">
        <f t="shared" ref="E69:G69" si="42">E68/$C68</f>
        <v>2.4253731343283583E-2</v>
      </c>
      <c r="F69" s="53">
        <f t="shared" si="42"/>
        <v>0.17537313432835822</v>
      </c>
      <c r="G69" s="53">
        <f t="shared" si="42"/>
        <v>0.29850746268656714</v>
      </c>
      <c r="H69" s="53">
        <f>H68/$C68</f>
        <v>0.18470149253731344</v>
      </c>
      <c r="I69" s="53">
        <f t="shared" ref="I69:L69" si="43">I68/$C68</f>
        <v>0.1287313432835821</v>
      </c>
      <c r="J69" s="53">
        <f t="shared" si="43"/>
        <v>6.7164179104477612E-2</v>
      </c>
      <c r="K69" s="53">
        <f t="shared" si="43"/>
        <v>1.8656716417910446E-2</v>
      </c>
      <c r="L69" s="53">
        <f t="shared" si="43"/>
        <v>5.7835820895522388E-2</v>
      </c>
    </row>
    <row r="70" spans="2:13" x14ac:dyDescent="0.15">
      <c r="B70" s="50" t="s">
        <v>23</v>
      </c>
      <c r="C70" s="44">
        <f>SUM(D70:L70)</f>
        <v>201</v>
      </c>
      <c r="D70" s="51">
        <v>6</v>
      </c>
      <c r="E70" s="45">
        <v>4</v>
      </c>
      <c r="F70" s="45">
        <v>46</v>
      </c>
      <c r="G70" s="45">
        <v>52</v>
      </c>
      <c r="H70" s="51">
        <v>40</v>
      </c>
      <c r="I70" s="45">
        <v>31</v>
      </c>
      <c r="J70" s="45">
        <v>14</v>
      </c>
      <c r="K70" s="45">
        <v>2</v>
      </c>
      <c r="L70" s="45">
        <v>6</v>
      </c>
    </row>
    <row r="71" spans="2:13" x14ac:dyDescent="0.15">
      <c r="B71" s="52"/>
      <c r="C71" s="53">
        <f>$C70/C70</f>
        <v>1</v>
      </c>
      <c r="D71" s="53">
        <f>D70/$C70</f>
        <v>2.9850746268656716E-2</v>
      </c>
      <c r="E71" s="53">
        <f t="shared" ref="E71:L71" si="44">E70/$C70</f>
        <v>1.9900497512437811E-2</v>
      </c>
      <c r="F71" s="53">
        <f t="shared" si="44"/>
        <v>0.22885572139303484</v>
      </c>
      <c r="G71" s="53">
        <f t="shared" si="44"/>
        <v>0.25870646766169153</v>
      </c>
      <c r="H71" s="53">
        <f t="shared" si="44"/>
        <v>0.19900497512437812</v>
      </c>
      <c r="I71" s="53">
        <f t="shared" si="44"/>
        <v>0.15422885572139303</v>
      </c>
      <c r="J71" s="53">
        <f t="shared" si="44"/>
        <v>6.965174129353234E-2</v>
      </c>
      <c r="K71" s="53">
        <f t="shared" si="44"/>
        <v>9.9502487562189053E-3</v>
      </c>
      <c r="L71" s="53">
        <f t="shared" si="44"/>
        <v>2.9850746268656716E-2</v>
      </c>
      <c r="M71" s="19"/>
    </row>
    <row r="72" spans="2:13" x14ac:dyDescent="0.15">
      <c r="B72" s="50" t="s">
        <v>320</v>
      </c>
      <c r="C72" s="44">
        <f>SUM(D72:L72)</f>
        <v>142</v>
      </c>
      <c r="D72" s="51">
        <v>13</v>
      </c>
      <c r="E72" s="45">
        <v>5</v>
      </c>
      <c r="F72" s="45">
        <v>28</v>
      </c>
      <c r="G72" s="45">
        <v>37</v>
      </c>
      <c r="H72" s="51">
        <v>26</v>
      </c>
      <c r="I72" s="45">
        <v>24</v>
      </c>
      <c r="J72" s="45">
        <v>5</v>
      </c>
      <c r="K72" s="45">
        <v>1</v>
      </c>
      <c r="L72" s="45">
        <v>3</v>
      </c>
      <c r="M72" s="19"/>
    </row>
    <row r="73" spans="2:13" x14ac:dyDescent="0.15">
      <c r="B73" s="52"/>
      <c r="C73" s="53">
        <f>$C72/C72</f>
        <v>1</v>
      </c>
      <c r="D73" s="53">
        <f>D72/$C72</f>
        <v>9.154929577464789E-2</v>
      </c>
      <c r="E73" s="53">
        <f t="shared" ref="E73:G73" si="45">E72/$C72</f>
        <v>3.5211267605633804E-2</v>
      </c>
      <c r="F73" s="53">
        <f t="shared" si="45"/>
        <v>0.19718309859154928</v>
      </c>
      <c r="G73" s="53">
        <f t="shared" si="45"/>
        <v>0.26056338028169013</v>
      </c>
      <c r="H73" s="53">
        <f>H72/$C72</f>
        <v>0.18309859154929578</v>
      </c>
      <c r="I73" s="53">
        <f t="shared" ref="I73:L73" si="46">I72/$C72</f>
        <v>0.16901408450704225</v>
      </c>
      <c r="J73" s="53">
        <f t="shared" si="46"/>
        <v>3.5211267605633804E-2</v>
      </c>
      <c r="K73" s="53">
        <f t="shared" si="46"/>
        <v>7.0422535211267607E-3</v>
      </c>
      <c r="L73" s="53">
        <f t="shared" si="46"/>
        <v>2.1126760563380281E-2</v>
      </c>
      <c r="M73" s="19"/>
    </row>
    <row r="74" spans="2:13" x14ac:dyDescent="0.15">
      <c r="B74" s="50" t="s">
        <v>319</v>
      </c>
      <c r="C74" s="44">
        <f>SUM(D74:L74)</f>
        <v>48</v>
      </c>
      <c r="D74" s="51">
        <v>4</v>
      </c>
      <c r="E74" s="45">
        <v>1</v>
      </c>
      <c r="F74" s="45">
        <v>10</v>
      </c>
      <c r="G74" s="45">
        <v>14</v>
      </c>
      <c r="H74" s="51">
        <v>9</v>
      </c>
      <c r="I74" s="45">
        <v>4</v>
      </c>
      <c r="J74" s="45">
        <v>4</v>
      </c>
      <c r="K74" s="45">
        <v>0</v>
      </c>
      <c r="L74" s="45">
        <v>2</v>
      </c>
      <c r="M74" s="19"/>
    </row>
    <row r="75" spans="2:13" ht="12.75" thickBot="1" x14ac:dyDescent="0.2">
      <c r="B75" s="52"/>
      <c r="C75" s="53">
        <f>$C74/C74</f>
        <v>1</v>
      </c>
      <c r="D75" s="53">
        <f>D74/$C74</f>
        <v>8.3333333333333329E-2</v>
      </c>
      <c r="E75" s="53">
        <f t="shared" ref="E75:G75" si="47">E74/$C74</f>
        <v>2.0833333333333332E-2</v>
      </c>
      <c r="F75" s="53">
        <f t="shared" si="47"/>
        <v>0.20833333333333334</v>
      </c>
      <c r="G75" s="53">
        <f t="shared" si="47"/>
        <v>0.29166666666666669</v>
      </c>
      <c r="H75" s="53">
        <f>H74/$C74</f>
        <v>0.1875</v>
      </c>
      <c r="I75" s="53">
        <f t="shared" ref="I75:L75" si="48">I74/$C74</f>
        <v>8.3333333333333329E-2</v>
      </c>
      <c r="J75" s="53">
        <f t="shared" si="48"/>
        <v>8.3333333333333329E-2</v>
      </c>
      <c r="K75" s="53">
        <f t="shared" si="48"/>
        <v>0</v>
      </c>
      <c r="L75" s="53">
        <f t="shared" si="48"/>
        <v>4.1666666666666664E-2</v>
      </c>
      <c r="M75" s="19"/>
    </row>
    <row r="76" spans="2:13" ht="14.25" thickTop="1" x14ac:dyDescent="0.15">
      <c r="B76" s="243" t="s">
        <v>489</v>
      </c>
      <c r="C76" s="244">
        <f t="shared" ref="C76:C77" si="49">SUM(D76:L76)</f>
        <v>1489</v>
      </c>
      <c r="D76" s="244">
        <f t="shared" ref="D76:L76" si="50">SUM(D64,D66,D68,D70,D72)</f>
        <v>67</v>
      </c>
      <c r="E76" s="244">
        <f t="shared" si="50"/>
        <v>32</v>
      </c>
      <c r="F76" s="244">
        <f t="shared" si="50"/>
        <v>262</v>
      </c>
      <c r="G76" s="244">
        <f t="shared" si="50"/>
        <v>413</v>
      </c>
      <c r="H76" s="244">
        <f t="shared" si="50"/>
        <v>284</v>
      </c>
      <c r="I76" s="244">
        <f t="shared" si="50"/>
        <v>198</v>
      </c>
      <c r="J76" s="244">
        <f t="shared" si="50"/>
        <v>106</v>
      </c>
      <c r="K76" s="244">
        <f t="shared" si="50"/>
        <v>19</v>
      </c>
      <c r="L76" s="244">
        <f t="shared" si="50"/>
        <v>108</v>
      </c>
      <c r="M76" s="19"/>
    </row>
    <row r="77" spans="2:13" ht="13.5" x14ac:dyDescent="0.15">
      <c r="B77" s="245"/>
      <c r="C77" s="237">
        <f t="shared" si="49"/>
        <v>1.0000000000000002</v>
      </c>
      <c r="D77" s="238">
        <f>D76/$C76</f>
        <v>4.4996642041638682E-2</v>
      </c>
      <c r="E77" s="238">
        <f t="shared" ref="E77:L77" si="51">E76/$C76</f>
        <v>2.1490933512424447E-2</v>
      </c>
      <c r="F77" s="238">
        <f t="shared" si="51"/>
        <v>0.17595701813297515</v>
      </c>
      <c r="G77" s="238">
        <f t="shared" si="51"/>
        <v>0.277367360644728</v>
      </c>
      <c r="H77" s="238">
        <f t="shared" si="51"/>
        <v>0.19073203492276697</v>
      </c>
      <c r="I77" s="238">
        <f t="shared" si="51"/>
        <v>0.13297515110812627</v>
      </c>
      <c r="J77" s="238">
        <f t="shared" si="51"/>
        <v>7.118871725990597E-2</v>
      </c>
      <c r="K77" s="238">
        <f t="shared" si="51"/>
        <v>1.2760241773002015E-2</v>
      </c>
      <c r="L77" s="238">
        <f t="shared" si="51"/>
        <v>7.25319006044325E-2</v>
      </c>
      <c r="M77" s="19"/>
    </row>
    <row r="78" spans="2:13" x14ac:dyDescent="0.4">
      <c r="M78" s="19"/>
    </row>
    <row r="79" spans="2:13" ht="16.5" customHeight="1" x14ac:dyDescent="0.4">
      <c r="B79" s="18" t="s">
        <v>311</v>
      </c>
      <c r="M79" s="19"/>
    </row>
    <row r="80" spans="2:13" s="24" customFormat="1" ht="56.25" x14ac:dyDescent="0.4">
      <c r="B80" s="89"/>
      <c r="C80" s="90" t="s">
        <v>39</v>
      </c>
      <c r="D80" s="91" t="s">
        <v>282</v>
      </c>
      <c r="E80" s="91" t="s">
        <v>283</v>
      </c>
      <c r="F80" s="91" t="s">
        <v>284</v>
      </c>
      <c r="G80" s="91" t="s">
        <v>285</v>
      </c>
      <c r="H80" s="91" t="s">
        <v>286</v>
      </c>
      <c r="I80" s="91" t="s">
        <v>287</v>
      </c>
      <c r="J80" s="91" t="s">
        <v>288</v>
      </c>
      <c r="K80" s="91" t="s">
        <v>2</v>
      </c>
      <c r="L80" s="91" t="s">
        <v>91</v>
      </c>
    </row>
    <row r="81" spans="2:23" x14ac:dyDescent="0.15">
      <c r="B81" s="43" t="s">
        <v>42</v>
      </c>
      <c r="C81" s="44">
        <f>SUM(D81:L81)</f>
        <v>1564</v>
      </c>
      <c r="D81" s="45">
        <f>SUM(D83,D85,D87,D89,D91,D93,D95)</f>
        <v>73</v>
      </c>
      <c r="E81" s="45">
        <f t="shared" ref="E81:L81" si="52">SUM(E83,E85,E87,E89,E91,E93,E95)</f>
        <v>35</v>
      </c>
      <c r="F81" s="45">
        <f t="shared" si="52"/>
        <v>273</v>
      </c>
      <c r="G81" s="45">
        <f t="shared" si="52"/>
        <v>434</v>
      </c>
      <c r="H81" s="45">
        <f t="shared" si="52"/>
        <v>296</v>
      </c>
      <c r="I81" s="45">
        <f t="shared" si="52"/>
        <v>204</v>
      </c>
      <c r="J81" s="45">
        <f>SUM(J83,J85,J87,J89,J91,J93,J95)</f>
        <v>110</v>
      </c>
      <c r="K81" s="45">
        <f t="shared" si="52"/>
        <v>20</v>
      </c>
      <c r="L81" s="45">
        <f t="shared" si="52"/>
        <v>119</v>
      </c>
      <c r="M81" s="19"/>
    </row>
    <row r="82" spans="2:23" ht="12.75" thickBot="1" x14ac:dyDescent="0.2">
      <c r="B82" s="47"/>
      <c r="C82" s="48">
        <f>$C81/C81</f>
        <v>1</v>
      </c>
      <c r="D82" s="48">
        <f t="shared" ref="D82:L82" si="53">D81/$C81</f>
        <v>4.6675191815856776E-2</v>
      </c>
      <c r="E82" s="48">
        <f t="shared" si="53"/>
        <v>2.2378516624040921E-2</v>
      </c>
      <c r="F82" s="48">
        <f t="shared" si="53"/>
        <v>0.17455242966751919</v>
      </c>
      <c r="G82" s="48">
        <f t="shared" si="53"/>
        <v>0.27749360613810742</v>
      </c>
      <c r="H82" s="48">
        <f t="shared" si="53"/>
        <v>0.18925831202046037</v>
      </c>
      <c r="I82" s="48">
        <f t="shared" si="53"/>
        <v>0.13043478260869565</v>
      </c>
      <c r="J82" s="48">
        <f>J81/$C81</f>
        <v>7.0332480818414325E-2</v>
      </c>
      <c r="K82" s="48">
        <f t="shared" si="53"/>
        <v>1.278772378516624E-2</v>
      </c>
      <c r="L82" s="48">
        <f t="shared" si="53"/>
        <v>7.6086956521739135E-2</v>
      </c>
      <c r="M82" s="19"/>
    </row>
    <row r="83" spans="2:23" ht="12.75" thickTop="1" x14ac:dyDescent="0.15">
      <c r="B83" s="50" t="s">
        <v>67</v>
      </c>
      <c r="C83" s="44">
        <f>SUM(D83:L83)</f>
        <v>496</v>
      </c>
      <c r="D83" s="51">
        <v>21</v>
      </c>
      <c r="E83" s="45">
        <v>9</v>
      </c>
      <c r="F83" s="45">
        <v>96</v>
      </c>
      <c r="G83" s="45">
        <v>133</v>
      </c>
      <c r="H83" s="51">
        <v>82</v>
      </c>
      <c r="I83" s="45">
        <v>65</v>
      </c>
      <c r="J83" s="45">
        <v>32</v>
      </c>
      <c r="K83" s="45">
        <v>8</v>
      </c>
      <c r="L83" s="45">
        <v>50</v>
      </c>
      <c r="M83" s="72"/>
      <c r="N83" s="73"/>
      <c r="O83" s="73"/>
      <c r="P83" s="73"/>
      <c r="Q83" s="73"/>
      <c r="R83" s="73"/>
      <c r="S83" s="73"/>
      <c r="T83" s="73"/>
      <c r="U83" s="73"/>
      <c r="V83" s="73"/>
      <c r="W83" s="73"/>
    </row>
    <row r="84" spans="2:23" x14ac:dyDescent="0.15">
      <c r="B84" s="52"/>
      <c r="C84" s="53">
        <f>$C83/C83</f>
        <v>1</v>
      </c>
      <c r="D84" s="53">
        <f t="shared" ref="D84:L84" si="54">D83/$C83</f>
        <v>4.2338709677419352E-2</v>
      </c>
      <c r="E84" s="53">
        <f t="shared" si="54"/>
        <v>1.8145161290322582E-2</v>
      </c>
      <c r="F84" s="53">
        <f t="shared" si="54"/>
        <v>0.19354838709677419</v>
      </c>
      <c r="G84" s="53">
        <f t="shared" si="54"/>
        <v>0.26814516129032256</v>
      </c>
      <c r="H84" s="53">
        <f t="shared" si="54"/>
        <v>0.16532258064516128</v>
      </c>
      <c r="I84" s="53">
        <f t="shared" si="54"/>
        <v>0.13104838709677419</v>
      </c>
      <c r="J84" s="53">
        <f t="shared" si="54"/>
        <v>6.4516129032258063E-2</v>
      </c>
      <c r="K84" s="53">
        <f t="shared" si="54"/>
        <v>1.6129032258064516E-2</v>
      </c>
      <c r="L84" s="53">
        <f t="shared" si="54"/>
        <v>0.10080645161290322</v>
      </c>
      <c r="M84" s="72"/>
      <c r="N84" s="73"/>
      <c r="O84" s="73"/>
      <c r="P84" s="73"/>
      <c r="Q84" s="73"/>
      <c r="R84" s="73"/>
      <c r="S84" s="73"/>
      <c r="T84" s="73"/>
      <c r="U84" s="73"/>
      <c r="V84" s="73"/>
      <c r="W84" s="73"/>
    </row>
    <row r="85" spans="2:23" x14ac:dyDescent="0.15">
      <c r="B85" s="50" t="s">
        <v>31</v>
      </c>
      <c r="C85" s="44">
        <f>SUM(D85:L85)</f>
        <v>65</v>
      </c>
      <c r="D85" s="51">
        <v>7</v>
      </c>
      <c r="E85" s="45">
        <v>3</v>
      </c>
      <c r="F85" s="45">
        <v>11</v>
      </c>
      <c r="G85" s="45">
        <v>18</v>
      </c>
      <c r="H85" s="51">
        <v>11</v>
      </c>
      <c r="I85" s="45">
        <v>8</v>
      </c>
      <c r="J85" s="45">
        <v>1</v>
      </c>
      <c r="K85" s="45">
        <v>1</v>
      </c>
      <c r="L85" s="45">
        <v>5</v>
      </c>
      <c r="M85" s="72"/>
      <c r="N85" s="73"/>
      <c r="O85" s="73"/>
      <c r="P85" s="73"/>
      <c r="Q85" s="73"/>
      <c r="R85" s="73"/>
      <c r="S85" s="73"/>
      <c r="T85" s="73"/>
      <c r="U85" s="73"/>
      <c r="V85" s="73"/>
      <c r="W85" s="73"/>
    </row>
    <row r="86" spans="2:23" x14ac:dyDescent="0.15">
      <c r="B86" s="52"/>
      <c r="C86" s="53">
        <f>$C85/C85</f>
        <v>1</v>
      </c>
      <c r="D86" s="53">
        <f t="shared" ref="D86:L86" si="55">D85/$C85</f>
        <v>0.1076923076923077</v>
      </c>
      <c r="E86" s="53">
        <f t="shared" si="55"/>
        <v>4.6153846153846156E-2</v>
      </c>
      <c r="F86" s="53">
        <f t="shared" si="55"/>
        <v>0.16923076923076924</v>
      </c>
      <c r="G86" s="53">
        <f t="shared" si="55"/>
        <v>0.27692307692307694</v>
      </c>
      <c r="H86" s="53">
        <f t="shared" si="55"/>
        <v>0.16923076923076924</v>
      </c>
      <c r="I86" s="53">
        <f t="shared" si="55"/>
        <v>0.12307692307692308</v>
      </c>
      <c r="J86" s="53">
        <f t="shared" si="55"/>
        <v>1.5384615384615385E-2</v>
      </c>
      <c r="K86" s="53">
        <f t="shared" si="55"/>
        <v>1.5384615384615385E-2</v>
      </c>
      <c r="L86" s="53">
        <f t="shared" si="55"/>
        <v>7.6923076923076927E-2</v>
      </c>
      <c r="M86" s="72"/>
      <c r="N86" s="73"/>
      <c r="O86" s="73"/>
      <c r="P86" s="73"/>
      <c r="Q86" s="73"/>
      <c r="R86" s="73"/>
      <c r="S86" s="73"/>
      <c r="T86" s="73"/>
      <c r="U86" s="73"/>
      <c r="V86" s="73"/>
      <c r="W86" s="73"/>
    </row>
    <row r="87" spans="2:23" x14ac:dyDescent="0.15">
      <c r="B87" s="50" t="s">
        <v>32</v>
      </c>
      <c r="C87" s="44">
        <f>SUM(D87:L87)</f>
        <v>119</v>
      </c>
      <c r="D87" s="51">
        <v>7</v>
      </c>
      <c r="E87" s="45">
        <v>1</v>
      </c>
      <c r="F87" s="45">
        <v>16</v>
      </c>
      <c r="G87" s="45">
        <v>38</v>
      </c>
      <c r="H87" s="51">
        <v>27</v>
      </c>
      <c r="I87" s="45">
        <v>22</v>
      </c>
      <c r="J87" s="45">
        <v>5</v>
      </c>
      <c r="K87" s="45">
        <v>2</v>
      </c>
      <c r="L87" s="45">
        <v>1</v>
      </c>
      <c r="M87" s="72"/>
      <c r="N87" s="73"/>
      <c r="O87" s="73"/>
      <c r="P87" s="73"/>
      <c r="Q87" s="73"/>
      <c r="R87" s="73"/>
      <c r="S87" s="73"/>
      <c r="T87" s="73"/>
      <c r="U87" s="73"/>
      <c r="V87" s="73"/>
      <c r="W87" s="73"/>
    </row>
    <row r="88" spans="2:23" x14ac:dyDescent="0.15">
      <c r="B88" s="52"/>
      <c r="C88" s="53">
        <f>$C87/C87</f>
        <v>1</v>
      </c>
      <c r="D88" s="53">
        <f t="shared" ref="D88:L88" si="56">D87/$C87</f>
        <v>5.8823529411764705E-2</v>
      </c>
      <c r="E88" s="53">
        <f t="shared" si="56"/>
        <v>8.4033613445378148E-3</v>
      </c>
      <c r="F88" s="53">
        <f t="shared" si="56"/>
        <v>0.13445378151260504</v>
      </c>
      <c r="G88" s="53">
        <f t="shared" si="56"/>
        <v>0.31932773109243695</v>
      </c>
      <c r="H88" s="53">
        <f t="shared" si="56"/>
        <v>0.22689075630252101</v>
      </c>
      <c r="I88" s="53">
        <f t="shared" si="56"/>
        <v>0.18487394957983194</v>
      </c>
      <c r="J88" s="53">
        <f t="shared" si="56"/>
        <v>4.2016806722689079E-2</v>
      </c>
      <c r="K88" s="53">
        <f t="shared" si="56"/>
        <v>1.680672268907563E-2</v>
      </c>
      <c r="L88" s="53">
        <f t="shared" si="56"/>
        <v>8.4033613445378148E-3</v>
      </c>
      <c r="M88" s="72"/>
      <c r="N88" s="73"/>
      <c r="O88" s="73"/>
      <c r="P88" s="73"/>
      <c r="Q88" s="73"/>
      <c r="R88" s="73"/>
      <c r="S88" s="73"/>
      <c r="T88" s="73"/>
      <c r="U88" s="73"/>
      <c r="V88" s="73"/>
      <c r="W88" s="73"/>
    </row>
    <row r="89" spans="2:23" x14ac:dyDescent="0.15">
      <c r="B89" s="50" t="s">
        <v>33</v>
      </c>
      <c r="C89" s="44">
        <f>SUM(D89:L89)</f>
        <v>472</v>
      </c>
      <c r="D89" s="51">
        <v>23</v>
      </c>
      <c r="E89" s="45">
        <v>14</v>
      </c>
      <c r="F89" s="45">
        <v>73</v>
      </c>
      <c r="G89" s="45">
        <v>139</v>
      </c>
      <c r="H89" s="51">
        <v>92</v>
      </c>
      <c r="I89" s="45">
        <v>68</v>
      </c>
      <c r="J89" s="45">
        <v>35</v>
      </c>
      <c r="K89" s="45">
        <v>5</v>
      </c>
      <c r="L89" s="45">
        <v>23</v>
      </c>
      <c r="M89" s="72"/>
      <c r="N89" s="73"/>
      <c r="O89" s="73"/>
      <c r="P89" s="73"/>
      <c r="Q89" s="73"/>
      <c r="R89" s="73"/>
      <c r="S89" s="73"/>
      <c r="T89" s="73"/>
      <c r="U89" s="73"/>
      <c r="V89" s="73"/>
      <c r="W89" s="73"/>
    </row>
    <row r="90" spans="2:23" x14ac:dyDescent="0.15">
      <c r="B90" s="52"/>
      <c r="C90" s="53">
        <f>$C89/C89</f>
        <v>1</v>
      </c>
      <c r="D90" s="53">
        <f t="shared" ref="D90:L90" si="57">D89/$C89</f>
        <v>4.8728813559322036E-2</v>
      </c>
      <c r="E90" s="53">
        <f t="shared" si="57"/>
        <v>2.9661016949152543E-2</v>
      </c>
      <c r="F90" s="53">
        <f t="shared" si="57"/>
        <v>0.15466101694915255</v>
      </c>
      <c r="G90" s="53">
        <f t="shared" si="57"/>
        <v>0.29449152542372881</v>
      </c>
      <c r="H90" s="53">
        <f t="shared" si="57"/>
        <v>0.19491525423728814</v>
      </c>
      <c r="I90" s="53">
        <f t="shared" si="57"/>
        <v>0.1440677966101695</v>
      </c>
      <c r="J90" s="53">
        <f t="shared" si="57"/>
        <v>7.4152542372881353E-2</v>
      </c>
      <c r="K90" s="53">
        <f t="shared" si="57"/>
        <v>1.059322033898305E-2</v>
      </c>
      <c r="L90" s="53">
        <f t="shared" si="57"/>
        <v>4.8728813559322036E-2</v>
      </c>
      <c r="M90" s="19"/>
    </row>
    <row r="91" spans="2:23" ht="12" customHeight="1" x14ac:dyDescent="0.15">
      <c r="B91" s="50" t="s">
        <v>34</v>
      </c>
      <c r="C91" s="44">
        <f>SUM(D91:L91)</f>
        <v>185</v>
      </c>
      <c r="D91" s="51">
        <v>4</v>
      </c>
      <c r="E91" s="45">
        <v>4</v>
      </c>
      <c r="F91" s="45">
        <v>39</v>
      </c>
      <c r="G91" s="45">
        <v>51</v>
      </c>
      <c r="H91" s="51">
        <v>37</v>
      </c>
      <c r="I91" s="45">
        <v>15</v>
      </c>
      <c r="J91" s="45">
        <v>16</v>
      </c>
      <c r="K91" s="45">
        <v>1</v>
      </c>
      <c r="L91" s="45">
        <v>18</v>
      </c>
      <c r="M91" s="19"/>
    </row>
    <row r="92" spans="2:23" ht="12" customHeight="1" x14ac:dyDescent="0.15">
      <c r="B92" s="52"/>
      <c r="C92" s="53">
        <f>$C91/C91</f>
        <v>1</v>
      </c>
      <c r="D92" s="53">
        <f t="shared" ref="D92:L92" si="58">D91/$C91</f>
        <v>2.1621621621621623E-2</v>
      </c>
      <c r="E92" s="53">
        <f t="shared" si="58"/>
        <v>2.1621621621621623E-2</v>
      </c>
      <c r="F92" s="53">
        <f t="shared" si="58"/>
        <v>0.21081081081081082</v>
      </c>
      <c r="G92" s="53">
        <f t="shared" si="58"/>
        <v>0.27567567567567569</v>
      </c>
      <c r="H92" s="53">
        <f t="shared" si="58"/>
        <v>0.2</v>
      </c>
      <c r="I92" s="53">
        <f t="shared" si="58"/>
        <v>8.1081081081081086E-2</v>
      </c>
      <c r="J92" s="53">
        <f t="shared" si="58"/>
        <v>8.6486486486486491E-2</v>
      </c>
      <c r="K92" s="53">
        <f t="shared" si="58"/>
        <v>5.4054054054054057E-3</v>
      </c>
      <c r="L92" s="53">
        <f t="shared" si="58"/>
        <v>9.7297297297297303E-2</v>
      </c>
      <c r="M92" s="19"/>
    </row>
    <row r="93" spans="2:23" ht="12" customHeight="1" x14ac:dyDescent="0.15">
      <c r="B93" s="50" t="s">
        <v>35</v>
      </c>
      <c r="C93" s="44">
        <f>SUM(D93:L93)</f>
        <v>188</v>
      </c>
      <c r="D93" s="51">
        <v>10</v>
      </c>
      <c r="E93" s="45">
        <v>4</v>
      </c>
      <c r="F93" s="45">
        <v>31</v>
      </c>
      <c r="G93" s="45">
        <v>48</v>
      </c>
      <c r="H93" s="51">
        <v>41</v>
      </c>
      <c r="I93" s="45">
        <v>21</v>
      </c>
      <c r="J93" s="45">
        <v>17</v>
      </c>
      <c r="K93" s="45">
        <v>2</v>
      </c>
      <c r="L93" s="45">
        <v>14</v>
      </c>
      <c r="M93" s="19"/>
    </row>
    <row r="94" spans="2:23" s="57" customFormat="1" ht="12" customHeight="1" x14ac:dyDescent="0.15">
      <c r="B94" s="52"/>
      <c r="C94" s="53">
        <f t="shared" ref="C94" si="59">$C93/C93</f>
        <v>1</v>
      </c>
      <c r="D94" s="53">
        <f t="shared" ref="D94:L94" si="60">D93/$C93</f>
        <v>5.3191489361702128E-2</v>
      </c>
      <c r="E94" s="53">
        <f t="shared" si="60"/>
        <v>2.1276595744680851E-2</v>
      </c>
      <c r="F94" s="53">
        <f t="shared" si="60"/>
        <v>0.16489361702127658</v>
      </c>
      <c r="G94" s="53">
        <f t="shared" si="60"/>
        <v>0.25531914893617019</v>
      </c>
      <c r="H94" s="53">
        <f t="shared" si="60"/>
        <v>0.21808510638297873</v>
      </c>
      <c r="I94" s="53">
        <f t="shared" si="60"/>
        <v>0.11170212765957446</v>
      </c>
      <c r="J94" s="53">
        <f t="shared" si="60"/>
        <v>9.0425531914893623E-2</v>
      </c>
      <c r="K94" s="53">
        <f t="shared" si="60"/>
        <v>1.0638297872340425E-2</v>
      </c>
      <c r="L94" s="53">
        <f t="shared" si="60"/>
        <v>7.4468085106382975E-2</v>
      </c>
    </row>
    <row r="95" spans="2:23" ht="12" customHeight="1" x14ac:dyDescent="0.15">
      <c r="B95" s="50" t="s">
        <v>0</v>
      </c>
      <c r="C95" s="44">
        <f>SUM(D95:L95)</f>
        <v>39</v>
      </c>
      <c r="D95" s="51">
        <v>1</v>
      </c>
      <c r="E95" s="45">
        <v>0</v>
      </c>
      <c r="F95" s="45">
        <v>7</v>
      </c>
      <c r="G95" s="45">
        <v>7</v>
      </c>
      <c r="H95" s="51">
        <v>6</v>
      </c>
      <c r="I95" s="45">
        <v>5</v>
      </c>
      <c r="J95" s="45">
        <v>4</v>
      </c>
      <c r="K95" s="45">
        <v>1</v>
      </c>
      <c r="L95" s="45">
        <v>8</v>
      </c>
      <c r="M95" s="19"/>
    </row>
    <row r="96" spans="2:23" s="57" customFormat="1" ht="12" customHeight="1" x14ac:dyDescent="0.15">
      <c r="B96" s="52"/>
      <c r="C96" s="53">
        <f t="shared" ref="C96" si="61">$C95/C95</f>
        <v>1</v>
      </c>
      <c r="D96" s="53">
        <f t="shared" ref="D96:L96" si="62">D95/$C95</f>
        <v>2.564102564102564E-2</v>
      </c>
      <c r="E96" s="53">
        <f t="shared" si="62"/>
        <v>0</v>
      </c>
      <c r="F96" s="53">
        <f t="shared" si="62"/>
        <v>0.17948717948717949</v>
      </c>
      <c r="G96" s="53">
        <f t="shared" si="62"/>
        <v>0.17948717948717949</v>
      </c>
      <c r="H96" s="53">
        <f t="shared" si="62"/>
        <v>0.15384615384615385</v>
      </c>
      <c r="I96" s="53">
        <f t="shared" si="62"/>
        <v>0.12820512820512819</v>
      </c>
      <c r="J96" s="53">
        <f t="shared" si="62"/>
        <v>0.10256410256410256</v>
      </c>
      <c r="K96" s="53">
        <f t="shared" si="62"/>
        <v>2.564102564102564E-2</v>
      </c>
      <c r="L96" s="53">
        <f t="shared" si="62"/>
        <v>0.20512820512820512</v>
      </c>
    </row>
    <row r="97" spans="2:8" s="57" customFormat="1" ht="13.5" x14ac:dyDescent="0.4">
      <c r="E97" s="58"/>
    </row>
    <row r="98" spans="2:8" ht="15" customHeight="1" x14ac:dyDescent="0.4">
      <c r="B98" s="18" t="s">
        <v>281</v>
      </c>
    </row>
    <row r="99" spans="2:8" s="24" customFormat="1" ht="38.25" customHeight="1" x14ac:dyDescent="0.4">
      <c r="B99" s="334"/>
      <c r="C99" s="335"/>
      <c r="D99" s="90" t="s">
        <v>39</v>
      </c>
      <c r="E99" s="96" t="s">
        <v>151</v>
      </c>
      <c r="F99" s="96" t="s">
        <v>152</v>
      </c>
      <c r="G99" s="96" t="s">
        <v>153</v>
      </c>
      <c r="H99" s="91" t="s">
        <v>0</v>
      </c>
    </row>
    <row r="100" spans="2:8" ht="12" customHeight="1" thickBot="1" x14ac:dyDescent="0.2">
      <c r="B100" s="336" t="s">
        <v>42</v>
      </c>
      <c r="C100" s="337"/>
      <c r="D100" s="44">
        <f>SUM(E100:H100)</f>
        <v>1564</v>
      </c>
      <c r="E100" s="45">
        <f>SUM(E102,E104,E106,E108,E110,E112,E114,E116,E118)</f>
        <v>756</v>
      </c>
      <c r="F100" s="45">
        <f t="shared" ref="F100:H100" si="63">SUM(F102,F104,F106,F108,F110,F112,F114,F116,F118)</f>
        <v>591</v>
      </c>
      <c r="G100" s="45">
        <f>SUM(G102,G104,G106,G108,G110,G112,G114,G116,G118)</f>
        <v>117</v>
      </c>
      <c r="H100" s="45">
        <f t="shared" si="63"/>
        <v>100</v>
      </c>
    </row>
    <row r="101" spans="2:8" ht="12" customHeight="1" thickTop="1" thickBot="1" x14ac:dyDescent="0.2">
      <c r="B101" s="338"/>
      <c r="C101" s="339"/>
      <c r="D101" s="48">
        <f>$D100/D100</f>
        <v>1</v>
      </c>
      <c r="E101" s="48">
        <f>E100/$D100</f>
        <v>0.48337595907928388</v>
      </c>
      <c r="F101" s="48">
        <f>F100/$D100</f>
        <v>0.37787723785166238</v>
      </c>
      <c r="G101" s="48">
        <f>G100/$D100</f>
        <v>7.4808184143222503E-2</v>
      </c>
      <c r="H101" s="48">
        <f>H100/$D100</f>
        <v>6.3938618925831206E-2</v>
      </c>
    </row>
    <row r="102" spans="2:8" ht="12" customHeight="1" thickTop="1" thickBot="1" x14ac:dyDescent="0.45">
      <c r="B102" s="338" t="s">
        <v>81</v>
      </c>
      <c r="C102" s="339"/>
      <c r="D102" s="123">
        <f>SUM(E102:H102)</f>
        <v>73</v>
      </c>
      <c r="E102" s="123">
        <v>38</v>
      </c>
      <c r="F102" s="123">
        <v>29</v>
      </c>
      <c r="G102" s="123">
        <v>3</v>
      </c>
      <c r="H102" s="123">
        <v>3</v>
      </c>
    </row>
    <row r="103" spans="2:8" ht="12" customHeight="1" thickTop="1" x14ac:dyDescent="0.4">
      <c r="B103" s="340"/>
      <c r="C103" s="341"/>
      <c r="D103" s="125">
        <f>$D102/D102</f>
        <v>1</v>
      </c>
      <c r="E103" s="125">
        <f>E102/$D102</f>
        <v>0.52054794520547942</v>
      </c>
      <c r="F103" s="125">
        <f>F102/$D102</f>
        <v>0.39726027397260272</v>
      </c>
      <c r="G103" s="125">
        <f>G102/$D102</f>
        <v>4.1095890410958902E-2</v>
      </c>
      <c r="H103" s="125">
        <f>H102/$D102</f>
        <v>4.1095890410958902E-2</v>
      </c>
    </row>
    <row r="104" spans="2:8" ht="12" customHeight="1" x14ac:dyDescent="0.4">
      <c r="B104" s="342" t="s">
        <v>283</v>
      </c>
      <c r="C104" s="343"/>
      <c r="D104" s="123">
        <f>SUM(E104:H104)</f>
        <v>35</v>
      </c>
      <c r="E104" s="123">
        <v>9</v>
      </c>
      <c r="F104" s="123">
        <v>23</v>
      </c>
      <c r="G104" s="123">
        <v>1</v>
      </c>
      <c r="H104" s="123">
        <v>2</v>
      </c>
    </row>
    <row r="105" spans="2:8" ht="12" customHeight="1" x14ac:dyDescent="0.4">
      <c r="B105" s="344"/>
      <c r="C105" s="345"/>
      <c r="D105" s="125">
        <f>$D104/D104</f>
        <v>1</v>
      </c>
      <c r="E105" s="125">
        <f>E104/$D104</f>
        <v>0.25714285714285712</v>
      </c>
      <c r="F105" s="125">
        <f>F104/$D104</f>
        <v>0.65714285714285714</v>
      </c>
      <c r="G105" s="125">
        <f>G104/$D104</f>
        <v>2.8571428571428571E-2</v>
      </c>
      <c r="H105" s="125">
        <f>H104/$D104</f>
        <v>5.7142857142857141E-2</v>
      </c>
    </row>
    <row r="106" spans="2:8" ht="12" customHeight="1" x14ac:dyDescent="0.4">
      <c r="B106" s="342" t="s">
        <v>284</v>
      </c>
      <c r="C106" s="343"/>
      <c r="D106" s="123">
        <f>SUM(E106:H106)</f>
        <v>273</v>
      </c>
      <c r="E106" s="123">
        <v>146</v>
      </c>
      <c r="F106" s="123">
        <v>111</v>
      </c>
      <c r="G106" s="123">
        <v>9</v>
      </c>
      <c r="H106" s="123">
        <v>7</v>
      </c>
    </row>
    <row r="107" spans="2:8" ht="12" customHeight="1" x14ac:dyDescent="0.4">
      <c r="B107" s="344"/>
      <c r="C107" s="345"/>
      <c r="D107" s="125">
        <f>$D106/D106</f>
        <v>1</v>
      </c>
      <c r="E107" s="125">
        <f>E106/$D106</f>
        <v>0.53479853479853479</v>
      </c>
      <c r="F107" s="125">
        <f>F106/$D106</f>
        <v>0.40659340659340659</v>
      </c>
      <c r="G107" s="125">
        <f>G106/$D106</f>
        <v>3.2967032967032968E-2</v>
      </c>
      <c r="H107" s="125">
        <f>H106/$D106</f>
        <v>2.564102564102564E-2</v>
      </c>
    </row>
    <row r="108" spans="2:8" ht="12" customHeight="1" x14ac:dyDescent="0.4">
      <c r="B108" s="342" t="s">
        <v>285</v>
      </c>
      <c r="C108" s="343"/>
      <c r="D108" s="123">
        <f>SUM(E108:H108)</f>
        <v>434</v>
      </c>
      <c r="E108" s="123">
        <v>220</v>
      </c>
      <c r="F108" s="123">
        <v>179</v>
      </c>
      <c r="G108" s="123">
        <v>26</v>
      </c>
      <c r="H108" s="123">
        <v>9</v>
      </c>
    </row>
    <row r="109" spans="2:8" ht="12" customHeight="1" x14ac:dyDescent="0.4">
      <c r="B109" s="344"/>
      <c r="C109" s="345"/>
      <c r="D109" s="125">
        <f>$D108/D108</f>
        <v>1</v>
      </c>
      <c r="E109" s="125">
        <f>E108/$D108</f>
        <v>0.50691244239631339</v>
      </c>
      <c r="F109" s="125">
        <f>F108/$D108</f>
        <v>0.41244239631336405</v>
      </c>
      <c r="G109" s="125">
        <f>G108/$D108</f>
        <v>5.9907834101382486E-2</v>
      </c>
      <c r="H109" s="125">
        <f>H108/$D108</f>
        <v>2.0737327188940093E-2</v>
      </c>
    </row>
    <row r="110" spans="2:8" ht="12" customHeight="1" x14ac:dyDescent="0.4">
      <c r="B110" s="342" t="s">
        <v>286</v>
      </c>
      <c r="C110" s="343"/>
      <c r="D110" s="123">
        <f>SUM(E110:H110)</f>
        <v>296</v>
      </c>
      <c r="E110" s="123">
        <v>164</v>
      </c>
      <c r="F110" s="123">
        <v>111</v>
      </c>
      <c r="G110" s="123">
        <v>15</v>
      </c>
      <c r="H110" s="123">
        <v>6</v>
      </c>
    </row>
    <row r="111" spans="2:8" ht="12" customHeight="1" x14ac:dyDescent="0.4">
      <c r="B111" s="344"/>
      <c r="C111" s="345"/>
      <c r="D111" s="125">
        <f>$D110/D110</f>
        <v>1</v>
      </c>
      <c r="E111" s="125">
        <f>E110/$D110</f>
        <v>0.55405405405405406</v>
      </c>
      <c r="F111" s="125">
        <f>F110/$D110</f>
        <v>0.375</v>
      </c>
      <c r="G111" s="125">
        <f>G110/$D110</f>
        <v>5.0675675675675678E-2</v>
      </c>
      <c r="H111" s="125">
        <f>H110/$D110</f>
        <v>2.0270270270270271E-2</v>
      </c>
    </row>
    <row r="112" spans="2:8" ht="12" customHeight="1" x14ac:dyDescent="0.4">
      <c r="B112" s="342" t="s">
        <v>287</v>
      </c>
      <c r="C112" s="343"/>
      <c r="D112" s="123">
        <f>SUM(E112:H112)</f>
        <v>204</v>
      </c>
      <c r="E112" s="123">
        <v>114</v>
      </c>
      <c r="F112" s="123">
        <v>79</v>
      </c>
      <c r="G112" s="123">
        <v>7</v>
      </c>
      <c r="H112" s="123">
        <v>4</v>
      </c>
    </row>
    <row r="113" spans="2:8" ht="12" customHeight="1" x14ac:dyDescent="0.4">
      <c r="B113" s="344"/>
      <c r="C113" s="345"/>
      <c r="D113" s="125">
        <f>$D112/D112</f>
        <v>1</v>
      </c>
      <c r="E113" s="125">
        <f>E112/$D112</f>
        <v>0.55882352941176472</v>
      </c>
      <c r="F113" s="125">
        <f>F112/$D112</f>
        <v>0.38725490196078433</v>
      </c>
      <c r="G113" s="125">
        <f>G112/$D112</f>
        <v>3.4313725490196081E-2</v>
      </c>
      <c r="H113" s="125">
        <f>H112/$D112</f>
        <v>1.9607843137254902E-2</v>
      </c>
    </row>
    <row r="114" spans="2:8" ht="12" customHeight="1" x14ac:dyDescent="0.4">
      <c r="B114" s="342" t="s">
        <v>288</v>
      </c>
      <c r="C114" s="343"/>
      <c r="D114" s="123">
        <f>SUM(E114:H114)</f>
        <v>110</v>
      </c>
      <c r="E114" s="123">
        <v>48</v>
      </c>
      <c r="F114" s="123">
        <v>52</v>
      </c>
      <c r="G114" s="123">
        <v>4</v>
      </c>
      <c r="H114" s="123">
        <v>6</v>
      </c>
    </row>
    <row r="115" spans="2:8" ht="12" customHeight="1" x14ac:dyDescent="0.4">
      <c r="B115" s="344"/>
      <c r="C115" s="345"/>
      <c r="D115" s="125">
        <f>$D114/D114</f>
        <v>1</v>
      </c>
      <c r="E115" s="125">
        <f>E114/$D114</f>
        <v>0.43636363636363634</v>
      </c>
      <c r="F115" s="125">
        <f>F114/$D114</f>
        <v>0.47272727272727272</v>
      </c>
      <c r="G115" s="125">
        <f>G114/$D114</f>
        <v>3.6363636363636362E-2</v>
      </c>
      <c r="H115" s="125">
        <f>H114/$D114</f>
        <v>5.4545454545454543E-2</v>
      </c>
    </row>
    <row r="116" spans="2:8" ht="12" customHeight="1" x14ac:dyDescent="0.4">
      <c r="B116" s="342" t="s">
        <v>289</v>
      </c>
      <c r="C116" s="343"/>
      <c r="D116" s="123">
        <f>SUM(E116:H116)</f>
        <v>20</v>
      </c>
      <c r="E116" s="123">
        <v>10</v>
      </c>
      <c r="F116" s="123">
        <v>1</v>
      </c>
      <c r="G116" s="123">
        <v>7</v>
      </c>
      <c r="H116" s="123">
        <v>2</v>
      </c>
    </row>
    <row r="117" spans="2:8" ht="12" customHeight="1" x14ac:dyDescent="0.4">
      <c r="B117" s="344"/>
      <c r="C117" s="345"/>
      <c r="D117" s="125">
        <f>$D116/D116</f>
        <v>1</v>
      </c>
      <c r="E117" s="125">
        <f>E116/$D116</f>
        <v>0.5</v>
      </c>
      <c r="F117" s="125">
        <f>F116/$D116</f>
        <v>0.05</v>
      </c>
      <c r="G117" s="125">
        <f>G116/$D116</f>
        <v>0.35</v>
      </c>
      <c r="H117" s="125">
        <f>H116/$D116</f>
        <v>0.1</v>
      </c>
    </row>
    <row r="118" spans="2:8" ht="12" customHeight="1" x14ac:dyDescent="0.4">
      <c r="B118" s="342" t="s">
        <v>0</v>
      </c>
      <c r="C118" s="343"/>
      <c r="D118" s="123">
        <f>SUM(E118:H118)</f>
        <v>119</v>
      </c>
      <c r="E118" s="123">
        <v>7</v>
      </c>
      <c r="F118" s="123">
        <v>6</v>
      </c>
      <c r="G118" s="123">
        <v>45</v>
      </c>
      <c r="H118" s="123">
        <v>61</v>
      </c>
    </row>
    <row r="119" spans="2:8" ht="12" customHeight="1" x14ac:dyDescent="0.4">
      <c r="B119" s="344"/>
      <c r="C119" s="345"/>
      <c r="D119" s="125">
        <f>$D118/D118</f>
        <v>1</v>
      </c>
      <c r="E119" s="125">
        <f>E118/$D118</f>
        <v>5.8823529411764705E-2</v>
      </c>
      <c r="F119" s="125">
        <f>F118/$D118</f>
        <v>5.0420168067226892E-2</v>
      </c>
      <c r="G119" s="125">
        <f>G118/$D118</f>
        <v>0.37815126050420167</v>
      </c>
      <c r="H119" s="125">
        <f>H118/$D118</f>
        <v>0.51260504201680668</v>
      </c>
    </row>
  </sheetData>
  <mergeCells count="24">
    <mergeCell ref="B42:B43"/>
    <mergeCell ref="B116:C117"/>
    <mergeCell ref="B118:C119"/>
    <mergeCell ref="B106:C107"/>
    <mergeCell ref="B108:C109"/>
    <mergeCell ref="B110:C111"/>
    <mergeCell ref="B112:C113"/>
    <mergeCell ref="B114:C115"/>
    <mergeCell ref="B16:E16"/>
    <mergeCell ref="B99:C99"/>
    <mergeCell ref="B100:C101"/>
    <mergeCell ref="B102:C103"/>
    <mergeCell ref="B104:C105"/>
    <mergeCell ref="B20:B21"/>
    <mergeCell ref="B22:B23"/>
    <mergeCell ref="B24:B25"/>
    <mergeCell ref="B26:B27"/>
    <mergeCell ref="B28:B29"/>
    <mergeCell ref="B30:B31"/>
    <mergeCell ref="B32:B33"/>
    <mergeCell ref="B34:B35"/>
    <mergeCell ref="B36:B37"/>
    <mergeCell ref="B38:B39"/>
    <mergeCell ref="B40:B41"/>
  </mergeCells>
  <phoneticPr fontId="2"/>
  <pageMargins left="0.70866141732283472" right="0.70866141732283472" top="0.44" bottom="0.49" header="0.31496062992125984" footer="0.31496062992125984"/>
  <pageSetup paperSize="9" scale="94" orientation="landscape" r:id="rId1"/>
  <rowBreaks count="2" manualBreakCount="2">
    <brk id="78" max="11" man="1"/>
    <brk id="97" max="11" man="1"/>
  </rowBreaks>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9" style="18"/>
    <col min="5" max="5" width="9" style="19"/>
    <col min="6" max="16" width="9" style="18"/>
    <col min="17" max="36" width="5.625" style="18" customWidth="1"/>
    <col min="37" max="16384" width="9" style="18"/>
  </cols>
  <sheetData>
    <row r="1" spans="1:11" ht="22.5" customHeight="1" x14ac:dyDescent="0.4">
      <c r="B1" s="370" t="s">
        <v>513</v>
      </c>
    </row>
    <row r="3" spans="1:11" x14ac:dyDescent="0.4">
      <c r="B3" s="10" t="s">
        <v>158</v>
      </c>
      <c r="C3" s="10"/>
      <c r="D3" s="10"/>
      <c r="E3" s="11"/>
      <c r="F3" s="10"/>
      <c r="G3" s="10"/>
    </row>
    <row r="4" spans="1:11" ht="13.5" customHeight="1" x14ac:dyDescent="0.4"/>
    <row r="5" spans="1:11" s="24" customFormat="1" ht="22.5" customHeight="1" x14ac:dyDescent="0.4">
      <c r="A5" s="20"/>
      <c r="B5" s="77"/>
      <c r="C5" s="21"/>
      <c r="D5" s="21"/>
      <c r="E5" s="21"/>
      <c r="F5" s="100"/>
      <c r="G5" s="100"/>
      <c r="H5" s="23" t="s">
        <v>141</v>
      </c>
      <c r="I5" s="23" t="s">
        <v>25</v>
      </c>
      <c r="J5" s="165"/>
      <c r="K5" s="165"/>
    </row>
    <row r="6" spans="1:11" s="24" customFormat="1" ht="15" customHeight="1" x14ac:dyDescent="0.4">
      <c r="A6" s="20"/>
      <c r="B6" s="79" t="s">
        <v>159</v>
      </c>
      <c r="C6" s="26"/>
      <c r="D6" s="26"/>
      <c r="E6" s="26"/>
      <c r="F6" s="100"/>
      <c r="G6" s="100"/>
      <c r="H6" s="80">
        <v>177</v>
      </c>
      <c r="I6" s="27">
        <f>IFERROR(H6/802,)</f>
        <v>0.22069825436408977</v>
      </c>
      <c r="J6" s="165"/>
      <c r="K6" s="165"/>
    </row>
    <row r="7" spans="1:11" s="24" customFormat="1" ht="15" customHeight="1" x14ac:dyDescent="0.4">
      <c r="A7" s="20"/>
      <c r="B7" s="79" t="s">
        <v>160</v>
      </c>
      <c r="C7" s="26"/>
      <c r="D7" s="26"/>
      <c r="E7" s="26"/>
      <c r="F7" s="100"/>
      <c r="G7" s="100"/>
      <c r="H7" s="80">
        <v>131</v>
      </c>
      <c r="I7" s="27">
        <f t="shared" ref="I7:I18" si="0">IFERROR(H7/802,)</f>
        <v>0.1633416458852868</v>
      </c>
      <c r="J7" s="165"/>
      <c r="K7" s="165"/>
    </row>
    <row r="8" spans="1:11" s="24" customFormat="1" ht="15" customHeight="1" x14ac:dyDescent="0.4">
      <c r="A8" s="20"/>
      <c r="B8" s="79" t="s">
        <v>416</v>
      </c>
      <c r="C8" s="26"/>
      <c r="D8" s="26"/>
      <c r="E8" s="26"/>
      <c r="F8" s="100"/>
      <c r="G8" s="100"/>
      <c r="H8" s="80">
        <v>160</v>
      </c>
      <c r="I8" s="27">
        <f t="shared" si="0"/>
        <v>0.19950124688279303</v>
      </c>
      <c r="J8" s="165"/>
      <c r="K8" s="165"/>
    </row>
    <row r="9" spans="1:11" s="24" customFormat="1" ht="15" customHeight="1" x14ac:dyDescent="0.4">
      <c r="A9" s="20"/>
      <c r="B9" s="79" t="s">
        <v>162</v>
      </c>
      <c r="C9" s="26"/>
      <c r="D9" s="26"/>
      <c r="E9" s="26"/>
      <c r="F9" s="100"/>
      <c r="G9" s="100"/>
      <c r="H9" s="80">
        <v>29</v>
      </c>
      <c r="I9" s="27">
        <f t="shared" si="0"/>
        <v>3.6159600997506237E-2</v>
      </c>
      <c r="J9" s="165"/>
      <c r="K9" s="165"/>
    </row>
    <row r="10" spans="1:11" s="24" customFormat="1" ht="15" customHeight="1" x14ac:dyDescent="0.4">
      <c r="A10" s="20"/>
      <c r="B10" s="79" t="s">
        <v>163</v>
      </c>
      <c r="C10" s="26"/>
      <c r="D10" s="26"/>
      <c r="E10" s="26"/>
      <c r="F10" s="100"/>
      <c r="G10" s="100"/>
      <c r="H10" s="80">
        <v>41</v>
      </c>
      <c r="I10" s="27">
        <f t="shared" si="0"/>
        <v>5.1122194513715712E-2</v>
      </c>
      <c r="J10" s="165"/>
      <c r="K10" s="165"/>
    </row>
    <row r="11" spans="1:11" s="24" customFormat="1" ht="15" customHeight="1" x14ac:dyDescent="0.4">
      <c r="A11" s="20"/>
      <c r="B11" s="79" t="s">
        <v>164</v>
      </c>
      <c r="C11" s="26"/>
      <c r="D11" s="26"/>
      <c r="E11" s="26"/>
      <c r="F11" s="100"/>
      <c r="G11" s="100"/>
      <c r="H11" s="80">
        <v>74</v>
      </c>
      <c r="I11" s="27">
        <f t="shared" si="0"/>
        <v>9.2269326683291769E-2</v>
      </c>
      <c r="J11" s="165"/>
      <c r="K11" s="165"/>
    </row>
    <row r="12" spans="1:11" s="24" customFormat="1" ht="15" customHeight="1" x14ac:dyDescent="0.4">
      <c r="A12" s="20"/>
      <c r="B12" s="79" t="s">
        <v>165</v>
      </c>
      <c r="C12" s="26"/>
      <c r="D12" s="26"/>
      <c r="E12" s="26"/>
      <c r="F12" s="100"/>
      <c r="G12" s="100"/>
      <c r="H12" s="80">
        <v>82</v>
      </c>
      <c r="I12" s="27">
        <f t="shared" si="0"/>
        <v>0.10224438902743142</v>
      </c>
      <c r="J12" s="165"/>
      <c r="K12" s="165"/>
    </row>
    <row r="13" spans="1:11" s="24" customFormat="1" ht="15" customHeight="1" x14ac:dyDescent="0.4">
      <c r="A13" s="20"/>
      <c r="B13" s="79" t="s">
        <v>166</v>
      </c>
      <c r="C13" s="26"/>
      <c r="D13" s="26"/>
      <c r="E13" s="26"/>
      <c r="F13" s="100"/>
      <c r="G13" s="100"/>
      <c r="H13" s="80">
        <v>63</v>
      </c>
      <c r="I13" s="27">
        <f t="shared" si="0"/>
        <v>7.8553615960099757E-2</v>
      </c>
      <c r="J13" s="165"/>
      <c r="K13" s="165"/>
    </row>
    <row r="14" spans="1:11" s="24" customFormat="1" ht="15" customHeight="1" x14ac:dyDescent="0.4">
      <c r="A14" s="20"/>
      <c r="B14" s="79" t="s">
        <v>167</v>
      </c>
      <c r="C14" s="26"/>
      <c r="D14" s="26"/>
      <c r="E14" s="26"/>
      <c r="F14" s="100"/>
      <c r="G14" s="100"/>
      <c r="H14" s="80">
        <v>51</v>
      </c>
      <c r="I14" s="27">
        <f t="shared" si="0"/>
        <v>6.3591022443890269E-2</v>
      </c>
      <c r="J14" s="165"/>
      <c r="K14" s="165"/>
    </row>
    <row r="15" spans="1:11" s="24" customFormat="1" ht="15" customHeight="1" x14ac:dyDescent="0.4">
      <c r="A15" s="20"/>
      <c r="B15" s="79" t="s">
        <v>168</v>
      </c>
      <c r="C15" s="26"/>
      <c r="D15" s="26"/>
      <c r="E15" s="26"/>
      <c r="F15" s="100"/>
      <c r="G15" s="100"/>
      <c r="H15" s="80">
        <v>41</v>
      </c>
      <c r="I15" s="27">
        <f t="shared" si="0"/>
        <v>5.1122194513715712E-2</v>
      </c>
      <c r="J15" s="165"/>
      <c r="K15" s="165"/>
    </row>
    <row r="16" spans="1:11" s="24" customFormat="1" ht="15" customHeight="1" x14ac:dyDescent="0.4">
      <c r="A16" s="20"/>
      <c r="B16" s="79" t="s">
        <v>419</v>
      </c>
      <c r="C16" s="26"/>
      <c r="D16" s="26"/>
      <c r="E16" s="26"/>
      <c r="F16" s="100"/>
      <c r="G16" s="100"/>
      <c r="H16" s="80">
        <v>205</v>
      </c>
      <c r="I16" s="27">
        <f t="shared" si="0"/>
        <v>0.25561097256857856</v>
      </c>
      <c r="J16" s="165"/>
      <c r="K16" s="165"/>
    </row>
    <row r="17" spans="1:16" s="24" customFormat="1" ht="15" customHeight="1" x14ac:dyDescent="0.4">
      <c r="A17" s="20"/>
      <c r="B17" s="79" t="s">
        <v>112</v>
      </c>
      <c r="C17" s="26"/>
      <c r="D17" s="26"/>
      <c r="E17" s="26"/>
      <c r="F17" s="100"/>
      <c r="G17" s="100"/>
      <c r="H17" s="80">
        <v>55</v>
      </c>
      <c r="I17" s="27">
        <f t="shared" si="0"/>
        <v>6.8578553615960103E-2</v>
      </c>
      <c r="J17" s="165"/>
      <c r="K17" s="165"/>
    </row>
    <row r="18" spans="1:16" s="24" customFormat="1" ht="15" customHeight="1" thickBot="1" x14ac:dyDescent="0.45">
      <c r="A18" s="20"/>
      <c r="B18" s="101" t="s">
        <v>0</v>
      </c>
      <c r="C18" s="29"/>
      <c r="D18" s="29"/>
      <c r="E18" s="29"/>
      <c r="F18" s="102"/>
      <c r="G18" s="102"/>
      <c r="H18" s="104">
        <v>193</v>
      </c>
      <c r="I18" s="27">
        <f t="shared" si="0"/>
        <v>0.24064837905236908</v>
      </c>
      <c r="J18" s="165"/>
      <c r="K18" s="165"/>
    </row>
    <row r="19" spans="1:16" s="24" customFormat="1" ht="15" customHeight="1" thickTop="1" x14ac:dyDescent="0.4">
      <c r="A19" s="20"/>
      <c r="B19" s="321" t="s">
        <v>336</v>
      </c>
      <c r="C19" s="322"/>
      <c r="D19" s="322"/>
      <c r="E19" s="322"/>
      <c r="F19" s="322"/>
      <c r="G19" s="323"/>
      <c r="H19" s="108">
        <f>SUM(H6:H18)</f>
        <v>1302</v>
      </c>
      <c r="I19" s="32"/>
      <c r="J19" s="109"/>
      <c r="K19" s="109"/>
    </row>
    <row r="20" spans="1:16" s="24" customFormat="1" ht="15" customHeight="1" x14ac:dyDescent="0.4">
      <c r="A20" s="20"/>
      <c r="B20" s="109"/>
      <c r="C20" s="109"/>
      <c r="D20" s="109"/>
      <c r="E20" s="109"/>
      <c r="F20" s="109"/>
      <c r="G20" s="110"/>
      <c r="H20" s="111"/>
    </row>
    <row r="21" spans="1:16" x14ac:dyDescent="0.4">
      <c r="B21" s="18" t="s">
        <v>80</v>
      </c>
    </row>
    <row r="22" spans="1:16" ht="72.75" customHeight="1" x14ac:dyDescent="0.4">
      <c r="B22" s="1"/>
      <c r="C22" s="83" t="s">
        <v>39</v>
      </c>
      <c r="D22" s="94" t="s">
        <v>415</v>
      </c>
      <c r="E22" s="94" t="s">
        <v>418</v>
      </c>
      <c r="F22" s="94" t="s">
        <v>416</v>
      </c>
      <c r="G22" s="94" t="s">
        <v>162</v>
      </c>
      <c r="H22" s="94" t="s">
        <v>163</v>
      </c>
      <c r="I22" s="95" t="s">
        <v>164</v>
      </c>
      <c r="J22" s="95" t="s">
        <v>417</v>
      </c>
      <c r="K22" s="95" t="s">
        <v>166</v>
      </c>
      <c r="L22" s="95" t="s">
        <v>167</v>
      </c>
      <c r="M22" s="95" t="s">
        <v>168</v>
      </c>
      <c r="N22" s="95" t="s">
        <v>419</v>
      </c>
      <c r="O22" s="84" t="s">
        <v>2</v>
      </c>
      <c r="P22" s="84" t="s">
        <v>91</v>
      </c>
    </row>
    <row r="23" spans="1:16" ht="15" customHeight="1" x14ac:dyDescent="0.4">
      <c r="B23" s="4" t="s">
        <v>267</v>
      </c>
      <c r="C23" s="5">
        <f>SUM(D23:P23)</f>
        <v>1684</v>
      </c>
      <c r="D23" s="5">
        <v>307</v>
      </c>
      <c r="E23" s="5">
        <v>224</v>
      </c>
      <c r="F23" s="5">
        <v>296</v>
      </c>
      <c r="G23" s="5">
        <v>53</v>
      </c>
      <c r="H23" s="5">
        <v>36</v>
      </c>
      <c r="I23" s="6">
        <v>101</v>
      </c>
      <c r="J23" s="6">
        <v>266</v>
      </c>
      <c r="K23" s="6">
        <v>109</v>
      </c>
      <c r="L23" s="6">
        <v>71</v>
      </c>
      <c r="M23" s="6">
        <v>53</v>
      </c>
      <c r="N23" s="6">
        <v>132</v>
      </c>
      <c r="O23" s="6">
        <v>23</v>
      </c>
      <c r="P23" s="6">
        <v>13</v>
      </c>
    </row>
    <row r="24" spans="1:16" ht="15" customHeight="1" x14ac:dyDescent="0.4">
      <c r="B24" s="7" t="s">
        <v>268</v>
      </c>
      <c r="C24" s="5">
        <f>SUM(D24:P24)</f>
        <v>1302</v>
      </c>
      <c r="D24" s="8">
        <v>177</v>
      </c>
      <c r="E24" s="8">
        <v>131</v>
      </c>
      <c r="F24" s="8">
        <v>160</v>
      </c>
      <c r="G24" s="8">
        <v>29</v>
      </c>
      <c r="H24" s="8">
        <v>41</v>
      </c>
      <c r="I24" s="9">
        <v>74</v>
      </c>
      <c r="J24" s="9">
        <v>82</v>
      </c>
      <c r="K24" s="9">
        <v>63</v>
      </c>
      <c r="L24" s="9">
        <v>51</v>
      </c>
      <c r="M24" s="9">
        <v>41</v>
      </c>
      <c r="N24" s="9">
        <v>205</v>
      </c>
      <c r="O24" s="9">
        <v>55</v>
      </c>
      <c r="P24" s="9">
        <v>193</v>
      </c>
    </row>
    <row r="25" spans="1:16" ht="7.5" customHeight="1" x14ac:dyDescent="0.4">
      <c r="B25" s="10"/>
      <c r="C25" s="10"/>
      <c r="D25" s="10"/>
      <c r="E25" s="11"/>
      <c r="F25" s="10"/>
      <c r="G25" s="10"/>
      <c r="H25" s="10"/>
      <c r="I25" s="10"/>
      <c r="J25" s="10"/>
      <c r="K25" s="10"/>
      <c r="L25" s="10"/>
      <c r="M25" s="10"/>
      <c r="N25" s="10"/>
      <c r="O25" s="10"/>
      <c r="P25" s="10"/>
    </row>
    <row r="26" spans="1:16" ht="15" customHeight="1" x14ac:dyDescent="0.4">
      <c r="B26" s="4" t="s">
        <v>267</v>
      </c>
      <c r="C26" s="12">
        <f>C23/C23</f>
        <v>1</v>
      </c>
      <c r="D26" s="12">
        <f>D23/$C23</f>
        <v>0.18230403800475059</v>
      </c>
      <c r="E26" s="12">
        <f t="shared" ref="E26:N27" si="1">E23/$C23</f>
        <v>0.1330166270783848</v>
      </c>
      <c r="F26" s="12">
        <f t="shared" si="1"/>
        <v>0.17577197149643706</v>
      </c>
      <c r="G26" s="12">
        <f t="shared" si="1"/>
        <v>3.147268408551069E-2</v>
      </c>
      <c r="H26" s="12">
        <f t="shared" si="1"/>
        <v>2.1377672209026127E-2</v>
      </c>
      <c r="I26" s="12">
        <f t="shared" si="1"/>
        <v>5.9976247030878858E-2</v>
      </c>
      <c r="J26" s="12">
        <f t="shared" si="1"/>
        <v>0.15795724465558195</v>
      </c>
      <c r="K26" s="12">
        <f t="shared" si="1"/>
        <v>6.4726840855106882E-2</v>
      </c>
      <c r="L26" s="12">
        <f t="shared" si="1"/>
        <v>4.2161520190023755E-2</v>
      </c>
      <c r="M26" s="12">
        <f t="shared" si="1"/>
        <v>3.147268408551069E-2</v>
      </c>
      <c r="N26" s="12">
        <f t="shared" si="1"/>
        <v>7.8384798099762468E-2</v>
      </c>
      <c r="O26" s="12">
        <f t="shared" ref="O26:P26" si="2">O23/$C23</f>
        <v>1.3657957244655582E-2</v>
      </c>
      <c r="P26" s="12">
        <f t="shared" si="2"/>
        <v>7.719714964370546E-3</v>
      </c>
    </row>
    <row r="27" spans="1:16" ht="15" customHeight="1" x14ac:dyDescent="0.4">
      <c r="B27" s="7" t="s">
        <v>268</v>
      </c>
      <c r="C27" s="12">
        <f>C24/C24</f>
        <v>1</v>
      </c>
      <c r="D27" s="12">
        <f>D24/$C24</f>
        <v>0.13594470046082949</v>
      </c>
      <c r="E27" s="12">
        <f t="shared" si="1"/>
        <v>0.10061443932411675</v>
      </c>
      <c r="F27" s="12">
        <f t="shared" si="1"/>
        <v>0.12288786482334869</v>
      </c>
      <c r="G27" s="12">
        <f t="shared" si="1"/>
        <v>2.227342549923195E-2</v>
      </c>
      <c r="H27" s="12">
        <f t="shared" si="1"/>
        <v>3.1490015360983101E-2</v>
      </c>
      <c r="I27" s="12">
        <f t="shared" si="1"/>
        <v>5.683563748079877E-2</v>
      </c>
      <c r="J27" s="12">
        <f t="shared" si="1"/>
        <v>6.2980030721966201E-2</v>
      </c>
      <c r="K27" s="12">
        <f t="shared" si="1"/>
        <v>4.8387096774193547E-2</v>
      </c>
      <c r="L27" s="12">
        <f t="shared" si="1"/>
        <v>3.9170506912442393E-2</v>
      </c>
      <c r="M27" s="12">
        <f t="shared" si="1"/>
        <v>3.1490015360983101E-2</v>
      </c>
      <c r="N27" s="12">
        <f t="shared" si="1"/>
        <v>0.15745007680491552</v>
      </c>
      <c r="O27" s="12">
        <f t="shared" ref="O27:P27" si="3">O24/$C24</f>
        <v>4.2242703533026116E-2</v>
      </c>
      <c r="P27" s="12">
        <f t="shared" si="3"/>
        <v>0.14823348694316435</v>
      </c>
    </row>
    <row r="28" spans="1:16" ht="15" customHeight="1" x14ac:dyDescent="0.4">
      <c r="B28" s="37"/>
      <c r="C28" s="38"/>
      <c r="D28" s="38"/>
      <c r="E28" s="38"/>
      <c r="F28" s="38"/>
      <c r="G28" s="38"/>
      <c r="H28" s="38"/>
      <c r="I28" s="38"/>
      <c r="J28" s="38"/>
      <c r="K28" s="38"/>
      <c r="L28" s="38"/>
      <c r="M28" s="38"/>
      <c r="N28" s="38"/>
    </row>
    <row r="29" spans="1:16" ht="21.75" customHeight="1" x14ac:dyDescent="0.4">
      <c r="B29" s="87"/>
      <c r="C29" s="315" t="s">
        <v>322</v>
      </c>
      <c r="D29" s="315"/>
      <c r="E29" s="315" t="s">
        <v>323</v>
      </c>
      <c r="F29" s="315"/>
      <c r="G29" s="315" t="s">
        <v>324</v>
      </c>
      <c r="H29" s="315"/>
      <c r="I29" s="315" t="s">
        <v>325</v>
      </c>
      <c r="J29" s="315"/>
      <c r="K29" s="88"/>
      <c r="L29" s="88"/>
      <c r="M29" s="88"/>
      <c r="N29" s="88"/>
      <c r="O29" s="33"/>
    </row>
    <row r="30" spans="1:16" ht="49.5" customHeight="1" x14ac:dyDescent="0.4">
      <c r="B30" s="4" t="s">
        <v>15</v>
      </c>
      <c r="C30" s="313" t="s">
        <v>420</v>
      </c>
      <c r="D30" s="314"/>
      <c r="E30" s="313" t="s">
        <v>421</v>
      </c>
      <c r="F30" s="314"/>
      <c r="G30" s="313" t="s">
        <v>422</v>
      </c>
      <c r="H30" s="314"/>
      <c r="I30" s="313" t="s">
        <v>423</v>
      </c>
      <c r="J30" s="314"/>
      <c r="K30" s="88"/>
      <c r="L30" s="88"/>
      <c r="M30" s="88"/>
      <c r="N30" s="88"/>
      <c r="O30" s="88"/>
    </row>
    <row r="31" spans="1:16" ht="49.5" customHeight="1" x14ac:dyDescent="0.4">
      <c r="B31" s="7" t="s">
        <v>268</v>
      </c>
      <c r="C31" s="313" t="s">
        <v>424</v>
      </c>
      <c r="D31" s="314"/>
      <c r="E31" s="313" t="s">
        <v>425</v>
      </c>
      <c r="F31" s="314"/>
      <c r="G31" s="313" t="s">
        <v>426</v>
      </c>
      <c r="H31" s="314"/>
      <c r="I31" s="313" t="s">
        <v>427</v>
      </c>
      <c r="J31" s="314"/>
      <c r="K31" s="88"/>
      <c r="L31" s="88"/>
      <c r="M31" s="88"/>
      <c r="N31" s="88"/>
      <c r="O31" s="88"/>
    </row>
    <row r="32" spans="1:16" ht="15" customHeight="1" x14ac:dyDescent="0.4">
      <c r="B32" s="86"/>
      <c r="C32" s="38"/>
      <c r="D32" s="38"/>
      <c r="E32" s="38"/>
      <c r="F32" s="38"/>
      <c r="G32" s="38"/>
      <c r="H32" s="38"/>
      <c r="I32" s="38"/>
      <c r="J32" s="38"/>
      <c r="K32" s="38"/>
      <c r="L32" s="38"/>
      <c r="M32" s="38"/>
      <c r="N32" s="38"/>
    </row>
    <row r="33" spans="2:16" x14ac:dyDescent="0.4">
      <c r="B33" s="18" t="s">
        <v>36</v>
      </c>
    </row>
    <row r="34" spans="2:16" s="24" customFormat="1" ht="81" customHeight="1" x14ac:dyDescent="0.4">
      <c r="B34" s="89"/>
      <c r="C34" s="90" t="s">
        <v>39</v>
      </c>
      <c r="D34" s="91" t="s">
        <v>159</v>
      </c>
      <c r="E34" s="91" t="s">
        <v>160</v>
      </c>
      <c r="F34" s="91" t="s">
        <v>161</v>
      </c>
      <c r="G34" s="91" t="s">
        <v>162</v>
      </c>
      <c r="H34" s="91" t="s">
        <v>163</v>
      </c>
      <c r="I34" s="91" t="s">
        <v>164</v>
      </c>
      <c r="J34" s="91" t="s">
        <v>165</v>
      </c>
      <c r="K34" s="91" t="s">
        <v>166</v>
      </c>
      <c r="L34" s="91" t="s">
        <v>167</v>
      </c>
      <c r="M34" s="91" t="s">
        <v>168</v>
      </c>
      <c r="N34" s="91" t="s">
        <v>169</v>
      </c>
      <c r="O34" s="91" t="s">
        <v>2</v>
      </c>
      <c r="P34" s="91" t="s">
        <v>91</v>
      </c>
    </row>
    <row r="35" spans="2:16" x14ac:dyDescent="0.15">
      <c r="B35" s="43" t="s">
        <v>42</v>
      </c>
      <c r="C35" s="44">
        <f>SUM(D35:P35)</f>
        <v>1302</v>
      </c>
      <c r="D35" s="45">
        <f t="shared" ref="D35:P35" si="4">SUM(D37,D39,D41,D43,D45,D47,D49,D51,D53,D55,D57)</f>
        <v>177</v>
      </c>
      <c r="E35" s="45">
        <f t="shared" si="4"/>
        <v>131</v>
      </c>
      <c r="F35" s="45">
        <f t="shared" si="4"/>
        <v>160</v>
      </c>
      <c r="G35" s="45">
        <f t="shared" si="4"/>
        <v>29</v>
      </c>
      <c r="H35" s="45">
        <f t="shared" si="4"/>
        <v>41</v>
      </c>
      <c r="I35" s="45">
        <f t="shared" si="4"/>
        <v>74</v>
      </c>
      <c r="J35" s="45">
        <f t="shared" si="4"/>
        <v>82</v>
      </c>
      <c r="K35" s="45">
        <f t="shared" si="4"/>
        <v>63</v>
      </c>
      <c r="L35" s="45">
        <f t="shared" si="4"/>
        <v>51</v>
      </c>
      <c r="M35" s="45">
        <f t="shared" si="4"/>
        <v>41</v>
      </c>
      <c r="N35" s="45">
        <f t="shared" si="4"/>
        <v>205</v>
      </c>
      <c r="O35" s="45">
        <f t="shared" si="4"/>
        <v>55</v>
      </c>
      <c r="P35" s="45">
        <f t="shared" si="4"/>
        <v>193</v>
      </c>
    </row>
    <row r="36" spans="2:16" ht="12.75" thickBot="1" x14ac:dyDescent="0.2">
      <c r="B36" s="47"/>
      <c r="C36" s="48">
        <f>$C35/C35</f>
        <v>1</v>
      </c>
      <c r="D36" s="48">
        <f>D35/$C35</f>
        <v>0.13594470046082949</v>
      </c>
      <c r="E36" s="48">
        <f t="shared" ref="E36:H36" si="5">E35/$C35</f>
        <v>0.10061443932411675</v>
      </c>
      <c r="F36" s="48">
        <f t="shared" si="5"/>
        <v>0.12288786482334869</v>
      </c>
      <c r="G36" s="48">
        <f t="shared" si="5"/>
        <v>2.227342549923195E-2</v>
      </c>
      <c r="H36" s="48">
        <f t="shared" si="5"/>
        <v>3.1490015360983101E-2</v>
      </c>
      <c r="I36" s="48">
        <f>I35/$C35</f>
        <v>5.683563748079877E-2</v>
      </c>
      <c r="J36" s="48">
        <f t="shared" ref="J36:P36" si="6">J35/$C35</f>
        <v>6.2980030721966201E-2</v>
      </c>
      <c r="K36" s="48">
        <f t="shared" si="6"/>
        <v>4.8387096774193547E-2</v>
      </c>
      <c r="L36" s="48">
        <f t="shared" si="6"/>
        <v>3.9170506912442393E-2</v>
      </c>
      <c r="M36" s="48">
        <f t="shared" si="6"/>
        <v>3.1490015360983101E-2</v>
      </c>
      <c r="N36" s="48">
        <f t="shared" si="6"/>
        <v>0.15745007680491552</v>
      </c>
      <c r="O36" s="48">
        <f t="shared" ref="O36" si="7">O35/$C35</f>
        <v>4.2242703533026116E-2</v>
      </c>
      <c r="P36" s="48">
        <f t="shared" si="6"/>
        <v>0.14823348694316435</v>
      </c>
    </row>
    <row r="37" spans="2:16" ht="12.75" thickTop="1" x14ac:dyDescent="0.15">
      <c r="B37" s="50" t="s">
        <v>5</v>
      </c>
      <c r="C37" s="44">
        <f>SUM(D37:P37)</f>
        <v>417</v>
      </c>
      <c r="D37" s="51">
        <v>52</v>
      </c>
      <c r="E37" s="45">
        <v>46</v>
      </c>
      <c r="F37" s="45">
        <v>57</v>
      </c>
      <c r="G37" s="45">
        <v>11</v>
      </c>
      <c r="H37" s="45">
        <v>19</v>
      </c>
      <c r="I37" s="51">
        <v>24</v>
      </c>
      <c r="J37" s="45">
        <v>26</v>
      </c>
      <c r="K37" s="45">
        <v>28</v>
      </c>
      <c r="L37" s="45">
        <v>17</v>
      </c>
      <c r="M37" s="45">
        <v>12</v>
      </c>
      <c r="N37" s="45">
        <v>52</v>
      </c>
      <c r="O37" s="45">
        <v>17</v>
      </c>
      <c r="P37" s="45">
        <v>56</v>
      </c>
    </row>
    <row r="38" spans="2:16" x14ac:dyDescent="0.15">
      <c r="B38" s="52"/>
      <c r="C38" s="53">
        <f>$C37/C37</f>
        <v>1</v>
      </c>
      <c r="D38" s="53">
        <f>D37/$C37</f>
        <v>0.12470023980815348</v>
      </c>
      <c r="E38" s="53">
        <f t="shared" ref="E38:H38" si="8">E37/$C37</f>
        <v>0.11031175059952038</v>
      </c>
      <c r="F38" s="53">
        <f t="shared" si="8"/>
        <v>0.1366906474820144</v>
      </c>
      <c r="G38" s="53">
        <f t="shared" si="8"/>
        <v>2.6378896882494004E-2</v>
      </c>
      <c r="H38" s="53">
        <f t="shared" si="8"/>
        <v>4.5563549160671464E-2</v>
      </c>
      <c r="I38" s="53">
        <f>I37/$C37</f>
        <v>5.7553956834532377E-2</v>
      </c>
      <c r="J38" s="53">
        <f t="shared" ref="J38:P38" si="9">J37/$C37</f>
        <v>6.235011990407674E-2</v>
      </c>
      <c r="K38" s="53">
        <f t="shared" si="9"/>
        <v>6.7146282973621102E-2</v>
      </c>
      <c r="L38" s="53">
        <f t="shared" si="9"/>
        <v>4.0767386091127102E-2</v>
      </c>
      <c r="M38" s="53">
        <f t="shared" si="9"/>
        <v>2.8776978417266189E-2</v>
      </c>
      <c r="N38" s="53">
        <f t="shared" si="9"/>
        <v>0.12470023980815348</v>
      </c>
      <c r="O38" s="53">
        <f t="shared" ref="O38" si="10">O37/$C37</f>
        <v>4.0767386091127102E-2</v>
      </c>
      <c r="P38" s="53">
        <f t="shared" si="9"/>
        <v>0.1342925659472422</v>
      </c>
    </row>
    <row r="39" spans="2:16" x14ac:dyDescent="0.15">
      <c r="B39" s="50" t="s">
        <v>6</v>
      </c>
      <c r="C39" s="44">
        <f>SUM(D39:P39)</f>
        <v>156</v>
      </c>
      <c r="D39" s="51">
        <v>16</v>
      </c>
      <c r="E39" s="45">
        <v>13</v>
      </c>
      <c r="F39" s="45">
        <v>20</v>
      </c>
      <c r="G39" s="45">
        <v>4</v>
      </c>
      <c r="H39" s="45">
        <v>6</v>
      </c>
      <c r="I39" s="51">
        <v>15</v>
      </c>
      <c r="J39" s="45">
        <v>5</v>
      </c>
      <c r="K39" s="45">
        <v>12</v>
      </c>
      <c r="L39" s="45">
        <v>11</v>
      </c>
      <c r="M39" s="45">
        <v>8</v>
      </c>
      <c r="N39" s="45">
        <v>16</v>
      </c>
      <c r="O39" s="45">
        <v>6</v>
      </c>
      <c r="P39" s="45">
        <v>24</v>
      </c>
    </row>
    <row r="40" spans="2:16" x14ac:dyDescent="0.15">
      <c r="B40" s="52"/>
      <c r="C40" s="53">
        <f>$C39/C39</f>
        <v>1</v>
      </c>
      <c r="D40" s="53">
        <f t="shared" ref="D40:P40" si="11">D39/$C39</f>
        <v>0.10256410256410256</v>
      </c>
      <c r="E40" s="53">
        <f t="shared" si="11"/>
        <v>8.3333333333333329E-2</v>
      </c>
      <c r="F40" s="53">
        <f t="shared" si="11"/>
        <v>0.12820512820512819</v>
      </c>
      <c r="G40" s="53">
        <f t="shared" si="11"/>
        <v>2.564102564102564E-2</v>
      </c>
      <c r="H40" s="53">
        <f t="shared" si="11"/>
        <v>3.8461538461538464E-2</v>
      </c>
      <c r="I40" s="53">
        <f t="shared" si="11"/>
        <v>9.6153846153846159E-2</v>
      </c>
      <c r="J40" s="53">
        <f t="shared" si="11"/>
        <v>3.2051282051282048E-2</v>
      </c>
      <c r="K40" s="53">
        <f t="shared" si="11"/>
        <v>7.6923076923076927E-2</v>
      </c>
      <c r="L40" s="53">
        <f t="shared" si="11"/>
        <v>7.0512820512820512E-2</v>
      </c>
      <c r="M40" s="53">
        <f t="shared" si="11"/>
        <v>5.128205128205128E-2</v>
      </c>
      <c r="N40" s="53">
        <f t="shared" si="11"/>
        <v>0.10256410256410256</v>
      </c>
      <c r="O40" s="53">
        <f t="shared" si="11"/>
        <v>3.8461538461538464E-2</v>
      </c>
      <c r="P40" s="53">
        <f t="shared" si="11"/>
        <v>0.15384615384615385</v>
      </c>
    </row>
    <row r="41" spans="2:16" x14ac:dyDescent="0.15">
      <c r="B41" s="50" t="s">
        <v>7</v>
      </c>
      <c r="C41" s="44">
        <f>SUM(D41:P41)</f>
        <v>330</v>
      </c>
      <c r="D41" s="51">
        <v>48</v>
      </c>
      <c r="E41" s="45">
        <v>35</v>
      </c>
      <c r="F41" s="45">
        <v>37</v>
      </c>
      <c r="G41" s="45">
        <v>6</v>
      </c>
      <c r="H41" s="45">
        <v>7</v>
      </c>
      <c r="I41" s="51">
        <v>18</v>
      </c>
      <c r="J41" s="45">
        <v>23</v>
      </c>
      <c r="K41" s="45">
        <v>11</v>
      </c>
      <c r="L41" s="45">
        <v>10</v>
      </c>
      <c r="M41" s="45">
        <v>10</v>
      </c>
      <c r="N41" s="45">
        <v>61</v>
      </c>
      <c r="O41" s="45">
        <v>14</v>
      </c>
      <c r="P41" s="45">
        <v>50</v>
      </c>
    </row>
    <row r="42" spans="2:16" x14ac:dyDescent="0.15">
      <c r="B42" s="52"/>
      <c r="C42" s="53">
        <f>$C41/C41</f>
        <v>1</v>
      </c>
      <c r="D42" s="53">
        <f>D41/$C41</f>
        <v>0.14545454545454545</v>
      </c>
      <c r="E42" s="53">
        <f t="shared" ref="E42:H42" si="12">E41/$C41</f>
        <v>0.10606060606060606</v>
      </c>
      <c r="F42" s="53">
        <f t="shared" si="12"/>
        <v>0.11212121212121212</v>
      </c>
      <c r="G42" s="53">
        <f t="shared" si="12"/>
        <v>1.8181818181818181E-2</v>
      </c>
      <c r="H42" s="53">
        <f t="shared" si="12"/>
        <v>2.1212121212121213E-2</v>
      </c>
      <c r="I42" s="53">
        <f>I41/$C41</f>
        <v>5.4545454545454543E-2</v>
      </c>
      <c r="J42" s="53">
        <f t="shared" ref="J42:P42" si="13">J41/$C41</f>
        <v>6.9696969696969702E-2</v>
      </c>
      <c r="K42" s="53">
        <f t="shared" si="13"/>
        <v>3.3333333333333333E-2</v>
      </c>
      <c r="L42" s="53">
        <f t="shared" si="13"/>
        <v>3.0303030303030304E-2</v>
      </c>
      <c r="M42" s="53">
        <f t="shared" si="13"/>
        <v>3.0303030303030304E-2</v>
      </c>
      <c r="N42" s="53">
        <f t="shared" si="13"/>
        <v>0.18484848484848485</v>
      </c>
      <c r="O42" s="53">
        <f t="shared" ref="O42" si="14">O41/$C41</f>
        <v>4.2424242424242427E-2</v>
      </c>
      <c r="P42" s="53">
        <f t="shared" si="13"/>
        <v>0.15151515151515152</v>
      </c>
    </row>
    <row r="43" spans="2:16" x14ac:dyDescent="0.15">
      <c r="B43" s="50" t="s">
        <v>8</v>
      </c>
      <c r="C43" s="44">
        <f>SUM(D43:P43)</f>
        <v>59</v>
      </c>
      <c r="D43" s="51">
        <v>10</v>
      </c>
      <c r="E43" s="45">
        <v>4</v>
      </c>
      <c r="F43" s="45">
        <v>8</v>
      </c>
      <c r="G43" s="45">
        <v>2</v>
      </c>
      <c r="H43" s="45">
        <v>1</v>
      </c>
      <c r="I43" s="51">
        <v>4</v>
      </c>
      <c r="J43" s="45">
        <v>3</v>
      </c>
      <c r="K43" s="45">
        <v>3</v>
      </c>
      <c r="L43" s="45">
        <v>1</v>
      </c>
      <c r="M43" s="45">
        <v>1</v>
      </c>
      <c r="N43" s="45">
        <v>10</v>
      </c>
      <c r="O43" s="45">
        <v>1</v>
      </c>
      <c r="P43" s="45">
        <v>11</v>
      </c>
    </row>
    <row r="44" spans="2:16" x14ac:dyDescent="0.15">
      <c r="B44" s="52"/>
      <c r="C44" s="53">
        <f>$C43/C43</f>
        <v>1</v>
      </c>
      <c r="D44" s="53">
        <f>D43/$C43</f>
        <v>0.16949152542372881</v>
      </c>
      <c r="E44" s="53">
        <f t="shared" ref="E44:H44" si="15">E43/$C43</f>
        <v>6.7796610169491525E-2</v>
      </c>
      <c r="F44" s="53">
        <f t="shared" si="15"/>
        <v>0.13559322033898305</v>
      </c>
      <c r="G44" s="53">
        <f t="shared" si="15"/>
        <v>3.3898305084745763E-2</v>
      </c>
      <c r="H44" s="53">
        <f t="shared" si="15"/>
        <v>1.6949152542372881E-2</v>
      </c>
      <c r="I44" s="53">
        <f>I43/$C43</f>
        <v>6.7796610169491525E-2</v>
      </c>
      <c r="J44" s="53">
        <f t="shared" ref="J44:P44" si="16">J43/$C43</f>
        <v>5.0847457627118647E-2</v>
      </c>
      <c r="K44" s="53">
        <f t="shared" si="16"/>
        <v>5.0847457627118647E-2</v>
      </c>
      <c r="L44" s="53">
        <f t="shared" si="16"/>
        <v>1.6949152542372881E-2</v>
      </c>
      <c r="M44" s="53">
        <f t="shared" si="16"/>
        <v>1.6949152542372881E-2</v>
      </c>
      <c r="N44" s="53">
        <f t="shared" si="16"/>
        <v>0.16949152542372881</v>
      </c>
      <c r="O44" s="53">
        <f t="shared" ref="O44" si="17">O43/$C43</f>
        <v>1.6949152542372881E-2</v>
      </c>
      <c r="P44" s="53">
        <f t="shared" si="16"/>
        <v>0.1864406779661017</v>
      </c>
    </row>
    <row r="45" spans="2:16" x14ac:dyDescent="0.15">
      <c r="B45" s="50" t="s">
        <v>9</v>
      </c>
      <c r="C45" s="44">
        <f>SUM(D45:P45)</f>
        <v>144</v>
      </c>
      <c r="D45" s="51">
        <v>24</v>
      </c>
      <c r="E45" s="45">
        <v>12</v>
      </c>
      <c r="F45" s="45">
        <v>14</v>
      </c>
      <c r="G45" s="45">
        <v>1</v>
      </c>
      <c r="H45" s="45">
        <v>5</v>
      </c>
      <c r="I45" s="51">
        <v>6</v>
      </c>
      <c r="J45" s="45">
        <v>9</v>
      </c>
      <c r="K45" s="45">
        <v>1</v>
      </c>
      <c r="L45" s="45">
        <v>6</v>
      </c>
      <c r="M45" s="45">
        <v>5</v>
      </c>
      <c r="N45" s="45">
        <v>35</v>
      </c>
      <c r="O45" s="45">
        <v>7</v>
      </c>
      <c r="P45" s="45">
        <v>19</v>
      </c>
    </row>
    <row r="46" spans="2:16" x14ac:dyDescent="0.15">
      <c r="B46" s="52"/>
      <c r="C46" s="53">
        <f>$C45/C45</f>
        <v>1</v>
      </c>
      <c r="D46" s="53">
        <f>D45/$C45</f>
        <v>0.16666666666666666</v>
      </c>
      <c r="E46" s="53">
        <f t="shared" ref="E46:H46" si="18">E45/$C45</f>
        <v>8.3333333333333329E-2</v>
      </c>
      <c r="F46" s="53">
        <f t="shared" si="18"/>
        <v>9.7222222222222224E-2</v>
      </c>
      <c r="G46" s="53">
        <f t="shared" si="18"/>
        <v>6.9444444444444441E-3</v>
      </c>
      <c r="H46" s="53">
        <f t="shared" si="18"/>
        <v>3.4722222222222224E-2</v>
      </c>
      <c r="I46" s="53">
        <f>I45/$C45</f>
        <v>4.1666666666666664E-2</v>
      </c>
      <c r="J46" s="53">
        <f t="shared" ref="J46:M46" si="19">J45/$C45</f>
        <v>6.25E-2</v>
      </c>
      <c r="K46" s="53">
        <f t="shared" si="19"/>
        <v>6.9444444444444441E-3</v>
      </c>
      <c r="L46" s="53">
        <f t="shared" si="19"/>
        <v>4.1666666666666664E-2</v>
      </c>
      <c r="M46" s="53">
        <f t="shared" si="19"/>
        <v>3.4722222222222224E-2</v>
      </c>
      <c r="N46" s="53">
        <f>N45/$C45</f>
        <v>0.24305555555555555</v>
      </c>
      <c r="O46" s="53">
        <f>O45/$C45</f>
        <v>4.8611111111111112E-2</v>
      </c>
      <c r="P46" s="53">
        <f t="shared" ref="P46" si="20">P45/$C45</f>
        <v>0.13194444444444445</v>
      </c>
    </row>
    <row r="47" spans="2:16" x14ac:dyDescent="0.15">
      <c r="B47" s="50" t="s">
        <v>1</v>
      </c>
      <c r="C47" s="44">
        <f>SUM(D47:P47)</f>
        <v>8</v>
      </c>
      <c r="D47" s="51">
        <v>1</v>
      </c>
      <c r="E47" s="45">
        <v>2</v>
      </c>
      <c r="F47" s="45">
        <v>0</v>
      </c>
      <c r="G47" s="45">
        <v>1</v>
      </c>
      <c r="H47" s="45">
        <v>1</v>
      </c>
      <c r="I47" s="51">
        <v>0</v>
      </c>
      <c r="J47" s="45">
        <v>1</v>
      </c>
      <c r="K47" s="45">
        <v>0</v>
      </c>
      <c r="L47" s="45">
        <v>0</v>
      </c>
      <c r="M47" s="45">
        <v>0</v>
      </c>
      <c r="N47" s="45">
        <v>0</v>
      </c>
      <c r="O47" s="45">
        <v>1</v>
      </c>
      <c r="P47" s="45">
        <v>1</v>
      </c>
    </row>
    <row r="48" spans="2:16" x14ac:dyDescent="0.15">
      <c r="B48" s="52"/>
      <c r="C48" s="53">
        <f>$C47/C47</f>
        <v>1</v>
      </c>
      <c r="D48" s="53">
        <f>D47/$C47</f>
        <v>0.125</v>
      </c>
      <c r="E48" s="53">
        <f t="shared" ref="E48:H48" si="21">E47/$C47</f>
        <v>0.25</v>
      </c>
      <c r="F48" s="53">
        <f t="shared" si="21"/>
        <v>0</v>
      </c>
      <c r="G48" s="53">
        <f t="shared" si="21"/>
        <v>0.125</v>
      </c>
      <c r="H48" s="53">
        <f t="shared" si="21"/>
        <v>0.125</v>
      </c>
      <c r="I48" s="53">
        <f>I47/$C47</f>
        <v>0</v>
      </c>
      <c r="J48" s="53">
        <f t="shared" ref="J48:P48" si="22">J47/$C47</f>
        <v>0.125</v>
      </c>
      <c r="K48" s="53">
        <f t="shared" si="22"/>
        <v>0</v>
      </c>
      <c r="L48" s="53">
        <f t="shared" si="22"/>
        <v>0</v>
      </c>
      <c r="M48" s="53">
        <f t="shared" si="22"/>
        <v>0</v>
      </c>
      <c r="N48" s="53">
        <f t="shared" si="22"/>
        <v>0</v>
      </c>
      <c r="O48" s="53">
        <f t="shared" ref="O48" si="23">O47/$C47</f>
        <v>0.125</v>
      </c>
      <c r="P48" s="53">
        <f t="shared" si="22"/>
        <v>0.125</v>
      </c>
    </row>
    <row r="49" spans="2:17" x14ac:dyDescent="0.15">
      <c r="B49" s="50" t="s">
        <v>10</v>
      </c>
      <c r="C49" s="44">
        <f>SUM(D49:P49)</f>
        <v>23</v>
      </c>
      <c r="D49" s="51">
        <v>3</v>
      </c>
      <c r="E49" s="45">
        <v>1</v>
      </c>
      <c r="F49" s="45">
        <v>1</v>
      </c>
      <c r="G49" s="45">
        <v>2</v>
      </c>
      <c r="H49" s="45">
        <v>0</v>
      </c>
      <c r="I49" s="51">
        <v>1</v>
      </c>
      <c r="J49" s="45">
        <v>1</v>
      </c>
      <c r="K49" s="45">
        <v>0</v>
      </c>
      <c r="L49" s="45">
        <v>1</v>
      </c>
      <c r="M49" s="45">
        <v>0</v>
      </c>
      <c r="N49" s="45">
        <v>8</v>
      </c>
      <c r="O49" s="45">
        <v>1</v>
      </c>
      <c r="P49" s="45">
        <v>4</v>
      </c>
    </row>
    <row r="50" spans="2:17" x14ac:dyDescent="0.15">
      <c r="B50" s="52"/>
      <c r="C50" s="53">
        <f>$C49/C49</f>
        <v>1</v>
      </c>
      <c r="D50" s="53">
        <f>D49/$C49</f>
        <v>0.13043478260869565</v>
      </c>
      <c r="E50" s="53">
        <f t="shared" ref="E50:H50" si="24">E49/$C49</f>
        <v>4.3478260869565216E-2</v>
      </c>
      <c r="F50" s="53">
        <f t="shared" si="24"/>
        <v>4.3478260869565216E-2</v>
      </c>
      <c r="G50" s="53">
        <f t="shared" si="24"/>
        <v>8.6956521739130432E-2</v>
      </c>
      <c r="H50" s="53">
        <f t="shared" si="24"/>
        <v>0</v>
      </c>
      <c r="I50" s="53">
        <f>I49/$C49</f>
        <v>4.3478260869565216E-2</v>
      </c>
      <c r="J50" s="53">
        <f t="shared" ref="J50:P50" si="25">J49/$C49</f>
        <v>4.3478260869565216E-2</v>
      </c>
      <c r="K50" s="53">
        <f t="shared" si="25"/>
        <v>0</v>
      </c>
      <c r="L50" s="53">
        <f t="shared" si="25"/>
        <v>4.3478260869565216E-2</v>
      </c>
      <c r="M50" s="53">
        <f t="shared" si="25"/>
        <v>0</v>
      </c>
      <c r="N50" s="53">
        <f t="shared" si="25"/>
        <v>0.34782608695652173</v>
      </c>
      <c r="O50" s="53">
        <f t="shared" ref="O50" si="26">O49/$C49</f>
        <v>4.3478260869565216E-2</v>
      </c>
      <c r="P50" s="53">
        <f t="shared" si="25"/>
        <v>0.17391304347826086</v>
      </c>
    </row>
    <row r="51" spans="2:17" x14ac:dyDescent="0.15">
      <c r="B51" s="50" t="s">
        <v>11</v>
      </c>
      <c r="C51" s="44">
        <f>SUM(D51:P51)</f>
        <v>4</v>
      </c>
      <c r="D51" s="51">
        <v>0</v>
      </c>
      <c r="E51" s="45">
        <v>1</v>
      </c>
      <c r="F51" s="45">
        <v>0</v>
      </c>
      <c r="G51" s="45">
        <v>0</v>
      </c>
      <c r="H51" s="45">
        <v>0</v>
      </c>
      <c r="I51" s="51">
        <v>0</v>
      </c>
      <c r="J51" s="45">
        <v>0</v>
      </c>
      <c r="K51" s="45">
        <v>0</v>
      </c>
      <c r="L51" s="45">
        <v>0</v>
      </c>
      <c r="M51" s="45">
        <v>1</v>
      </c>
      <c r="N51" s="45">
        <v>2</v>
      </c>
      <c r="O51" s="45">
        <v>0</v>
      </c>
      <c r="P51" s="45">
        <v>0</v>
      </c>
    </row>
    <row r="52" spans="2:17" x14ac:dyDescent="0.15">
      <c r="B52" s="52"/>
      <c r="C52" s="53">
        <f>$C51/C51</f>
        <v>1</v>
      </c>
      <c r="D52" s="53">
        <f>D51/$C51</f>
        <v>0</v>
      </c>
      <c r="E52" s="53">
        <f t="shared" ref="E52:H52" si="27">E51/$C51</f>
        <v>0.25</v>
      </c>
      <c r="F52" s="53">
        <f t="shared" si="27"/>
        <v>0</v>
      </c>
      <c r="G52" s="53">
        <f t="shared" si="27"/>
        <v>0</v>
      </c>
      <c r="H52" s="53">
        <f t="shared" si="27"/>
        <v>0</v>
      </c>
      <c r="I52" s="53">
        <f>I51/$C51</f>
        <v>0</v>
      </c>
      <c r="J52" s="53">
        <f t="shared" ref="J52:P52" si="28">J51/$C51</f>
        <v>0</v>
      </c>
      <c r="K52" s="53">
        <f t="shared" si="28"/>
        <v>0</v>
      </c>
      <c r="L52" s="53">
        <f t="shared" si="28"/>
        <v>0</v>
      </c>
      <c r="M52" s="53">
        <f t="shared" si="28"/>
        <v>0.25</v>
      </c>
      <c r="N52" s="53">
        <f t="shared" si="28"/>
        <v>0.5</v>
      </c>
      <c r="O52" s="53">
        <f t="shared" ref="O52" si="29">O51/$C51</f>
        <v>0</v>
      </c>
      <c r="P52" s="53">
        <f t="shared" si="28"/>
        <v>0</v>
      </c>
    </row>
    <row r="53" spans="2:17" x14ac:dyDescent="0.15">
      <c r="B53" s="50" t="s">
        <v>12</v>
      </c>
      <c r="C53" s="44">
        <f>SUM(D53:P53)</f>
        <v>36</v>
      </c>
      <c r="D53" s="51">
        <v>4</v>
      </c>
      <c r="E53" s="45">
        <v>3</v>
      </c>
      <c r="F53" s="45">
        <v>7</v>
      </c>
      <c r="G53" s="45">
        <v>0</v>
      </c>
      <c r="H53" s="45">
        <v>1</v>
      </c>
      <c r="I53" s="51">
        <v>4</v>
      </c>
      <c r="J53" s="45">
        <v>4</v>
      </c>
      <c r="K53" s="45">
        <v>1</v>
      </c>
      <c r="L53" s="45">
        <v>1</v>
      </c>
      <c r="M53" s="45">
        <v>2</v>
      </c>
      <c r="N53" s="45">
        <v>3</v>
      </c>
      <c r="O53" s="45">
        <v>2</v>
      </c>
      <c r="P53" s="45">
        <v>4</v>
      </c>
    </row>
    <row r="54" spans="2:17" x14ac:dyDescent="0.15">
      <c r="B54" s="52"/>
      <c r="C54" s="53">
        <f>$C53/C53</f>
        <v>1</v>
      </c>
      <c r="D54" s="53">
        <f>D53/$C53</f>
        <v>0.1111111111111111</v>
      </c>
      <c r="E54" s="53">
        <f t="shared" ref="E54:H54" si="30">E53/$C53</f>
        <v>8.3333333333333329E-2</v>
      </c>
      <c r="F54" s="53">
        <f t="shared" si="30"/>
        <v>0.19444444444444445</v>
      </c>
      <c r="G54" s="53">
        <f t="shared" si="30"/>
        <v>0</v>
      </c>
      <c r="H54" s="53">
        <f t="shared" si="30"/>
        <v>2.7777777777777776E-2</v>
      </c>
      <c r="I54" s="53">
        <f>I53/$C53</f>
        <v>0.1111111111111111</v>
      </c>
      <c r="J54" s="53">
        <f t="shared" ref="J54:P54" si="31">J53/$C53</f>
        <v>0.1111111111111111</v>
      </c>
      <c r="K54" s="53">
        <f t="shared" si="31"/>
        <v>2.7777777777777776E-2</v>
      </c>
      <c r="L54" s="53">
        <f t="shared" si="31"/>
        <v>2.7777777777777776E-2</v>
      </c>
      <c r="M54" s="53">
        <f t="shared" si="31"/>
        <v>5.5555555555555552E-2</v>
      </c>
      <c r="N54" s="53">
        <f t="shared" si="31"/>
        <v>8.3333333333333329E-2</v>
      </c>
      <c r="O54" s="53">
        <f t="shared" ref="O54" si="32">O53/$C53</f>
        <v>5.5555555555555552E-2</v>
      </c>
      <c r="P54" s="53">
        <f t="shared" si="31"/>
        <v>0.1111111111111111</v>
      </c>
    </row>
    <row r="55" spans="2:17" x14ac:dyDescent="0.15">
      <c r="B55" s="50" t="s">
        <v>13</v>
      </c>
      <c r="C55" s="44">
        <f>SUM(D55:P55)</f>
        <v>18</v>
      </c>
      <c r="D55" s="51">
        <v>4</v>
      </c>
      <c r="E55" s="45">
        <v>2</v>
      </c>
      <c r="F55" s="45">
        <v>4</v>
      </c>
      <c r="G55" s="45">
        <v>1</v>
      </c>
      <c r="H55" s="45">
        <v>0</v>
      </c>
      <c r="I55" s="51">
        <v>0</v>
      </c>
      <c r="J55" s="45">
        <v>2</v>
      </c>
      <c r="K55" s="45">
        <v>0</v>
      </c>
      <c r="L55" s="45">
        <v>1</v>
      </c>
      <c r="M55" s="45">
        <v>0</v>
      </c>
      <c r="N55" s="45">
        <v>3</v>
      </c>
      <c r="O55" s="45">
        <v>0</v>
      </c>
      <c r="P55" s="45">
        <v>1</v>
      </c>
    </row>
    <row r="56" spans="2:17" x14ac:dyDescent="0.15">
      <c r="B56" s="52"/>
      <c r="C56" s="53">
        <f>$C55/C55</f>
        <v>1</v>
      </c>
      <c r="D56" s="53">
        <f>D55/$C55</f>
        <v>0.22222222222222221</v>
      </c>
      <c r="E56" s="53">
        <f t="shared" ref="E56:H56" si="33">E55/$C55</f>
        <v>0.1111111111111111</v>
      </c>
      <c r="F56" s="53">
        <f t="shared" si="33"/>
        <v>0.22222222222222221</v>
      </c>
      <c r="G56" s="53">
        <f t="shared" si="33"/>
        <v>5.5555555555555552E-2</v>
      </c>
      <c r="H56" s="53">
        <f t="shared" si="33"/>
        <v>0</v>
      </c>
      <c r="I56" s="53">
        <f>I55/$C55</f>
        <v>0</v>
      </c>
      <c r="J56" s="53">
        <f t="shared" ref="J56:P56" si="34">J55/$C55</f>
        <v>0.1111111111111111</v>
      </c>
      <c r="K56" s="53">
        <f t="shared" si="34"/>
        <v>0</v>
      </c>
      <c r="L56" s="53">
        <f t="shared" si="34"/>
        <v>5.5555555555555552E-2</v>
      </c>
      <c r="M56" s="53">
        <f t="shared" si="34"/>
        <v>0</v>
      </c>
      <c r="N56" s="53">
        <f t="shared" si="34"/>
        <v>0.16666666666666666</v>
      </c>
      <c r="O56" s="53">
        <f t="shared" ref="O56" si="35">O55/$C55</f>
        <v>0</v>
      </c>
      <c r="P56" s="53">
        <f t="shared" si="34"/>
        <v>5.5555555555555552E-2</v>
      </c>
    </row>
    <row r="57" spans="2:17" x14ac:dyDescent="0.15">
      <c r="B57" s="50" t="s">
        <v>43</v>
      </c>
      <c r="C57" s="44">
        <f>SUM(D57:P57)</f>
        <v>107</v>
      </c>
      <c r="D57" s="51">
        <v>15</v>
      </c>
      <c r="E57" s="45">
        <v>12</v>
      </c>
      <c r="F57" s="45">
        <v>12</v>
      </c>
      <c r="G57" s="45">
        <v>1</v>
      </c>
      <c r="H57" s="45">
        <v>1</v>
      </c>
      <c r="I57" s="51">
        <v>2</v>
      </c>
      <c r="J57" s="45">
        <v>8</v>
      </c>
      <c r="K57" s="45">
        <v>7</v>
      </c>
      <c r="L57" s="45">
        <v>3</v>
      </c>
      <c r="M57" s="45">
        <v>2</v>
      </c>
      <c r="N57" s="45">
        <v>15</v>
      </c>
      <c r="O57" s="45">
        <v>6</v>
      </c>
      <c r="P57" s="45">
        <v>23</v>
      </c>
    </row>
    <row r="58" spans="2:17" x14ac:dyDescent="0.15">
      <c r="B58" s="52"/>
      <c r="C58" s="53">
        <f>$C57/C57</f>
        <v>1</v>
      </c>
      <c r="D58" s="53">
        <f>D57/$C57</f>
        <v>0.14018691588785046</v>
      </c>
      <c r="E58" s="53">
        <f t="shared" ref="E58:H58" si="36">E57/$C57</f>
        <v>0.11214953271028037</v>
      </c>
      <c r="F58" s="53">
        <f t="shared" si="36"/>
        <v>0.11214953271028037</v>
      </c>
      <c r="G58" s="53">
        <f t="shared" si="36"/>
        <v>9.3457943925233638E-3</v>
      </c>
      <c r="H58" s="53">
        <f t="shared" si="36"/>
        <v>9.3457943925233638E-3</v>
      </c>
      <c r="I58" s="53">
        <f>I57/$C57</f>
        <v>1.8691588785046728E-2</v>
      </c>
      <c r="J58" s="53">
        <f t="shared" ref="J58:P58" si="37">J57/$C57</f>
        <v>7.476635514018691E-2</v>
      </c>
      <c r="K58" s="53">
        <f t="shared" si="37"/>
        <v>6.5420560747663545E-2</v>
      </c>
      <c r="L58" s="53">
        <f t="shared" si="37"/>
        <v>2.8037383177570093E-2</v>
      </c>
      <c r="M58" s="53">
        <f t="shared" si="37"/>
        <v>1.8691588785046728E-2</v>
      </c>
      <c r="N58" s="53">
        <f t="shared" si="37"/>
        <v>0.14018691588785046</v>
      </c>
      <c r="O58" s="53">
        <f t="shared" ref="O58" si="38">O57/$C57</f>
        <v>5.6074766355140186E-2</v>
      </c>
      <c r="P58" s="53">
        <f t="shared" si="37"/>
        <v>0.21495327102803738</v>
      </c>
    </row>
    <row r="60" spans="2:17" x14ac:dyDescent="0.4">
      <c r="B60" s="18" t="s">
        <v>48</v>
      </c>
      <c r="P60" s="19"/>
      <c r="Q60" s="19"/>
    </row>
    <row r="61" spans="2:17" s="24" customFormat="1" ht="78.75" customHeight="1" x14ac:dyDescent="0.4">
      <c r="B61" s="89"/>
      <c r="C61" s="90" t="s">
        <v>39</v>
      </c>
      <c r="D61" s="96" t="s">
        <v>159</v>
      </c>
      <c r="E61" s="96" t="s">
        <v>160</v>
      </c>
      <c r="F61" s="96" t="s">
        <v>161</v>
      </c>
      <c r="G61" s="96" t="s">
        <v>162</v>
      </c>
      <c r="H61" s="96" t="s">
        <v>163</v>
      </c>
      <c r="I61" s="96" t="s">
        <v>164</v>
      </c>
      <c r="J61" s="96" t="s">
        <v>165</v>
      </c>
      <c r="K61" s="96" t="s">
        <v>166</v>
      </c>
      <c r="L61" s="96" t="s">
        <v>167</v>
      </c>
      <c r="M61" s="96" t="s">
        <v>168</v>
      </c>
      <c r="N61" s="96" t="s">
        <v>169</v>
      </c>
      <c r="O61" s="91" t="s">
        <v>2</v>
      </c>
      <c r="P61" s="91" t="s">
        <v>91</v>
      </c>
    </row>
    <row r="62" spans="2:17" x14ac:dyDescent="0.15">
      <c r="B62" s="43" t="s">
        <v>42</v>
      </c>
      <c r="C62" s="44">
        <f>SUM(D62:P62)</f>
        <v>1302</v>
      </c>
      <c r="D62" s="45">
        <f t="shared" ref="D62:P62" si="39">SUM(D64,D66,D68,D70,D72,)</f>
        <v>177</v>
      </c>
      <c r="E62" s="45">
        <f t="shared" si="39"/>
        <v>131</v>
      </c>
      <c r="F62" s="45">
        <f t="shared" si="39"/>
        <v>160</v>
      </c>
      <c r="G62" s="45">
        <f t="shared" si="39"/>
        <v>29</v>
      </c>
      <c r="H62" s="45">
        <f t="shared" si="39"/>
        <v>41</v>
      </c>
      <c r="I62" s="45">
        <f t="shared" si="39"/>
        <v>74</v>
      </c>
      <c r="J62" s="45">
        <f t="shared" si="39"/>
        <v>82</v>
      </c>
      <c r="K62" s="45">
        <f t="shared" si="39"/>
        <v>63</v>
      </c>
      <c r="L62" s="45">
        <f t="shared" si="39"/>
        <v>51</v>
      </c>
      <c r="M62" s="45">
        <f t="shared" si="39"/>
        <v>41</v>
      </c>
      <c r="N62" s="45">
        <f t="shared" si="39"/>
        <v>205</v>
      </c>
      <c r="O62" s="45">
        <f t="shared" ref="O62" si="40">SUM(O64,O66,O68,O70,O72,)</f>
        <v>55</v>
      </c>
      <c r="P62" s="45">
        <f t="shared" si="39"/>
        <v>193</v>
      </c>
      <c r="Q62" s="19"/>
    </row>
    <row r="63" spans="2:17" ht="12.75" thickBot="1" x14ac:dyDescent="0.2">
      <c r="B63" s="47"/>
      <c r="C63" s="48">
        <f>$C62/C62</f>
        <v>1</v>
      </c>
      <c r="D63" s="48">
        <f t="shared" ref="D63:P63" si="41">D62/$C62</f>
        <v>0.13594470046082949</v>
      </c>
      <c r="E63" s="48">
        <f t="shared" si="41"/>
        <v>0.10061443932411675</v>
      </c>
      <c r="F63" s="48">
        <f t="shared" si="41"/>
        <v>0.12288786482334869</v>
      </c>
      <c r="G63" s="48">
        <f t="shared" si="41"/>
        <v>2.227342549923195E-2</v>
      </c>
      <c r="H63" s="48">
        <f t="shared" si="41"/>
        <v>3.1490015360983101E-2</v>
      </c>
      <c r="I63" s="48">
        <f t="shared" si="41"/>
        <v>5.683563748079877E-2</v>
      </c>
      <c r="J63" s="48">
        <f t="shared" si="41"/>
        <v>6.2980030721966201E-2</v>
      </c>
      <c r="K63" s="48">
        <f t="shared" si="41"/>
        <v>4.8387096774193547E-2</v>
      </c>
      <c r="L63" s="48">
        <f t="shared" si="41"/>
        <v>3.9170506912442393E-2</v>
      </c>
      <c r="M63" s="48">
        <f t="shared" si="41"/>
        <v>3.1490015360983101E-2</v>
      </c>
      <c r="N63" s="48">
        <f t="shared" si="41"/>
        <v>0.15745007680491552</v>
      </c>
      <c r="O63" s="48">
        <f t="shared" ref="O63" si="42">O62/$C62</f>
        <v>4.2242703533026116E-2</v>
      </c>
      <c r="P63" s="48">
        <f t="shared" si="41"/>
        <v>0.14823348694316435</v>
      </c>
      <c r="Q63" s="19"/>
    </row>
    <row r="64" spans="2:17" ht="12.75" thickTop="1" x14ac:dyDescent="0.15">
      <c r="B64" s="50" t="s">
        <v>17</v>
      </c>
      <c r="C64" s="44">
        <f>SUM(D64:P64)</f>
        <v>1010</v>
      </c>
      <c r="D64" s="51">
        <v>134</v>
      </c>
      <c r="E64" s="45">
        <v>94</v>
      </c>
      <c r="F64" s="45">
        <v>123</v>
      </c>
      <c r="G64" s="45">
        <v>16</v>
      </c>
      <c r="H64" s="51">
        <v>26</v>
      </c>
      <c r="I64" s="45">
        <v>60</v>
      </c>
      <c r="J64" s="45">
        <v>62</v>
      </c>
      <c r="K64" s="45">
        <v>51</v>
      </c>
      <c r="L64" s="45">
        <v>40</v>
      </c>
      <c r="M64" s="45">
        <v>33</v>
      </c>
      <c r="N64" s="45">
        <v>167</v>
      </c>
      <c r="O64" s="45">
        <v>42</v>
      </c>
      <c r="P64" s="45">
        <v>162</v>
      </c>
      <c r="Q64" s="19"/>
    </row>
    <row r="65" spans="2:17" x14ac:dyDescent="0.15">
      <c r="B65" s="52"/>
      <c r="C65" s="53">
        <f>$C64/C64</f>
        <v>1</v>
      </c>
      <c r="D65" s="53">
        <f t="shared" ref="D65:P65" si="43">D64/$C64</f>
        <v>0.13267326732673268</v>
      </c>
      <c r="E65" s="53">
        <f t="shared" si="43"/>
        <v>9.3069306930693069E-2</v>
      </c>
      <c r="F65" s="53">
        <f t="shared" si="43"/>
        <v>0.12178217821782178</v>
      </c>
      <c r="G65" s="53">
        <f t="shared" si="43"/>
        <v>1.5841584158415842E-2</v>
      </c>
      <c r="H65" s="53">
        <f t="shared" si="43"/>
        <v>2.5742574257425741E-2</v>
      </c>
      <c r="I65" s="53">
        <f t="shared" si="43"/>
        <v>5.9405940594059403E-2</v>
      </c>
      <c r="J65" s="53">
        <f t="shared" si="43"/>
        <v>6.1386138613861385E-2</v>
      </c>
      <c r="K65" s="53">
        <f t="shared" si="43"/>
        <v>5.0495049504950498E-2</v>
      </c>
      <c r="L65" s="53">
        <f t="shared" si="43"/>
        <v>3.9603960396039604E-2</v>
      </c>
      <c r="M65" s="53">
        <f t="shared" si="43"/>
        <v>3.2673267326732675E-2</v>
      </c>
      <c r="N65" s="53">
        <f t="shared" si="43"/>
        <v>0.16534653465346535</v>
      </c>
      <c r="O65" s="53">
        <f t="shared" ref="O65" si="44">O64/$C64</f>
        <v>4.1584158415841586E-2</v>
      </c>
      <c r="P65" s="53">
        <f t="shared" si="43"/>
        <v>0.1603960396039604</v>
      </c>
      <c r="Q65" s="19"/>
    </row>
    <row r="66" spans="2:17" x14ac:dyDescent="0.15">
      <c r="B66" s="50" t="s">
        <v>18</v>
      </c>
      <c r="C66" s="44">
        <f>SUM(D66:P66)</f>
        <v>159</v>
      </c>
      <c r="D66" s="51">
        <v>27</v>
      </c>
      <c r="E66" s="45">
        <v>25</v>
      </c>
      <c r="F66" s="45">
        <v>18</v>
      </c>
      <c r="G66" s="45">
        <v>6</v>
      </c>
      <c r="H66" s="51">
        <v>5</v>
      </c>
      <c r="I66" s="45">
        <v>8</v>
      </c>
      <c r="J66" s="45">
        <v>13</v>
      </c>
      <c r="K66" s="45">
        <v>7</v>
      </c>
      <c r="L66" s="45">
        <v>4</v>
      </c>
      <c r="M66" s="45">
        <v>4</v>
      </c>
      <c r="N66" s="45">
        <v>21</v>
      </c>
      <c r="O66" s="45">
        <v>5</v>
      </c>
      <c r="P66" s="45">
        <v>16</v>
      </c>
      <c r="Q66" s="19"/>
    </row>
    <row r="67" spans="2:17" x14ac:dyDescent="0.15">
      <c r="B67" s="52"/>
      <c r="C67" s="53">
        <f>$C66/C66</f>
        <v>1</v>
      </c>
      <c r="D67" s="53">
        <f t="shared" ref="D67:P67" si="45">D66/$C66</f>
        <v>0.16981132075471697</v>
      </c>
      <c r="E67" s="53">
        <f t="shared" si="45"/>
        <v>0.15723270440251572</v>
      </c>
      <c r="F67" s="53">
        <f t="shared" si="45"/>
        <v>0.11320754716981132</v>
      </c>
      <c r="G67" s="53">
        <f t="shared" si="45"/>
        <v>3.7735849056603772E-2</v>
      </c>
      <c r="H67" s="53">
        <f t="shared" si="45"/>
        <v>3.1446540880503145E-2</v>
      </c>
      <c r="I67" s="53">
        <f t="shared" si="45"/>
        <v>5.0314465408805034E-2</v>
      </c>
      <c r="J67" s="53">
        <f t="shared" si="45"/>
        <v>8.1761006289308172E-2</v>
      </c>
      <c r="K67" s="53">
        <f t="shared" si="45"/>
        <v>4.40251572327044E-2</v>
      </c>
      <c r="L67" s="53">
        <f t="shared" si="45"/>
        <v>2.5157232704402517E-2</v>
      </c>
      <c r="M67" s="53">
        <f t="shared" si="45"/>
        <v>2.5157232704402517E-2</v>
      </c>
      <c r="N67" s="53">
        <f t="shared" si="45"/>
        <v>0.13207547169811321</v>
      </c>
      <c r="O67" s="53">
        <f t="shared" ref="O67" si="46">O66/$C66</f>
        <v>3.1446540880503145E-2</v>
      </c>
      <c r="P67" s="53">
        <f t="shared" si="45"/>
        <v>0.10062893081761007</v>
      </c>
      <c r="Q67" s="19"/>
    </row>
    <row r="68" spans="2:17" x14ac:dyDescent="0.15">
      <c r="B68" s="50" t="s">
        <v>19</v>
      </c>
      <c r="C68" s="44">
        <f>SUM(D68:P68)</f>
        <v>39</v>
      </c>
      <c r="D68" s="51">
        <v>6</v>
      </c>
      <c r="E68" s="45">
        <v>4</v>
      </c>
      <c r="F68" s="45">
        <v>6</v>
      </c>
      <c r="G68" s="45">
        <v>3</v>
      </c>
      <c r="H68" s="51">
        <v>1</v>
      </c>
      <c r="I68" s="45">
        <v>3</v>
      </c>
      <c r="J68" s="45">
        <v>3</v>
      </c>
      <c r="K68" s="45">
        <v>2</v>
      </c>
      <c r="L68" s="45">
        <v>2</v>
      </c>
      <c r="M68" s="45">
        <v>1</v>
      </c>
      <c r="N68" s="45">
        <v>4</v>
      </c>
      <c r="O68" s="45">
        <v>0</v>
      </c>
      <c r="P68" s="45">
        <v>4</v>
      </c>
      <c r="Q68" s="19"/>
    </row>
    <row r="69" spans="2:17" x14ac:dyDescent="0.15">
      <c r="B69" s="52"/>
      <c r="C69" s="53">
        <f>$C68/C68</f>
        <v>1</v>
      </c>
      <c r="D69" s="53">
        <f t="shared" ref="D69:P69" si="47">D68/$C68</f>
        <v>0.15384615384615385</v>
      </c>
      <c r="E69" s="53">
        <f t="shared" si="47"/>
        <v>0.10256410256410256</v>
      </c>
      <c r="F69" s="53">
        <f t="shared" si="47"/>
        <v>0.15384615384615385</v>
      </c>
      <c r="G69" s="53">
        <f t="shared" si="47"/>
        <v>7.6923076923076927E-2</v>
      </c>
      <c r="H69" s="53">
        <f t="shared" si="47"/>
        <v>2.564102564102564E-2</v>
      </c>
      <c r="I69" s="53">
        <f t="shared" si="47"/>
        <v>7.6923076923076927E-2</v>
      </c>
      <c r="J69" s="53">
        <f t="shared" si="47"/>
        <v>7.6923076923076927E-2</v>
      </c>
      <c r="K69" s="53">
        <f t="shared" si="47"/>
        <v>5.128205128205128E-2</v>
      </c>
      <c r="L69" s="53">
        <f t="shared" si="47"/>
        <v>5.128205128205128E-2</v>
      </c>
      <c r="M69" s="53">
        <f t="shared" si="47"/>
        <v>2.564102564102564E-2</v>
      </c>
      <c r="N69" s="53">
        <f t="shared" si="47"/>
        <v>0.10256410256410256</v>
      </c>
      <c r="O69" s="53">
        <f t="shared" ref="O69" si="48">O68/$C68</f>
        <v>0</v>
      </c>
      <c r="P69" s="53">
        <f t="shared" si="47"/>
        <v>0.10256410256410256</v>
      </c>
      <c r="Q69" s="19"/>
    </row>
    <row r="70" spans="2:17" x14ac:dyDescent="0.15">
      <c r="B70" s="50" t="s">
        <v>20</v>
      </c>
      <c r="C70" s="44">
        <f>SUM(D70:P70)</f>
        <v>68</v>
      </c>
      <c r="D70" s="51">
        <v>8</v>
      </c>
      <c r="E70" s="45">
        <v>8</v>
      </c>
      <c r="F70" s="45">
        <v>10</v>
      </c>
      <c r="G70" s="45">
        <v>3</v>
      </c>
      <c r="H70" s="51">
        <v>6</v>
      </c>
      <c r="I70" s="45">
        <v>3</v>
      </c>
      <c r="J70" s="45">
        <v>2</v>
      </c>
      <c r="K70" s="45">
        <v>3</v>
      </c>
      <c r="L70" s="45">
        <v>4</v>
      </c>
      <c r="M70" s="45">
        <v>1</v>
      </c>
      <c r="N70" s="45">
        <v>10</v>
      </c>
      <c r="O70" s="45">
        <v>7</v>
      </c>
      <c r="P70" s="45">
        <v>3</v>
      </c>
      <c r="Q70" s="19"/>
    </row>
    <row r="71" spans="2:17" x14ac:dyDescent="0.15">
      <c r="B71" s="52"/>
      <c r="C71" s="53">
        <f>$C70/C70</f>
        <v>1</v>
      </c>
      <c r="D71" s="53">
        <f t="shared" ref="D71:P71" si="49">D70/$C70</f>
        <v>0.11764705882352941</v>
      </c>
      <c r="E71" s="53">
        <f t="shared" si="49"/>
        <v>0.11764705882352941</v>
      </c>
      <c r="F71" s="53">
        <f t="shared" si="49"/>
        <v>0.14705882352941177</v>
      </c>
      <c r="G71" s="53">
        <f t="shared" si="49"/>
        <v>4.4117647058823532E-2</v>
      </c>
      <c r="H71" s="53">
        <f t="shared" si="49"/>
        <v>8.8235294117647065E-2</v>
      </c>
      <c r="I71" s="53">
        <f t="shared" si="49"/>
        <v>4.4117647058823532E-2</v>
      </c>
      <c r="J71" s="53">
        <f t="shared" si="49"/>
        <v>2.9411764705882353E-2</v>
      </c>
      <c r="K71" s="53">
        <f t="shared" si="49"/>
        <v>4.4117647058823532E-2</v>
      </c>
      <c r="L71" s="53">
        <f t="shared" si="49"/>
        <v>5.8823529411764705E-2</v>
      </c>
      <c r="M71" s="53">
        <f t="shared" si="49"/>
        <v>1.4705882352941176E-2</v>
      </c>
      <c r="N71" s="53">
        <f t="shared" si="49"/>
        <v>0.14705882352941177</v>
      </c>
      <c r="O71" s="53">
        <f t="shared" ref="O71" si="50">O70/$C70</f>
        <v>0.10294117647058823</v>
      </c>
      <c r="P71" s="53">
        <f t="shared" si="49"/>
        <v>4.4117647058823532E-2</v>
      </c>
      <c r="Q71" s="19"/>
    </row>
    <row r="72" spans="2:17" x14ac:dyDescent="0.15">
      <c r="B72" s="50" t="s">
        <v>24</v>
      </c>
      <c r="C72" s="44">
        <f>SUM(D72:P72)</f>
        <v>26</v>
      </c>
      <c r="D72" s="51">
        <v>2</v>
      </c>
      <c r="E72" s="45">
        <v>0</v>
      </c>
      <c r="F72" s="45">
        <v>3</v>
      </c>
      <c r="G72" s="45">
        <v>1</v>
      </c>
      <c r="H72" s="51">
        <v>3</v>
      </c>
      <c r="I72" s="45">
        <v>0</v>
      </c>
      <c r="J72" s="45">
        <v>2</v>
      </c>
      <c r="K72" s="45">
        <v>0</v>
      </c>
      <c r="L72" s="45">
        <v>1</v>
      </c>
      <c r="M72" s="45">
        <v>2</v>
      </c>
      <c r="N72" s="45">
        <v>3</v>
      </c>
      <c r="O72" s="45">
        <v>1</v>
      </c>
      <c r="P72" s="45">
        <v>8</v>
      </c>
      <c r="Q72" s="19"/>
    </row>
    <row r="73" spans="2:17" x14ac:dyDescent="0.15">
      <c r="B73" s="52"/>
      <c r="C73" s="53">
        <f>$C72/C72</f>
        <v>1</v>
      </c>
      <c r="D73" s="53">
        <f t="shared" ref="D73:P73" si="51">D72/$C72</f>
        <v>7.6923076923076927E-2</v>
      </c>
      <c r="E73" s="53">
        <f t="shared" si="51"/>
        <v>0</v>
      </c>
      <c r="F73" s="53">
        <f t="shared" si="51"/>
        <v>0.11538461538461539</v>
      </c>
      <c r="G73" s="53">
        <f t="shared" si="51"/>
        <v>3.8461538461538464E-2</v>
      </c>
      <c r="H73" s="53">
        <f t="shared" si="51"/>
        <v>0.11538461538461539</v>
      </c>
      <c r="I73" s="53">
        <f t="shared" si="51"/>
        <v>0</v>
      </c>
      <c r="J73" s="53">
        <f t="shared" si="51"/>
        <v>7.6923076923076927E-2</v>
      </c>
      <c r="K73" s="53">
        <f t="shared" si="51"/>
        <v>0</v>
      </c>
      <c r="L73" s="53">
        <f t="shared" si="51"/>
        <v>3.8461538461538464E-2</v>
      </c>
      <c r="M73" s="53">
        <f t="shared" si="51"/>
        <v>7.6923076923076927E-2</v>
      </c>
      <c r="N73" s="53">
        <f t="shared" si="51"/>
        <v>0.11538461538461539</v>
      </c>
      <c r="O73" s="53">
        <f t="shared" ref="O73" si="52">O72/$C72</f>
        <v>3.8461538461538464E-2</v>
      </c>
      <c r="P73" s="53">
        <f t="shared" si="51"/>
        <v>0.30769230769230771</v>
      </c>
      <c r="Q73" s="19"/>
    </row>
    <row r="74" spans="2:17" x14ac:dyDescent="0.4">
      <c r="Q74" s="19"/>
    </row>
    <row r="75" spans="2:17" x14ac:dyDescent="0.4">
      <c r="B75" s="18" t="s">
        <v>49</v>
      </c>
      <c r="Q75" s="19"/>
    </row>
    <row r="76" spans="2:17" s="24" customFormat="1" ht="84.75" customHeight="1" x14ac:dyDescent="0.4">
      <c r="B76" s="89"/>
      <c r="C76" s="90" t="s">
        <v>39</v>
      </c>
      <c r="D76" s="96" t="s">
        <v>159</v>
      </c>
      <c r="E76" s="96" t="s">
        <v>160</v>
      </c>
      <c r="F76" s="96" t="s">
        <v>161</v>
      </c>
      <c r="G76" s="96" t="s">
        <v>162</v>
      </c>
      <c r="H76" s="96" t="s">
        <v>163</v>
      </c>
      <c r="I76" s="96" t="s">
        <v>164</v>
      </c>
      <c r="J76" s="96" t="s">
        <v>165</v>
      </c>
      <c r="K76" s="96" t="s">
        <v>166</v>
      </c>
      <c r="L76" s="96" t="s">
        <v>167</v>
      </c>
      <c r="M76" s="96" t="s">
        <v>168</v>
      </c>
      <c r="N76" s="96" t="s">
        <v>169</v>
      </c>
      <c r="O76" s="91" t="s">
        <v>2</v>
      </c>
      <c r="P76" s="91" t="s">
        <v>91</v>
      </c>
    </row>
    <row r="77" spans="2:17" x14ac:dyDescent="0.15">
      <c r="B77" s="43" t="s">
        <v>42</v>
      </c>
      <c r="C77" s="44">
        <f>SUM(D77:P77)</f>
        <v>1279</v>
      </c>
      <c r="D77" s="45">
        <f>SUM(D79,D81,D83,D85,D87,D89)</f>
        <v>174</v>
      </c>
      <c r="E77" s="45">
        <f t="shared" ref="E77:P77" si="53">SUM(E79,E81,E83,E85,E87,E89)</f>
        <v>130</v>
      </c>
      <c r="F77" s="45">
        <f t="shared" si="53"/>
        <v>158</v>
      </c>
      <c r="G77" s="45">
        <f t="shared" si="53"/>
        <v>29</v>
      </c>
      <c r="H77" s="45">
        <f t="shared" si="53"/>
        <v>41</v>
      </c>
      <c r="I77" s="45">
        <f t="shared" si="53"/>
        <v>74</v>
      </c>
      <c r="J77" s="45">
        <f t="shared" si="53"/>
        <v>80</v>
      </c>
      <c r="K77" s="45">
        <f t="shared" si="53"/>
        <v>63</v>
      </c>
      <c r="L77" s="45">
        <f t="shared" si="53"/>
        <v>51</v>
      </c>
      <c r="M77" s="45">
        <f t="shared" si="53"/>
        <v>40</v>
      </c>
      <c r="N77" s="45">
        <f t="shared" si="53"/>
        <v>202</v>
      </c>
      <c r="O77" s="45">
        <f t="shared" ref="O77" si="54">SUM(O79,O81,O83,O85,O87,O89)</f>
        <v>55</v>
      </c>
      <c r="P77" s="45">
        <f t="shared" si="53"/>
        <v>182</v>
      </c>
      <c r="Q77" s="19"/>
    </row>
    <row r="78" spans="2:17" ht="12.75" thickBot="1" x14ac:dyDescent="0.2">
      <c r="B78" s="47"/>
      <c r="C78" s="48">
        <f>$C77/C77</f>
        <v>1</v>
      </c>
      <c r="D78" s="48">
        <f>D77/$C77</f>
        <v>0.13604378420641125</v>
      </c>
      <c r="E78" s="48">
        <f t="shared" ref="E78:G78" si="55">E77/$C77</f>
        <v>0.1016419077404222</v>
      </c>
      <c r="F78" s="48">
        <f t="shared" si="55"/>
        <v>0.1235340109460516</v>
      </c>
      <c r="G78" s="48">
        <f t="shared" si="55"/>
        <v>2.2673964034401875E-2</v>
      </c>
      <c r="H78" s="48">
        <f>H77/$C77</f>
        <v>3.2056293979671621E-2</v>
      </c>
      <c r="I78" s="48">
        <f t="shared" ref="I78:P78" si="56">I77/$C77</f>
        <v>5.7857701329163409E-2</v>
      </c>
      <c r="J78" s="48">
        <f t="shared" si="56"/>
        <v>6.2548866301798275E-2</v>
      </c>
      <c r="K78" s="48">
        <f t="shared" si="56"/>
        <v>4.9257232212666147E-2</v>
      </c>
      <c r="L78" s="48">
        <f t="shared" si="56"/>
        <v>3.98749022673964E-2</v>
      </c>
      <c r="M78" s="48">
        <f t="shared" si="56"/>
        <v>3.1274433150899138E-2</v>
      </c>
      <c r="N78" s="48">
        <f t="shared" si="56"/>
        <v>0.15793588741204065</v>
      </c>
      <c r="O78" s="48">
        <f t="shared" ref="O78" si="57">O77/$C77</f>
        <v>4.300234558248632E-2</v>
      </c>
      <c r="P78" s="48">
        <f t="shared" si="56"/>
        <v>0.14229867083659109</v>
      </c>
      <c r="Q78" s="19"/>
    </row>
    <row r="79" spans="2:17" ht="12.75" thickTop="1" x14ac:dyDescent="0.15">
      <c r="B79" s="50" t="s">
        <v>496</v>
      </c>
      <c r="C79" s="44">
        <f>SUM(D79:P79)</f>
        <v>159</v>
      </c>
      <c r="D79" s="51">
        <v>17</v>
      </c>
      <c r="E79" s="45">
        <v>10</v>
      </c>
      <c r="F79" s="45">
        <v>20</v>
      </c>
      <c r="G79" s="45">
        <v>0</v>
      </c>
      <c r="H79" s="51">
        <v>3</v>
      </c>
      <c r="I79" s="45">
        <v>12</v>
      </c>
      <c r="J79" s="45">
        <v>11</v>
      </c>
      <c r="K79" s="45">
        <v>9</v>
      </c>
      <c r="L79" s="45">
        <v>7</v>
      </c>
      <c r="M79" s="45">
        <v>3</v>
      </c>
      <c r="N79" s="45">
        <v>28</v>
      </c>
      <c r="O79" s="45">
        <v>6</v>
      </c>
      <c r="P79" s="45">
        <v>33</v>
      </c>
    </row>
    <row r="80" spans="2:17" x14ac:dyDescent="0.15">
      <c r="B80" s="52"/>
      <c r="C80" s="53">
        <f>$C79/C79</f>
        <v>1</v>
      </c>
      <c r="D80" s="53">
        <f>D79/$C79</f>
        <v>0.1069182389937107</v>
      </c>
      <c r="E80" s="53">
        <f t="shared" ref="E80:G80" si="58">E79/$C79</f>
        <v>6.2893081761006289E-2</v>
      </c>
      <c r="F80" s="53">
        <f t="shared" si="58"/>
        <v>0.12578616352201258</v>
      </c>
      <c r="G80" s="53">
        <f t="shared" si="58"/>
        <v>0</v>
      </c>
      <c r="H80" s="53">
        <f>H79/$C79</f>
        <v>1.8867924528301886E-2</v>
      </c>
      <c r="I80" s="53">
        <f t="shared" ref="I80:P80" si="59">I79/$C79</f>
        <v>7.5471698113207544E-2</v>
      </c>
      <c r="J80" s="53">
        <f t="shared" si="59"/>
        <v>6.9182389937106917E-2</v>
      </c>
      <c r="K80" s="53">
        <f t="shared" si="59"/>
        <v>5.6603773584905662E-2</v>
      </c>
      <c r="L80" s="53">
        <f t="shared" si="59"/>
        <v>4.40251572327044E-2</v>
      </c>
      <c r="M80" s="53">
        <f t="shared" si="59"/>
        <v>1.8867924528301886E-2</v>
      </c>
      <c r="N80" s="53">
        <f t="shared" si="59"/>
        <v>0.1761006289308176</v>
      </c>
      <c r="O80" s="53">
        <f t="shared" ref="O80" si="60">O79/$C79</f>
        <v>3.7735849056603772E-2</v>
      </c>
      <c r="P80" s="53">
        <f t="shared" si="59"/>
        <v>0.20754716981132076</v>
      </c>
    </row>
    <row r="81" spans="2:17" x14ac:dyDescent="0.15">
      <c r="B81" s="50" t="s">
        <v>21</v>
      </c>
      <c r="C81" s="44">
        <f>SUM(D81:P81)</f>
        <v>356</v>
      </c>
      <c r="D81" s="51">
        <v>53</v>
      </c>
      <c r="E81" s="45">
        <v>24</v>
      </c>
      <c r="F81" s="45">
        <v>40</v>
      </c>
      <c r="G81" s="45">
        <v>4</v>
      </c>
      <c r="H81" s="51">
        <v>7</v>
      </c>
      <c r="I81" s="45">
        <v>21</v>
      </c>
      <c r="J81" s="45">
        <v>24</v>
      </c>
      <c r="K81" s="45">
        <v>21</v>
      </c>
      <c r="L81" s="45">
        <v>17</v>
      </c>
      <c r="M81" s="45">
        <v>11</v>
      </c>
      <c r="N81" s="45">
        <v>60</v>
      </c>
      <c r="O81" s="45">
        <v>18</v>
      </c>
      <c r="P81" s="45">
        <v>56</v>
      </c>
    </row>
    <row r="82" spans="2:17" x14ac:dyDescent="0.15">
      <c r="B82" s="52"/>
      <c r="C82" s="53">
        <f>$C81/C81</f>
        <v>1</v>
      </c>
      <c r="D82" s="53">
        <f>D81/$C81</f>
        <v>0.14887640449438203</v>
      </c>
      <c r="E82" s="53">
        <f t="shared" ref="E82:G82" si="61">E81/$C81</f>
        <v>6.741573033707865E-2</v>
      </c>
      <c r="F82" s="53">
        <f t="shared" si="61"/>
        <v>0.11235955056179775</v>
      </c>
      <c r="G82" s="53">
        <f t="shared" si="61"/>
        <v>1.1235955056179775E-2</v>
      </c>
      <c r="H82" s="53">
        <f>H81/$C81</f>
        <v>1.9662921348314606E-2</v>
      </c>
      <c r="I82" s="53">
        <f t="shared" ref="I82:P82" si="62">I81/$C81</f>
        <v>5.8988764044943819E-2</v>
      </c>
      <c r="J82" s="53">
        <f t="shared" si="62"/>
        <v>6.741573033707865E-2</v>
      </c>
      <c r="K82" s="53">
        <f t="shared" si="62"/>
        <v>5.8988764044943819E-2</v>
      </c>
      <c r="L82" s="53">
        <f t="shared" si="62"/>
        <v>4.7752808988764044E-2</v>
      </c>
      <c r="M82" s="53">
        <f t="shared" si="62"/>
        <v>3.0898876404494381E-2</v>
      </c>
      <c r="N82" s="53">
        <f t="shared" si="62"/>
        <v>0.16853932584269662</v>
      </c>
      <c r="O82" s="53">
        <f t="shared" ref="O82" si="63">O81/$C81</f>
        <v>5.0561797752808987E-2</v>
      </c>
      <c r="P82" s="53">
        <f t="shared" si="62"/>
        <v>0.15730337078651685</v>
      </c>
    </row>
    <row r="83" spans="2:17" x14ac:dyDescent="0.15">
      <c r="B83" s="50" t="s">
        <v>22</v>
      </c>
      <c r="C83" s="44">
        <f>SUM(D83:P83)</f>
        <v>450</v>
      </c>
      <c r="D83" s="51">
        <v>62</v>
      </c>
      <c r="E83" s="45">
        <v>49</v>
      </c>
      <c r="F83" s="45">
        <v>58</v>
      </c>
      <c r="G83" s="45">
        <v>12</v>
      </c>
      <c r="H83" s="51">
        <v>15</v>
      </c>
      <c r="I83" s="45">
        <v>28</v>
      </c>
      <c r="J83" s="45">
        <v>25</v>
      </c>
      <c r="K83" s="45">
        <v>20</v>
      </c>
      <c r="L83" s="45">
        <v>12</v>
      </c>
      <c r="M83" s="45">
        <v>14</v>
      </c>
      <c r="N83" s="45">
        <v>72</v>
      </c>
      <c r="O83" s="45">
        <v>19</v>
      </c>
      <c r="P83" s="45">
        <v>64</v>
      </c>
    </row>
    <row r="84" spans="2:17" x14ac:dyDescent="0.15">
      <c r="B84" s="52"/>
      <c r="C84" s="53">
        <f>$C83/C83</f>
        <v>1</v>
      </c>
      <c r="D84" s="53">
        <f>D83/$C83</f>
        <v>0.13777777777777778</v>
      </c>
      <c r="E84" s="53">
        <f t="shared" ref="E84:G84" si="64">E83/$C83</f>
        <v>0.10888888888888888</v>
      </c>
      <c r="F84" s="53">
        <f t="shared" si="64"/>
        <v>0.12888888888888889</v>
      </c>
      <c r="G84" s="53">
        <f t="shared" si="64"/>
        <v>2.6666666666666668E-2</v>
      </c>
      <c r="H84" s="53">
        <f>H83/$C83</f>
        <v>3.3333333333333333E-2</v>
      </c>
      <c r="I84" s="53">
        <f t="shared" ref="I84:P84" si="65">I83/$C83</f>
        <v>6.222222222222222E-2</v>
      </c>
      <c r="J84" s="53">
        <f t="shared" si="65"/>
        <v>5.5555555555555552E-2</v>
      </c>
      <c r="K84" s="53">
        <f t="shared" si="65"/>
        <v>4.4444444444444446E-2</v>
      </c>
      <c r="L84" s="53">
        <f t="shared" si="65"/>
        <v>2.6666666666666668E-2</v>
      </c>
      <c r="M84" s="53">
        <f t="shared" si="65"/>
        <v>3.111111111111111E-2</v>
      </c>
      <c r="N84" s="53">
        <f t="shared" si="65"/>
        <v>0.16</v>
      </c>
      <c r="O84" s="53">
        <f t="shared" ref="O84" si="66">O83/$C83</f>
        <v>4.2222222222222223E-2</v>
      </c>
      <c r="P84" s="53">
        <f t="shared" si="65"/>
        <v>0.14222222222222222</v>
      </c>
    </row>
    <row r="85" spans="2:17" x14ac:dyDescent="0.15">
      <c r="B85" s="50" t="s">
        <v>23</v>
      </c>
      <c r="C85" s="44">
        <f>SUM(D85:P85)</f>
        <v>150</v>
      </c>
      <c r="D85" s="51">
        <v>24</v>
      </c>
      <c r="E85" s="45">
        <v>23</v>
      </c>
      <c r="F85" s="45">
        <v>19</v>
      </c>
      <c r="G85" s="45">
        <v>4</v>
      </c>
      <c r="H85" s="51">
        <v>4</v>
      </c>
      <c r="I85" s="45">
        <v>4</v>
      </c>
      <c r="J85" s="45">
        <v>8</v>
      </c>
      <c r="K85" s="45">
        <v>6</v>
      </c>
      <c r="L85" s="45">
        <v>6</v>
      </c>
      <c r="M85" s="45">
        <v>6</v>
      </c>
      <c r="N85" s="45">
        <v>21</v>
      </c>
      <c r="O85" s="45">
        <v>5</v>
      </c>
      <c r="P85" s="45">
        <v>20</v>
      </c>
    </row>
    <row r="86" spans="2:17" x14ac:dyDescent="0.15">
      <c r="B86" s="52"/>
      <c r="C86" s="53">
        <f>$C85/C85</f>
        <v>1</v>
      </c>
      <c r="D86" s="53">
        <f>D85/$C85</f>
        <v>0.16</v>
      </c>
      <c r="E86" s="53">
        <f t="shared" ref="E86:P86" si="67">E85/$C85</f>
        <v>0.15333333333333332</v>
      </c>
      <c r="F86" s="53">
        <f t="shared" si="67"/>
        <v>0.12666666666666668</v>
      </c>
      <c r="G86" s="53">
        <f t="shared" si="67"/>
        <v>2.6666666666666668E-2</v>
      </c>
      <c r="H86" s="53">
        <f t="shared" si="67"/>
        <v>2.6666666666666668E-2</v>
      </c>
      <c r="I86" s="53">
        <f t="shared" si="67"/>
        <v>2.6666666666666668E-2</v>
      </c>
      <c r="J86" s="53">
        <f t="shared" si="67"/>
        <v>5.3333333333333337E-2</v>
      </c>
      <c r="K86" s="53">
        <f t="shared" si="67"/>
        <v>0.04</v>
      </c>
      <c r="L86" s="53">
        <f t="shared" si="67"/>
        <v>0.04</v>
      </c>
      <c r="M86" s="53">
        <f t="shared" si="67"/>
        <v>0.04</v>
      </c>
      <c r="N86" s="53">
        <f t="shared" si="67"/>
        <v>0.14000000000000001</v>
      </c>
      <c r="O86" s="53">
        <f t="shared" ref="O86" si="68">O85/$C85</f>
        <v>3.3333333333333333E-2</v>
      </c>
      <c r="P86" s="53">
        <f t="shared" si="67"/>
        <v>0.13333333333333333</v>
      </c>
      <c r="Q86" s="19"/>
    </row>
    <row r="87" spans="2:17" x14ac:dyDescent="0.15">
      <c r="B87" s="50" t="s">
        <v>320</v>
      </c>
      <c r="C87" s="44">
        <f>SUM(D87:P87)</f>
        <v>130</v>
      </c>
      <c r="D87" s="51">
        <v>17</v>
      </c>
      <c r="E87" s="45">
        <v>20</v>
      </c>
      <c r="F87" s="45">
        <v>16</v>
      </c>
      <c r="G87" s="45">
        <v>5</v>
      </c>
      <c r="H87" s="51">
        <v>9</v>
      </c>
      <c r="I87" s="45">
        <v>8</v>
      </c>
      <c r="J87" s="45">
        <v>11</v>
      </c>
      <c r="K87" s="45">
        <v>6</v>
      </c>
      <c r="L87" s="45">
        <v>9</v>
      </c>
      <c r="M87" s="45">
        <v>4</v>
      </c>
      <c r="N87" s="45">
        <v>16</v>
      </c>
      <c r="O87" s="45">
        <v>3</v>
      </c>
      <c r="P87" s="45">
        <v>6</v>
      </c>
      <c r="Q87" s="19"/>
    </row>
    <row r="88" spans="2:17" x14ac:dyDescent="0.15">
      <c r="B88" s="52"/>
      <c r="C88" s="53">
        <f>$C87/C87</f>
        <v>1</v>
      </c>
      <c r="D88" s="53">
        <f>D87/$C87</f>
        <v>0.13076923076923078</v>
      </c>
      <c r="E88" s="53">
        <f t="shared" ref="E88:G88" si="69">E87/$C87</f>
        <v>0.15384615384615385</v>
      </c>
      <c r="F88" s="53">
        <f t="shared" si="69"/>
        <v>0.12307692307692308</v>
      </c>
      <c r="G88" s="53">
        <f t="shared" si="69"/>
        <v>3.8461538461538464E-2</v>
      </c>
      <c r="H88" s="53">
        <f>H87/$C87</f>
        <v>6.9230769230769235E-2</v>
      </c>
      <c r="I88" s="53">
        <f t="shared" ref="I88:P88" si="70">I87/$C87</f>
        <v>6.1538461538461542E-2</v>
      </c>
      <c r="J88" s="53">
        <f t="shared" si="70"/>
        <v>8.461538461538462E-2</v>
      </c>
      <c r="K88" s="53">
        <f t="shared" si="70"/>
        <v>4.6153846153846156E-2</v>
      </c>
      <c r="L88" s="53">
        <f t="shared" si="70"/>
        <v>6.9230769230769235E-2</v>
      </c>
      <c r="M88" s="53">
        <f t="shared" si="70"/>
        <v>3.0769230769230771E-2</v>
      </c>
      <c r="N88" s="53">
        <f t="shared" si="70"/>
        <v>0.12307692307692308</v>
      </c>
      <c r="O88" s="53">
        <f t="shared" ref="O88" si="71">O87/$C87</f>
        <v>2.3076923076923078E-2</v>
      </c>
      <c r="P88" s="53">
        <f t="shared" si="70"/>
        <v>4.6153846153846156E-2</v>
      </c>
      <c r="Q88" s="19"/>
    </row>
    <row r="89" spans="2:17" x14ac:dyDescent="0.15">
      <c r="B89" s="50" t="s">
        <v>319</v>
      </c>
      <c r="C89" s="44">
        <f>SUM(D89:P89)</f>
        <v>34</v>
      </c>
      <c r="D89" s="51">
        <v>1</v>
      </c>
      <c r="E89" s="45">
        <v>4</v>
      </c>
      <c r="F89" s="45">
        <v>5</v>
      </c>
      <c r="G89" s="45">
        <v>4</v>
      </c>
      <c r="H89" s="51">
        <v>3</v>
      </c>
      <c r="I89" s="45">
        <v>1</v>
      </c>
      <c r="J89" s="45">
        <v>1</v>
      </c>
      <c r="K89" s="45">
        <v>1</v>
      </c>
      <c r="L89" s="45">
        <v>0</v>
      </c>
      <c r="M89" s="45">
        <v>2</v>
      </c>
      <c r="N89" s="45">
        <v>5</v>
      </c>
      <c r="O89" s="45">
        <v>4</v>
      </c>
      <c r="P89" s="45">
        <v>3</v>
      </c>
      <c r="Q89" s="19"/>
    </row>
    <row r="90" spans="2:17" ht="12.75" thickBot="1" x14ac:dyDescent="0.2">
      <c r="B90" s="52"/>
      <c r="C90" s="53">
        <f>$C89/C89</f>
        <v>1</v>
      </c>
      <c r="D90" s="53">
        <f>D89/$C89</f>
        <v>2.9411764705882353E-2</v>
      </c>
      <c r="E90" s="53">
        <f t="shared" ref="E90:G90" si="72">E89/$C89</f>
        <v>0.11764705882352941</v>
      </c>
      <c r="F90" s="53">
        <f t="shared" si="72"/>
        <v>0.14705882352941177</v>
      </c>
      <c r="G90" s="53">
        <f t="shared" si="72"/>
        <v>0.11764705882352941</v>
      </c>
      <c r="H90" s="53">
        <f>H89/$C89</f>
        <v>8.8235294117647065E-2</v>
      </c>
      <c r="I90" s="53">
        <f t="shared" ref="I90:P90" si="73">I89/$C89</f>
        <v>2.9411764705882353E-2</v>
      </c>
      <c r="J90" s="53">
        <f t="shared" si="73"/>
        <v>2.9411764705882353E-2</v>
      </c>
      <c r="K90" s="53">
        <f t="shared" si="73"/>
        <v>2.9411764705882353E-2</v>
      </c>
      <c r="L90" s="53">
        <f t="shared" si="73"/>
        <v>0</v>
      </c>
      <c r="M90" s="53">
        <f t="shared" si="73"/>
        <v>5.8823529411764705E-2</v>
      </c>
      <c r="N90" s="53">
        <f t="shared" si="73"/>
        <v>0.14705882352941177</v>
      </c>
      <c r="O90" s="53">
        <f t="shared" ref="O90" si="74">O89/$C89</f>
        <v>0.11764705882352941</v>
      </c>
      <c r="P90" s="53">
        <f t="shared" si="73"/>
        <v>8.8235294117647065E-2</v>
      </c>
      <c r="Q90" s="19"/>
    </row>
    <row r="91" spans="2:17" ht="14.25" thickTop="1" x14ac:dyDescent="0.15">
      <c r="B91" s="243" t="s">
        <v>489</v>
      </c>
      <c r="C91" s="244">
        <f t="shared" ref="C91" si="75">SUM(D91:P91)</f>
        <v>1245</v>
      </c>
      <c r="D91" s="244">
        <f>SUM(D79,D81,D83,D85,D87)</f>
        <v>173</v>
      </c>
      <c r="E91" s="244">
        <f>SUM(E79,E81,E83,E85,E87)</f>
        <v>126</v>
      </c>
      <c r="F91" s="244">
        <f t="shared" ref="F91:P91" si="76">SUM(F79,F81,F83,F85,F87)</f>
        <v>153</v>
      </c>
      <c r="G91" s="244">
        <f t="shared" si="76"/>
        <v>25</v>
      </c>
      <c r="H91" s="244">
        <f t="shared" si="76"/>
        <v>38</v>
      </c>
      <c r="I91" s="244">
        <f t="shared" si="76"/>
        <v>73</v>
      </c>
      <c r="J91" s="244">
        <f t="shared" si="76"/>
        <v>79</v>
      </c>
      <c r="K91" s="244">
        <f t="shared" si="76"/>
        <v>62</v>
      </c>
      <c r="L91" s="244">
        <f t="shared" si="76"/>
        <v>51</v>
      </c>
      <c r="M91" s="244">
        <f t="shared" si="76"/>
        <v>38</v>
      </c>
      <c r="N91" s="244">
        <f t="shared" si="76"/>
        <v>197</v>
      </c>
      <c r="O91" s="244">
        <f t="shared" si="76"/>
        <v>51</v>
      </c>
      <c r="P91" s="244">
        <f t="shared" si="76"/>
        <v>179</v>
      </c>
      <c r="Q91" s="19"/>
    </row>
    <row r="92" spans="2:17" ht="13.5" x14ac:dyDescent="0.15">
      <c r="B92" s="245"/>
      <c r="C92" s="237">
        <f>C91/C91</f>
        <v>1</v>
      </c>
      <c r="D92" s="238">
        <f>D91/$C91</f>
        <v>0.13895582329317269</v>
      </c>
      <c r="E92" s="238">
        <f>E91/$C91</f>
        <v>0.10120481927710843</v>
      </c>
      <c r="F92" s="238">
        <f t="shared" ref="F92:P92" si="77">F91/$C91</f>
        <v>0.12289156626506025</v>
      </c>
      <c r="G92" s="238">
        <f t="shared" si="77"/>
        <v>2.0080321285140562E-2</v>
      </c>
      <c r="H92" s="238">
        <f t="shared" si="77"/>
        <v>3.0522088353413655E-2</v>
      </c>
      <c r="I92" s="238">
        <f t="shared" si="77"/>
        <v>5.8634538152610445E-2</v>
      </c>
      <c r="J92" s="238">
        <f t="shared" si="77"/>
        <v>6.3453815261044183E-2</v>
      </c>
      <c r="K92" s="238">
        <f t="shared" si="77"/>
        <v>4.9799196787148593E-2</v>
      </c>
      <c r="L92" s="238">
        <f t="shared" si="77"/>
        <v>4.0963855421686748E-2</v>
      </c>
      <c r="M92" s="238">
        <f t="shared" si="77"/>
        <v>3.0522088353413655E-2</v>
      </c>
      <c r="N92" s="238">
        <f t="shared" si="77"/>
        <v>0.15823293172690764</v>
      </c>
      <c r="O92" s="238">
        <f t="shared" si="77"/>
        <v>4.0963855421686748E-2</v>
      </c>
      <c r="P92" s="238">
        <f t="shared" si="77"/>
        <v>0.14377510040160643</v>
      </c>
      <c r="Q92" s="19"/>
    </row>
    <row r="93" spans="2:17" x14ac:dyDescent="0.4">
      <c r="Q93" s="19"/>
    </row>
    <row r="94" spans="2:17" ht="16.5" customHeight="1" x14ac:dyDescent="0.4">
      <c r="B94" s="18" t="s">
        <v>311</v>
      </c>
      <c r="Q94" s="19"/>
    </row>
    <row r="95" spans="2:17" s="24" customFormat="1" ht="80.25" customHeight="1" x14ac:dyDescent="0.4">
      <c r="B95" s="89"/>
      <c r="C95" s="90" t="s">
        <v>39</v>
      </c>
      <c r="D95" s="91" t="s">
        <v>159</v>
      </c>
      <c r="E95" s="91" t="s">
        <v>160</v>
      </c>
      <c r="F95" s="91" t="s">
        <v>161</v>
      </c>
      <c r="G95" s="91" t="s">
        <v>162</v>
      </c>
      <c r="H95" s="91" t="s">
        <v>163</v>
      </c>
      <c r="I95" s="91" t="s">
        <v>164</v>
      </c>
      <c r="J95" s="91" t="s">
        <v>165</v>
      </c>
      <c r="K95" s="91" t="s">
        <v>166</v>
      </c>
      <c r="L95" s="91" t="s">
        <v>167</v>
      </c>
      <c r="M95" s="91" t="s">
        <v>168</v>
      </c>
      <c r="N95" s="91" t="s">
        <v>169</v>
      </c>
      <c r="O95" s="91" t="s">
        <v>2</v>
      </c>
      <c r="P95" s="91" t="s">
        <v>91</v>
      </c>
    </row>
    <row r="96" spans="2:17" x14ac:dyDescent="0.15">
      <c r="B96" s="43" t="s">
        <v>42</v>
      </c>
      <c r="C96" s="44">
        <f>SUM(D96:P96)</f>
        <v>1302</v>
      </c>
      <c r="D96" s="45">
        <f>SUM(D98,D100,D102,D104,D106,D108,D110)</f>
        <v>177</v>
      </c>
      <c r="E96" s="45">
        <f t="shared" ref="E96:P96" si="78">SUM(E98,E100,E102,E104,E106,E108,E110)</f>
        <v>131</v>
      </c>
      <c r="F96" s="45">
        <f t="shared" si="78"/>
        <v>160</v>
      </c>
      <c r="G96" s="45">
        <f t="shared" si="78"/>
        <v>29</v>
      </c>
      <c r="H96" s="45">
        <f t="shared" si="78"/>
        <v>41</v>
      </c>
      <c r="I96" s="45">
        <f t="shared" si="78"/>
        <v>74</v>
      </c>
      <c r="J96" s="45">
        <f>SUM(J98,J100,J102,J104,J106,J108,J110)</f>
        <v>82</v>
      </c>
      <c r="K96" s="45">
        <f t="shared" si="78"/>
        <v>63</v>
      </c>
      <c r="L96" s="45">
        <f t="shared" si="78"/>
        <v>51</v>
      </c>
      <c r="M96" s="45">
        <f t="shared" si="78"/>
        <v>41</v>
      </c>
      <c r="N96" s="45">
        <f t="shared" si="78"/>
        <v>205</v>
      </c>
      <c r="O96" s="45">
        <f t="shared" ref="O96" si="79">SUM(O98,O100,O102,O104,O106,O108,O110)</f>
        <v>55</v>
      </c>
      <c r="P96" s="45">
        <f t="shared" si="78"/>
        <v>193</v>
      </c>
      <c r="Q96" s="19"/>
    </row>
    <row r="97" spans="2:27" ht="12.75" thickBot="1" x14ac:dyDescent="0.2">
      <c r="B97" s="47"/>
      <c r="C97" s="48">
        <f>$C96/C96</f>
        <v>1</v>
      </c>
      <c r="D97" s="48">
        <f t="shared" ref="D97:P97" si="80">D96/$C96</f>
        <v>0.13594470046082949</v>
      </c>
      <c r="E97" s="48">
        <f t="shared" si="80"/>
        <v>0.10061443932411675</v>
      </c>
      <c r="F97" s="48">
        <f t="shared" si="80"/>
        <v>0.12288786482334869</v>
      </c>
      <c r="G97" s="48">
        <f t="shared" si="80"/>
        <v>2.227342549923195E-2</v>
      </c>
      <c r="H97" s="48">
        <f t="shared" si="80"/>
        <v>3.1490015360983101E-2</v>
      </c>
      <c r="I97" s="48">
        <f t="shared" si="80"/>
        <v>5.683563748079877E-2</v>
      </c>
      <c r="J97" s="48">
        <f>J96/$C96</f>
        <v>6.2980030721966201E-2</v>
      </c>
      <c r="K97" s="48">
        <f t="shared" si="80"/>
        <v>4.8387096774193547E-2</v>
      </c>
      <c r="L97" s="48">
        <f t="shared" si="80"/>
        <v>3.9170506912442393E-2</v>
      </c>
      <c r="M97" s="48">
        <f t="shared" si="80"/>
        <v>3.1490015360983101E-2</v>
      </c>
      <c r="N97" s="48">
        <f t="shared" si="80"/>
        <v>0.15745007680491552</v>
      </c>
      <c r="O97" s="48">
        <f t="shared" ref="O97" si="81">O96/$C96</f>
        <v>4.2242703533026116E-2</v>
      </c>
      <c r="P97" s="48">
        <f t="shared" si="80"/>
        <v>0.14823348694316435</v>
      </c>
      <c r="Q97" s="19"/>
    </row>
    <row r="98" spans="2:27" ht="12.75" thickTop="1" x14ac:dyDescent="0.15">
      <c r="B98" s="50" t="s">
        <v>67</v>
      </c>
      <c r="C98" s="44">
        <f>SUM(D98:P98)</f>
        <v>429</v>
      </c>
      <c r="D98" s="51">
        <v>54</v>
      </c>
      <c r="E98" s="45">
        <v>48</v>
      </c>
      <c r="F98" s="45">
        <v>44</v>
      </c>
      <c r="G98" s="45">
        <v>16</v>
      </c>
      <c r="H98" s="51">
        <v>15</v>
      </c>
      <c r="I98" s="45">
        <v>23</v>
      </c>
      <c r="J98" s="45">
        <v>28</v>
      </c>
      <c r="K98" s="45">
        <v>30</v>
      </c>
      <c r="L98" s="45">
        <v>15</v>
      </c>
      <c r="M98" s="45">
        <v>13</v>
      </c>
      <c r="N98" s="45">
        <v>56</v>
      </c>
      <c r="O98" s="45">
        <v>13</v>
      </c>
      <c r="P98" s="45">
        <v>74</v>
      </c>
      <c r="Q98" s="72"/>
      <c r="R98" s="73"/>
      <c r="S98" s="73"/>
      <c r="T98" s="73"/>
      <c r="U98" s="73"/>
      <c r="V98" s="73"/>
      <c r="W98" s="73"/>
      <c r="X98" s="73"/>
      <c r="Y98" s="73"/>
      <c r="Z98" s="73"/>
      <c r="AA98" s="73"/>
    </row>
    <row r="99" spans="2:27" x14ac:dyDescent="0.15">
      <c r="B99" s="52"/>
      <c r="C99" s="53">
        <f>$C98/C98</f>
        <v>1</v>
      </c>
      <c r="D99" s="53">
        <f t="shared" ref="D99:P99" si="82">D98/$C98</f>
        <v>0.12587412587412589</v>
      </c>
      <c r="E99" s="53">
        <f t="shared" si="82"/>
        <v>0.11188811188811189</v>
      </c>
      <c r="F99" s="53">
        <f t="shared" si="82"/>
        <v>0.10256410256410256</v>
      </c>
      <c r="G99" s="53">
        <f t="shared" si="82"/>
        <v>3.7296037296037296E-2</v>
      </c>
      <c r="H99" s="53">
        <f t="shared" si="82"/>
        <v>3.4965034965034968E-2</v>
      </c>
      <c r="I99" s="53">
        <f t="shared" si="82"/>
        <v>5.3613053613053616E-2</v>
      </c>
      <c r="J99" s="53">
        <f t="shared" si="82"/>
        <v>6.5268065268065265E-2</v>
      </c>
      <c r="K99" s="53">
        <f t="shared" si="82"/>
        <v>6.9930069930069935E-2</v>
      </c>
      <c r="L99" s="53">
        <f t="shared" si="82"/>
        <v>3.4965034965034968E-2</v>
      </c>
      <c r="M99" s="53">
        <f t="shared" si="82"/>
        <v>3.0303030303030304E-2</v>
      </c>
      <c r="N99" s="53">
        <f t="shared" si="82"/>
        <v>0.13053613053613053</v>
      </c>
      <c r="O99" s="53">
        <f t="shared" ref="O99" si="83">O98/$C98</f>
        <v>3.0303030303030304E-2</v>
      </c>
      <c r="P99" s="53">
        <f t="shared" si="82"/>
        <v>0.17249417249417248</v>
      </c>
      <c r="Q99" s="72"/>
      <c r="R99" s="73"/>
      <c r="S99" s="73"/>
      <c r="T99" s="73"/>
      <c r="U99" s="73"/>
      <c r="V99" s="73"/>
      <c r="W99" s="73"/>
      <c r="X99" s="73"/>
      <c r="Y99" s="73"/>
      <c r="Z99" s="73"/>
      <c r="AA99" s="73"/>
    </row>
    <row r="100" spans="2:27" x14ac:dyDescent="0.15">
      <c r="B100" s="50" t="s">
        <v>31</v>
      </c>
      <c r="C100" s="44">
        <f>SUM(D100:P100)</f>
        <v>57</v>
      </c>
      <c r="D100" s="51">
        <v>6</v>
      </c>
      <c r="E100" s="45">
        <v>6</v>
      </c>
      <c r="F100" s="45">
        <v>9</v>
      </c>
      <c r="G100" s="45">
        <v>2</v>
      </c>
      <c r="H100" s="51">
        <v>6</v>
      </c>
      <c r="I100" s="45">
        <v>4</v>
      </c>
      <c r="J100" s="45">
        <v>3</v>
      </c>
      <c r="K100" s="45">
        <v>1</v>
      </c>
      <c r="L100" s="45">
        <v>3</v>
      </c>
      <c r="M100" s="45">
        <v>4</v>
      </c>
      <c r="N100" s="45">
        <v>6</v>
      </c>
      <c r="O100" s="45">
        <v>3</v>
      </c>
      <c r="P100" s="45">
        <v>4</v>
      </c>
      <c r="Q100" s="72"/>
      <c r="R100" s="73"/>
      <c r="S100" s="73"/>
      <c r="T100" s="73"/>
      <c r="U100" s="73"/>
      <c r="V100" s="73"/>
      <c r="W100" s="73"/>
      <c r="X100" s="73"/>
      <c r="Y100" s="73"/>
      <c r="Z100" s="73"/>
      <c r="AA100" s="73"/>
    </row>
    <row r="101" spans="2:27" x14ac:dyDescent="0.15">
      <c r="B101" s="52"/>
      <c r="C101" s="53">
        <f>$C100/C100</f>
        <v>1</v>
      </c>
      <c r="D101" s="53">
        <f t="shared" ref="D101:P101" si="84">D100/$C100</f>
        <v>0.10526315789473684</v>
      </c>
      <c r="E101" s="53">
        <f t="shared" si="84"/>
        <v>0.10526315789473684</v>
      </c>
      <c r="F101" s="53">
        <f t="shared" si="84"/>
        <v>0.15789473684210525</v>
      </c>
      <c r="G101" s="53">
        <f t="shared" si="84"/>
        <v>3.5087719298245612E-2</v>
      </c>
      <c r="H101" s="53">
        <f t="shared" si="84"/>
        <v>0.10526315789473684</v>
      </c>
      <c r="I101" s="53">
        <f t="shared" si="84"/>
        <v>7.0175438596491224E-2</v>
      </c>
      <c r="J101" s="53">
        <f t="shared" si="84"/>
        <v>5.2631578947368418E-2</v>
      </c>
      <c r="K101" s="53">
        <f t="shared" si="84"/>
        <v>1.7543859649122806E-2</v>
      </c>
      <c r="L101" s="53">
        <f t="shared" si="84"/>
        <v>5.2631578947368418E-2</v>
      </c>
      <c r="M101" s="53">
        <f t="shared" si="84"/>
        <v>7.0175438596491224E-2</v>
      </c>
      <c r="N101" s="53">
        <f t="shared" si="84"/>
        <v>0.10526315789473684</v>
      </c>
      <c r="O101" s="53">
        <f t="shared" ref="O101" si="85">O100/$C100</f>
        <v>5.2631578947368418E-2</v>
      </c>
      <c r="P101" s="53">
        <f t="shared" si="84"/>
        <v>7.0175438596491224E-2</v>
      </c>
      <c r="Q101" s="72"/>
      <c r="R101" s="73"/>
      <c r="S101" s="73"/>
      <c r="T101" s="73"/>
      <c r="U101" s="73"/>
      <c r="V101" s="73"/>
      <c r="W101" s="73"/>
      <c r="X101" s="73"/>
      <c r="Y101" s="73"/>
      <c r="Z101" s="73"/>
      <c r="AA101" s="73"/>
    </row>
    <row r="102" spans="2:27" x14ac:dyDescent="0.15">
      <c r="B102" s="50" t="s">
        <v>32</v>
      </c>
      <c r="C102" s="44">
        <f>SUM(D102:P102)</f>
        <v>94</v>
      </c>
      <c r="D102" s="51">
        <v>16</v>
      </c>
      <c r="E102" s="45">
        <v>10</v>
      </c>
      <c r="F102" s="45">
        <v>15</v>
      </c>
      <c r="G102" s="45">
        <v>0</v>
      </c>
      <c r="H102" s="51">
        <v>3</v>
      </c>
      <c r="I102" s="45">
        <v>3</v>
      </c>
      <c r="J102" s="45">
        <v>7</v>
      </c>
      <c r="K102" s="45">
        <v>2</v>
      </c>
      <c r="L102" s="45">
        <v>2</v>
      </c>
      <c r="M102" s="45">
        <v>3</v>
      </c>
      <c r="N102" s="45">
        <v>13</v>
      </c>
      <c r="O102" s="45">
        <v>9</v>
      </c>
      <c r="P102" s="45">
        <v>11</v>
      </c>
      <c r="Q102" s="72"/>
      <c r="R102" s="73"/>
      <c r="S102" s="73"/>
      <c r="T102" s="73"/>
      <c r="U102" s="73"/>
      <c r="V102" s="73"/>
      <c r="W102" s="73"/>
      <c r="X102" s="73"/>
      <c r="Y102" s="73"/>
      <c r="Z102" s="73"/>
      <c r="AA102" s="73"/>
    </row>
    <row r="103" spans="2:27" x14ac:dyDescent="0.15">
      <c r="B103" s="52"/>
      <c r="C103" s="53">
        <f>$C102/C102</f>
        <v>1</v>
      </c>
      <c r="D103" s="53">
        <f t="shared" ref="D103:P103" si="86">D102/$C102</f>
        <v>0.1702127659574468</v>
      </c>
      <c r="E103" s="53">
        <f t="shared" si="86"/>
        <v>0.10638297872340426</v>
      </c>
      <c r="F103" s="53">
        <f t="shared" si="86"/>
        <v>0.15957446808510639</v>
      </c>
      <c r="G103" s="53">
        <f t="shared" si="86"/>
        <v>0</v>
      </c>
      <c r="H103" s="53">
        <f t="shared" si="86"/>
        <v>3.1914893617021274E-2</v>
      </c>
      <c r="I103" s="53">
        <f t="shared" si="86"/>
        <v>3.1914893617021274E-2</v>
      </c>
      <c r="J103" s="53">
        <f t="shared" si="86"/>
        <v>7.4468085106382975E-2</v>
      </c>
      <c r="K103" s="53">
        <f t="shared" si="86"/>
        <v>2.1276595744680851E-2</v>
      </c>
      <c r="L103" s="53">
        <f t="shared" si="86"/>
        <v>2.1276595744680851E-2</v>
      </c>
      <c r="M103" s="53">
        <f t="shared" si="86"/>
        <v>3.1914893617021274E-2</v>
      </c>
      <c r="N103" s="53">
        <f t="shared" si="86"/>
        <v>0.13829787234042554</v>
      </c>
      <c r="O103" s="53">
        <f t="shared" ref="O103" si="87">O102/$C102</f>
        <v>9.5744680851063829E-2</v>
      </c>
      <c r="P103" s="53">
        <f t="shared" si="86"/>
        <v>0.11702127659574468</v>
      </c>
      <c r="Q103" s="72"/>
      <c r="R103" s="73"/>
      <c r="S103" s="73"/>
      <c r="T103" s="73"/>
      <c r="U103" s="73"/>
      <c r="V103" s="73"/>
      <c r="W103" s="73"/>
      <c r="X103" s="73"/>
      <c r="Y103" s="73"/>
      <c r="Z103" s="73"/>
      <c r="AA103" s="73"/>
    </row>
    <row r="104" spans="2:27" x14ac:dyDescent="0.15">
      <c r="B104" s="50" t="s">
        <v>33</v>
      </c>
      <c r="C104" s="44">
        <f>SUM(D104:P104)</f>
        <v>389</v>
      </c>
      <c r="D104" s="51">
        <v>56</v>
      </c>
      <c r="E104" s="45">
        <v>49</v>
      </c>
      <c r="F104" s="45">
        <v>55</v>
      </c>
      <c r="G104" s="45">
        <v>4</v>
      </c>
      <c r="H104" s="51">
        <v>10</v>
      </c>
      <c r="I104" s="45">
        <v>25</v>
      </c>
      <c r="J104" s="45">
        <v>24</v>
      </c>
      <c r="K104" s="45">
        <v>20</v>
      </c>
      <c r="L104" s="45">
        <v>17</v>
      </c>
      <c r="M104" s="45">
        <v>9</v>
      </c>
      <c r="N104" s="45">
        <v>63</v>
      </c>
      <c r="O104" s="45">
        <v>11</v>
      </c>
      <c r="P104" s="45">
        <v>46</v>
      </c>
      <c r="Q104" s="72"/>
      <c r="R104" s="73"/>
      <c r="S104" s="73"/>
      <c r="T104" s="73"/>
      <c r="U104" s="73"/>
      <c r="V104" s="73"/>
      <c r="W104" s="73"/>
      <c r="X104" s="73"/>
      <c r="Y104" s="73"/>
      <c r="Z104" s="73"/>
      <c r="AA104" s="73"/>
    </row>
    <row r="105" spans="2:27" x14ac:dyDescent="0.15">
      <c r="B105" s="52"/>
      <c r="C105" s="53">
        <f>$C104/C104</f>
        <v>1</v>
      </c>
      <c r="D105" s="53">
        <f t="shared" ref="D105:P105" si="88">D104/$C104</f>
        <v>0.14395886889460155</v>
      </c>
      <c r="E105" s="53">
        <f t="shared" si="88"/>
        <v>0.12596401028277635</v>
      </c>
      <c r="F105" s="53">
        <f t="shared" si="88"/>
        <v>0.14138817480719795</v>
      </c>
      <c r="G105" s="53">
        <f t="shared" si="88"/>
        <v>1.0282776349614395E-2</v>
      </c>
      <c r="H105" s="53">
        <f t="shared" si="88"/>
        <v>2.570694087403599E-2</v>
      </c>
      <c r="I105" s="53">
        <f t="shared" si="88"/>
        <v>6.4267352185089971E-2</v>
      </c>
      <c r="J105" s="53">
        <f t="shared" si="88"/>
        <v>6.1696658097686374E-2</v>
      </c>
      <c r="K105" s="53">
        <f t="shared" si="88"/>
        <v>5.1413881748071981E-2</v>
      </c>
      <c r="L105" s="53">
        <f t="shared" si="88"/>
        <v>4.3701799485861184E-2</v>
      </c>
      <c r="M105" s="53">
        <f t="shared" si="88"/>
        <v>2.313624678663239E-2</v>
      </c>
      <c r="N105" s="53">
        <f t="shared" si="88"/>
        <v>0.16195372750642673</v>
      </c>
      <c r="O105" s="53">
        <f t="shared" ref="O105" si="89">O104/$C104</f>
        <v>2.8277634961439587E-2</v>
      </c>
      <c r="P105" s="53">
        <f t="shared" si="88"/>
        <v>0.11825192802056556</v>
      </c>
      <c r="Q105" s="19"/>
    </row>
    <row r="106" spans="2:27" ht="12" customHeight="1" x14ac:dyDescent="0.15">
      <c r="B106" s="50" t="s">
        <v>34</v>
      </c>
      <c r="C106" s="44">
        <f>SUM(D106:P106)</f>
        <v>166</v>
      </c>
      <c r="D106" s="51">
        <v>23</v>
      </c>
      <c r="E106" s="45">
        <v>12</v>
      </c>
      <c r="F106" s="45">
        <v>17</v>
      </c>
      <c r="G106" s="45">
        <v>3</v>
      </c>
      <c r="H106" s="51">
        <v>5</v>
      </c>
      <c r="I106" s="45">
        <v>14</v>
      </c>
      <c r="J106" s="45">
        <v>10</v>
      </c>
      <c r="K106" s="45">
        <v>8</v>
      </c>
      <c r="L106" s="45">
        <v>7</v>
      </c>
      <c r="M106" s="45">
        <v>7</v>
      </c>
      <c r="N106" s="45">
        <v>26</v>
      </c>
      <c r="O106" s="45">
        <v>10</v>
      </c>
      <c r="P106" s="45">
        <v>24</v>
      </c>
      <c r="Q106" s="19"/>
    </row>
    <row r="107" spans="2:27" ht="12" customHeight="1" x14ac:dyDescent="0.15">
      <c r="B107" s="52"/>
      <c r="C107" s="53">
        <f>$C106/C106</f>
        <v>1</v>
      </c>
      <c r="D107" s="53">
        <f t="shared" ref="D107:P107" si="90">D106/$C106</f>
        <v>0.13855421686746988</v>
      </c>
      <c r="E107" s="53">
        <f t="shared" si="90"/>
        <v>7.2289156626506021E-2</v>
      </c>
      <c r="F107" s="53">
        <f t="shared" si="90"/>
        <v>0.10240963855421686</v>
      </c>
      <c r="G107" s="53">
        <f t="shared" si="90"/>
        <v>1.8072289156626505E-2</v>
      </c>
      <c r="H107" s="53">
        <f t="shared" si="90"/>
        <v>3.0120481927710843E-2</v>
      </c>
      <c r="I107" s="53">
        <f t="shared" si="90"/>
        <v>8.4337349397590355E-2</v>
      </c>
      <c r="J107" s="53">
        <f t="shared" si="90"/>
        <v>6.0240963855421686E-2</v>
      </c>
      <c r="K107" s="53">
        <f t="shared" si="90"/>
        <v>4.8192771084337352E-2</v>
      </c>
      <c r="L107" s="53">
        <f t="shared" si="90"/>
        <v>4.2168674698795178E-2</v>
      </c>
      <c r="M107" s="53">
        <f t="shared" si="90"/>
        <v>4.2168674698795178E-2</v>
      </c>
      <c r="N107" s="53">
        <f t="shared" si="90"/>
        <v>0.15662650602409639</v>
      </c>
      <c r="O107" s="53">
        <f t="shared" ref="O107" si="91">O106/$C106</f>
        <v>6.0240963855421686E-2</v>
      </c>
      <c r="P107" s="53">
        <f t="shared" si="90"/>
        <v>0.14457831325301204</v>
      </c>
      <c r="Q107" s="19"/>
    </row>
    <row r="108" spans="2:27" ht="12" customHeight="1" x14ac:dyDescent="0.15">
      <c r="B108" s="50" t="s">
        <v>35</v>
      </c>
      <c r="C108" s="44">
        <f>SUM(D108:P108)</f>
        <v>143</v>
      </c>
      <c r="D108" s="51">
        <v>21</v>
      </c>
      <c r="E108" s="45">
        <v>5</v>
      </c>
      <c r="F108" s="45">
        <v>19</v>
      </c>
      <c r="G108" s="45">
        <v>4</v>
      </c>
      <c r="H108" s="51">
        <v>2</v>
      </c>
      <c r="I108" s="45">
        <v>5</v>
      </c>
      <c r="J108" s="45">
        <v>9</v>
      </c>
      <c r="K108" s="45">
        <v>1</v>
      </c>
      <c r="L108" s="45">
        <v>7</v>
      </c>
      <c r="M108" s="45">
        <v>5</v>
      </c>
      <c r="N108" s="45">
        <v>32</v>
      </c>
      <c r="O108" s="45">
        <v>9</v>
      </c>
      <c r="P108" s="45">
        <v>24</v>
      </c>
      <c r="Q108" s="19"/>
    </row>
    <row r="109" spans="2:27" s="57" customFormat="1" ht="12" customHeight="1" x14ac:dyDescent="0.15">
      <c r="B109" s="52"/>
      <c r="C109" s="53">
        <f t="shared" ref="C109" si="92">$C108/C108</f>
        <v>1</v>
      </c>
      <c r="D109" s="53">
        <f t="shared" ref="D109:P109" si="93">D108/$C108</f>
        <v>0.14685314685314685</v>
      </c>
      <c r="E109" s="53">
        <f t="shared" si="93"/>
        <v>3.4965034965034968E-2</v>
      </c>
      <c r="F109" s="53">
        <f t="shared" si="93"/>
        <v>0.13286713286713286</v>
      </c>
      <c r="G109" s="53">
        <f t="shared" si="93"/>
        <v>2.7972027972027972E-2</v>
      </c>
      <c r="H109" s="53">
        <f t="shared" si="93"/>
        <v>1.3986013986013986E-2</v>
      </c>
      <c r="I109" s="53">
        <f t="shared" si="93"/>
        <v>3.4965034965034968E-2</v>
      </c>
      <c r="J109" s="53">
        <f t="shared" si="93"/>
        <v>6.2937062937062943E-2</v>
      </c>
      <c r="K109" s="53">
        <f t="shared" si="93"/>
        <v>6.993006993006993E-3</v>
      </c>
      <c r="L109" s="53">
        <f t="shared" si="93"/>
        <v>4.8951048951048952E-2</v>
      </c>
      <c r="M109" s="53">
        <f t="shared" si="93"/>
        <v>3.4965034965034968E-2</v>
      </c>
      <c r="N109" s="53">
        <f t="shared" si="93"/>
        <v>0.22377622377622378</v>
      </c>
      <c r="O109" s="53">
        <f t="shared" ref="O109" si="94">O108/$C108</f>
        <v>6.2937062937062943E-2</v>
      </c>
      <c r="P109" s="53">
        <f t="shared" si="93"/>
        <v>0.16783216783216784</v>
      </c>
    </row>
    <row r="110" spans="2:27" ht="12" customHeight="1" x14ac:dyDescent="0.15">
      <c r="B110" s="50" t="s">
        <v>0</v>
      </c>
      <c r="C110" s="44">
        <f>SUM(D110:P110)</f>
        <v>24</v>
      </c>
      <c r="D110" s="51">
        <v>1</v>
      </c>
      <c r="E110" s="45">
        <v>1</v>
      </c>
      <c r="F110" s="45">
        <v>1</v>
      </c>
      <c r="G110" s="45">
        <v>0</v>
      </c>
      <c r="H110" s="51">
        <v>0</v>
      </c>
      <c r="I110" s="45">
        <v>0</v>
      </c>
      <c r="J110" s="45">
        <v>1</v>
      </c>
      <c r="K110" s="45">
        <v>1</v>
      </c>
      <c r="L110" s="45">
        <v>0</v>
      </c>
      <c r="M110" s="45">
        <v>0</v>
      </c>
      <c r="N110" s="45">
        <v>9</v>
      </c>
      <c r="O110" s="45">
        <v>0</v>
      </c>
      <c r="P110" s="45">
        <v>10</v>
      </c>
      <c r="Q110" s="19"/>
    </row>
    <row r="111" spans="2:27" s="57" customFormat="1" ht="12" customHeight="1" x14ac:dyDescent="0.15">
      <c r="B111" s="52"/>
      <c r="C111" s="53">
        <f t="shared" ref="C111" si="95">$C110/C110</f>
        <v>1</v>
      </c>
      <c r="D111" s="53">
        <f t="shared" ref="D111:P111" si="96">D110/$C110</f>
        <v>4.1666666666666664E-2</v>
      </c>
      <c r="E111" s="53">
        <f t="shared" si="96"/>
        <v>4.1666666666666664E-2</v>
      </c>
      <c r="F111" s="53">
        <f t="shared" si="96"/>
        <v>4.1666666666666664E-2</v>
      </c>
      <c r="G111" s="53">
        <f t="shared" si="96"/>
        <v>0</v>
      </c>
      <c r="H111" s="53">
        <f t="shared" si="96"/>
        <v>0</v>
      </c>
      <c r="I111" s="53">
        <f t="shared" si="96"/>
        <v>0</v>
      </c>
      <c r="J111" s="53">
        <f t="shared" si="96"/>
        <v>4.1666666666666664E-2</v>
      </c>
      <c r="K111" s="53">
        <f t="shared" si="96"/>
        <v>4.1666666666666664E-2</v>
      </c>
      <c r="L111" s="53">
        <f t="shared" si="96"/>
        <v>0</v>
      </c>
      <c r="M111" s="53">
        <f t="shared" si="96"/>
        <v>0</v>
      </c>
      <c r="N111" s="53">
        <f t="shared" si="96"/>
        <v>0.375</v>
      </c>
      <c r="O111" s="53">
        <f t="shared" ref="O111" si="97">O110/$C110</f>
        <v>0</v>
      </c>
      <c r="P111" s="53">
        <f t="shared" si="96"/>
        <v>0.41666666666666669</v>
      </c>
    </row>
    <row r="112" spans="2:27" s="57" customFormat="1" ht="13.5" x14ac:dyDescent="0.4">
      <c r="E112" s="58"/>
    </row>
  </sheetData>
  <mergeCells count="13">
    <mergeCell ref="B19:G19"/>
    <mergeCell ref="C31:D31"/>
    <mergeCell ref="E31:F31"/>
    <mergeCell ref="G31:H31"/>
    <mergeCell ref="I31:J31"/>
    <mergeCell ref="C29:D29"/>
    <mergeCell ref="E29:F29"/>
    <mergeCell ref="G29:H29"/>
    <mergeCell ref="I29:J29"/>
    <mergeCell ref="C30:D30"/>
    <mergeCell ref="E30:F30"/>
    <mergeCell ref="G30:H30"/>
    <mergeCell ref="I30:J30"/>
  </mergeCells>
  <phoneticPr fontId="2"/>
  <pageMargins left="0.70866141732283472" right="0.70866141732283472" top="0.74803149606299213" bottom="0.74803149606299213" header="0.31496062992125984" footer="0.31496062992125984"/>
  <pageSetup paperSize="9" scale="81" orientation="landscape" r:id="rId1"/>
  <rowBreaks count="2" manualBreakCount="2">
    <brk id="59" max="15" man="1"/>
    <brk id="93" max="15" man="1"/>
  </rowBreaks>
  <colBreaks count="1" manualBreakCount="1">
    <brk id="1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5"/>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x14ac:dyDescent="0.4">
      <c r="B3" s="346" t="s">
        <v>170</v>
      </c>
      <c r="C3" s="346"/>
      <c r="D3" s="346"/>
      <c r="E3" s="346"/>
      <c r="F3" s="346"/>
      <c r="G3" s="346"/>
      <c r="H3" s="346"/>
      <c r="I3" s="346"/>
      <c r="J3" s="346"/>
      <c r="K3" s="346"/>
      <c r="L3" s="346"/>
    </row>
    <row r="4" spans="2:12" ht="37.5" customHeight="1" x14ac:dyDescent="0.4">
      <c r="B4" s="346"/>
      <c r="C4" s="346"/>
      <c r="D4" s="346"/>
      <c r="E4" s="346"/>
      <c r="F4" s="346"/>
      <c r="G4" s="346"/>
      <c r="H4" s="346"/>
      <c r="I4" s="346"/>
      <c r="J4" s="346"/>
      <c r="K4" s="346"/>
      <c r="L4" s="346"/>
    </row>
    <row r="5" spans="2:12" ht="8.25" customHeight="1" x14ac:dyDescent="0.4">
      <c r="B5" s="10"/>
      <c r="C5" s="10"/>
      <c r="D5" s="10"/>
      <c r="E5" s="11"/>
      <c r="F5" s="10"/>
      <c r="G5" s="10"/>
    </row>
    <row r="6" spans="2:12" ht="11.25" customHeight="1" x14ac:dyDescent="0.4">
      <c r="B6" s="169" t="s">
        <v>171</v>
      </c>
    </row>
    <row r="7" spans="2:12" ht="11.25" customHeight="1" x14ac:dyDescent="0.4">
      <c r="B7" s="169" t="s">
        <v>172</v>
      </c>
    </row>
    <row r="8" spans="2:12" ht="7.5" customHeight="1" x14ac:dyDescent="0.4"/>
    <row r="9" spans="2:12" s="142" customFormat="1" ht="12" customHeight="1" x14ac:dyDescent="0.4">
      <c r="B9" s="139"/>
      <c r="C9" s="140"/>
      <c r="D9" s="140"/>
      <c r="E9" s="141"/>
      <c r="F9" s="23" t="s">
        <v>141</v>
      </c>
      <c r="G9" s="23" t="s">
        <v>25</v>
      </c>
      <c r="J9" s="18"/>
    </row>
    <row r="10" spans="2:12" ht="12.75" customHeight="1" x14ac:dyDescent="0.15">
      <c r="B10" s="143" t="s">
        <v>117</v>
      </c>
      <c r="C10" s="144"/>
      <c r="D10" s="144"/>
      <c r="E10" s="145"/>
      <c r="F10" s="85">
        <v>86</v>
      </c>
      <c r="G10" s="146">
        <f>F10/F$14</f>
        <v>0.10723192019950124</v>
      </c>
    </row>
    <row r="11" spans="2:12" ht="12.75" customHeight="1" x14ac:dyDescent="0.15">
      <c r="B11" s="143" t="s">
        <v>118</v>
      </c>
      <c r="C11" s="144"/>
      <c r="D11" s="144"/>
      <c r="E11" s="145"/>
      <c r="F11" s="85">
        <v>182</v>
      </c>
      <c r="G11" s="146">
        <f>F11/F$14</f>
        <v>0.22693266832917705</v>
      </c>
    </row>
    <row r="12" spans="2:12" ht="12.75" customHeight="1" x14ac:dyDescent="0.15">
      <c r="B12" s="143" t="s">
        <v>119</v>
      </c>
      <c r="C12" s="144"/>
      <c r="D12" s="144"/>
      <c r="E12" s="145"/>
      <c r="F12" s="85">
        <v>387</v>
      </c>
      <c r="G12" s="146">
        <f>F12/F$14</f>
        <v>0.48254364089775559</v>
      </c>
    </row>
    <row r="13" spans="2:12" ht="12.75" customHeight="1" thickBot="1" x14ac:dyDescent="0.2">
      <c r="B13" s="170" t="s">
        <v>0</v>
      </c>
      <c r="C13" s="148"/>
      <c r="D13" s="148"/>
      <c r="E13" s="149"/>
      <c r="F13" s="150">
        <v>147</v>
      </c>
      <c r="G13" s="151">
        <f>F13/F$14</f>
        <v>0.18329177057356608</v>
      </c>
    </row>
    <row r="14" spans="2:12" ht="12.75" customHeight="1" thickTop="1" x14ac:dyDescent="0.15">
      <c r="B14" s="325" t="s">
        <v>14</v>
      </c>
      <c r="C14" s="326"/>
      <c r="D14" s="326"/>
      <c r="E14" s="327"/>
      <c r="F14" s="152">
        <f>SUM(F10:F13)</f>
        <v>802</v>
      </c>
      <c r="G14" s="153">
        <f>SUM(G10:G13)</f>
        <v>0.99999999999999989</v>
      </c>
    </row>
    <row r="15" spans="2:12" ht="7.5" customHeight="1" x14ac:dyDescent="0.4"/>
    <row r="16" spans="2:12" x14ac:dyDescent="0.4">
      <c r="B16" s="18" t="s">
        <v>36</v>
      </c>
    </row>
    <row r="17" spans="2:7" s="24" customFormat="1" ht="27.75" customHeight="1" x14ac:dyDescent="0.4">
      <c r="B17" s="89"/>
      <c r="C17" s="90" t="s">
        <v>39</v>
      </c>
      <c r="D17" s="91" t="s">
        <v>117</v>
      </c>
      <c r="E17" s="91" t="s">
        <v>118</v>
      </c>
      <c r="F17" s="96" t="s">
        <v>119</v>
      </c>
      <c r="G17" s="91" t="s">
        <v>91</v>
      </c>
    </row>
    <row r="18" spans="2:7" ht="11.25" customHeight="1" x14ac:dyDescent="0.15">
      <c r="B18" s="164" t="s">
        <v>42</v>
      </c>
      <c r="C18" s="44">
        <f>SUM(D18:G18)</f>
        <v>802</v>
      </c>
      <c r="D18" s="45">
        <f>SUM(D20,D22,D24,D26,D28,D30,D32,D34,D36,D38,D40)</f>
        <v>86</v>
      </c>
      <c r="E18" s="45">
        <f t="shared" ref="E18:F18" si="0">SUM(E20,E22,E24,E26,E28,E30,E32,E34,E36,E38,E40)</f>
        <v>182</v>
      </c>
      <c r="F18" s="45">
        <f t="shared" si="0"/>
        <v>387</v>
      </c>
      <c r="G18" s="45">
        <f t="shared" ref="G18" si="1">SUM(G20,G22,G24,G26,G28,G30,G32,G34,G36,G38,G40)</f>
        <v>147</v>
      </c>
    </row>
    <row r="19" spans="2:7" ht="11.25" customHeight="1" thickBot="1" x14ac:dyDescent="0.2">
      <c r="B19" s="47"/>
      <c r="C19" s="48">
        <f>$C18/C18</f>
        <v>1</v>
      </c>
      <c r="D19" s="48">
        <f>D18/$C18</f>
        <v>0.10723192019950124</v>
      </c>
      <c r="E19" s="48">
        <f t="shared" ref="E19:F19" si="2">E18/$C18</f>
        <v>0.22693266832917705</v>
      </c>
      <c r="F19" s="48">
        <f t="shared" si="2"/>
        <v>0.48254364089775559</v>
      </c>
      <c r="G19" s="48">
        <f t="shared" ref="G19" si="3">G18/$C18</f>
        <v>0.18329177057356608</v>
      </c>
    </row>
    <row r="20" spans="2:7" ht="11.25" customHeight="1" thickTop="1" x14ac:dyDescent="0.15">
      <c r="B20" s="50" t="s">
        <v>5</v>
      </c>
      <c r="C20" s="44">
        <f>SUM(D20:G20)</f>
        <v>245</v>
      </c>
      <c r="D20" s="51">
        <v>23</v>
      </c>
      <c r="E20" s="45">
        <v>59</v>
      </c>
      <c r="F20" s="45">
        <v>124</v>
      </c>
      <c r="G20" s="45">
        <v>39</v>
      </c>
    </row>
    <row r="21" spans="2:7" ht="11.25" customHeight="1" x14ac:dyDescent="0.15">
      <c r="B21" s="52"/>
      <c r="C21" s="53">
        <f>$C20/C20</f>
        <v>1</v>
      </c>
      <c r="D21" s="53">
        <f>D20/$C20</f>
        <v>9.3877551020408165E-2</v>
      </c>
      <c r="E21" s="53">
        <f t="shared" ref="E21:F21" si="4">E20/$C20</f>
        <v>0.24081632653061225</v>
      </c>
      <c r="F21" s="53">
        <f t="shared" si="4"/>
        <v>0.5061224489795918</v>
      </c>
      <c r="G21" s="53">
        <f t="shared" ref="G21" si="5">G20/$C20</f>
        <v>0.15918367346938775</v>
      </c>
    </row>
    <row r="22" spans="2:7" ht="11.25" customHeight="1" x14ac:dyDescent="0.15">
      <c r="B22" s="50" t="s">
        <v>6</v>
      </c>
      <c r="C22" s="44">
        <f>SUM(D22:G22)</f>
        <v>89</v>
      </c>
      <c r="D22" s="51">
        <v>6</v>
      </c>
      <c r="E22" s="45">
        <v>19</v>
      </c>
      <c r="F22" s="45">
        <v>49</v>
      </c>
      <c r="G22" s="45">
        <v>15</v>
      </c>
    </row>
    <row r="23" spans="2:7" ht="11.25" customHeight="1" x14ac:dyDescent="0.15">
      <c r="B23" s="52"/>
      <c r="C23" s="53">
        <f>$C22/C22</f>
        <v>1</v>
      </c>
      <c r="D23" s="53">
        <f>D22/$C22</f>
        <v>6.741573033707865E-2</v>
      </c>
      <c r="E23" s="53">
        <f t="shared" ref="E23:F23" si="6">E22/$C22</f>
        <v>0.21348314606741572</v>
      </c>
      <c r="F23" s="53">
        <f t="shared" si="6"/>
        <v>0.550561797752809</v>
      </c>
      <c r="G23" s="53">
        <f t="shared" ref="G23" si="7">G22/$C22</f>
        <v>0.16853932584269662</v>
      </c>
    </row>
    <row r="24" spans="2:7" ht="11.25" customHeight="1" x14ac:dyDescent="0.15">
      <c r="B24" s="50" t="s">
        <v>7</v>
      </c>
      <c r="C24" s="44">
        <f>SUM(D24:G24)</f>
        <v>213</v>
      </c>
      <c r="D24" s="51">
        <v>24</v>
      </c>
      <c r="E24" s="45">
        <v>44</v>
      </c>
      <c r="F24" s="45">
        <v>105</v>
      </c>
      <c r="G24" s="45">
        <v>40</v>
      </c>
    </row>
    <row r="25" spans="2:7" ht="11.25" customHeight="1" x14ac:dyDescent="0.15">
      <c r="B25" s="52"/>
      <c r="C25" s="53">
        <f>$C24/C24</f>
        <v>1</v>
      </c>
      <c r="D25" s="53">
        <f>D24/$C24</f>
        <v>0.11267605633802817</v>
      </c>
      <c r="E25" s="53">
        <f t="shared" ref="E25:F25" si="8">E24/$C24</f>
        <v>0.20657276995305165</v>
      </c>
      <c r="F25" s="53">
        <f t="shared" si="8"/>
        <v>0.49295774647887325</v>
      </c>
      <c r="G25" s="53">
        <f t="shared" ref="G25" si="9">G24/$C24</f>
        <v>0.18779342723004694</v>
      </c>
    </row>
    <row r="26" spans="2:7" ht="11.25" customHeight="1" x14ac:dyDescent="0.15">
      <c r="B26" s="50" t="s">
        <v>8</v>
      </c>
      <c r="C26" s="44">
        <f>SUM(D26:G26)</f>
        <v>36</v>
      </c>
      <c r="D26" s="51">
        <v>3</v>
      </c>
      <c r="E26" s="45">
        <v>10</v>
      </c>
      <c r="F26" s="45">
        <v>16</v>
      </c>
      <c r="G26" s="45">
        <v>7</v>
      </c>
    </row>
    <row r="27" spans="2:7" ht="11.25" customHeight="1" x14ac:dyDescent="0.15">
      <c r="B27" s="52"/>
      <c r="C27" s="53">
        <f>$C26/C26</f>
        <v>1</v>
      </c>
      <c r="D27" s="53">
        <f>D26/$C26</f>
        <v>8.3333333333333329E-2</v>
      </c>
      <c r="E27" s="53">
        <f t="shared" ref="E27:F27" si="10">E26/$C26</f>
        <v>0.27777777777777779</v>
      </c>
      <c r="F27" s="53">
        <f t="shared" si="10"/>
        <v>0.44444444444444442</v>
      </c>
      <c r="G27" s="53">
        <f t="shared" ref="G27" si="11">G26/$C26</f>
        <v>0.19444444444444445</v>
      </c>
    </row>
    <row r="28" spans="2:7" ht="11.25" customHeight="1" x14ac:dyDescent="0.15">
      <c r="B28" s="50" t="s">
        <v>9</v>
      </c>
      <c r="C28" s="44">
        <f>SUM(D28:G28)</f>
        <v>98</v>
      </c>
      <c r="D28" s="51">
        <v>15</v>
      </c>
      <c r="E28" s="45">
        <v>24</v>
      </c>
      <c r="F28" s="45">
        <v>40</v>
      </c>
      <c r="G28" s="45">
        <v>19</v>
      </c>
    </row>
    <row r="29" spans="2:7" ht="11.25" customHeight="1" x14ac:dyDescent="0.15">
      <c r="B29" s="52"/>
      <c r="C29" s="53">
        <f>$C28/C28</f>
        <v>1</v>
      </c>
      <c r="D29" s="53">
        <f>D28/$C28</f>
        <v>0.15306122448979592</v>
      </c>
      <c r="E29" s="53">
        <f t="shared" ref="E29:F29" si="12">E28/$C28</f>
        <v>0.24489795918367346</v>
      </c>
      <c r="F29" s="53">
        <f t="shared" si="12"/>
        <v>0.40816326530612246</v>
      </c>
      <c r="G29" s="53">
        <f t="shared" ref="G29" si="13">G28/$C28</f>
        <v>0.19387755102040816</v>
      </c>
    </row>
    <row r="30" spans="2:7" ht="11.25" customHeight="1" x14ac:dyDescent="0.15">
      <c r="B30" s="50" t="s">
        <v>1</v>
      </c>
      <c r="C30" s="44">
        <f>SUM(D30:G30)</f>
        <v>4</v>
      </c>
      <c r="D30" s="51">
        <v>2</v>
      </c>
      <c r="E30" s="45">
        <v>1</v>
      </c>
      <c r="F30" s="45">
        <v>1</v>
      </c>
      <c r="G30" s="45">
        <v>0</v>
      </c>
    </row>
    <row r="31" spans="2:7" ht="11.25" customHeight="1" x14ac:dyDescent="0.15">
      <c r="B31" s="52"/>
      <c r="C31" s="53">
        <f>$C30/C30</f>
        <v>1</v>
      </c>
      <c r="D31" s="53">
        <f>D30/$C30</f>
        <v>0.5</v>
      </c>
      <c r="E31" s="53">
        <f t="shared" ref="E31:F31" si="14">E30/$C30</f>
        <v>0.25</v>
      </c>
      <c r="F31" s="53">
        <f t="shared" si="14"/>
        <v>0.25</v>
      </c>
      <c r="G31" s="53">
        <f t="shared" ref="G31" si="15">G30/$C30</f>
        <v>0</v>
      </c>
    </row>
    <row r="32" spans="2:7" ht="11.25" customHeight="1" x14ac:dyDescent="0.15">
      <c r="B32" s="50" t="s">
        <v>10</v>
      </c>
      <c r="C32" s="44">
        <f>SUM(D32:G32)</f>
        <v>17</v>
      </c>
      <c r="D32" s="51">
        <v>1</v>
      </c>
      <c r="E32" s="45">
        <v>6</v>
      </c>
      <c r="F32" s="45">
        <v>7</v>
      </c>
      <c r="G32" s="45">
        <v>3</v>
      </c>
    </row>
    <row r="33" spans="2:8" ht="11.25" customHeight="1" x14ac:dyDescent="0.15">
      <c r="B33" s="52"/>
      <c r="C33" s="53">
        <f>$C32/C32</f>
        <v>1</v>
      </c>
      <c r="D33" s="53">
        <f>D32/$C32</f>
        <v>5.8823529411764705E-2</v>
      </c>
      <c r="E33" s="53">
        <f t="shared" ref="E33:F33" si="16">E32/$C32</f>
        <v>0.35294117647058826</v>
      </c>
      <c r="F33" s="53">
        <f t="shared" si="16"/>
        <v>0.41176470588235292</v>
      </c>
      <c r="G33" s="53">
        <f t="shared" ref="G33" si="17">G32/$C32</f>
        <v>0.17647058823529413</v>
      </c>
    </row>
    <row r="34" spans="2:8" ht="11.25" customHeight="1" x14ac:dyDescent="0.15">
      <c r="B34" s="50" t="s">
        <v>11</v>
      </c>
      <c r="C34" s="44">
        <f>SUM(D34:G34)</f>
        <v>3</v>
      </c>
      <c r="D34" s="51">
        <v>1</v>
      </c>
      <c r="E34" s="45">
        <v>0</v>
      </c>
      <c r="F34" s="45">
        <v>2</v>
      </c>
      <c r="G34" s="45">
        <v>0</v>
      </c>
    </row>
    <row r="35" spans="2:8" ht="11.25" customHeight="1" x14ac:dyDescent="0.15">
      <c r="B35" s="52"/>
      <c r="C35" s="53">
        <f>$C34/C34</f>
        <v>1</v>
      </c>
      <c r="D35" s="53">
        <f>D34/$C34</f>
        <v>0.33333333333333331</v>
      </c>
      <c r="E35" s="53">
        <f t="shared" ref="E35:F35" si="18">E34/$C34</f>
        <v>0</v>
      </c>
      <c r="F35" s="53">
        <f t="shared" si="18"/>
        <v>0.66666666666666663</v>
      </c>
      <c r="G35" s="53">
        <f t="shared" ref="G35" si="19">G34/$C34</f>
        <v>0</v>
      </c>
    </row>
    <row r="36" spans="2:8" ht="11.25" customHeight="1" x14ac:dyDescent="0.15">
      <c r="B36" s="50" t="s">
        <v>12</v>
      </c>
      <c r="C36" s="44">
        <f>SUM(D36:G36)</f>
        <v>18</v>
      </c>
      <c r="D36" s="51">
        <v>2</v>
      </c>
      <c r="E36" s="45">
        <v>5</v>
      </c>
      <c r="F36" s="45">
        <v>9</v>
      </c>
      <c r="G36" s="45">
        <v>2</v>
      </c>
    </row>
    <row r="37" spans="2:8" ht="11.25" customHeight="1" x14ac:dyDescent="0.15">
      <c r="B37" s="52"/>
      <c r="C37" s="53">
        <f>$C36/C36</f>
        <v>1</v>
      </c>
      <c r="D37" s="53">
        <f>D36/$C36</f>
        <v>0.1111111111111111</v>
      </c>
      <c r="E37" s="53">
        <f t="shared" ref="E37:F37" si="20">E36/$C36</f>
        <v>0.27777777777777779</v>
      </c>
      <c r="F37" s="53">
        <f t="shared" si="20"/>
        <v>0.5</v>
      </c>
      <c r="G37" s="53">
        <f t="shared" ref="G37" si="21">G36/$C36</f>
        <v>0.1111111111111111</v>
      </c>
    </row>
    <row r="38" spans="2:8" ht="11.25" customHeight="1" x14ac:dyDescent="0.15">
      <c r="B38" s="50" t="s">
        <v>13</v>
      </c>
      <c r="C38" s="44">
        <f>SUM(D38:G38)</f>
        <v>9</v>
      </c>
      <c r="D38" s="51">
        <v>2</v>
      </c>
      <c r="E38" s="45">
        <v>1</v>
      </c>
      <c r="F38" s="45">
        <v>5</v>
      </c>
      <c r="G38" s="45">
        <v>1</v>
      </c>
    </row>
    <row r="39" spans="2:8" ht="11.25" customHeight="1" x14ac:dyDescent="0.15">
      <c r="B39" s="52"/>
      <c r="C39" s="53">
        <f>$C38/C38</f>
        <v>1</v>
      </c>
      <c r="D39" s="53">
        <f>D38/$C38</f>
        <v>0.22222222222222221</v>
      </c>
      <c r="E39" s="53">
        <f t="shared" ref="E39:F39" si="22">E38/$C38</f>
        <v>0.1111111111111111</v>
      </c>
      <c r="F39" s="53">
        <f t="shared" si="22"/>
        <v>0.55555555555555558</v>
      </c>
      <c r="G39" s="53">
        <f t="shared" ref="G39" si="23">G38/$C38</f>
        <v>0.1111111111111111</v>
      </c>
    </row>
    <row r="40" spans="2:8" ht="11.25" customHeight="1" x14ac:dyDescent="0.15">
      <c r="B40" s="50" t="s">
        <v>43</v>
      </c>
      <c r="C40" s="44">
        <f>SUM(D40:G40)</f>
        <v>70</v>
      </c>
      <c r="D40" s="51">
        <v>7</v>
      </c>
      <c r="E40" s="45">
        <v>13</v>
      </c>
      <c r="F40" s="45">
        <v>29</v>
      </c>
      <c r="G40" s="45">
        <v>21</v>
      </c>
    </row>
    <row r="41" spans="2:8" ht="11.25" customHeight="1" x14ac:dyDescent="0.15">
      <c r="B41" s="52"/>
      <c r="C41" s="53">
        <f>$C40/C40</f>
        <v>1</v>
      </c>
      <c r="D41" s="53">
        <f>D40/$C40</f>
        <v>0.1</v>
      </c>
      <c r="E41" s="53">
        <f t="shared" ref="E41:F41" si="24">E40/$C40</f>
        <v>0.18571428571428572</v>
      </c>
      <c r="F41" s="53">
        <f t="shared" si="24"/>
        <v>0.41428571428571431</v>
      </c>
      <c r="G41" s="53">
        <f t="shared" ref="G41" si="25">G40/$C40</f>
        <v>0.3</v>
      </c>
    </row>
    <row r="43" spans="2:8" x14ac:dyDescent="0.4">
      <c r="B43" s="18" t="s">
        <v>48</v>
      </c>
      <c r="G43" s="19"/>
      <c r="H43" s="19"/>
    </row>
    <row r="44" spans="2:8" s="24" customFormat="1" ht="34.5" customHeight="1" x14ac:dyDescent="0.4">
      <c r="B44" s="89"/>
      <c r="C44" s="90" t="s">
        <v>39</v>
      </c>
      <c r="D44" s="91" t="s">
        <v>117</v>
      </c>
      <c r="E44" s="91" t="s">
        <v>118</v>
      </c>
      <c r="F44" s="96" t="s">
        <v>119</v>
      </c>
      <c r="G44" s="91" t="s">
        <v>91</v>
      </c>
    </row>
    <row r="45" spans="2:8" x14ac:dyDescent="0.15">
      <c r="B45" s="164" t="s">
        <v>42</v>
      </c>
      <c r="C45" s="44">
        <f>SUM(D45:G45)</f>
        <v>802</v>
      </c>
      <c r="D45" s="45">
        <f t="shared" ref="D45:G45" si="26">SUM(D47,D49,D51,D53,D55,)</f>
        <v>86</v>
      </c>
      <c r="E45" s="45">
        <f t="shared" si="26"/>
        <v>182</v>
      </c>
      <c r="F45" s="45">
        <f t="shared" si="26"/>
        <v>387</v>
      </c>
      <c r="G45" s="45">
        <f t="shared" si="26"/>
        <v>147</v>
      </c>
      <c r="H45" s="19"/>
    </row>
    <row r="46" spans="2:8" ht="12.75" thickBot="1" x14ac:dyDescent="0.2">
      <c r="B46" s="47"/>
      <c r="C46" s="48">
        <f>$C45/C45</f>
        <v>1</v>
      </c>
      <c r="D46" s="48">
        <f t="shared" ref="D46:G46" si="27">D45/$C45</f>
        <v>0.10723192019950124</v>
      </c>
      <c r="E46" s="48">
        <f t="shared" si="27"/>
        <v>0.22693266832917705</v>
      </c>
      <c r="F46" s="48">
        <f t="shared" si="27"/>
        <v>0.48254364089775559</v>
      </c>
      <c r="G46" s="48">
        <f t="shared" si="27"/>
        <v>0.18329177057356608</v>
      </c>
      <c r="H46" s="19"/>
    </row>
    <row r="47" spans="2:8" ht="12.75" thickTop="1" x14ac:dyDescent="0.15">
      <c r="B47" s="50" t="s">
        <v>17</v>
      </c>
      <c r="C47" s="44">
        <f>SUM(D47:G47)</f>
        <v>633</v>
      </c>
      <c r="D47" s="51">
        <v>63</v>
      </c>
      <c r="E47" s="45">
        <v>142</v>
      </c>
      <c r="F47" s="45">
        <v>304</v>
      </c>
      <c r="G47" s="45">
        <v>124</v>
      </c>
      <c r="H47" s="19"/>
    </row>
    <row r="48" spans="2:8" x14ac:dyDescent="0.15">
      <c r="B48" s="52"/>
      <c r="C48" s="53">
        <f>$C47/C47</f>
        <v>1</v>
      </c>
      <c r="D48" s="53">
        <f t="shared" ref="D48:G48" si="28">D47/$C47</f>
        <v>9.9526066350710901E-2</v>
      </c>
      <c r="E48" s="53">
        <f t="shared" si="28"/>
        <v>0.22432859399684044</v>
      </c>
      <c r="F48" s="53">
        <f t="shared" si="28"/>
        <v>0.48025276461295419</v>
      </c>
      <c r="G48" s="53">
        <f t="shared" si="28"/>
        <v>0.19589257503949448</v>
      </c>
      <c r="H48" s="19"/>
    </row>
    <row r="49" spans="2:8" x14ac:dyDescent="0.15">
      <c r="B49" s="50" t="s">
        <v>18</v>
      </c>
      <c r="C49" s="44">
        <f>SUM(D49:G49)</f>
        <v>91</v>
      </c>
      <c r="D49" s="51">
        <v>9</v>
      </c>
      <c r="E49" s="45">
        <v>21</v>
      </c>
      <c r="F49" s="45">
        <v>50</v>
      </c>
      <c r="G49" s="45">
        <v>11</v>
      </c>
      <c r="H49" s="19"/>
    </row>
    <row r="50" spans="2:8" x14ac:dyDescent="0.15">
      <c r="B50" s="52"/>
      <c r="C50" s="53">
        <f>$C49/C49</f>
        <v>1</v>
      </c>
      <c r="D50" s="53">
        <f t="shared" ref="D50:G50" si="29">D49/$C49</f>
        <v>9.8901098901098897E-2</v>
      </c>
      <c r="E50" s="53">
        <f t="shared" si="29"/>
        <v>0.23076923076923078</v>
      </c>
      <c r="F50" s="53">
        <f t="shared" si="29"/>
        <v>0.5494505494505495</v>
      </c>
      <c r="G50" s="53">
        <f t="shared" si="29"/>
        <v>0.12087912087912088</v>
      </c>
      <c r="H50" s="19"/>
    </row>
    <row r="51" spans="2:8" x14ac:dyDescent="0.15">
      <c r="B51" s="50" t="s">
        <v>19</v>
      </c>
      <c r="C51" s="44">
        <f>SUM(D51:G51)</f>
        <v>21</v>
      </c>
      <c r="D51" s="51">
        <v>2</v>
      </c>
      <c r="E51" s="45">
        <v>8</v>
      </c>
      <c r="F51" s="45">
        <v>10</v>
      </c>
      <c r="G51" s="45">
        <v>1</v>
      </c>
      <c r="H51" s="19"/>
    </row>
    <row r="52" spans="2:8" x14ac:dyDescent="0.15">
      <c r="B52" s="52"/>
      <c r="C52" s="53">
        <f>$C51/C51</f>
        <v>1</v>
      </c>
      <c r="D52" s="53">
        <f t="shared" ref="D52:G52" si="30">D51/$C51</f>
        <v>9.5238095238095233E-2</v>
      </c>
      <c r="E52" s="53">
        <f t="shared" si="30"/>
        <v>0.38095238095238093</v>
      </c>
      <c r="F52" s="53">
        <f t="shared" si="30"/>
        <v>0.47619047619047616</v>
      </c>
      <c r="G52" s="53">
        <f t="shared" si="30"/>
        <v>4.7619047619047616E-2</v>
      </c>
      <c r="H52" s="19"/>
    </row>
    <row r="53" spans="2:8" x14ac:dyDescent="0.15">
      <c r="B53" s="50" t="s">
        <v>20</v>
      </c>
      <c r="C53" s="44">
        <f>SUM(D53:G53)</f>
        <v>37</v>
      </c>
      <c r="D53" s="51">
        <v>10</v>
      </c>
      <c r="E53" s="45">
        <v>7</v>
      </c>
      <c r="F53" s="45">
        <v>18</v>
      </c>
      <c r="G53" s="45">
        <v>2</v>
      </c>
      <c r="H53" s="19"/>
    </row>
    <row r="54" spans="2:8" x14ac:dyDescent="0.15">
      <c r="B54" s="52"/>
      <c r="C54" s="53">
        <f>$C53/C53</f>
        <v>1</v>
      </c>
      <c r="D54" s="53">
        <f t="shared" ref="D54:G54" si="31">D53/$C53</f>
        <v>0.27027027027027029</v>
      </c>
      <c r="E54" s="53">
        <f t="shared" si="31"/>
        <v>0.1891891891891892</v>
      </c>
      <c r="F54" s="53">
        <f t="shared" si="31"/>
        <v>0.48648648648648651</v>
      </c>
      <c r="G54" s="53">
        <f t="shared" si="31"/>
        <v>5.4054054054054057E-2</v>
      </c>
      <c r="H54" s="19"/>
    </row>
    <row r="55" spans="2:8" x14ac:dyDescent="0.15">
      <c r="B55" s="50" t="s">
        <v>24</v>
      </c>
      <c r="C55" s="44">
        <f>SUM(D55:G55)</f>
        <v>20</v>
      </c>
      <c r="D55" s="51">
        <v>2</v>
      </c>
      <c r="E55" s="45">
        <v>4</v>
      </c>
      <c r="F55" s="45">
        <v>5</v>
      </c>
      <c r="G55" s="45">
        <v>9</v>
      </c>
      <c r="H55" s="19"/>
    </row>
    <row r="56" spans="2:8" x14ac:dyDescent="0.15">
      <c r="B56" s="52"/>
      <c r="C56" s="53">
        <f>$C55/C55</f>
        <v>1</v>
      </c>
      <c r="D56" s="53">
        <f t="shared" ref="D56:G56" si="32">D55/$C55</f>
        <v>0.1</v>
      </c>
      <c r="E56" s="53">
        <f t="shared" si="32"/>
        <v>0.2</v>
      </c>
      <c r="F56" s="53">
        <f t="shared" si="32"/>
        <v>0.25</v>
      </c>
      <c r="G56" s="53">
        <f t="shared" si="32"/>
        <v>0.45</v>
      </c>
      <c r="H56" s="19"/>
    </row>
    <row r="57" spans="2:8" x14ac:dyDescent="0.4">
      <c r="H57" s="19"/>
    </row>
    <row r="58" spans="2:8" x14ac:dyDescent="0.4">
      <c r="B58" s="18" t="s">
        <v>49</v>
      </c>
      <c r="H58" s="19"/>
    </row>
    <row r="59" spans="2:8" s="24" customFormat="1" ht="36" customHeight="1" x14ac:dyDescent="0.4">
      <c r="B59" s="89"/>
      <c r="C59" s="90" t="s">
        <v>39</v>
      </c>
      <c r="D59" s="91" t="s">
        <v>117</v>
      </c>
      <c r="E59" s="91" t="s">
        <v>118</v>
      </c>
      <c r="F59" s="133" t="s">
        <v>119</v>
      </c>
      <c r="G59" s="91" t="s">
        <v>91</v>
      </c>
    </row>
    <row r="60" spans="2:8" x14ac:dyDescent="0.15">
      <c r="B60" s="164" t="s">
        <v>42</v>
      </c>
      <c r="C60" s="44">
        <f>SUM(D60:G60)</f>
        <v>784</v>
      </c>
      <c r="D60" s="45">
        <f>SUM(D62,D64,D66,D68,D70,D72)</f>
        <v>86</v>
      </c>
      <c r="E60" s="45">
        <f t="shared" ref="E60:G60" si="33">SUM(E62,E64,E66,E68,E70,E72)</f>
        <v>179</v>
      </c>
      <c r="F60" s="45">
        <f t="shared" si="33"/>
        <v>384</v>
      </c>
      <c r="G60" s="45">
        <f t="shared" si="33"/>
        <v>135</v>
      </c>
      <c r="H60" s="19"/>
    </row>
    <row r="61" spans="2:8" ht="12.75" thickBot="1" x14ac:dyDescent="0.2">
      <c r="B61" s="47"/>
      <c r="C61" s="48">
        <f>$C60/C60</f>
        <v>1</v>
      </c>
      <c r="D61" s="48">
        <f>D60/$C60</f>
        <v>0.10969387755102041</v>
      </c>
      <c r="E61" s="48">
        <f t="shared" ref="E61:F61" si="34">E60/$C60</f>
        <v>0.22831632653061223</v>
      </c>
      <c r="F61" s="48">
        <f t="shared" si="34"/>
        <v>0.48979591836734693</v>
      </c>
      <c r="G61" s="48">
        <f t="shared" ref="G61" si="35">G60/$C60</f>
        <v>0.17219387755102042</v>
      </c>
      <c r="H61" s="19"/>
    </row>
    <row r="62" spans="2:8" ht="12.75" thickTop="1" x14ac:dyDescent="0.15">
      <c r="B62" s="50" t="s">
        <v>497</v>
      </c>
      <c r="C62" s="44">
        <f>SUM(D62:G62)</f>
        <v>109</v>
      </c>
      <c r="D62" s="51">
        <v>8</v>
      </c>
      <c r="E62" s="45">
        <v>16</v>
      </c>
      <c r="F62" s="45">
        <v>51</v>
      </c>
      <c r="G62" s="45">
        <v>34</v>
      </c>
    </row>
    <row r="63" spans="2:8" x14ac:dyDescent="0.15">
      <c r="B63" s="52"/>
      <c r="C63" s="53">
        <f>$C62/C62</f>
        <v>1</v>
      </c>
      <c r="D63" s="53">
        <f>D62/$C62</f>
        <v>7.3394495412844041E-2</v>
      </c>
      <c r="E63" s="53">
        <f t="shared" ref="E63:F63" si="36">E62/$C62</f>
        <v>0.14678899082568808</v>
      </c>
      <c r="F63" s="53">
        <f t="shared" si="36"/>
        <v>0.46788990825688076</v>
      </c>
      <c r="G63" s="53">
        <f t="shared" ref="G63" si="37">G62/$C62</f>
        <v>0.31192660550458717</v>
      </c>
    </row>
    <row r="64" spans="2:8" x14ac:dyDescent="0.15">
      <c r="B64" s="50" t="s">
        <v>21</v>
      </c>
      <c r="C64" s="44">
        <f>SUM(D64:G64)</f>
        <v>226</v>
      </c>
      <c r="D64" s="51">
        <v>19</v>
      </c>
      <c r="E64" s="45">
        <v>44</v>
      </c>
      <c r="F64" s="45">
        <v>111</v>
      </c>
      <c r="G64" s="45">
        <v>52</v>
      </c>
    </row>
    <row r="65" spans="2:8" x14ac:dyDescent="0.15">
      <c r="B65" s="52"/>
      <c r="C65" s="53">
        <f>$C64/C64</f>
        <v>1</v>
      </c>
      <c r="D65" s="53">
        <f>D64/$C64</f>
        <v>8.4070796460176997E-2</v>
      </c>
      <c r="E65" s="53">
        <f t="shared" ref="E65:F65" si="38">E64/$C64</f>
        <v>0.19469026548672566</v>
      </c>
      <c r="F65" s="53">
        <f t="shared" si="38"/>
        <v>0.49115044247787609</v>
      </c>
      <c r="G65" s="53">
        <f t="shared" ref="G65" si="39">G64/$C64</f>
        <v>0.23008849557522124</v>
      </c>
    </row>
    <row r="66" spans="2:8" x14ac:dyDescent="0.15">
      <c r="B66" s="50" t="s">
        <v>22</v>
      </c>
      <c r="C66" s="44">
        <f>SUM(D66:G66)</f>
        <v>276</v>
      </c>
      <c r="D66" s="51">
        <v>30</v>
      </c>
      <c r="E66" s="45">
        <v>72</v>
      </c>
      <c r="F66" s="45">
        <v>140</v>
      </c>
      <c r="G66" s="45">
        <v>34</v>
      </c>
    </row>
    <row r="67" spans="2:8" x14ac:dyDescent="0.15">
      <c r="B67" s="52"/>
      <c r="C67" s="53">
        <f>$C66/C66</f>
        <v>1</v>
      </c>
      <c r="D67" s="53">
        <f>D66/$C66</f>
        <v>0.10869565217391304</v>
      </c>
      <c r="E67" s="53">
        <f t="shared" ref="E67:F67" si="40">E66/$C66</f>
        <v>0.2608695652173913</v>
      </c>
      <c r="F67" s="53">
        <f t="shared" si="40"/>
        <v>0.50724637681159424</v>
      </c>
      <c r="G67" s="53">
        <f t="shared" ref="G67" si="41">G66/$C66</f>
        <v>0.12318840579710146</v>
      </c>
    </row>
    <row r="68" spans="2:8" x14ac:dyDescent="0.15">
      <c r="B68" s="50" t="s">
        <v>23</v>
      </c>
      <c r="C68" s="44">
        <f>SUM(D68:G68)</f>
        <v>90</v>
      </c>
      <c r="D68" s="51">
        <v>10</v>
      </c>
      <c r="E68" s="45">
        <v>22</v>
      </c>
      <c r="F68" s="45">
        <v>48</v>
      </c>
      <c r="G68" s="45">
        <v>10</v>
      </c>
    </row>
    <row r="69" spans="2:8" x14ac:dyDescent="0.15">
      <c r="B69" s="52"/>
      <c r="C69" s="53">
        <f>$C68/C68</f>
        <v>1</v>
      </c>
      <c r="D69" s="53">
        <f>D68/$C68</f>
        <v>0.1111111111111111</v>
      </c>
      <c r="E69" s="53">
        <f t="shared" ref="E69:G69" si="42">E68/$C68</f>
        <v>0.24444444444444444</v>
      </c>
      <c r="F69" s="53">
        <f t="shared" si="42"/>
        <v>0.53333333333333333</v>
      </c>
      <c r="G69" s="53">
        <f t="shared" si="42"/>
        <v>0.1111111111111111</v>
      </c>
      <c r="H69" s="19"/>
    </row>
    <row r="70" spans="2:8" x14ac:dyDescent="0.15">
      <c r="B70" s="50" t="s">
        <v>320</v>
      </c>
      <c r="C70" s="44">
        <f>SUM(D70:G70)</f>
        <v>62</v>
      </c>
      <c r="D70" s="51">
        <v>8</v>
      </c>
      <c r="E70" s="45">
        <v>23</v>
      </c>
      <c r="F70" s="45">
        <v>27</v>
      </c>
      <c r="G70" s="45">
        <v>4</v>
      </c>
      <c r="H70" s="19"/>
    </row>
    <row r="71" spans="2:8" x14ac:dyDescent="0.15">
      <c r="B71" s="52"/>
      <c r="C71" s="53">
        <f>$C70/C70</f>
        <v>1</v>
      </c>
      <c r="D71" s="53">
        <f>D70/$C70</f>
        <v>0.12903225806451613</v>
      </c>
      <c r="E71" s="53">
        <f t="shared" ref="E71:F71" si="43">E70/$C70</f>
        <v>0.37096774193548387</v>
      </c>
      <c r="F71" s="53">
        <f t="shared" si="43"/>
        <v>0.43548387096774194</v>
      </c>
      <c r="G71" s="53">
        <f t="shared" ref="G71" si="44">G70/$C70</f>
        <v>6.4516129032258063E-2</v>
      </c>
      <c r="H71" s="19"/>
    </row>
    <row r="72" spans="2:8" x14ac:dyDescent="0.15">
      <c r="B72" s="50" t="s">
        <v>319</v>
      </c>
      <c r="C72" s="44">
        <f>SUM(D72:G72)</f>
        <v>21</v>
      </c>
      <c r="D72" s="51">
        <v>11</v>
      </c>
      <c r="E72" s="45">
        <v>2</v>
      </c>
      <c r="F72" s="45">
        <v>7</v>
      </c>
      <c r="G72" s="45">
        <v>1</v>
      </c>
      <c r="H72" s="19"/>
    </row>
    <row r="73" spans="2:8" ht="12.75" thickBot="1" x14ac:dyDescent="0.2">
      <c r="B73" s="52"/>
      <c r="C73" s="53">
        <f>$C72/C72</f>
        <v>1</v>
      </c>
      <c r="D73" s="53">
        <f>D72/$C72</f>
        <v>0.52380952380952384</v>
      </c>
      <c r="E73" s="53">
        <f t="shared" ref="E73:F73" si="45">E72/$C72</f>
        <v>9.5238095238095233E-2</v>
      </c>
      <c r="F73" s="53">
        <f t="shared" si="45"/>
        <v>0.33333333333333331</v>
      </c>
      <c r="G73" s="53">
        <f t="shared" ref="G73" si="46">G72/$C72</f>
        <v>4.7619047619047616E-2</v>
      </c>
      <c r="H73" s="19"/>
    </row>
    <row r="74" spans="2:8" ht="14.25" thickTop="1" x14ac:dyDescent="0.15">
      <c r="B74" s="243" t="s">
        <v>489</v>
      </c>
      <c r="C74" s="244">
        <f t="shared" ref="C74" si="47">SUM(D74:G74)</f>
        <v>763</v>
      </c>
      <c r="D74" s="244">
        <f>SUM(D62,D64,D66,D68,D70)</f>
        <v>75</v>
      </c>
      <c r="E74" s="244">
        <f>SUM(E62,E64,E66,E68,E70)</f>
        <v>177</v>
      </c>
      <c r="F74" s="244">
        <f>SUM(F62,F64,F66,F68,F70)</f>
        <v>377</v>
      </c>
      <c r="G74" s="244">
        <f>SUM(G62,G64,G66,G68,G70)</f>
        <v>134</v>
      </c>
      <c r="H74" s="19"/>
    </row>
    <row r="75" spans="2:8" ht="13.5" x14ac:dyDescent="0.15">
      <c r="B75" s="245"/>
      <c r="C75" s="237">
        <f>C74/C74</f>
        <v>1</v>
      </c>
      <c r="D75" s="238">
        <f>D74/$C74</f>
        <v>9.8296199213630406E-2</v>
      </c>
      <c r="E75" s="238">
        <f t="shared" ref="E75:G75" si="48">E74/$C74</f>
        <v>0.23197903014416776</v>
      </c>
      <c r="F75" s="238">
        <f t="shared" si="48"/>
        <v>0.49410222804718218</v>
      </c>
      <c r="G75" s="238">
        <f t="shared" si="48"/>
        <v>0.17562254259501967</v>
      </c>
      <c r="H75" s="19"/>
    </row>
    <row r="76" spans="2:8" x14ac:dyDescent="0.4">
      <c r="H76" s="19"/>
    </row>
    <row r="77" spans="2:8" ht="16.5" customHeight="1" x14ac:dyDescent="0.4">
      <c r="B77" s="18" t="s">
        <v>311</v>
      </c>
      <c r="H77" s="19"/>
    </row>
    <row r="78" spans="2:8" s="24" customFormat="1" ht="36" customHeight="1" x14ac:dyDescent="0.4">
      <c r="B78" s="89"/>
      <c r="C78" s="90" t="s">
        <v>39</v>
      </c>
      <c r="D78" s="91" t="s">
        <v>117</v>
      </c>
      <c r="E78" s="91" t="s">
        <v>118</v>
      </c>
      <c r="F78" s="133" t="s">
        <v>119</v>
      </c>
      <c r="G78" s="91" t="s">
        <v>91</v>
      </c>
    </row>
    <row r="79" spans="2:8" x14ac:dyDescent="0.15">
      <c r="B79" s="164" t="s">
        <v>42</v>
      </c>
      <c r="C79" s="44">
        <f>SUM(D79:G79)</f>
        <v>802</v>
      </c>
      <c r="D79" s="45">
        <f>SUM(D81,D83,D85,D87,D89,D91,D93)</f>
        <v>86</v>
      </c>
      <c r="E79" s="45">
        <f t="shared" ref="E79:G79" si="49">SUM(E81,E83,E85,E87,E89,E91,E93)</f>
        <v>182</v>
      </c>
      <c r="F79" s="45">
        <f t="shared" si="49"/>
        <v>387</v>
      </c>
      <c r="G79" s="45">
        <f t="shared" si="49"/>
        <v>147</v>
      </c>
      <c r="H79" s="19"/>
    </row>
    <row r="80" spans="2:8" ht="12.75" thickBot="1" x14ac:dyDescent="0.2">
      <c r="B80" s="47"/>
      <c r="C80" s="48">
        <f>$C79/C79</f>
        <v>1</v>
      </c>
      <c r="D80" s="48">
        <f t="shared" ref="D80:G80" si="50">D79/$C79</f>
        <v>0.10723192019950124</v>
      </c>
      <c r="E80" s="48">
        <f t="shared" si="50"/>
        <v>0.22693266832917705</v>
      </c>
      <c r="F80" s="48">
        <f t="shared" si="50"/>
        <v>0.48254364089775559</v>
      </c>
      <c r="G80" s="48">
        <f t="shared" si="50"/>
        <v>0.18329177057356608</v>
      </c>
      <c r="H80" s="19"/>
    </row>
    <row r="81" spans="2:18" ht="12.75" thickTop="1" x14ac:dyDescent="0.15">
      <c r="B81" s="50" t="s">
        <v>67</v>
      </c>
      <c r="C81" s="44">
        <f>SUM(D81:G81)</f>
        <v>262</v>
      </c>
      <c r="D81" s="51">
        <v>20</v>
      </c>
      <c r="E81" s="45">
        <v>64</v>
      </c>
      <c r="F81" s="45">
        <v>124</v>
      </c>
      <c r="G81" s="45">
        <v>54</v>
      </c>
      <c r="H81" s="72"/>
      <c r="I81" s="73"/>
      <c r="J81" s="73"/>
      <c r="K81" s="73"/>
      <c r="L81" s="73"/>
      <c r="M81" s="73"/>
      <c r="N81" s="73"/>
      <c r="O81" s="73"/>
      <c r="P81" s="73"/>
      <c r="Q81" s="73"/>
      <c r="R81" s="73"/>
    </row>
    <row r="82" spans="2:18" x14ac:dyDescent="0.15">
      <c r="B82" s="52"/>
      <c r="C82" s="53">
        <f>$C81/C81</f>
        <v>1</v>
      </c>
      <c r="D82" s="53">
        <f t="shared" ref="D82:G82" si="51">D81/$C81</f>
        <v>7.6335877862595422E-2</v>
      </c>
      <c r="E82" s="53">
        <f t="shared" si="51"/>
        <v>0.24427480916030533</v>
      </c>
      <c r="F82" s="53">
        <f t="shared" si="51"/>
        <v>0.47328244274809161</v>
      </c>
      <c r="G82" s="53">
        <f t="shared" si="51"/>
        <v>0.20610687022900764</v>
      </c>
      <c r="H82" s="72"/>
      <c r="I82" s="73"/>
      <c r="J82" s="73"/>
      <c r="K82" s="73"/>
      <c r="L82" s="73"/>
      <c r="M82" s="73"/>
      <c r="N82" s="73"/>
      <c r="O82" s="73"/>
      <c r="P82" s="73"/>
      <c r="Q82" s="73"/>
      <c r="R82" s="73"/>
    </row>
    <row r="83" spans="2:18" x14ac:dyDescent="0.15">
      <c r="B83" s="50" t="s">
        <v>31</v>
      </c>
      <c r="C83" s="44">
        <f>SUM(D83:G83)</f>
        <v>31</v>
      </c>
      <c r="D83" s="51">
        <v>9</v>
      </c>
      <c r="E83" s="45">
        <v>5</v>
      </c>
      <c r="F83" s="45">
        <v>15</v>
      </c>
      <c r="G83" s="45">
        <v>2</v>
      </c>
      <c r="H83" s="72"/>
      <c r="I83" s="73"/>
      <c r="J83" s="73"/>
      <c r="K83" s="73"/>
      <c r="L83" s="73"/>
      <c r="M83" s="73"/>
      <c r="N83" s="73"/>
      <c r="O83" s="73"/>
      <c r="P83" s="73"/>
      <c r="Q83" s="73"/>
      <c r="R83" s="73"/>
    </row>
    <row r="84" spans="2:18" x14ac:dyDescent="0.15">
      <c r="B84" s="52"/>
      <c r="C84" s="53">
        <f>$C83/C83</f>
        <v>1</v>
      </c>
      <c r="D84" s="53">
        <f t="shared" ref="D84:G84" si="52">D83/$C83</f>
        <v>0.29032258064516131</v>
      </c>
      <c r="E84" s="53">
        <f t="shared" si="52"/>
        <v>0.16129032258064516</v>
      </c>
      <c r="F84" s="53">
        <f t="shared" si="52"/>
        <v>0.4838709677419355</v>
      </c>
      <c r="G84" s="53">
        <f t="shared" si="52"/>
        <v>6.4516129032258063E-2</v>
      </c>
      <c r="H84" s="72"/>
      <c r="I84" s="73"/>
      <c r="J84" s="73"/>
      <c r="K84" s="73"/>
      <c r="L84" s="73"/>
      <c r="M84" s="73"/>
      <c r="N84" s="73"/>
      <c r="O84" s="73"/>
      <c r="P84" s="73"/>
      <c r="Q84" s="73"/>
      <c r="R84" s="73"/>
    </row>
    <row r="85" spans="2:18" x14ac:dyDescent="0.15">
      <c r="B85" s="50" t="s">
        <v>32</v>
      </c>
      <c r="C85" s="44">
        <f>SUM(D85:G85)</f>
        <v>56</v>
      </c>
      <c r="D85" s="51">
        <v>6</v>
      </c>
      <c r="E85" s="45">
        <v>15</v>
      </c>
      <c r="F85" s="45">
        <v>28</v>
      </c>
      <c r="G85" s="45">
        <v>7</v>
      </c>
      <c r="H85" s="72"/>
      <c r="I85" s="73"/>
      <c r="J85" s="73"/>
      <c r="K85" s="73"/>
      <c r="L85" s="73"/>
      <c r="M85" s="73"/>
      <c r="N85" s="73"/>
      <c r="O85" s="73"/>
      <c r="P85" s="73"/>
      <c r="Q85" s="73"/>
      <c r="R85" s="73"/>
    </row>
    <row r="86" spans="2:18" x14ac:dyDescent="0.15">
      <c r="B86" s="52"/>
      <c r="C86" s="53">
        <f>$C85/C85</f>
        <v>1</v>
      </c>
      <c r="D86" s="53">
        <f t="shared" ref="D86:G86" si="53">D85/$C85</f>
        <v>0.10714285714285714</v>
      </c>
      <c r="E86" s="53">
        <f t="shared" si="53"/>
        <v>0.26785714285714285</v>
      </c>
      <c r="F86" s="53">
        <f t="shared" si="53"/>
        <v>0.5</v>
      </c>
      <c r="G86" s="53">
        <f t="shared" si="53"/>
        <v>0.125</v>
      </c>
      <c r="H86" s="72"/>
      <c r="I86" s="73"/>
      <c r="J86" s="73"/>
      <c r="K86" s="73"/>
      <c r="L86" s="73"/>
      <c r="M86" s="73"/>
      <c r="N86" s="73"/>
      <c r="O86" s="73"/>
      <c r="P86" s="73"/>
      <c r="Q86" s="73"/>
      <c r="R86" s="73"/>
    </row>
    <row r="87" spans="2:18" x14ac:dyDescent="0.15">
      <c r="B87" s="50" t="s">
        <v>33</v>
      </c>
      <c r="C87" s="44">
        <f>SUM(D87:G87)</f>
        <v>235</v>
      </c>
      <c r="D87" s="51">
        <v>20</v>
      </c>
      <c r="E87" s="45">
        <v>59</v>
      </c>
      <c r="F87" s="45">
        <v>127</v>
      </c>
      <c r="G87" s="45">
        <v>29</v>
      </c>
      <c r="H87" s="72"/>
      <c r="I87" s="73"/>
      <c r="J87" s="73"/>
      <c r="K87" s="73"/>
      <c r="L87" s="73"/>
      <c r="M87" s="73"/>
      <c r="N87" s="73"/>
      <c r="O87" s="73"/>
      <c r="P87" s="73"/>
      <c r="Q87" s="73"/>
      <c r="R87" s="73"/>
    </row>
    <row r="88" spans="2:18" x14ac:dyDescent="0.15">
      <c r="B88" s="52"/>
      <c r="C88" s="53">
        <f>$C87/C87</f>
        <v>1</v>
      </c>
      <c r="D88" s="53">
        <f t="shared" ref="D88:G88" si="54">D87/$C87</f>
        <v>8.5106382978723402E-2</v>
      </c>
      <c r="E88" s="53">
        <f t="shared" si="54"/>
        <v>0.25106382978723402</v>
      </c>
      <c r="F88" s="53">
        <f t="shared" si="54"/>
        <v>0.54042553191489362</v>
      </c>
      <c r="G88" s="53">
        <f t="shared" si="54"/>
        <v>0.12340425531914893</v>
      </c>
      <c r="H88" s="19"/>
    </row>
    <row r="89" spans="2:18" ht="12" customHeight="1" x14ac:dyDescent="0.15">
      <c r="B89" s="50" t="s">
        <v>34</v>
      </c>
      <c r="C89" s="44">
        <f>SUM(D89:G89)</f>
        <v>99</v>
      </c>
      <c r="D89" s="51">
        <v>13</v>
      </c>
      <c r="E89" s="45">
        <v>20</v>
      </c>
      <c r="F89" s="45">
        <v>46</v>
      </c>
      <c r="G89" s="45">
        <v>20</v>
      </c>
      <c r="H89" s="19"/>
    </row>
    <row r="90" spans="2:18" ht="12" customHeight="1" x14ac:dyDescent="0.15">
      <c r="B90" s="52"/>
      <c r="C90" s="53">
        <f>$C89/C89</f>
        <v>1</v>
      </c>
      <c r="D90" s="53">
        <f t="shared" ref="D90:G90" si="55">D89/$C89</f>
        <v>0.13131313131313133</v>
      </c>
      <c r="E90" s="53">
        <f t="shared" si="55"/>
        <v>0.20202020202020202</v>
      </c>
      <c r="F90" s="53">
        <f t="shared" si="55"/>
        <v>0.46464646464646464</v>
      </c>
      <c r="G90" s="53">
        <f t="shared" si="55"/>
        <v>0.20202020202020202</v>
      </c>
      <c r="H90" s="19"/>
    </row>
    <row r="91" spans="2:18" ht="12" customHeight="1" x14ac:dyDescent="0.15">
      <c r="B91" s="50" t="s">
        <v>35</v>
      </c>
      <c r="C91" s="44">
        <f>SUM(D91:G91)</f>
        <v>97</v>
      </c>
      <c r="D91" s="51">
        <v>16</v>
      </c>
      <c r="E91" s="45">
        <v>16</v>
      </c>
      <c r="F91" s="45">
        <v>43</v>
      </c>
      <c r="G91" s="45">
        <v>22</v>
      </c>
      <c r="H91" s="19"/>
    </row>
    <row r="92" spans="2:18" s="57" customFormat="1" ht="12" customHeight="1" x14ac:dyDescent="0.15">
      <c r="B92" s="52"/>
      <c r="C92" s="53">
        <f t="shared" ref="C92" si="56">$C91/C91</f>
        <v>1</v>
      </c>
      <c r="D92" s="53">
        <f t="shared" ref="D92:G92" si="57">D91/$C91</f>
        <v>0.16494845360824742</v>
      </c>
      <c r="E92" s="53">
        <f t="shared" si="57"/>
        <v>0.16494845360824742</v>
      </c>
      <c r="F92" s="53">
        <f t="shared" si="57"/>
        <v>0.44329896907216493</v>
      </c>
      <c r="G92" s="53">
        <f t="shared" si="57"/>
        <v>0.22680412371134021</v>
      </c>
    </row>
    <row r="93" spans="2:18" ht="12" customHeight="1" x14ac:dyDescent="0.15">
      <c r="B93" s="50" t="s">
        <v>0</v>
      </c>
      <c r="C93" s="44">
        <f>SUM(D93:G93)</f>
        <v>22</v>
      </c>
      <c r="D93" s="51">
        <v>2</v>
      </c>
      <c r="E93" s="45">
        <v>3</v>
      </c>
      <c r="F93" s="45">
        <v>4</v>
      </c>
      <c r="G93" s="45">
        <v>13</v>
      </c>
      <c r="H93" s="19"/>
    </row>
    <row r="94" spans="2:18" s="57" customFormat="1" ht="12" customHeight="1" x14ac:dyDescent="0.15">
      <c r="B94" s="52"/>
      <c r="C94" s="53">
        <f t="shared" ref="C94" si="58">$C93/C93</f>
        <v>1</v>
      </c>
      <c r="D94" s="53">
        <f t="shared" ref="D94:G94" si="59">D93/$C93</f>
        <v>9.0909090909090912E-2</v>
      </c>
      <c r="E94" s="53">
        <f t="shared" si="59"/>
        <v>0.13636363636363635</v>
      </c>
      <c r="F94" s="53">
        <f t="shared" si="59"/>
        <v>0.18181818181818182</v>
      </c>
      <c r="G94" s="53">
        <f t="shared" si="59"/>
        <v>0.59090909090909094</v>
      </c>
    </row>
    <row r="95" spans="2:18" s="57" customFormat="1" ht="13.5" x14ac:dyDescent="0.4">
      <c r="E95" s="58"/>
    </row>
  </sheetData>
  <mergeCells count="2">
    <mergeCell ref="B3:L4"/>
    <mergeCell ref="B14:E14"/>
  </mergeCells>
  <phoneticPr fontId="2"/>
  <pageMargins left="0.70866141732283472" right="0.70866141732283472" top="0.51" bottom="0.57999999999999996" header="0.31496062992125984" footer="0.31496062992125984"/>
  <pageSetup paperSize="9" orientation="landscape" r:id="rId1"/>
  <rowBreaks count="1" manualBreakCount="1">
    <brk id="76"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4"/>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5.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171</v>
      </c>
    </row>
    <row r="7" spans="2:12" x14ac:dyDescent="0.4">
      <c r="B7" s="169" t="s">
        <v>173</v>
      </c>
    </row>
    <row r="8" spans="2:12" ht="9.75" customHeight="1" x14ac:dyDescent="0.4">
      <c r="B8" s="171"/>
    </row>
    <row r="9" spans="2:12" s="142" customFormat="1" ht="24.75" customHeight="1" x14ac:dyDescent="0.4">
      <c r="B9" s="139"/>
      <c r="C9" s="140"/>
      <c r="D9" s="140"/>
      <c r="E9" s="141"/>
      <c r="F9" s="23" t="s">
        <v>141</v>
      </c>
      <c r="G9" s="23" t="s">
        <v>25</v>
      </c>
      <c r="J9" s="18"/>
    </row>
    <row r="10" spans="2:12" ht="15" customHeight="1" x14ac:dyDescent="0.15">
      <c r="B10" s="143" t="s">
        <v>117</v>
      </c>
      <c r="C10" s="144"/>
      <c r="D10" s="144"/>
      <c r="E10" s="145"/>
      <c r="F10" s="85">
        <v>371</v>
      </c>
      <c r="G10" s="146">
        <f>F10/F$14</f>
        <v>0.46259351620947631</v>
      </c>
    </row>
    <row r="11" spans="2:12" ht="15" customHeight="1" x14ac:dyDescent="0.15">
      <c r="B11" s="143" t="s">
        <v>118</v>
      </c>
      <c r="C11" s="144"/>
      <c r="D11" s="144"/>
      <c r="E11" s="145"/>
      <c r="F11" s="85">
        <v>171</v>
      </c>
      <c r="G11" s="146">
        <f>F11/F$14</f>
        <v>0.21321695760598502</v>
      </c>
    </row>
    <row r="12" spans="2:12" ht="15" customHeight="1" x14ac:dyDescent="0.15">
      <c r="B12" s="143" t="s">
        <v>119</v>
      </c>
      <c r="C12" s="144"/>
      <c r="D12" s="144"/>
      <c r="E12" s="145"/>
      <c r="F12" s="85">
        <v>154</v>
      </c>
      <c r="G12" s="146">
        <f>F12/F$14</f>
        <v>0.19201995012468828</v>
      </c>
    </row>
    <row r="13" spans="2:12" ht="15" customHeight="1" thickBot="1" x14ac:dyDescent="0.2">
      <c r="B13" s="170" t="s">
        <v>0</v>
      </c>
      <c r="C13" s="148"/>
      <c r="D13" s="148"/>
      <c r="E13" s="149"/>
      <c r="F13" s="150">
        <v>106</v>
      </c>
      <c r="G13" s="151">
        <f>F13/F$14</f>
        <v>0.13216957605985039</v>
      </c>
    </row>
    <row r="14" spans="2:12" ht="15" customHeight="1" thickTop="1" x14ac:dyDescent="0.15">
      <c r="B14" s="325" t="s">
        <v>14</v>
      </c>
      <c r="C14" s="326"/>
      <c r="D14" s="326"/>
      <c r="E14" s="327"/>
      <c r="F14" s="152">
        <f>SUM(F10:F13)</f>
        <v>802</v>
      </c>
      <c r="G14" s="153">
        <f>SUM(G10:G13)</f>
        <v>1</v>
      </c>
    </row>
    <row r="15" spans="2:12" ht="9.75" customHeight="1" x14ac:dyDescent="0.4">
      <c r="B15" s="171"/>
    </row>
    <row r="16" spans="2:12" ht="9.75" customHeight="1" x14ac:dyDescent="0.4">
      <c r="B16" s="171"/>
    </row>
    <row r="17" spans="2:14" x14ac:dyDescent="0.4">
      <c r="B17" s="18" t="s">
        <v>80</v>
      </c>
    </row>
    <row r="18" spans="2:14" ht="33" customHeight="1" x14ac:dyDescent="0.4">
      <c r="B18" s="1"/>
      <c r="C18" s="83" t="s">
        <v>39</v>
      </c>
      <c r="D18" s="83" t="s">
        <v>117</v>
      </c>
      <c r="E18" s="83" t="s">
        <v>118</v>
      </c>
      <c r="F18" s="83" t="s">
        <v>119</v>
      </c>
      <c r="G18" s="83" t="s">
        <v>91</v>
      </c>
    </row>
    <row r="19" spans="2:14" ht="15" customHeight="1" x14ac:dyDescent="0.4">
      <c r="B19" s="4" t="s">
        <v>267</v>
      </c>
      <c r="C19" s="5">
        <f>SUM(D19:G19)</f>
        <v>892</v>
      </c>
      <c r="D19" s="5">
        <v>179</v>
      </c>
      <c r="E19" s="5">
        <v>326</v>
      </c>
      <c r="F19" s="5">
        <v>339</v>
      </c>
      <c r="G19" s="5">
        <v>48</v>
      </c>
    </row>
    <row r="20" spans="2:14" ht="15" customHeight="1" x14ac:dyDescent="0.4">
      <c r="B20" s="7" t="s">
        <v>268</v>
      </c>
      <c r="C20" s="5">
        <f>SUM(D20:G20)</f>
        <v>802</v>
      </c>
      <c r="D20" s="8">
        <v>371</v>
      </c>
      <c r="E20" s="8">
        <v>171</v>
      </c>
      <c r="F20" s="8">
        <v>154</v>
      </c>
      <c r="G20" s="8">
        <v>106</v>
      </c>
    </row>
    <row r="21" spans="2:14" ht="7.5" customHeight="1" x14ac:dyDescent="0.4">
      <c r="B21" s="10"/>
      <c r="C21" s="10"/>
      <c r="D21" s="10"/>
      <c r="E21" s="11"/>
      <c r="F21" s="10"/>
      <c r="G21" s="10"/>
    </row>
    <row r="22" spans="2:14" ht="15" customHeight="1" x14ac:dyDescent="0.4">
      <c r="B22" s="4" t="s">
        <v>267</v>
      </c>
      <c r="C22" s="12">
        <f>C19/C19</f>
        <v>1</v>
      </c>
      <c r="D22" s="12">
        <f>D19/$C19</f>
        <v>0.20067264573991031</v>
      </c>
      <c r="E22" s="12">
        <f t="shared" ref="E22:G23" si="0">E19/$C19</f>
        <v>0.36547085201793722</v>
      </c>
      <c r="F22" s="12">
        <f t="shared" si="0"/>
        <v>0.38004484304932734</v>
      </c>
      <c r="G22" s="12">
        <f t="shared" si="0"/>
        <v>5.3811659192825115E-2</v>
      </c>
    </row>
    <row r="23" spans="2:14" ht="15" customHeight="1" x14ac:dyDescent="0.4">
      <c r="B23" s="7" t="s">
        <v>268</v>
      </c>
      <c r="C23" s="12">
        <f>C20/C20</f>
        <v>1</v>
      </c>
      <c r="D23" s="12">
        <f>D20/$C20</f>
        <v>0.46259351620947631</v>
      </c>
      <c r="E23" s="12">
        <f t="shared" si="0"/>
        <v>0.21321695760598502</v>
      </c>
      <c r="F23" s="12">
        <f t="shared" si="0"/>
        <v>0.19201995012468828</v>
      </c>
      <c r="G23" s="12">
        <f t="shared" si="0"/>
        <v>0.13216957605985039</v>
      </c>
    </row>
    <row r="24" spans="2:14" ht="15" customHeight="1" x14ac:dyDescent="0.4">
      <c r="B24" s="37"/>
      <c r="C24" s="38"/>
      <c r="D24" s="38"/>
      <c r="E24" s="38"/>
      <c r="F24" s="38"/>
      <c r="G24" s="38"/>
      <c r="H24" s="38"/>
      <c r="I24" s="38"/>
      <c r="J24" s="38"/>
      <c r="K24" s="38"/>
      <c r="L24" s="38"/>
      <c r="M24" s="38"/>
      <c r="N24" s="38"/>
    </row>
    <row r="25" spans="2:14" x14ac:dyDescent="0.4">
      <c r="B25" s="18" t="s">
        <v>36</v>
      </c>
    </row>
    <row r="26" spans="2:14" s="24" customFormat="1" ht="37.5" customHeight="1" x14ac:dyDescent="0.4">
      <c r="B26" s="89"/>
      <c r="C26" s="90" t="s">
        <v>39</v>
      </c>
      <c r="D26" s="91" t="s">
        <v>117</v>
      </c>
      <c r="E26" s="91" t="s">
        <v>118</v>
      </c>
      <c r="F26" s="96" t="s">
        <v>119</v>
      </c>
      <c r="G26" s="91" t="s">
        <v>91</v>
      </c>
    </row>
    <row r="27" spans="2:14" x14ac:dyDescent="0.15">
      <c r="B27" s="164" t="s">
        <v>42</v>
      </c>
      <c r="C27" s="44">
        <f>SUM(D27:G27)</f>
        <v>802</v>
      </c>
      <c r="D27" s="45">
        <f>SUM(D29,D31,D33,D35,D37,D39,D41,D43,D45,D47,D49)</f>
        <v>371</v>
      </c>
      <c r="E27" s="45">
        <f t="shared" ref="E27:G27" si="1">SUM(E29,E31,E33,E35,E37,E39,E41,E43,E45,E47,E49)</f>
        <v>171</v>
      </c>
      <c r="F27" s="45">
        <f t="shared" si="1"/>
        <v>154</v>
      </c>
      <c r="G27" s="45">
        <f t="shared" si="1"/>
        <v>106</v>
      </c>
    </row>
    <row r="28" spans="2:14" ht="12.75" thickBot="1" x14ac:dyDescent="0.2">
      <c r="B28" s="47"/>
      <c r="C28" s="48">
        <f>$C27/C27</f>
        <v>1</v>
      </c>
      <c r="D28" s="48">
        <f>D27/$C27</f>
        <v>0.46259351620947631</v>
      </c>
      <c r="E28" s="48">
        <f t="shared" ref="E28:G28" si="2">E27/$C27</f>
        <v>0.21321695760598502</v>
      </c>
      <c r="F28" s="48">
        <f t="shared" si="2"/>
        <v>0.19201995012468828</v>
      </c>
      <c r="G28" s="48">
        <f t="shared" si="2"/>
        <v>0.13216957605985039</v>
      </c>
    </row>
    <row r="29" spans="2:14" ht="12.75" thickTop="1" x14ac:dyDescent="0.15">
      <c r="B29" s="50" t="s">
        <v>5</v>
      </c>
      <c r="C29" s="44">
        <f>SUM(D29:G29)</f>
        <v>245</v>
      </c>
      <c r="D29" s="51">
        <v>116</v>
      </c>
      <c r="E29" s="45">
        <v>53</v>
      </c>
      <c r="F29" s="45">
        <v>48</v>
      </c>
      <c r="G29" s="45">
        <v>28</v>
      </c>
    </row>
    <row r="30" spans="2:14" x14ac:dyDescent="0.15">
      <c r="B30" s="52"/>
      <c r="C30" s="53">
        <f>$C29/C29</f>
        <v>1</v>
      </c>
      <c r="D30" s="53">
        <f>D29/$C29</f>
        <v>0.47346938775510206</v>
      </c>
      <c r="E30" s="53">
        <f t="shared" ref="E30:G30" si="3">E29/$C29</f>
        <v>0.21632653061224491</v>
      </c>
      <c r="F30" s="53">
        <f t="shared" si="3"/>
        <v>0.19591836734693877</v>
      </c>
      <c r="G30" s="53">
        <f t="shared" si="3"/>
        <v>0.11428571428571428</v>
      </c>
    </row>
    <row r="31" spans="2:14" x14ac:dyDescent="0.15">
      <c r="B31" s="50" t="s">
        <v>6</v>
      </c>
      <c r="C31" s="44">
        <f>SUM(D31:G31)</f>
        <v>89</v>
      </c>
      <c r="D31" s="51">
        <v>35</v>
      </c>
      <c r="E31" s="45">
        <v>17</v>
      </c>
      <c r="F31" s="45">
        <v>23</v>
      </c>
      <c r="G31" s="45">
        <v>14</v>
      </c>
    </row>
    <row r="32" spans="2:14" x14ac:dyDescent="0.15">
      <c r="B32" s="52"/>
      <c r="C32" s="53">
        <f>$C31/C31</f>
        <v>1</v>
      </c>
      <c r="D32" s="53">
        <f>D31/$C31</f>
        <v>0.39325842696629215</v>
      </c>
      <c r="E32" s="53">
        <f t="shared" ref="E32:G32" si="4">E31/$C31</f>
        <v>0.19101123595505617</v>
      </c>
      <c r="F32" s="53">
        <f t="shared" si="4"/>
        <v>0.25842696629213485</v>
      </c>
      <c r="G32" s="53">
        <f t="shared" si="4"/>
        <v>0.15730337078651685</v>
      </c>
    </row>
    <row r="33" spans="2:7" x14ac:dyDescent="0.15">
      <c r="B33" s="50" t="s">
        <v>7</v>
      </c>
      <c r="C33" s="44">
        <f>SUM(D33:G33)</f>
        <v>213</v>
      </c>
      <c r="D33" s="51">
        <v>101</v>
      </c>
      <c r="E33" s="45">
        <v>47</v>
      </c>
      <c r="F33" s="45">
        <v>39</v>
      </c>
      <c r="G33" s="45">
        <v>26</v>
      </c>
    </row>
    <row r="34" spans="2:7" x14ac:dyDescent="0.15">
      <c r="B34" s="52"/>
      <c r="C34" s="53">
        <f>$C33/C33</f>
        <v>1</v>
      </c>
      <c r="D34" s="53">
        <f>D33/$C33</f>
        <v>0.47417840375586856</v>
      </c>
      <c r="E34" s="53">
        <f t="shared" ref="E34:G34" si="5">E33/$C33</f>
        <v>0.22065727699530516</v>
      </c>
      <c r="F34" s="53">
        <f t="shared" si="5"/>
        <v>0.18309859154929578</v>
      </c>
      <c r="G34" s="53">
        <f t="shared" si="5"/>
        <v>0.12206572769953052</v>
      </c>
    </row>
    <row r="35" spans="2:7" x14ac:dyDescent="0.15">
      <c r="B35" s="50" t="s">
        <v>8</v>
      </c>
      <c r="C35" s="44">
        <f>SUM(D35:G35)</f>
        <v>36</v>
      </c>
      <c r="D35" s="51">
        <v>23</v>
      </c>
      <c r="E35" s="45">
        <v>2</v>
      </c>
      <c r="F35" s="45">
        <v>6</v>
      </c>
      <c r="G35" s="45">
        <v>5</v>
      </c>
    </row>
    <row r="36" spans="2:7" x14ac:dyDescent="0.15">
      <c r="B36" s="52"/>
      <c r="C36" s="53">
        <f>$C35/C35</f>
        <v>1</v>
      </c>
      <c r="D36" s="53">
        <f>D35/$C35</f>
        <v>0.63888888888888884</v>
      </c>
      <c r="E36" s="53">
        <f t="shared" ref="E36:G36" si="6">E35/$C35</f>
        <v>5.5555555555555552E-2</v>
      </c>
      <c r="F36" s="53">
        <f t="shared" si="6"/>
        <v>0.16666666666666666</v>
      </c>
      <c r="G36" s="53">
        <f t="shared" si="6"/>
        <v>0.1388888888888889</v>
      </c>
    </row>
    <row r="37" spans="2:7" x14ac:dyDescent="0.15">
      <c r="B37" s="50" t="s">
        <v>9</v>
      </c>
      <c r="C37" s="44">
        <f>SUM(D37:G37)</f>
        <v>98</v>
      </c>
      <c r="D37" s="51">
        <v>44</v>
      </c>
      <c r="E37" s="45">
        <v>24</v>
      </c>
      <c r="F37" s="45">
        <v>17</v>
      </c>
      <c r="G37" s="45">
        <v>13</v>
      </c>
    </row>
    <row r="38" spans="2:7" x14ac:dyDescent="0.15">
      <c r="B38" s="52"/>
      <c r="C38" s="53">
        <f>$C37/C37</f>
        <v>1</v>
      </c>
      <c r="D38" s="53">
        <f>D37/$C37</f>
        <v>0.44897959183673469</v>
      </c>
      <c r="E38" s="53">
        <f t="shared" ref="E38:G38" si="7">E37/$C37</f>
        <v>0.24489795918367346</v>
      </c>
      <c r="F38" s="53">
        <f t="shared" si="7"/>
        <v>0.17346938775510204</v>
      </c>
      <c r="G38" s="53">
        <f t="shared" si="7"/>
        <v>0.1326530612244898</v>
      </c>
    </row>
    <row r="39" spans="2:7" x14ac:dyDescent="0.15">
      <c r="B39" s="50" t="s">
        <v>1</v>
      </c>
      <c r="C39" s="44">
        <f>SUM(D39:G39)</f>
        <v>4</v>
      </c>
      <c r="D39" s="51">
        <v>4</v>
      </c>
      <c r="E39" s="45">
        <v>0</v>
      </c>
      <c r="F39" s="45">
        <v>0</v>
      </c>
      <c r="G39" s="45">
        <v>0</v>
      </c>
    </row>
    <row r="40" spans="2:7" x14ac:dyDescent="0.15">
      <c r="B40" s="52"/>
      <c r="C40" s="53">
        <f>$C39/C39</f>
        <v>1</v>
      </c>
      <c r="D40" s="53">
        <f>D39/$C39</f>
        <v>1</v>
      </c>
      <c r="E40" s="53">
        <f t="shared" ref="E40:G40" si="8">E39/$C39</f>
        <v>0</v>
      </c>
      <c r="F40" s="53">
        <f t="shared" si="8"/>
        <v>0</v>
      </c>
      <c r="G40" s="53">
        <f t="shared" si="8"/>
        <v>0</v>
      </c>
    </row>
    <row r="41" spans="2:7" x14ac:dyDescent="0.15">
      <c r="B41" s="50" t="s">
        <v>10</v>
      </c>
      <c r="C41" s="44">
        <f>SUM(D41:G41)</f>
        <v>17</v>
      </c>
      <c r="D41" s="51">
        <v>9</v>
      </c>
      <c r="E41" s="45">
        <v>6</v>
      </c>
      <c r="F41" s="45">
        <v>1</v>
      </c>
      <c r="G41" s="45">
        <v>1</v>
      </c>
    </row>
    <row r="42" spans="2:7" x14ac:dyDescent="0.15">
      <c r="B42" s="52"/>
      <c r="C42" s="53">
        <f>$C41/C41</f>
        <v>1</v>
      </c>
      <c r="D42" s="53">
        <f>D41/$C41</f>
        <v>0.52941176470588236</v>
      </c>
      <c r="E42" s="53">
        <f t="shared" ref="E42:G42" si="9">E41/$C41</f>
        <v>0.35294117647058826</v>
      </c>
      <c r="F42" s="53">
        <f t="shared" si="9"/>
        <v>5.8823529411764705E-2</v>
      </c>
      <c r="G42" s="53">
        <f t="shared" si="9"/>
        <v>5.8823529411764705E-2</v>
      </c>
    </row>
    <row r="43" spans="2:7" x14ac:dyDescent="0.15">
      <c r="B43" s="50" t="s">
        <v>11</v>
      </c>
      <c r="C43" s="44">
        <f>SUM(D43:G43)</f>
        <v>3</v>
      </c>
      <c r="D43" s="51">
        <v>2</v>
      </c>
      <c r="E43" s="45">
        <v>1</v>
      </c>
      <c r="F43" s="45">
        <v>0</v>
      </c>
      <c r="G43" s="45">
        <v>0</v>
      </c>
    </row>
    <row r="44" spans="2:7" x14ac:dyDescent="0.15">
      <c r="B44" s="52"/>
      <c r="C44" s="53">
        <f>$C43/C43</f>
        <v>1</v>
      </c>
      <c r="D44" s="53">
        <f>D43/$C43</f>
        <v>0.66666666666666663</v>
      </c>
      <c r="E44" s="53">
        <f t="shared" ref="E44:G44" si="10">E43/$C43</f>
        <v>0.33333333333333331</v>
      </c>
      <c r="F44" s="53">
        <f t="shared" si="10"/>
        <v>0</v>
      </c>
      <c r="G44" s="53">
        <f t="shared" si="10"/>
        <v>0</v>
      </c>
    </row>
    <row r="45" spans="2:7" x14ac:dyDescent="0.15">
      <c r="B45" s="50" t="s">
        <v>12</v>
      </c>
      <c r="C45" s="44">
        <f>SUM(D45:G45)</f>
        <v>18</v>
      </c>
      <c r="D45" s="51">
        <v>8</v>
      </c>
      <c r="E45" s="45">
        <v>1</v>
      </c>
      <c r="F45" s="45">
        <v>7</v>
      </c>
      <c r="G45" s="45">
        <v>2</v>
      </c>
    </row>
    <row r="46" spans="2:7" x14ac:dyDescent="0.15">
      <c r="B46" s="52"/>
      <c r="C46" s="53">
        <f>$C45/C45</f>
        <v>1</v>
      </c>
      <c r="D46" s="53">
        <f>D45/$C45</f>
        <v>0.44444444444444442</v>
      </c>
      <c r="E46" s="53">
        <f t="shared" ref="E46:G46" si="11">E45/$C45</f>
        <v>5.5555555555555552E-2</v>
      </c>
      <c r="F46" s="53">
        <f t="shared" si="11"/>
        <v>0.3888888888888889</v>
      </c>
      <c r="G46" s="53">
        <f t="shared" si="11"/>
        <v>0.1111111111111111</v>
      </c>
    </row>
    <row r="47" spans="2:7" x14ac:dyDescent="0.15">
      <c r="B47" s="50" t="s">
        <v>13</v>
      </c>
      <c r="C47" s="44">
        <f>SUM(D47:G47)</f>
        <v>9</v>
      </c>
      <c r="D47" s="51">
        <v>3</v>
      </c>
      <c r="E47" s="45">
        <v>2</v>
      </c>
      <c r="F47" s="45">
        <v>3</v>
      </c>
      <c r="G47" s="45">
        <v>1</v>
      </c>
    </row>
    <row r="48" spans="2:7" x14ac:dyDescent="0.15">
      <c r="B48" s="52"/>
      <c r="C48" s="53">
        <f>$C47/C47</f>
        <v>1</v>
      </c>
      <c r="D48" s="53">
        <f>D47/$C47</f>
        <v>0.33333333333333331</v>
      </c>
      <c r="E48" s="53">
        <f t="shared" ref="E48:G48" si="12">E47/$C47</f>
        <v>0.22222222222222221</v>
      </c>
      <c r="F48" s="53">
        <f t="shared" si="12"/>
        <v>0.33333333333333331</v>
      </c>
      <c r="G48" s="53">
        <f t="shared" si="12"/>
        <v>0.1111111111111111</v>
      </c>
    </row>
    <row r="49" spans="2:8" x14ac:dyDescent="0.15">
      <c r="B49" s="50" t="s">
        <v>43</v>
      </c>
      <c r="C49" s="44">
        <f>SUM(D49:G49)</f>
        <v>70</v>
      </c>
      <c r="D49" s="51">
        <v>26</v>
      </c>
      <c r="E49" s="45">
        <v>18</v>
      </c>
      <c r="F49" s="45">
        <v>10</v>
      </c>
      <c r="G49" s="45">
        <v>16</v>
      </c>
    </row>
    <row r="50" spans="2:8" x14ac:dyDescent="0.15">
      <c r="B50" s="52"/>
      <c r="C50" s="53">
        <f>$C49/C49</f>
        <v>1</v>
      </c>
      <c r="D50" s="53">
        <f>D49/$C49</f>
        <v>0.37142857142857144</v>
      </c>
      <c r="E50" s="53">
        <f t="shared" ref="E50:G50" si="13">E49/$C49</f>
        <v>0.25714285714285712</v>
      </c>
      <c r="F50" s="53">
        <f t="shared" si="13"/>
        <v>0.14285714285714285</v>
      </c>
      <c r="G50" s="53">
        <f t="shared" si="13"/>
        <v>0.22857142857142856</v>
      </c>
    </row>
    <row r="52" spans="2:8" x14ac:dyDescent="0.4">
      <c r="B52" s="18" t="s">
        <v>48</v>
      </c>
      <c r="G52" s="19"/>
      <c r="H52" s="19"/>
    </row>
    <row r="53" spans="2:8" s="24" customFormat="1" ht="34.5" customHeight="1" x14ac:dyDescent="0.4">
      <c r="B53" s="89"/>
      <c r="C53" s="90" t="s">
        <v>39</v>
      </c>
      <c r="D53" s="91" t="s">
        <v>117</v>
      </c>
      <c r="E53" s="91" t="s">
        <v>118</v>
      </c>
      <c r="F53" s="96" t="s">
        <v>119</v>
      </c>
      <c r="G53" s="91" t="s">
        <v>91</v>
      </c>
    </row>
    <row r="54" spans="2:8" x14ac:dyDescent="0.15">
      <c r="B54" s="164" t="s">
        <v>42</v>
      </c>
      <c r="C54" s="44">
        <f>SUM(D54:G54)</f>
        <v>802</v>
      </c>
      <c r="D54" s="45">
        <f t="shared" ref="D54:G54" si="14">SUM(D56,D58,D60,D62,D64,)</f>
        <v>371</v>
      </c>
      <c r="E54" s="45">
        <f t="shared" si="14"/>
        <v>171</v>
      </c>
      <c r="F54" s="45">
        <f t="shared" si="14"/>
        <v>154</v>
      </c>
      <c r="G54" s="45">
        <f t="shared" si="14"/>
        <v>106</v>
      </c>
      <c r="H54" s="19"/>
    </row>
    <row r="55" spans="2:8" ht="12.75" thickBot="1" x14ac:dyDescent="0.2">
      <c r="B55" s="47"/>
      <c r="C55" s="48">
        <f>$C54/C54</f>
        <v>1</v>
      </c>
      <c r="D55" s="48">
        <f t="shared" ref="D55:G55" si="15">D54/$C54</f>
        <v>0.46259351620947631</v>
      </c>
      <c r="E55" s="48">
        <f t="shared" si="15"/>
        <v>0.21321695760598502</v>
      </c>
      <c r="F55" s="48">
        <f t="shared" si="15"/>
        <v>0.19201995012468828</v>
      </c>
      <c r="G55" s="48">
        <f t="shared" si="15"/>
        <v>0.13216957605985039</v>
      </c>
      <c r="H55" s="19"/>
    </row>
    <row r="56" spans="2:8" ht="12.75" thickTop="1" x14ac:dyDescent="0.15">
      <c r="B56" s="50" t="s">
        <v>17</v>
      </c>
      <c r="C56" s="44">
        <f>SUM(D56:G56)</f>
        <v>633</v>
      </c>
      <c r="D56" s="51">
        <v>287</v>
      </c>
      <c r="E56" s="45">
        <v>137</v>
      </c>
      <c r="F56" s="45">
        <v>115</v>
      </c>
      <c r="G56" s="45">
        <v>94</v>
      </c>
      <c r="H56" s="19"/>
    </row>
    <row r="57" spans="2:8" x14ac:dyDescent="0.15">
      <c r="B57" s="52"/>
      <c r="C57" s="53">
        <f>$C56/C56</f>
        <v>1</v>
      </c>
      <c r="D57" s="53">
        <f t="shared" ref="D57:G57" si="16">D56/$C56</f>
        <v>0.45339652448657186</v>
      </c>
      <c r="E57" s="53">
        <f t="shared" si="16"/>
        <v>0.21642969984202212</v>
      </c>
      <c r="F57" s="53">
        <f t="shared" si="16"/>
        <v>0.18167456556082148</v>
      </c>
      <c r="G57" s="53">
        <f t="shared" si="16"/>
        <v>0.14849921011058451</v>
      </c>
      <c r="H57" s="19"/>
    </row>
    <row r="58" spans="2:8" x14ac:dyDescent="0.15">
      <c r="B58" s="50" t="s">
        <v>18</v>
      </c>
      <c r="C58" s="44">
        <f>SUM(D58:G58)</f>
        <v>91</v>
      </c>
      <c r="D58" s="51">
        <v>53</v>
      </c>
      <c r="E58" s="45">
        <v>16</v>
      </c>
      <c r="F58" s="45">
        <v>17</v>
      </c>
      <c r="G58" s="45">
        <v>5</v>
      </c>
      <c r="H58" s="19"/>
    </row>
    <row r="59" spans="2:8" x14ac:dyDescent="0.15">
      <c r="B59" s="52"/>
      <c r="C59" s="53">
        <f>$C58/C58</f>
        <v>1</v>
      </c>
      <c r="D59" s="53">
        <f t="shared" ref="D59:G59" si="17">D58/$C58</f>
        <v>0.58241758241758246</v>
      </c>
      <c r="E59" s="53">
        <f t="shared" si="17"/>
        <v>0.17582417582417584</v>
      </c>
      <c r="F59" s="53">
        <f t="shared" si="17"/>
        <v>0.18681318681318682</v>
      </c>
      <c r="G59" s="53">
        <f t="shared" si="17"/>
        <v>5.4945054945054944E-2</v>
      </c>
      <c r="H59" s="19"/>
    </row>
    <row r="60" spans="2:8" x14ac:dyDescent="0.15">
      <c r="B60" s="50" t="s">
        <v>19</v>
      </c>
      <c r="C60" s="44">
        <f>SUM(D60:G60)</f>
        <v>21</v>
      </c>
      <c r="D60" s="51">
        <v>6</v>
      </c>
      <c r="E60" s="45">
        <v>7</v>
      </c>
      <c r="F60" s="45">
        <v>8</v>
      </c>
      <c r="G60" s="45">
        <v>0</v>
      </c>
      <c r="H60" s="19"/>
    </row>
    <row r="61" spans="2:8" x14ac:dyDescent="0.15">
      <c r="B61" s="52"/>
      <c r="C61" s="53">
        <f>$C60/C60</f>
        <v>1</v>
      </c>
      <c r="D61" s="53">
        <f t="shared" ref="D61:G61" si="18">D60/$C60</f>
        <v>0.2857142857142857</v>
      </c>
      <c r="E61" s="53">
        <f t="shared" si="18"/>
        <v>0.33333333333333331</v>
      </c>
      <c r="F61" s="53">
        <f t="shared" si="18"/>
        <v>0.38095238095238093</v>
      </c>
      <c r="G61" s="53">
        <f t="shared" si="18"/>
        <v>0</v>
      </c>
      <c r="H61" s="19"/>
    </row>
    <row r="62" spans="2:8" x14ac:dyDescent="0.15">
      <c r="B62" s="50" t="s">
        <v>20</v>
      </c>
      <c r="C62" s="44">
        <f>SUM(D62:G62)</f>
        <v>37</v>
      </c>
      <c r="D62" s="51">
        <v>17</v>
      </c>
      <c r="E62" s="45">
        <v>8</v>
      </c>
      <c r="F62" s="45">
        <v>10</v>
      </c>
      <c r="G62" s="45">
        <v>2</v>
      </c>
      <c r="H62" s="19"/>
    </row>
    <row r="63" spans="2:8" x14ac:dyDescent="0.15">
      <c r="B63" s="52"/>
      <c r="C63" s="53">
        <f>$C62/C62</f>
        <v>1</v>
      </c>
      <c r="D63" s="53">
        <f t="shared" ref="D63:G63" si="19">D62/$C62</f>
        <v>0.45945945945945948</v>
      </c>
      <c r="E63" s="53">
        <f t="shared" si="19"/>
        <v>0.21621621621621623</v>
      </c>
      <c r="F63" s="53">
        <f t="shared" si="19"/>
        <v>0.27027027027027029</v>
      </c>
      <c r="G63" s="53">
        <f t="shared" si="19"/>
        <v>5.4054054054054057E-2</v>
      </c>
      <c r="H63" s="19"/>
    </row>
    <row r="64" spans="2:8" x14ac:dyDescent="0.15">
      <c r="B64" s="50" t="s">
        <v>24</v>
      </c>
      <c r="C64" s="44">
        <f>SUM(D64:G64)</f>
        <v>20</v>
      </c>
      <c r="D64" s="51">
        <v>8</v>
      </c>
      <c r="E64" s="45">
        <v>3</v>
      </c>
      <c r="F64" s="45">
        <v>4</v>
      </c>
      <c r="G64" s="45">
        <v>5</v>
      </c>
      <c r="H64" s="19"/>
    </row>
    <row r="65" spans="2:8" x14ac:dyDescent="0.15">
      <c r="B65" s="52"/>
      <c r="C65" s="53">
        <f>$C64/C64</f>
        <v>1</v>
      </c>
      <c r="D65" s="53">
        <f t="shared" ref="D65:G65" si="20">D64/$C64</f>
        <v>0.4</v>
      </c>
      <c r="E65" s="53">
        <f t="shared" si="20"/>
        <v>0.15</v>
      </c>
      <c r="F65" s="53">
        <f t="shared" si="20"/>
        <v>0.2</v>
      </c>
      <c r="G65" s="53">
        <f t="shared" si="20"/>
        <v>0.25</v>
      </c>
      <c r="H65" s="19"/>
    </row>
    <row r="66" spans="2:8" x14ac:dyDescent="0.4">
      <c r="H66" s="19"/>
    </row>
    <row r="67" spans="2:8" x14ac:dyDescent="0.4">
      <c r="B67" s="18" t="s">
        <v>49</v>
      </c>
      <c r="H67" s="19"/>
    </row>
    <row r="68" spans="2:8" s="24" customFormat="1" ht="36" customHeight="1" x14ac:dyDescent="0.4">
      <c r="B68" s="89"/>
      <c r="C68" s="90" t="s">
        <v>39</v>
      </c>
      <c r="D68" s="91" t="s">
        <v>117</v>
      </c>
      <c r="E68" s="91" t="s">
        <v>118</v>
      </c>
      <c r="F68" s="133" t="s">
        <v>119</v>
      </c>
      <c r="G68" s="91" t="s">
        <v>91</v>
      </c>
    </row>
    <row r="69" spans="2:8" x14ac:dyDescent="0.15">
      <c r="B69" s="164" t="s">
        <v>42</v>
      </c>
      <c r="C69" s="44">
        <f>SUM(D69:G69)</f>
        <v>784</v>
      </c>
      <c r="D69" s="45">
        <f>SUM(D71,D73,D75,D77,D79,D81)</f>
        <v>368</v>
      </c>
      <c r="E69" s="45">
        <f t="shared" ref="E69:G69" si="21">SUM(E71,E73,E75,E77,E79,E81)</f>
        <v>167</v>
      </c>
      <c r="F69" s="45">
        <f t="shared" si="21"/>
        <v>152</v>
      </c>
      <c r="G69" s="45">
        <f t="shared" si="21"/>
        <v>97</v>
      </c>
      <c r="H69" s="19"/>
    </row>
    <row r="70" spans="2:8" ht="12.75" thickBot="1" x14ac:dyDescent="0.2">
      <c r="B70" s="47"/>
      <c r="C70" s="48">
        <f>$C69/C69</f>
        <v>1</v>
      </c>
      <c r="D70" s="48">
        <f>D69/$C69</f>
        <v>0.46938775510204084</v>
      </c>
      <c r="E70" s="48">
        <f t="shared" ref="E70:G70" si="22">E69/$C69</f>
        <v>0.21301020408163265</v>
      </c>
      <c r="F70" s="48">
        <f t="shared" si="22"/>
        <v>0.19387755102040816</v>
      </c>
      <c r="G70" s="48">
        <f t="shared" si="22"/>
        <v>0.12372448979591837</v>
      </c>
      <c r="H70" s="19"/>
    </row>
    <row r="71" spans="2:8" ht="12.75" thickTop="1" x14ac:dyDescent="0.15">
      <c r="B71" s="50" t="s">
        <v>496</v>
      </c>
      <c r="C71" s="44">
        <f>SUM(D71:G71)</f>
        <v>109</v>
      </c>
      <c r="D71" s="51">
        <v>34</v>
      </c>
      <c r="E71" s="45">
        <v>20</v>
      </c>
      <c r="F71" s="45">
        <v>27</v>
      </c>
      <c r="G71" s="45">
        <v>28</v>
      </c>
    </row>
    <row r="72" spans="2:8" x14ac:dyDescent="0.15">
      <c r="B72" s="52"/>
      <c r="C72" s="53">
        <f>$C71/C71</f>
        <v>1</v>
      </c>
      <c r="D72" s="53">
        <f>D71/$C71</f>
        <v>0.31192660550458717</v>
      </c>
      <c r="E72" s="53">
        <f t="shared" ref="E72:G72" si="23">E71/$C71</f>
        <v>0.1834862385321101</v>
      </c>
      <c r="F72" s="53">
        <f t="shared" si="23"/>
        <v>0.24770642201834864</v>
      </c>
      <c r="G72" s="53">
        <f t="shared" si="23"/>
        <v>0.25688073394495414</v>
      </c>
    </row>
    <row r="73" spans="2:8" x14ac:dyDescent="0.15">
      <c r="B73" s="50" t="s">
        <v>21</v>
      </c>
      <c r="C73" s="44">
        <f>SUM(D73:G73)</f>
        <v>226</v>
      </c>
      <c r="D73" s="51">
        <v>103</v>
      </c>
      <c r="E73" s="45">
        <v>48</v>
      </c>
      <c r="F73" s="45">
        <v>40</v>
      </c>
      <c r="G73" s="45">
        <v>35</v>
      </c>
    </row>
    <row r="74" spans="2:8" x14ac:dyDescent="0.15">
      <c r="B74" s="52"/>
      <c r="C74" s="53">
        <f>$C73/C73</f>
        <v>1</v>
      </c>
      <c r="D74" s="53">
        <f>D73/$C73</f>
        <v>0.45575221238938052</v>
      </c>
      <c r="E74" s="53">
        <f t="shared" ref="E74:G74" si="24">E73/$C73</f>
        <v>0.21238938053097345</v>
      </c>
      <c r="F74" s="53">
        <f t="shared" si="24"/>
        <v>0.17699115044247787</v>
      </c>
      <c r="G74" s="53">
        <f t="shared" si="24"/>
        <v>0.15486725663716813</v>
      </c>
    </row>
    <row r="75" spans="2:8" x14ac:dyDescent="0.15">
      <c r="B75" s="50" t="s">
        <v>22</v>
      </c>
      <c r="C75" s="44">
        <f>SUM(D75:G75)</f>
        <v>276</v>
      </c>
      <c r="D75" s="51">
        <v>134</v>
      </c>
      <c r="E75" s="45">
        <v>66</v>
      </c>
      <c r="F75" s="45">
        <v>49</v>
      </c>
      <c r="G75" s="45">
        <v>27</v>
      </c>
    </row>
    <row r="76" spans="2:8" x14ac:dyDescent="0.15">
      <c r="B76" s="52"/>
      <c r="C76" s="53">
        <f>$C75/C75</f>
        <v>1</v>
      </c>
      <c r="D76" s="53">
        <f>D75/$C75</f>
        <v>0.48550724637681159</v>
      </c>
      <c r="E76" s="53">
        <f t="shared" ref="E76:G76" si="25">E75/$C75</f>
        <v>0.2391304347826087</v>
      </c>
      <c r="F76" s="53">
        <f t="shared" si="25"/>
        <v>0.17753623188405798</v>
      </c>
      <c r="G76" s="53">
        <f t="shared" si="25"/>
        <v>9.7826086956521743E-2</v>
      </c>
    </row>
    <row r="77" spans="2:8" x14ac:dyDescent="0.15">
      <c r="B77" s="50" t="s">
        <v>23</v>
      </c>
      <c r="C77" s="44">
        <f>SUM(D77:G77)</f>
        <v>90</v>
      </c>
      <c r="D77" s="51">
        <v>58</v>
      </c>
      <c r="E77" s="45">
        <v>13</v>
      </c>
      <c r="F77" s="45">
        <v>14</v>
      </c>
      <c r="G77" s="45">
        <v>5</v>
      </c>
    </row>
    <row r="78" spans="2:8" x14ac:dyDescent="0.15">
      <c r="B78" s="52"/>
      <c r="C78" s="53">
        <f>$C77/C77</f>
        <v>1</v>
      </c>
      <c r="D78" s="53">
        <f>D77/$C77</f>
        <v>0.64444444444444449</v>
      </c>
      <c r="E78" s="53">
        <f t="shared" ref="E78:G78" si="26">E77/$C77</f>
        <v>0.14444444444444443</v>
      </c>
      <c r="F78" s="53">
        <f t="shared" si="26"/>
        <v>0.15555555555555556</v>
      </c>
      <c r="G78" s="53">
        <f t="shared" si="26"/>
        <v>5.5555555555555552E-2</v>
      </c>
      <c r="H78" s="19"/>
    </row>
    <row r="79" spans="2:8" x14ac:dyDescent="0.15">
      <c r="B79" s="50" t="s">
        <v>320</v>
      </c>
      <c r="C79" s="44">
        <f>SUM(D79:G79)</f>
        <v>62</v>
      </c>
      <c r="D79" s="51">
        <v>27</v>
      </c>
      <c r="E79" s="45">
        <v>16</v>
      </c>
      <c r="F79" s="45">
        <v>18</v>
      </c>
      <c r="G79" s="45">
        <v>1</v>
      </c>
      <c r="H79" s="19"/>
    </row>
    <row r="80" spans="2:8" x14ac:dyDescent="0.15">
      <c r="B80" s="52"/>
      <c r="C80" s="53">
        <f>$C79/C79</f>
        <v>1</v>
      </c>
      <c r="D80" s="53">
        <f>D79/$C79</f>
        <v>0.43548387096774194</v>
      </c>
      <c r="E80" s="53">
        <f t="shared" ref="E80:G80" si="27">E79/$C79</f>
        <v>0.25806451612903225</v>
      </c>
      <c r="F80" s="53">
        <f t="shared" si="27"/>
        <v>0.29032258064516131</v>
      </c>
      <c r="G80" s="53">
        <f t="shared" si="27"/>
        <v>1.6129032258064516E-2</v>
      </c>
      <c r="H80" s="19"/>
    </row>
    <row r="81" spans="2:18" x14ac:dyDescent="0.15">
      <c r="B81" s="50" t="s">
        <v>319</v>
      </c>
      <c r="C81" s="44">
        <f>SUM(D81:G81)</f>
        <v>21</v>
      </c>
      <c r="D81" s="51">
        <v>12</v>
      </c>
      <c r="E81" s="45">
        <v>4</v>
      </c>
      <c r="F81" s="45">
        <v>4</v>
      </c>
      <c r="G81" s="45">
        <v>1</v>
      </c>
      <c r="H81" s="19"/>
    </row>
    <row r="82" spans="2:18" ht="12.75" thickBot="1" x14ac:dyDescent="0.2">
      <c r="B82" s="52"/>
      <c r="C82" s="53">
        <f>$C81/C81</f>
        <v>1</v>
      </c>
      <c r="D82" s="53">
        <f>D81/$C81</f>
        <v>0.5714285714285714</v>
      </c>
      <c r="E82" s="53">
        <f t="shared" ref="E82:G82" si="28">E81/$C81</f>
        <v>0.19047619047619047</v>
      </c>
      <c r="F82" s="53">
        <f t="shared" si="28"/>
        <v>0.19047619047619047</v>
      </c>
      <c r="G82" s="53">
        <f t="shared" si="28"/>
        <v>4.7619047619047616E-2</v>
      </c>
      <c r="H82" s="19"/>
    </row>
    <row r="83" spans="2:18" ht="14.25" thickTop="1" x14ac:dyDescent="0.15">
      <c r="B83" s="243" t="s">
        <v>489</v>
      </c>
      <c r="C83" s="244">
        <f t="shared" ref="C83" si="29">SUM(D83:G83)</f>
        <v>763</v>
      </c>
      <c r="D83" s="244">
        <f>SUM(D71,D73,D75,D77,D79)</f>
        <v>356</v>
      </c>
      <c r="E83" s="244">
        <f>SUM(E71,E73,E75,E77,E79)</f>
        <v>163</v>
      </c>
      <c r="F83" s="244">
        <f>SUM(F71,F73,F75,F77,F79)</f>
        <v>148</v>
      </c>
      <c r="G83" s="244">
        <f>SUM(G71,G73,G75,G77,G79)</f>
        <v>96</v>
      </c>
      <c r="H83" s="19"/>
    </row>
    <row r="84" spans="2:18" ht="13.5" x14ac:dyDescent="0.15">
      <c r="B84" s="245"/>
      <c r="C84" s="237">
        <f>C83/C83</f>
        <v>1</v>
      </c>
      <c r="D84" s="238">
        <f>D83/$C83</f>
        <v>0.46657929226736566</v>
      </c>
      <c r="E84" s="238">
        <f t="shared" ref="E84:G84" si="30">E83/$C83</f>
        <v>0.21363040629095675</v>
      </c>
      <c r="F84" s="238">
        <f t="shared" si="30"/>
        <v>0.19397116644823068</v>
      </c>
      <c r="G84" s="238">
        <f t="shared" si="30"/>
        <v>0.12581913499344691</v>
      </c>
      <c r="H84" s="19"/>
    </row>
    <row r="85" spans="2:18" x14ac:dyDescent="0.4">
      <c r="H85" s="19"/>
    </row>
    <row r="86" spans="2:18" ht="16.5" customHeight="1" x14ac:dyDescent="0.4">
      <c r="B86" s="18" t="s">
        <v>311</v>
      </c>
      <c r="H86" s="19"/>
    </row>
    <row r="87" spans="2:18" s="24" customFormat="1" ht="36" customHeight="1" x14ac:dyDescent="0.4">
      <c r="B87" s="89"/>
      <c r="C87" s="90" t="s">
        <v>39</v>
      </c>
      <c r="D87" s="91" t="s">
        <v>117</v>
      </c>
      <c r="E87" s="91" t="s">
        <v>118</v>
      </c>
      <c r="F87" s="91" t="s">
        <v>119</v>
      </c>
      <c r="G87" s="91" t="s">
        <v>91</v>
      </c>
    </row>
    <row r="88" spans="2:18" x14ac:dyDescent="0.15">
      <c r="B88" s="164" t="s">
        <v>42</v>
      </c>
      <c r="C88" s="44">
        <f>SUM(D88:G88)</f>
        <v>802</v>
      </c>
      <c r="D88" s="45">
        <f>SUM(D90,D92,D94,D96,D98,D100,D102)</f>
        <v>371</v>
      </c>
      <c r="E88" s="45">
        <f t="shared" ref="E88:G88" si="31">SUM(E90,E92,E94,E96,E98,E100,E102)</f>
        <v>171</v>
      </c>
      <c r="F88" s="45">
        <f t="shared" si="31"/>
        <v>154</v>
      </c>
      <c r="G88" s="45">
        <f t="shared" si="31"/>
        <v>106</v>
      </c>
      <c r="H88" s="19"/>
    </row>
    <row r="89" spans="2:18" ht="12.75" thickBot="1" x14ac:dyDescent="0.2">
      <c r="B89" s="47"/>
      <c r="C89" s="48">
        <f>$C88/C88</f>
        <v>1</v>
      </c>
      <c r="D89" s="48">
        <f t="shared" ref="D89:G89" si="32">D88/$C88</f>
        <v>0.46259351620947631</v>
      </c>
      <c r="E89" s="48">
        <f t="shared" si="32"/>
        <v>0.21321695760598502</v>
      </c>
      <c r="F89" s="48">
        <f t="shared" si="32"/>
        <v>0.19201995012468828</v>
      </c>
      <c r="G89" s="48">
        <f t="shared" si="32"/>
        <v>0.13216957605985039</v>
      </c>
      <c r="H89" s="19"/>
    </row>
    <row r="90" spans="2:18" ht="12.75" thickTop="1" x14ac:dyDescent="0.15">
      <c r="B90" s="50" t="s">
        <v>67</v>
      </c>
      <c r="C90" s="44">
        <f>SUM(D90:G90)</f>
        <v>262</v>
      </c>
      <c r="D90" s="51">
        <v>120</v>
      </c>
      <c r="E90" s="45">
        <v>56</v>
      </c>
      <c r="F90" s="45">
        <v>42</v>
      </c>
      <c r="G90" s="45">
        <v>44</v>
      </c>
      <c r="H90" s="72"/>
      <c r="I90" s="73"/>
      <c r="J90" s="73"/>
      <c r="K90" s="73"/>
      <c r="L90" s="73"/>
      <c r="M90" s="73"/>
      <c r="N90" s="73"/>
      <c r="O90" s="73"/>
      <c r="P90" s="73"/>
      <c r="Q90" s="73"/>
      <c r="R90" s="73"/>
    </row>
    <row r="91" spans="2:18" x14ac:dyDescent="0.15">
      <c r="B91" s="52"/>
      <c r="C91" s="53">
        <f>$C90/C90</f>
        <v>1</v>
      </c>
      <c r="D91" s="53">
        <f t="shared" ref="D91:G91" si="33">D90/$C90</f>
        <v>0.4580152671755725</v>
      </c>
      <c r="E91" s="53">
        <f t="shared" si="33"/>
        <v>0.21374045801526717</v>
      </c>
      <c r="F91" s="53">
        <f t="shared" si="33"/>
        <v>0.16030534351145037</v>
      </c>
      <c r="G91" s="53">
        <f t="shared" si="33"/>
        <v>0.16793893129770993</v>
      </c>
      <c r="H91" s="72"/>
      <c r="I91" s="73"/>
      <c r="J91" s="73"/>
      <c r="K91" s="73"/>
      <c r="L91" s="73"/>
      <c r="M91" s="73"/>
      <c r="N91" s="73"/>
      <c r="O91" s="73"/>
      <c r="P91" s="73"/>
      <c r="Q91" s="73"/>
      <c r="R91" s="73"/>
    </row>
    <row r="92" spans="2:18" x14ac:dyDescent="0.15">
      <c r="B92" s="50" t="s">
        <v>31</v>
      </c>
      <c r="C92" s="44">
        <f>SUM(D92:G92)</f>
        <v>31</v>
      </c>
      <c r="D92" s="51">
        <v>12</v>
      </c>
      <c r="E92" s="45">
        <v>7</v>
      </c>
      <c r="F92" s="45">
        <v>10</v>
      </c>
      <c r="G92" s="45">
        <v>2</v>
      </c>
      <c r="H92" s="72"/>
      <c r="I92" s="73"/>
      <c r="J92" s="73"/>
      <c r="K92" s="73"/>
      <c r="L92" s="73"/>
      <c r="M92" s="73"/>
      <c r="N92" s="73"/>
      <c r="O92" s="73"/>
      <c r="P92" s="73"/>
      <c r="Q92" s="73"/>
      <c r="R92" s="73"/>
    </row>
    <row r="93" spans="2:18" x14ac:dyDescent="0.15">
      <c r="B93" s="52"/>
      <c r="C93" s="53">
        <f>$C92/C92</f>
        <v>1</v>
      </c>
      <c r="D93" s="53">
        <f t="shared" ref="D93:G93" si="34">D92/$C92</f>
        <v>0.38709677419354838</v>
      </c>
      <c r="E93" s="53">
        <f t="shared" si="34"/>
        <v>0.22580645161290322</v>
      </c>
      <c r="F93" s="53">
        <f t="shared" si="34"/>
        <v>0.32258064516129031</v>
      </c>
      <c r="G93" s="53">
        <f t="shared" si="34"/>
        <v>6.4516129032258063E-2</v>
      </c>
      <c r="H93" s="72"/>
      <c r="I93" s="73"/>
      <c r="J93" s="73"/>
      <c r="K93" s="73"/>
      <c r="L93" s="73"/>
      <c r="M93" s="73"/>
      <c r="N93" s="73"/>
      <c r="O93" s="73"/>
      <c r="P93" s="73"/>
      <c r="Q93" s="73"/>
      <c r="R93" s="73"/>
    </row>
    <row r="94" spans="2:18" x14ac:dyDescent="0.15">
      <c r="B94" s="50" t="s">
        <v>32</v>
      </c>
      <c r="C94" s="44">
        <f>SUM(D94:G94)</f>
        <v>56</v>
      </c>
      <c r="D94" s="51">
        <v>31</v>
      </c>
      <c r="E94" s="45">
        <v>11</v>
      </c>
      <c r="F94" s="45">
        <v>13</v>
      </c>
      <c r="G94" s="45">
        <v>1</v>
      </c>
      <c r="H94" s="72"/>
      <c r="I94" s="73"/>
      <c r="J94" s="73"/>
      <c r="K94" s="73"/>
      <c r="L94" s="73"/>
      <c r="M94" s="73"/>
      <c r="N94" s="73"/>
      <c r="O94" s="73"/>
      <c r="P94" s="73"/>
      <c r="Q94" s="73"/>
      <c r="R94" s="73"/>
    </row>
    <row r="95" spans="2:18" x14ac:dyDescent="0.15">
      <c r="B95" s="52"/>
      <c r="C95" s="53">
        <f>$C94/C94</f>
        <v>1</v>
      </c>
      <c r="D95" s="53">
        <f t="shared" ref="D95:G95" si="35">D94/$C94</f>
        <v>0.5535714285714286</v>
      </c>
      <c r="E95" s="53">
        <f t="shared" si="35"/>
        <v>0.19642857142857142</v>
      </c>
      <c r="F95" s="53">
        <f t="shared" si="35"/>
        <v>0.23214285714285715</v>
      </c>
      <c r="G95" s="53">
        <f t="shared" si="35"/>
        <v>1.7857142857142856E-2</v>
      </c>
      <c r="H95" s="72"/>
      <c r="I95" s="73"/>
      <c r="J95" s="73"/>
      <c r="K95" s="73"/>
      <c r="L95" s="73"/>
      <c r="M95" s="73"/>
      <c r="N95" s="73"/>
      <c r="O95" s="73"/>
      <c r="P95" s="73"/>
      <c r="Q95" s="73"/>
      <c r="R95" s="73"/>
    </row>
    <row r="96" spans="2:18" x14ac:dyDescent="0.15">
      <c r="B96" s="50" t="s">
        <v>33</v>
      </c>
      <c r="C96" s="44">
        <f>SUM(D96:G96)</f>
        <v>235</v>
      </c>
      <c r="D96" s="51">
        <v>114</v>
      </c>
      <c r="E96" s="45">
        <v>51</v>
      </c>
      <c r="F96" s="45">
        <v>53</v>
      </c>
      <c r="G96" s="45">
        <v>17</v>
      </c>
      <c r="H96" s="72"/>
      <c r="I96" s="73"/>
      <c r="J96" s="73"/>
      <c r="K96" s="73"/>
      <c r="L96" s="73"/>
      <c r="M96" s="73"/>
      <c r="N96" s="73"/>
      <c r="O96" s="73"/>
      <c r="P96" s="73"/>
      <c r="Q96" s="73"/>
      <c r="R96" s="73"/>
    </row>
    <row r="97" spans="2:8" x14ac:dyDescent="0.15">
      <c r="B97" s="52"/>
      <c r="C97" s="53">
        <f>$C96/C96</f>
        <v>1</v>
      </c>
      <c r="D97" s="53">
        <f t="shared" ref="D97:G97" si="36">D96/$C96</f>
        <v>0.48510638297872338</v>
      </c>
      <c r="E97" s="53">
        <f t="shared" si="36"/>
        <v>0.21702127659574469</v>
      </c>
      <c r="F97" s="53">
        <f t="shared" si="36"/>
        <v>0.22553191489361701</v>
      </c>
      <c r="G97" s="53">
        <f t="shared" si="36"/>
        <v>7.2340425531914887E-2</v>
      </c>
      <c r="H97" s="19"/>
    </row>
    <row r="98" spans="2:8" ht="12" customHeight="1" x14ac:dyDescent="0.15">
      <c r="B98" s="50" t="s">
        <v>34</v>
      </c>
      <c r="C98" s="44">
        <f>SUM(D98:G98)</f>
        <v>99</v>
      </c>
      <c r="D98" s="51">
        <v>51</v>
      </c>
      <c r="E98" s="45">
        <v>18</v>
      </c>
      <c r="F98" s="45">
        <v>15</v>
      </c>
      <c r="G98" s="45">
        <v>15</v>
      </c>
      <c r="H98" s="19"/>
    </row>
    <row r="99" spans="2:8" ht="12" customHeight="1" x14ac:dyDescent="0.15">
      <c r="B99" s="52"/>
      <c r="C99" s="53">
        <f>$C98/C98</f>
        <v>1</v>
      </c>
      <c r="D99" s="53">
        <f t="shared" ref="D99:G99" si="37">D98/$C98</f>
        <v>0.51515151515151514</v>
      </c>
      <c r="E99" s="53">
        <f t="shared" si="37"/>
        <v>0.18181818181818182</v>
      </c>
      <c r="F99" s="53">
        <f t="shared" si="37"/>
        <v>0.15151515151515152</v>
      </c>
      <c r="G99" s="53">
        <f t="shared" si="37"/>
        <v>0.15151515151515152</v>
      </c>
      <c r="H99" s="19"/>
    </row>
    <row r="100" spans="2:8" ht="12" customHeight="1" x14ac:dyDescent="0.15">
      <c r="B100" s="50" t="s">
        <v>35</v>
      </c>
      <c r="C100" s="44">
        <f>SUM(D100:G100)</f>
        <v>97</v>
      </c>
      <c r="D100" s="51">
        <v>39</v>
      </c>
      <c r="E100" s="45">
        <v>24</v>
      </c>
      <c r="F100" s="45">
        <v>17</v>
      </c>
      <c r="G100" s="45">
        <v>17</v>
      </c>
      <c r="H100" s="19"/>
    </row>
    <row r="101" spans="2:8" s="57" customFormat="1" ht="12" customHeight="1" x14ac:dyDescent="0.15">
      <c r="B101" s="52"/>
      <c r="C101" s="53">
        <f t="shared" ref="C101" si="38">$C100/C100</f>
        <v>1</v>
      </c>
      <c r="D101" s="53">
        <f t="shared" ref="D101:G101" si="39">D100/$C100</f>
        <v>0.40206185567010311</v>
      </c>
      <c r="E101" s="53">
        <f t="shared" si="39"/>
        <v>0.24742268041237114</v>
      </c>
      <c r="F101" s="53">
        <f t="shared" si="39"/>
        <v>0.17525773195876287</v>
      </c>
      <c r="G101" s="53">
        <f t="shared" si="39"/>
        <v>0.17525773195876287</v>
      </c>
    </row>
    <row r="102" spans="2:8" ht="12" customHeight="1" x14ac:dyDescent="0.15">
      <c r="B102" s="50" t="s">
        <v>0</v>
      </c>
      <c r="C102" s="44">
        <f>SUM(D102:G102)</f>
        <v>22</v>
      </c>
      <c r="D102" s="51">
        <v>4</v>
      </c>
      <c r="E102" s="45">
        <v>4</v>
      </c>
      <c r="F102" s="45">
        <v>4</v>
      </c>
      <c r="G102" s="45">
        <v>10</v>
      </c>
      <c r="H102" s="19"/>
    </row>
    <row r="103" spans="2:8" s="57" customFormat="1" ht="12" customHeight="1" x14ac:dyDescent="0.15">
      <c r="B103" s="52"/>
      <c r="C103" s="53">
        <f t="shared" ref="C103" si="40">$C102/C102</f>
        <v>1</v>
      </c>
      <c r="D103" s="53">
        <f t="shared" ref="D103:G103" si="41">D102/$C102</f>
        <v>0.18181818181818182</v>
      </c>
      <c r="E103" s="53">
        <f t="shared" si="41"/>
        <v>0.18181818181818182</v>
      </c>
      <c r="F103" s="53">
        <f t="shared" si="41"/>
        <v>0.18181818181818182</v>
      </c>
      <c r="G103" s="53">
        <f t="shared" si="41"/>
        <v>0.45454545454545453</v>
      </c>
    </row>
    <row r="104" spans="2:8" s="57" customFormat="1" ht="13.5" x14ac:dyDescent="0.4">
      <c r="E104" s="58"/>
    </row>
  </sheetData>
  <mergeCells count="2">
    <mergeCell ref="B3:L4"/>
    <mergeCell ref="B14:E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4" max="11" man="1"/>
    <brk id="51" max="11" man="1"/>
    <brk id="8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62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x14ac:dyDescent="0.4">
      <c r="B3" s="346" t="s">
        <v>170</v>
      </c>
      <c r="C3" s="346"/>
      <c r="D3" s="346"/>
      <c r="E3" s="346"/>
      <c r="F3" s="346"/>
      <c r="G3" s="346"/>
      <c r="H3" s="346"/>
      <c r="I3" s="346"/>
      <c r="J3" s="346"/>
      <c r="K3" s="346"/>
      <c r="L3" s="346"/>
    </row>
    <row r="4" spans="2:12" ht="35.25" customHeight="1" x14ac:dyDescent="0.4">
      <c r="B4" s="346"/>
      <c r="C4" s="346"/>
      <c r="D4" s="346"/>
      <c r="E4" s="346"/>
      <c r="F4" s="346"/>
      <c r="G4" s="346"/>
      <c r="H4" s="346"/>
      <c r="I4" s="346"/>
      <c r="J4" s="346"/>
      <c r="K4" s="346"/>
      <c r="L4" s="346"/>
    </row>
    <row r="5" spans="2:12" ht="12" customHeight="1" x14ac:dyDescent="0.4">
      <c r="B5" s="10"/>
      <c r="C5" s="10"/>
      <c r="D5" s="10"/>
      <c r="E5" s="11"/>
      <c r="F5" s="10"/>
      <c r="G5" s="10"/>
    </row>
    <row r="6" spans="2:12" x14ac:dyDescent="0.4">
      <c r="B6" s="169" t="s">
        <v>171</v>
      </c>
    </row>
    <row r="7" spans="2:12" x14ac:dyDescent="0.4">
      <c r="B7" s="169" t="s">
        <v>174</v>
      </c>
    </row>
    <row r="8" spans="2:12" ht="14.25" customHeight="1" x14ac:dyDescent="0.4"/>
    <row r="9" spans="2:12" s="142" customFormat="1" ht="24.75" customHeight="1" x14ac:dyDescent="0.4">
      <c r="B9" s="139"/>
      <c r="C9" s="140"/>
      <c r="D9" s="140"/>
      <c r="E9" s="141"/>
      <c r="F9" s="23" t="s">
        <v>141</v>
      </c>
      <c r="G9" s="23" t="s">
        <v>25</v>
      </c>
      <c r="J9" s="18"/>
    </row>
    <row r="10" spans="2:12" ht="15" customHeight="1" x14ac:dyDescent="0.15">
      <c r="B10" s="143" t="s">
        <v>117</v>
      </c>
      <c r="C10" s="144"/>
      <c r="D10" s="144"/>
      <c r="E10" s="145"/>
      <c r="F10" s="85">
        <v>278</v>
      </c>
      <c r="G10" s="146">
        <f>F10/F$14</f>
        <v>0.34663341645885287</v>
      </c>
    </row>
    <row r="11" spans="2:12" ht="15" customHeight="1" x14ac:dyDescent="0.15">
      <c r="B11" s="143" t="s">
        <v>118</v>
      </c>
      <c r="C11" s="144"/>
      <c r="D11" s="144"/>
      <c r="E11" s="145"/>
      <c r="F11" s="85">
        <v>164</v>
      </c>
      <c r="G11" s="146">
        <f>F11/F$14</f>
        <v>0.20448877805486285</v>
      </c>
    </row>
    <row r="12" spans="2:12" ht="15" customHeight="1" x14ac:dyDescent="0.15">
      <c r="B12" s="143" t="s">
        <v>119</v>
      </c>
      <c r="C12" s="144"/>
      <c r="D12" s="144"/>
      <c r="E12" s="145"/>
      <c r="F12" s="85">
        <v>218</v>
      </c>
      <c r="G12" s="146">
        <f>F12/F$14</f>
        <v>0.27182044887780549</v>
      </c>
    </row>
    <row r="13" spans="2:12" ht="15" customHeight="1" thickBot="1" x14ac:dyDescent="0.2">
      <c r="B13" s="170" t="s">
        <v>0</v>
      </c>
      <c r="C13" s="148"/>
      <c r="D13" s="148"/>
      <c r="E13" s="149"/>
      <c r="F13" s="150">
        <v>142</v>
      </c>
      <c r="G13" s="151">
        <f>F13/F$14</f>
        <v>0.17705735660847879</v>
      </c>
    </row>
    <row r="14" spans="2:12" ht="15" customHeight="1" thickTop="1" x14ac:dyDescent="0.15">
      <c r="B14" s="325" t="s">
        <v>14</v>
      </c>
      <c r="C14" s="326"/>
      <c r="D14" s="326"/>
      <c r="E14" s="327"/>
      <c r="F14" s="152">
        <f>SUM(F10:F13)</f>
        <v>802</v>
      </c>
      <c r="G14" s="153">
        <f>SUM(G10:G13)</f>
        <v>1</v>
      </c>
    </row>
    <row r="15" spans="2:12" ht="9.75" customHeight="1" x14ac:dyDescent="0.4">
      <c r="B15" s="171"/>
    </row>
    <row r="16" spans="2:12" x14ac:dyDescent="0.4">
      <c r="B16" s="18" t="s">
        <v>80</v>
      </c>
    </row>
    <row r="17" spans="2:14" ht="35.25" customHeight="1" x14ac:dyDescent="0.4">
      <c r="B17" s="1"/>
      <c r="C17" s="129" t="s">
        <v>39</v>
      </c>
      <c r="D17" s="129" t="s">
        <v>117</v>
      </c>
      <c r="E17" s="129" t="s">
        <v>118</v>
      </c>
      <c r="F17" s="129" t="s">
        <v>119</v>
      </c>
      <c r="G17" s="129" t="s">
        <v>91</v>
      </c>
    </row>
    <row r="18" spans="2:14" ht="15" customHeight="1" x14ac:dyDescent="0.4">
      <c r="B18" s="4" t="s">
        <v>267</v>
      </c>
      <c r="C18" s="5">
        <f>SUM(D18:G18)</f>
        <v>892</v>
      </c>
      <c r="D18" s="5">
        <v>475</v>
      </c>
      <c r="E18" s="5">
        <v>162</v>
      </c>
      <c r="F18" s="5">
        <v>220</v>
      </c>
      <c r="G18" s="5">
        <v>35</v>
      </c>
    </row>
    <row r="19" spans="2:14" ht="15" customHeight="1" x14ac:dyDescent="0.4">
      <c r="B19" s="7" t="s">
        <v>268</v>
      </c>
      <c r="C19" s="5">
        <f>SUM(D19:G19)</f>
        <v>802</v>
      </c>
      <c r="D19" s="8">
        <v>278</v>
      </c>
      <c r="E19" s="8">
        <v>164</v>
      </c>
      <c r="F19" s="8">
        <v>218</v>
      </c>
      <c r="G19" s="8">
        <v>142</v>
      </c>
    </row>
    <row r="20" spans="2:14" ht="7.5" customHeight="1" x14ac:dyDescent="0.4">
      <c r="B20" s="10"/>
      <c r="C20" s="10"/>
      <c r="D20" s="10"/>
      <c r="E20" s="11"/>
      <c r="F20" s="10"/>
      <c r="G20" s="10"/>
    </row>
    <row r="21" spans="2:14" ht="15" customHeight="1" x14ac:dyDescent="0.4">
      <c r="B21" s="4" t="s">
        <v>267</v>
      </c>
      <c r="C21" s="12">
        <f>C18/C18</f>
        <v>1</v>
      </c>
      <c r="D21" s="12">
        <f>D18/$C18</f>
        <v>0.53251121076233188</v>
      </c>
      <c r="E21" s="12">
        <f t="shared" ref="E21:G22" si="0">E18/$C18</f>
        <v>0.18161434977578475</v>
      </c>
      <c r="F21" s="12">
        <f t="shared" si="0"/>
        <v>0.24663677130044842</v>
      </c>
      <c r="G21" s="12">
        <f t="shared" si="0"/>
        <v>3.923766816143498E-2</v>
      </c>
    </row>
    <row r="22" spans="2:14" ht="15" customHeight="1" x14ac:dyDescent="0.4">
      <c r="B22" s="7" t="s">
        <v>268</v>
      </c>
      <c r="C22" s="12">
        <f>C19/C19</f>
        <v>1</v>
      </c>
      <c r="D22" s="12">
        <f>D19/$C19</f>
        <v>0.34663341645885287</v>
      </c>
      <c r="E22" s="12">
        <f t="shared" si="0"/>
        <v>0.20448877805486285</v>
      </c>
      <c r="F22" s="12">
        <f t="shared" si="0"/>
        <v>0.27182044887780549</v>
      </c>
      <c r="G22" s="12">
        <f t="shared" si="0"/>
        <v>0.17705735660847879</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278</v>
      </c>
      <c r="E26" s="45">
        <f t="shared" ref="E26:G26" si="1">SUM(E28,E30,E32,E34,E36,E38,E40,E42,E44,E46,E48)</f>
        <v>164</v>
      </c>
      <c r="F26" s="45">
        <f t="shared" si="1"/>
        <v>218</v>
      </c>
      <c r="G26" s="45">
        <f t="shared" si="1"/>
        <v>142</v>
      </c>
    </row>
    <row r="27" spans="2:14" ht="12.75" thickBot="1" x14ac:dyDescent="0.2">
      <c r="B27" s="47"/>
      <c r="C27" s="48">
        <f>$C26/C26</f>
        <v>1</v>
      </c>
      <c r="D27" s="48">
        <f>D26/$C26</f>
        <v>0.34663341645885287</v>
      </c>
      <c r="E27" s="48">
        <f t="shared" ref="E27:G27" si="2">E26/$C26</f>
        <v>0.20448877805486285</v>
      </c>
      <c r="F27" s="48">
        <f t="shared" si="2"/>
        <v>0.27182044887780549</v>
      </c>
      <c r="G27" s="48">
        <f t="shared" si="2"/>
        <v>0.17705735660847879</v>
      </c>
    </row>
    <row r="28" spans="2:14" ht="12.75" thickTop="1" x14ac:dyDescent="0.15">
      <c r="B28" s="50" t="s">
        <v>5</v>
      </c>
      <c r="C28" s="44">
        <f>SUM(D28:G28)</f>
        <v>245</v>
      </c>
      <c r="D28" s="51">
        <v>88</v>
      </c>
      <c r="E28" s="45">
        <v>59</v>
      </c>
      <c r="F28" s="45">
        <v>59</v>
      </c>
      <c r="G28" s="45">
        <v>39</v>
      </c>
    </row>
    <row r="29" spans="2:14" x14ac:dyDescent="0.15">
      <c r="B29" s="52"/>
      <c r="C29" s="53">
        <f>$C28/C28</f>
        <v>1</v>
      </c>
      <c r="D29" s="53">
        <f>D28/$C28</f>
        <v>0.35918367346938773</v>
      </c>
      <c r="E29" s="53">
        <f t="shared" ref="E29:G29" si="3">E28/$C28</f>
        <v>0.24081632653061225</v>
      </c>
      <c r="F29" s="53">
        <f t="shared" si="3"/>
        <v>0.24081632653061225</v>
      </c>
      <c r="G29" s="53">
        <f t="shared" si="3"/>
        <v>0.15918367346938775</v>
      </c>
    </row>
    <row r="30" spans="2:14" x14ac:dyDescent="0.15">
      <c r="B30" s="50" t="s">
        <v>6</v>
      </c>
      <c r="C30" s="44">
        <f>SUM(D30:G30)</f>
        <v>89</v>
      </c>
      <c r="D30" s="51">
        <v>26</v>
      </c>
      <c r="E30" s="45">
        <v>12</v>
      </c>
      <c r="F30" s="45">
        <v>39</v>
      </c>
      <c r="G30" s="45">
        <v>12</v>
      </c>
    </row>
    <row r="31" spans="2:14" x14ac:dyDescent="0.15">
      <c r="B31" s="52"/>
      <c r="C31" s="53">
        <f>$C30/C30</f>
        <v>1</v>
      </c>
      <c r="D31" s="53">
        <f>D30/$C30</f>
        <v>0.29213483146067415</v>
      </c>
      <c r="E31" s="53">
        <f t="shared" ref="E31:G31" si="4">E30/$C30</f>
        <v>0.1348314606741573</v>
      </c>
      <c r="F31" s="53">
        <f t="shared" si="4"/>
        <v>0.43820224719101125</v>
      </c>
      <c r="G31" s="53">
        <f t="shared" si="4"/>
        <v>0.1348314606741573</v>
      </c>
    </row>
    <row r="32" spans="2:14" x14ac:dyDescent="0.15">
      <c r="B32" s="50" t="s">
        <v>7</v>
      </c>
      <c r="C32" s="44">
        <f>SUM(D32:G32)</f>
        <v>213</v>
      </c>
      <c r="D32" s="51">
        <v>71</v>
      </c>
      <c r="E32" s="45">
        <v>45</v>
      </c>
      <c r="F32" s="45">
        <v>58</v>
      </c>
      <c r="G32" s="45">
        <v>39</v>
      </c>
    </row>
    <row r="33" spans="2:7" x14ac:dyDescent="0.15">
      <c r="B33" s="52"/>
      <c r="C33" s="53">
        <f>$C32/C32</f>
        <v>1</v>
      </c>
      <c r="D33" s="53">
        <f>D32/$C32</f>
        <v>0.33333333333333331</v>
      </c>
      <c r="E33" s="53">
        <f t="shared" ref="E33:G33" si="5">E32/$C32</f>
        <v>0.21126760563380281</v>
      </c>
      <c r="F33" s="53">
        <f t="shared" si="5"/>
        <v>0.27230046948356806</v>
      </c>
      <c r="G33" s="53">
        <f t="shared" si="5"/>
        <v>0.18309859154929578</v>
      </c>
    </row>
    <row r="34" spans="2:7" x14ac:dyDescent="0.15">
      <c r="B34" s="50" t="s">
        <v>8</v>
      </c>
      <c r="C34" s="44">
        <f>SUM(D34:G34)</f>
        <v>36</v>
      </c>
      <c r="D34" s="51">
        <v>13</v>
      </c>
      <c r="E34" s="45">
        <v>7</v>
      </c>
      <c r="F34" s="45">
        <v>10</v>
      </c>
      <c r="G34" s="45">
        <v>6</v>
      </c>
    </row>
    <row r="35" spans="2:7" x14ac:dyDescent="0.15">
      <c r="B35" s="52"/>
      <c r="C35" s="53">
        <f>$C34/C34</f>
        <v>1</v>
      </c>
      <c r="D35" s="53">
        <f>D34/$C34</f>
        <v>0.3611111111111111</v>
      </c>
      <c r="E35" s="53">
        <f t="shared" ref="E35:G35" si="6">E34/$C34</f>
        <v>0.19444444444444445</v>
      </c>
      <c r="F35" s="53">
        <f t="shared" si="6"/>
        <v>0.27777777777777779</v>
      </c>
      <c r="G35" s="53">
        <f t="shared" si="6"/>
        <v>0.16666666666666666</v>
      </c>
    </row>
    <row r="36" spans="2:7" x14ac:dyDescent="0.15">
      <c r="B36" s="50" t="s">
        <v>9</v>
      </c>
      <c r="C36" s="44">
        <f>SUM(D36:G36)</f>
        <v>98</v>
      </c>
      <c r="D36" s="51">
        <v>38</v>
      </c>
      <c r="E36" s="45">
        <v>18</v>
      </c>
      <c r="F36" s="45">
        <v>25</v>
      </c>
      <c r="G36" s="45">
        <v>17</v>
      </c>
    </row>
    <row r="37" spans="2:7" x14ac:dyDescent="0.15">
      <c r="B37" s="52"/>
      <c r="C37" s="53">
        <f>$C36/C36</f>
        <v>1</v>
      </c>
      <c r="D37" s="53">
        <f>D36/$C36</f>
        <v>0.38775510204081631</v>
      </c>
      <c r="E37" s="53">
        <f t="shared" ref="E37:G37" si="7">E36/$C36</f>
        <v>0.18367346938775511</v>
      </c>
      <c r="F37" s="53">
        <f t="shared" si="7"/>
        <v>0.25510204081632654</v>
      </c>
      <c r="G37" s="53">
        <f t="shared" si="7"/>
        <v>0.17346938775510204</v>
      </c>
    </row>
    <row r="38" spans="2:7" x14ac:dyDescent="0.15">
      <c r="B38" s="50" t="s">
        <v>1</v>
      </c>
      <c r="C38" s="44">
        <f>SUM(D38:G38)</f>
        <v>4</v>
      </c>
      <c r="D38" s="51">
        <v>4</v>
      </c>
      <c r="E38" s="45">
        <v>0</v>
      </c>
      <c r="F38" s="45">
        <v>0</v>
      </c>
      <c r="G38" s="45">
        <v>0</v>
      </c>
    </row>
    <row r="39" spans="2:7" x14ac:dyDescent="0.15">
      <c r="B39" s="52"/>
      <c r="C39" s="53">
        <f>$C38/C38</f>
        <v>1</v>
      </c>
      <c r="D39" s="53">
        <f>D38/$C38</f>
        <v>1</v>
      </c>
      <c r="E39" s="53">
        <f t="shared" ref="E39:G39" si="8">E38/$C38</f>
        <v>0</v>
      </c>
      <c r="F39" s="53">
        <f t="shared" si="8"/>
        <v>0</v>
      </c>
      <c r="G39" s="53">
        <f t="shared" si="8"/>
        <v>0</v>
      </c>
    </row>
    <row r="40" spans="2:7" x14ac:dyDescent="0.15">
      <c r="B40" s="50" t="s">
        <v>10</v>
      </c>
      <c r="C40" s="44">
        <f>SUM(D40:G40)</f>
        <v>17</v>
      </c>
      <c r="D40" s="51">
        <v>8</v>
      </c>
      <c r="E40" s="45">
        <v>2</v>
      </c>
      <c r="F40" s="45">
        <v>5</v>
      </c>
      <c r="G40" s="45">
        <v>2</v>
      </c>
    </row>
    <row r="41" spans="2:7" x14ac:dyDescent="0.15">
      <c r="B41" s="52"/>
      <c r="C41" s="53">
        <f>$C40/C40</f>
        <v>1</v>
      </c>
      <c r="D41" s="53">
        <f>D40/$C40</f>
        <v>0.47058823529411764</v>
      </c>
      <c r="E41" s="53">
        <f t="shared" ref="E41:G41" si="9">E40/$C40</f>
        <v>0.11764705882352941</v>
      </c>
      <c r="F41" s="53">
        <f t="shared" si="9"/>
        <v>0.29411764705882354</v>
      </c>
      <c r="G41" s="53">
        <f t="shared" si="9"/>
        <v>0.11764705882352941</v>
      </c>
    </row>
    <row r="42" spans="2:7" x14ac:dyDescent="0.15">
      <c r="B42" s="50" t="s">
        <v>11</v>
      </c>
      <c r="C42" s="44">
        <f>SUM(D42:G42)</f>
        <v>3</v>
      </c>
      <c r="D42" s="51">
        <v>3</v>
      </c>
      <c r="E42" s="45">
        <v>0</v>
      </c>
      <c r="F42" s="45">
        <v>0</v>
      </c>
      <c r="G42" s="45">
        <v>0</v>
      </c>
    </row>
    <row r="43" spans="2:7" x14ac:dyDescent="0.15">
      <c r="B43" s="52"/>
      <c r="C43" s="53">
        <f>$C42/C42</f>
        <v>1</v>
      </c>
      <c r="D43" s="53">
        <f>D42/$C42</f>
        <v>1</v>
      </c>
      <c r="E43" s="53">
        <f t="shared" ref="E43:G43" si="10">E42/$C42</f>
        <v>0</v>
      </c>
      <c r="F43" s="53">
        <f t="shared" si="10"/>
        <v>0</v>
      </c>
      <c r="G43" s="53">
        <f t="shared" si="10"/>
        <v>0</v>
      </c>
    </row>
    <row r="44" spans="2:7" x14ac:dyDescent="0.15">
      <c r="B44" s="50" t="s">
        <v>12</v>
      </c>
      <c r="C44" s="44">
        <f>SUM(D44:G44)</f>
        <v>18</v>
      </c>
      <c r="D44" s="51">
        <v>8</v>
      </c>
      <c r="E44" s="45">
        <v>3</v>
      </c>
      <c r="F44" s="45">
        <v>3</v>
      </c>
      <c r="G44" s="45">
        <v>4</v>
      </c>
    </row>
    <row r="45" spans="2:7" x14ac:dyDescent="0.15">
      <c r="B45" s="52"/>
      <c r="C45" s="53">
        <f>$C44/C44</f>
        <v>1</v>
      </c>
      <c r="D45" s="53">
        <f>D44/$C44</f>
        <v>0.44444444444444442</v>
      </c>
      <c r="E45" s="53">
        <f t="shared" ref="E45:G45" si="11">E44/$C44</f>
        <v>0.16666666666666666</v>
      </c>
      <c r="F45" s="53">
        <f t="shared" si="11"/>
        <v>0.16666666666666666</v>
      </c>
      <c r="G45" s="53">
        <f t="shared" si="11"/>
        <v>0.22222222222222221</v>
      </c>
    </row>
    <row r="46" spans="2:7" x14ac:dyDescent="0.15">
      <c r="B46" s="50" t="s">
        <v>13</v>
      </c>
      <c r="C46" s="44">
        <f>SUM(D46:G46)</f>
        <v>9</v>
      </c>
      <c r="D46" s="51">
        <v>7</v>
      </c>
      <c r="E46" s="45">
        <v>0</v>
      </c>
      <c r="F46" s="45">
        <v>1</v>
      </c>
      <c r="G46" s="45">
        <v>1</v>
      </c>
    </row>
    <row r="47" spans="2:7" x14ac:dyDescent="0.15">
      <c r="B47" s="52"/>
      <c r="C47" s="53">
        <f>$C46/C46</f>
        <v>1</v>
      </c>
      <c r="D47" s="53">
        <f>D46/$C46</f>
        <v>0.77777777777777779</v>
      </c>
      <c r="E47" s="53">
        <f t="shared" ref="E47:G47" si="12">E46/$C46</f>
        <v>0</v>
      </c>
      <c r="F47" s="53">
        <f t="shared" si="12"/>
        <v>0.1111111111111111</v>
      </c>
      <c r="G47" s="53">
        <f t="shared" si="12"/>
        <v>0.1111111111111111</v>
      </c>
    </row>
    <row r="48" spans="2:7" x14ac:dyDescent="0.15">
      <c r="B48" s="50" t="s">
        <v>43</v>
      </c>
      <c r="C48" s="44">
        <f>SUM(D48:G48)</f>
        <v>70</v>
      </c>
      <c r="D48" s="51">
        <v>12</v>
      </c>
      <c r="E48" s="45">
        <v>18</v>
      </c>
      <c r="F48" s="45">
        <v>18</v>
      </c>
      <c r="G48" s="45">
        <v>22</v>
      </c>
    </row>
    <row r="49" spans="2:8" x14ac:dyDescent="0.15">
      <c r="B49" s="52"/>
      <c r="C49" s="53">
        <f>$C48/C48</f>
        <v>1</v>
      </c>
      <c r="D49" s="53">
        <f>D48/$C48</f>
        <v>0.17142857142857143</v>
      </c>
      <c r="E49" s="53">
        <f t="shared" ref="E49:G49" si="13">E48/$C48</f>
        <v>0.25714285714285712</v>
      </c>
      <c r="F49" s="53">
        <f t="shared" si="13"/>
        <v>0.25714285714285712</v>
      </c>
      <c r="G49" s="53">
        <f t="shared" si="13"/>
        <v>0.31428571428571428</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278</v>
      </c>
      <c r="E53" s="45">
        <f t="shared" si="14"/>
        <v>164</v>
      </c>
      <c r="F53" s="45">
        <f t="shared" si="14"/>
        <v>218</v>
      </c>
      <c r="G53" s="45">
        <f t="shared" si="14"/>
        <v>142</v>
      </c>
      <c r="H53" s="19"/>
    </row>
    <row r="54" spans="2:8" ht="12.75" thickBot="1" x14ac:dyDescent="0.2">
      <c r="B54" s="47"/>
      <c r="C54" s="48">
        <f>$C53/C53</f>
        <v>1</v>
      </c>
      <c r="D54" s="48">
        <f t="shared" ref="D54:G54" si="15">D53/$C53</f>
        <v>0.34663341645885287</v>
      </c>
      <c r="E54" s="48">
        <f t="shared" si="15"/>
        <v>0.20448877805486285</v>
      </c>
      <c r="F54" s="48">
        <f t="shared" si="15"/>
        <v>0.27182044887780549</v>
      </c>
      <c r="G54" s="48">
        <f t="shared" si="15"/>
        <v>0.17705735660847879</v>
      </c>
      <c r="H54" s="19"/>
    </row>
    <row r="55" spans="2:8" ht="12.75" thickTop="1" x14ac:dyDescent="0.15">
      <c r="B55" s="50" t="s">
        <v>17</v>
      </c>
      <c r="C55" s="44">
        <f>SUM(D55:G55)</f>
        <v>633</v>
      </c>
      <c r="D55" s="51">
        <v>206</v>
      </c>
      <c r="E55" s="45">
        <v>142</v>
      </c>
      <c r="F55" s="45">
        <v>163</v>
      </c>
      <c r="G55" s="45">
        <v>122</v>
      </c>
      <c r="H55" s="19"/>
    </row>
    <row r="56" spans="2:8" x14ac:dyDescent="0.15">
      <c r="B56" s="52"/>
      <c r="C56" s="53">
        <f>$C55/C55</f>
        <v>1</v>
      </c>
      <c r="D56" s="53">
        <f t="shared" ref="D56:G56" si="16">D55/$C55</f>
        <v>0.325434439178515</v>
      </c>
      <c r="E56" s="53">
        <f t="shared" si="16"/>
        <v>0.22432859399684044</v>
      </c>
      <c r="F56" s="53">
        <f t="shared" si="16"/>
        <v>0.25750394944707738</v>
      </c>
      <c r="G56" s="53">
        <f t="shared" si="16"/>
        <v>0.19273301737756715</v>
      </c>
      <c r="H56" s="19"/>
    </row>
    <row r="57" spans="2:8" x14ac:dyDescent="0.15">
      <c r="B57" s="50" t="s">
        <v>18</v>
      </c>
      <c r="C57" s="44">
        <f>SUM(D57:G57)</f>
        <v>91</v>
      </c>
      <c r="D57" s="51">
        <v>35</v>
      </c>
      <c r="E57" s="45">
        <v>9</v>
      </c>
      <c r="F57" s="45">
        <v>37</v>
      </c>
      <c r="G57" s="45">
        <v>10</v>
      </c>
      <c r="H57" s="19"/>
    </row>
    <row r="58" spans="2:8" x14ac:dyDescent="0.15">
      <c r="B58" s="52"/>
      <c r="C58" s="53">
        <f>$C57/C57</f>
        <v>1</v>
      </c>
      <c r="D58" s="53">
        <f t="shared" ref="D58:G58" si="17">D57/$C57</f>
        <v>0.38461538461538464</v>
      </c>
      <c r="E58" s="53">
        <f t="shared" si="17"/>
        <v>9.8901098901098897E-2</v>
      </c>
      <c r="F58" s="53">
        <f t="shared" si="17"/>
        <v>0.40659340659340659</v>
      </c>
      <c r="G58" s="53">
        <f t="shared" si="17"/>
        <v>0.10989010989010989</v>
      </c>
      <c r="H58" s="19"/>
    </row>
    <row r="59" spans="2:8" x14ac:dyDescent="0.15">
      <c r="B59" s="50" t="s">
        <v>19</v>
      </c>
      <c r="C59" s="44">
        <f>SUM(D59:G59)</f>
        <v>21</v>
      </c>
      <c r="D59" s="51">
        <v>10</v>
      </c>
      <c r="E59" s="45">
        <v>4</v>
      </c>
      <c r="F59" s="45">
        <v>7</v>
      </c>
      <c r="G59" s="45">
        <v>0</v>
      </c>
      <c r="H59" s="19"/>
    </row>
    <row r="60" spans="2:8" x14ac:dyDescent="0.15">
      <c r="B60" s="52"/>
      <c r="C60" s="53">
        <f>$C59/C59</f>
        <v>1</v>
      </c>
      <c r="D60" s="53">
        <f t="shared" ref="D60:G60" si="18">D59/$C59</f>
        <v>0.47619047619047616</v>
      </c>
      <c r="E60" s="53">
        <f t="shared" si="18"/>
        <v>0.19047619047619047</v>
      </c>
      <c r="F60" s="53">
        <f t="shared" si="18"/>
        <v>0.33333333333333331</v>
      </c>
      <c r="G60" s="53">
        <f t="shared" si="18"/>
        <v>0</v>
      </c>
      <c r="H60" s="19"/>
    </row>
    <row r="61" spans="2:8" x14ac:dyDescent="0.15">
      <c r="B61" s="50" t="s">
        <v>20</v>
      </c>
      <c r="C61" s="44">
        <f>SUM(D61:G61)</f>
        <v>37</v>
      </c>
      <c r="D61" s="51">
        <v>21</v>
      </c>
      <c r="E61" s="45">
        <v>7</v>
      </c>
      <c r="F61" s="45">
        <v>7</v>
      </c>
      <c r="G61" s="45">
        <v>2</v>
      </c>
      <c r="H61" s="19"/>
    </row>
    <row r="62" spans="2:8" x14ac:dyDescent="0.15">
      <c r="B62" s="52"/>
      <c r="C62" s="53">
        <f>$C61/C61</f>
        <v>1</v>
      </c>
      <c r="D62" s="53">
        <f t="shared" ref="D62:G62" si="19">D61/$C61</f>
        <v>0.56756756756756754</v>
      </c>
      <c r="E62" s="53">
        <f t="shared" si="19"/>
        <v>0.1891891891891892</v>
      </c>
      <c r="F62" s="53">
        <f t="shared" si="19"/>
        <v>0.1891891891891892</v>
      </c>
      <c r="G62" s="53">
        <f t="shared" si="19"/>
        <v>5.4054054054054057E-2</v>
      </c>
      <c r="H62" s="19"/>
    </row>
    <row r="63" spans="2:8" x14ac:dyDescent="0.15">
      <c r="B63" s="50" t="s">
        <v>24</v>
      </c>
      <c r="C63" s="44">
        <f>SUM(D63:G63)</f>
        <v>20</v>
      </c>
      <c r="D63" s="51">
        <v>6</v>
      </c>
      <c r="E63" s="45">
        <v>2</v>
      </c>
      <c r="F63" s="45">
        <v>4</v>
      </c>
      <c r="G63" s="45">
        <v>8</v>
      </c>
      <c r="H63" s="19"/>
    </row>
    <row r="64" spans="2:8" x14ac:dyDescent="0.15">
      <c r="B64" s="52"/>
      <c r="C64" s="53">
        <f>$C63/C63</f>
        <v>1</v>
      </c>
      <c r="D64" s="53">
        <f t="shared" ref="D64:G64" si="20">D63/$C63</f>
        <v>0.3</v>
      </c>
      <c r="E64" s="53">
        <f t="shared" si="20"/>
        <v>0.1</v>
      </c>
      <c r="F64" s="53">
        <f t="shared" si="20"/>
        <v>0.2</v>
      </c>
      <c r="G64" s="53">
        <f t="shared" si="20"/>
        <v>0.4</v>
      </c>
      <c r="H64" s="19"/>
    </row>
    <row r="65" spans="2:8" x14ac:dyDescent="0.4">
      <c r="H65" s="19"/>
    </row>
    <row r="66" spans="2:8" x14ac:dyDescent="0.4">
      <c r="B66" s="18" t="s">
        <v>49</v>
      </c>
      <c r="H66" s="19"/>
    </row>
    <row r="67" spans="2:8" s="24" customFormat="1" ht="36" customHeight="1" x14ac:dyDescent="0.4">
      <c r="B67" s="89"/>
      <c r="C67" s="172" t="s">
        <v>39</v>
      </c>
      <c r="D67" s="133" t="s">
        <v>117</v>
      </c>
      <c r="E67" s="133" t="s">
        <v>118</v>
      </c>
      <c r="F67" s="133" t="s">
        <v>119</v>
      </c>
      <c r="G67" s="133" t="s">
        <v>91</v>
      </c>
    </row>
    <row r="68" spans="2:8" x14ac:dyDescent="0.15">
      <c r="B68" s="164" t="s">
        <v>42</v>
      </c>
      <c r="C68" s="44">
        <f>SUM(D68:G68)</f>
        <v>784</v>
      </c>
      <c r="D68" s="45">
        <f>SUM(D70,D72,D74,D76,D78,D80)</f>
        <v>277</v>
      </c>
      <c r="E68" s="45">
        <f t="shared" ref="E68:G68" si="21">SUM(E70,E72,E74,E76,E78,E80)</f>
        <v>161</v>
      </c>
      <c r="F68" s="45">
        <f t="shared" si="21"/>
        <v>215</v>
      </c>
      <c r="G68" s="45">
        <f t="shared" si="21"/>
        <v>131</v>
      </c>
      <c r="H68" s="19"/>
    </row>
    <row r="69" spans="2:8" ht="12.75" thickBot="1" x14ac:dyDescent="0.2">
      <c r="B69" s="47"/>
      <c r="C69" s="48">
        <f>$C68/C68</f>
        <v>1</v>
      </c>
      <c r="D69" s="48">
        <f>D68/$C68</f>
        <v>0.35331632653061223</v>
      </c>
      <c r="E69" s="48">
        <f t="shared" ref="E69:G69" si="22">E68/$C68</f>
        <v>0.20535714285714285</v>
      </c>
      <c r="F69" s="48">
        <f t="shared" si="22"/>
        <v>0.27423469387755101</v>
      </c>
      <c r="G69" s="48">
        <f t="shared" si="22"/>
        <v>0.16709183673469388</v>
      </c>
      <c r="H69" s="19"/>
    </row>
    <row r="70" spans="2:8" ht="12.75" thickTop="1" x14ac:dyDescent="0.15">
      <c r="B70" s="50" t="s">
        <v>498</v>
      </c>
      <c r="C70" s="44">
        <f>SUM(D70:G70)</f>
        <v>109</v>
      </c>
      <c r="D70" s="51">
        <v>24</v>
      </c>
      <c r="E70" s="45">
        <v>21</v>
      </c>
      <c r="F70" s="45">
        <v>31</v>
      </c>
      <c r="G70" s="45">
        <v>33</v>
      </c>
    </row>
    <row r="71" spans="2:8" x14ac:dyDescent="0.15">
      <c r="B71" s="52"/>
      <c r="C71" s="53">
        <f>$C70/C70</f>
        <v>1</v>
      </c>
      <c r="D71" s="53">
        <f>D70/$C70</f>
        <v>0.22018348623853212</v>
      </c>
      <c r="E71" s="53">
        <f t="shared" ref="E71:G71" si="23">E70/$C70</f>
        <v>0.19266055045871561</v>
      </c>
      <c r="F71" s="53">
        <f t="shared" si="23"/>
        <v>0.28440366972477066</v>
      </c>
      <c r="G71" s="53">
        <f t="shared" si="23"/>
        <v>0.30275229357798167</v>
      </c>
    </row>
    <row r="72" spans="2:8" x14ac:dyDescent="0.15">
      <c r="B72" s="50" t="s">
        <v>21</v>
      </c>
      <c r="C72" s="44">
        <f>SUM(D72:G72)</f>
        <v>226</v>
      </c>
      <c r="D72" s="51">
        <v>58</v>
      </c>
      <c r="E72" s="45">
        <v>56</v>
      </c>
      <c r="F72" s="45">
        <v>64</v>
      </c>
      <c r="G72" s="45">
        <v>48</v>
      </c>
    </row>
    <row r="73" spans="2:8" x14ac:dyDescent="0.15">
      <c r="B73" s="52"/>
      <c r="C73" s="53">
        <f>$C72/C72</f>
        <v>1</v>
      </c>
      <c r="D73" s="53">
        <f>D72/$C72</f>
        <v>0.25663716814159293</v>
      </c>
      <c r="E73" s="53">
        <f t="shared" ref="E73:G73" si="24">E72/$C72</f>
        <v>0.24778761061946902</v>
      </c>
      <c r="F73" s="53">
        <f t="shared" si="24"/>
        <v>0.2831858407079646</v>
      </c>
      <c r="G73" s="53">
        <f t="shared" si="24"/>
        <v>0.21238938053097345</v>
      </c>
    </row>
    <row r="74" spans="2:8" x14ac:dyDescent="0.15">
      <c r="B74" s="50" t="s">
        <v>22</v>
      </c>
      <c r="C74" s="44">
        <f>SUM(D74:G74)</f>
        <v>276</v>
      </c>
      <c r="D74" s="51">
        <v>104</v>
      </c>
      <c r="E74" s="45">
        <v>57</v>
      </c>
      <c r="F74" s="45">
        <v>75</v>
      </c>
      <c r="G74" s="45">
        <v>40</v>
      </c>
    </row>
    <row r="75" spans="2:8" x14ac:dyDescent="0.15">
      <c r="B75" s="52"/>
      <c r="C75" s="53">
        <f>$C74/C74</f>
        <v>1</v>
      </c>
      <c r="D75" s="53">
        <f>D74/$C74</f>
        <v>0.37681159420289856</v>
      </c>
      <c r="E75" s="53">
        <f t="shared" ref="E75:G75" si="25">E74/$C74</f>
        <v>0.20652173913043478</v>
      </c>
      <c r="F75" s="53">
        <f t="shared" si="25"/>
        <v>0.27173913043478259</v>
      </c>
      <c r="G75" s="53">
        <f t="shared" si="25"/>
        <v>0.14492753623188406</v>
      </c>
    </row>
    <row r="76" spans="2:8" x14ac:dyDescent="0.15">
      <c r="B76" s="50" t="s">
        <v>23</v>
      </c>
      <c r="C76" s="44">
        <f>SUM(D76:G76)</f>
        <v>90</v>
      </c>
      <c r="D76" s="51">
        <v>46</v>
      </c>
      <c r="E76" s="45">
        <v>13</v>
      </c>
      <c r="F76" s="45">
        <v>24</v>
      </c>
      <c r="G76" s="45">
        <v>7</v>
      </c>
    </row>
    <row r="77" spans="2:8" x14ac:dyDescent="0.15">
      <c r="B77" s="52"/>
      <c r="C77" s="53">
        <f>$C76/C76</f>
        <v>1</v>
      </c>
      <c r="D77" s="53">
        <f>D76/$C76</f>
        <v>0.51111111111111107</v>
      </c>
      <c r="E77" s="53">
        <f t="shared" ref="E77:G77" si="26">E76/$C76</f>
        <v>0.14444444444444443</v>
      </c>
      <c r="F77" s="53">
        <f t="shared" si="26"/>
        <v>0.26666666666666666</v>
      </c>
      <c r="G77" s="53">
        <f t="shared" si="26"/>
        <v>7.7777777777777779E-2</v>
      </c>
      <c r="H77" s="19"/>
    </row>
    <row r="78" spans="2:8" x14ac:dyDescent="0.15">
      <c r="B78" s="50" t="s">
        <v>320</v>
      </c>
      <c r="C78" s="44">
        <f>SUM(D78:G78)</f>
        <v>62</v>
      </c>
      <c r="D78" s="51">
        <v>32</v>
      </c>
      <c r="E78" s="45">
        <v>11</v>
      </c>
      <c r="F78" s="45">
        <v>17</v>
      </c>
      <c r="G78" s="45">
        <v>2</v>
      </c>
      <c r="H78" s="19"/>
    </row>
    <row r="79" spans="2:8" x14ac:dyDescent="0.15">
      <c r="B79" s="52"/>
      <c r="C79" s="53">
        <f>$C78/C78</f>
        <v>1</v>
      </c>
      <c r="D79" s="53">
        <f>D78/$C78</f>
        <v>0.5161290322580645</v>
      </c>
      <c r="E79" s="53">
        <f t="shared" ref="E79:G79" si="27">E78/$C78</f>
        <v>0.17741935483870969</v>
      </c>
      <c r="F79" s="53">
        <f t="shared" si="27"/>
        <v>0.27419354838709675</v>
      </c>
      <c r="G79" s="53">
        <f t="shared" si="27"/>
        <v>3.2258064516129031E-2</v>
      </c>
      <c r="H79" s="19"/>
    </row>
    <row r="80" spans="2:8" x14ac:dyDescent="0.15">
      <c r="B80" s="50" t="s">
        <v>319</v>
      </c>
      <c r="C80" s="44">
        <f>SUM(D80:G80)</f>
        <v>21</v>
      </c>
      <c r="D80" s="51">
        <v>13</v>
      </c>
      <c r="E80" s="45">
        <v>3</v>
      </c>
      <c r="F80" s="45">
        <v>4</v>
      </c>
      <c r="G80" s="45">
        <v>1</v>
      </c>
      <c r="H80" s="19"/>
    </row>
    <row r="81" spans="2:18" ht="12.75" thickBot="1" x14ac:dyDescent="0.2">
      <c r="B81" s="52"/>
      <c r="C81" s="53">
        <f>$C80/C80</f>
        <v>1</v>
      </c>
      <c r="D81" s="53">
        <f>D80/$C80</f>
        <v>0.61904761904761907</v>
      </c>
      <c r="E81" s="53">
        <f t="shared" ref="E81:G81" si="28">E80/$C80</f>
        <v>0.14285714285714285</v>
      </c>
      <c r="F81" s="53">
        <f t="shared" si="28"/>
        <v>0.19047619047619047</v>
      </c>
      <c r="G81" s="53">
        <f t="shared" si="28"/>
        <v>4.7619047619047616E-2</v>
      </c>
      <c r="H81" s="19"/>
    </row>
    <row r="82" spans="2:18" ht="14.25" thickTop="1" x14ac:dyDescent="0.15">
      <c r="B82" s="243" t="s">
        <v>489</v>
      </c>
      <c r="C82" s="244">
        <f t="shared" ref="C82:C83" si="29">SUM(D82:G82)</f>
        <v>763</v>
      </c>
      <c r="D82" s="244">
        <f>SUM(D70,D72,D74,D76,D78)</f>
        <v>264</v>
      </c>
      <c r="E82" s="244">
        <f>SUM(E70,E72,E74,E76,E78)</f>
        <v>158</v>
      </c>
      <c r="F82" s="244">
        <f>SUM(F70,F72,F74,F76,F78)</f>
        <v>211</v>
      </c>
      <c r="G82" s="244">
        <f>SUM(G70,G72,G74,G76,G78)</f>
        <v>130</v>
      </c>
      <c r="H82" s="19"/>
    </row>
    <row r="83" spans="2:18" ht="13.5" x14ac:dyDescent="0.15">
      <c r="B83" s="245"/>
      <c r="C83" s="237">
        <f t="shared" si="29"/>
        <v>1</v>
      </c>
      <c r="D83" s="238">
        <f>D82/$C82</f>
        <v>0.34600262123197906</v>
      </c>
      <c r="E83" s="238">
        <f t="shared" ref="E83:G83" si="30">E82/$C82</f>
        <v>0.20707732634338138</v>
      </c>
      <c r="F83" s="238">
        <f t="shared" si="30"/>
        <v>0.27653997378768019</v>
      </c>
      <c r="G83" s="238">
        <f t="shared" si="30"/>
        <v>0.17038007863695936</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278</v>
      </c>
      <c r="E87" s="45">
        <f t="shared" ref="E87:G87" si="31">SUM(E89,E91,E93,E95,E97,E99,E101)</f>
        <v>164</v>
      </c>
      <c r="F87" s="45">
        <f t="shared" si="31"/>
        <v>218</v>
      </c>
      <c r="G87" s="45">
        <f t="shared" si="31"/>
        <v>142</v>
      </c>
      <c r="H87" s="19"/>
    </row>
    <row r="88" spans="2:18" ht="12.75" thickBot="1" x14ac:dyDescent="0.2">
      <c r="B88" s="47"/>
      <c r="C88" s="48">
        <f>$C87/C87</f>
        <v>1</v>
      </c>
      <c r="D88" s="48">
        <f t="shared" ref="D88:G88" si="32">D87/$C87</f>
        <v>0.34663341645885287</v>
      </c>
      <c r="E88" s="48">
        <f t="shared" si="32"/>
        <v>0.20448877805486285</v>
      </c>
      <c r="F88" s="48">
        <f t="shared" si="32"/>
        <v>0.27182044887780549</v>
      </c>
      <c r="G88" s="48">
        <f t="shared" si="32"/>
        <v>0.17705735660847879</v>
      </c>
      <c r="H88" s="19"/>
    </row>
    <row r="89" spans="2:18" ht="12.75" thickTop="1" x14ac:dyDescent="0.15">
      <c r="B89" s="50" t="s">
        <v>67</v>
      </c>
      <c r="C89" s="44">
        <f>SUM(D89:G89)</f>
        <v>262</v>
      </c>
      <c r="D89" s="51">
        <v>88</v>
      </c>
      <c r="E89" s="45">
        <v>56</v>
      </c>
      <c r="F89" s="45">
        <v>68</v>
      </c>
      <c r="G89" s="45">
        <v>50</v>
      </c>
      <c r="H89" s="72"/>
      <c r="I89" s="73"/>
      <c r="J89" s="73"/>
      <c r="K89" s="73"/>
      <c r="L89" s="73"/>
      <c r="M89" s="73"/>
      <c r="N89" s="73"/>
      <c r="O89" s="73"/>
      <c r="P89" s="73"/>
      <c r="Q89" s="73"/>
      <c r="R89" s="73"/>
    </row>
    <row r="90" spans="2:18" x14ac:dyDescent="0.15">
      <c r="B90" s="52"/>
      <c r="C90" s="53">
        <f>$C89/C89</f>
        <v>1</v>
      </c>
      <c r="D90" s="53">
        <f t="shared" ref="D90:G90" si="33">D89/$C89</f>
        <v>0.33587786259541985</v>
      </c>
      <c r="E90" s="53">
        <f t="shared" si="33"/>
        <v>0.21374045801526717</v>
      </c>
      <c r="F90" s="53">
        <f t="shared" si="33"/>
        <v>0.25954198473282442</v>
      </c>
      <c r="G90" s="53">
        <f t="shared" si="33"/>
        <v>0.19083969465648856</v>
      </c>
      <c r="H90" s="72"/>
      <c r="I90" s="73"/>
      <c r="J90" s="73"/>
      <c r="K90" s="73"/>
      <c r="L90" s="73"/>
      <c r="M90" s="73"/>
      <c r="N90" s="73"/>
      <c r="O90" s="73"/>
      <c r="P90" s="73"/>
      <c r="Q90" s="73"/>
      <c r="R90" s="73"/>
    </row>
    <row r="91" spans="2:18" x14ac:dyDescent="0.15">
      <c r="B91" s="50" t="s">
        <v>31</v>
      </c>
      <c r="C91" s="44">
        <f>SUM(D91:G91)</f>
        <v>31</v>
      </c>
      <c r="D91" s="51">
        <v>12</v>
      </c>
      <c r="E91" s="45">
        <v>5</v>
      </c>
      <c r="F91" s="45">
        <v>12</v>
      </c>
      <c r="G91" s="45">
        <v>2</v>
      </c>
      <c r="H91" s="72"/>
      <c r="I91" s="73"/>
      <c r="J91" s="73"/>
      <c r="K91" s="73"/>
      <c r="L91" s="73"/>
      <c r="M91" s="73"/>
      <c r="N91" s="73"/>
      <c r="O91" s="73"/>
      <c r="P91" s="73"/>
      <c r="Q91" s="73"/>
      <c r="R91" s="73"/>
    </row>
    <row r="92" spans="2:18" x14ac:dyDescent="0.15">
      <c r="B92" s="52"/>
      <c r="C92" s="53">
        <f>$C91/C91</f>
        <v>1</v>
      </c>
      <c r="D92" s="53">
        <f t="shared" ref="D92:G92" si="34">D91/$C91</f>
        <v>0.38709677419354838</v>
      </c>
      <c r="E92" s="53">
        <f t="shared" si="34"/>
        <v>0.16129032258064516</v>
      </c>
      <c r="F92" s="53">
        <f t="shared" si="34"/>
        <v>0.38709677419354838</v>
      </c>
      <c r="G92" s="53">
        <f t="shared" si="34"/>
        <v>6.4516129032258063E-2</v>
      </c>
      <c r="H92" s="72"/>
      <c r="I92" s="73"/>
      <c r="J92" s="73"/>
      <c r="K92" s="73"/>
      <c r="L92" s="73"/>
      <c r="M92" s="73"/>
      <c r="N92" s="73"/>
      <c r="O92" s="73"/>
      <c r="P92" s="73"/>
      <c r="Q92" s="73"/>
      <c r="R92" s="73"/>
    </row>
    <row r="93" spans="2:18" x14ac:dyDescent="0.15">
      <c r="B93" s="50" t="s">
        <v>32</v>
      </c>
      <c r="C93" s="44">
        <f>SUM(D93:G93)</f>
        <v>56</v>
      </c>
      <c r="D93" s="51">
        <v>30</v>
      </c>
      <c r="E93" s="45">
        <v>9</v>
      </c>
      <c r="F93" s="45">
        <v>14</v>
      </c>
      <c r="G93" s="45">
        <v>3</v>
      </c>
      <c r="H93" s="72"/>
      <c r="I93" s="73"/>
      <c r="J93" s="73"/>
      <c r="K93" s="73"/>
      <c r="L93" s="73"/>
      <c r="M93" s="73"/>
      <c r="N93" s="73"/>
      <c r="O93" s="73"/>
      <c r="P93" s="73"/>
      <c r="Q93" s="73"/>
      <c r="R93" s="73"/>
    </row>
    <row r="94" spans="2:18" x14ac:dyDescent="0.15">
      <c r="B94" s="52"/>
      <c r="C94" s="53">
        <f>$C93/C93</f>
        <v>1</v>
      </c>
      <c r="D94" s="53">
        <f t="shared" ref="D94:G94" si="35">D93/$C93</f>
        <v>0.5357142857142857</v>
      </c>
      <c r="E94" s="53">
        <f t="shared" si="35"/>
        <v>0.16071428571428573</v>
      </c>
      <c r="F94" s="53">
        <f t="shared" si="35"/>
        <v>0.25</v>
      </c>
      <c r="G94" s="53">
        <f t="shared" si="35"/>
        <v>5.3571428571428568E-2</v>
      </c>
      <c r="H94" s="72"/>
      <c r="I94" s="73"/>
      <c r="J94" s="73"/>
      <c r="K94" s="73"/>
      <c r="L94" s="73"/>
      <c r="M94" s="73"/>
      <c r="N94" s="73"/>
      <c r="O94" s="73"/>
      <c r="P94" s="73"/>
      <c r="Q94" s="73"/>
      <c r="R94" s="73"/>
    </row>
    <row r="95" spans="2:18" x14ac:dyDescent="0.15">
      <c r="B95" s="50" t="s">
        <v>33</v>
      </c>
      <c r="C95" s="44">
        <f>SUM(D95:G95)</f>
        <v>235</v>
      </c>
      <c r="D95" s="51">
        <v>81</v>
      </c>
      <c r="E95" s="45">
        <v>49</v>
      </c>
      <c r="F95" s="45">
        <v>74</v>
      </c>
      <c r="G95" s="45">
        <v>31</v>
      </c>
      <c r="H95" s="72"/>
      <c r="I95" s="73"/>
      <c r="J95" s="73"/>
      <c r="K95" s="73"/>
      <c r="L95" s="73"/>
      <c r="M95" s="73"/>
      <c r="N95" s="73"/>
      <c r="O95" s="73"/>
      <c r="P95" s="73"/>
      <c r="Q95" s="73"/>
      <c r="R95" s="73"/>
    </row>
    <row r="96" spans="2:18" x14ac:dyDescent="0.15">
      <c r="B96" s="52"/>
      <c r="C96" s="53">
        <f>$C95/C95</f>
        <v>1</v>
      </c>
      <c r="D96" s="53">
        <f t="shared" ref="D96:G96" si="36">D95/$C95</f>
        <v>0.34468085106382979</v>
      </c>
      <c r="E96" s="53">
        <f t="shared" si="36"/>
        <v>0.20851063829787234</v>
      </c>
      <c r="F96" s="53">
        <f t="shared" si="36"/>
        <v>0.31489361702127661</v>
      </c>
      <c r="G96" s="53">
        <f t="shared" si="36"/>
        <v>0.13191489361702127</v>
      </c>
      <c r="H96" s="19"/>
    </row>
    <row r="97" spans="2:8" ht="12" customHeight="1" x14ac:dyDescent="0.15">
      <c r="B97" s="50" t="s">
        <v>34</v>
      </c>
      <c r="C97" s="44">
        <f>SUM(D97:G97)</f>
        <v>99</v>
      </c>
      <c r="D97" s="51">
        <v>34</v>
      </c>
      <c r="E97" s="45">
        <v>22</v>
      </c>
      <c r="F97" s="45">
        <v>24</v>
      </c>
      <c r="G97" s="45">
        <v>19</v>
      </c>
      <c r="H97" s="19"/>
    </row>
    <row r="98" spans="2:8" ht="12" customHeight="1" x14ac:dyDescent="0.15">
      <c r="B98" s="52"/>
      <c r="C98" s="53">
        <f>$C97/C97</f>
        <v>1</v>
      </c>
      <c r="D98" s="53">
        <f t="shared" ref="D98:G98" si="37">D97/$C97</f>
        <v>0.34343434343434343</v>
      </c>
      <c r="E98" s="53">
        <f t="shared" si="37"/>
        <v>0.22222222222222221</v>
      </c>
      <c r="F98" s="53">
        <f t="shared" si="37"/>
        <v>0.24242424242424243</v>
      </c>
      <c r="G98" s="53">
        <f t="shared" si="37"/>
        <v>0.19191919191919191</v>
      </c>
      <c r="H98" s="19"/>
    </row>
    <row r="99" spans="2:8" ht="12" customHeight="1" x14ac:dyDescent="0.15">
      <c r="B99" s="50" t="s">
        <v>35</v>
      </c>
      <c r="C99" s="44">
        <f>SUM(D99:G99)</f>
        <v>97</v>
      </c>
      <c r="D99" s="51">
        <v>30</v>
      </c>
      <c r="E99" s="45">
        <v>22</v>
      </c>
      <c r="F99" s="45">
        <v>22</v>
      </c>
      <c r="G99" s="45">
        <v>23</v>
      </c>
      <c r="H99" s="19"/>
    </row>
    <row r="100" spans="2:8" s="57" customFormat="1" ht="12" customHeight="1" x14ac:dyDescent="0.15">
      <c r="B100" s="52"/>
      <c r="C100" s="53">
        <f t="shared" ref="C100" si="38">$C99/C99</f>
        <v>1</v>
      </c>
      <c r="D100" s="53">
        <f t="shared" ref="D100:G100" si="39">D99/$C99</f>
        <v>0.30927835051546393</v>
      </c>
      <c r="E100" s="53">
        <f t="shared" si="39"/>
        <v>0.22680412371134021</v>
      </c>
      <c r="F100" s="53">
        <f t="shared" si="39"/>
        <v>0.22680412371134021</v>
      </c>
      <c r="G100" s="53">
        <f t="shared" si="39"/>
        <v>0.23711340206185566</v>
      </c>
    </row>
    <row r="101" spans="2:8" ht="12" customHeight="1" x14ac:dyDescent="0.15">
      <c r="B101" s="50" t="s">
        <v>0</v>
      </c>
      <c r="C101" s="44">
        <f>SUM(D101:G101)</f>
        <v>22</v>
      </c>
      <c r="D101" s="51">
        <v>3</v>
      </c>
      <c r="E101" s="45">
        <v>1</v>
      </c>
      <c r="F101" s="45">
        <v>4</v>
      </c>
      <c r="G101" s="45">
        <v>14</v>
      </c>
      <c r="H101" s="19"/>
    </row>
    <row r="102" spans="2:8" s="57" customFormat="1" ht="12" customHeight="1" x14ac:dyDescent="0.15">
      <c r="B102" s="52"/>
      <c r="C102" s="53">
        <f t="shared" ref="C102" si="40">$C101/C101</f>
        <v>1</v>
      </c>
      <c r="D102" s="53">
        <f t="shared" ref="D102:G102" si="41">D101/$C101</f>
        <v>0.13636363636363635</v>
      </c>
      <c r="E102" s="53">
        <f t="shared" si="41"/>
        <v>4.5454545454545456E-2</v>
      </c>
      <c r="F102" s="53">
        <f t="shared" si="41"/>
        <v>0.18181818181818182</v>
      </c>
      <c r="G102" s="53">
        <f t="shared" si="41"/>
        <v>0.63636363636363635</v>
      </c>
    </row>
    <row r="103" spans="2:8" s="57" customFormat="1" ht="13.5" x14ac:dyDescent="0.4">
      <c r="E103" s="58"/>
    </row>
  </sheetData>
  <mergeCells count="2">
    <mergeCell ref="B3:L4"/>
    <mergeCell ref="B14:E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171</v>
      </c>
    </row>
    <row r="7" spans="2:12" x14ac:dyDescent="0.4">
      <c r="B7" s="169" t="s">
        <v>175</v>
      </c>
    </row>
    <row r="8" spans="2:12" ht="14.25" customHeight="1" x14ac:dyDescent="0.4"/>
    <row r="9" spans="2:12" s="142" customFormat="1" ht="24.75" customHeight="1" x14ac:dyDescent="0.4">
      <c r="B9" s="139"/>
      <c r="C9" s="140"/>
      <c r="D9" s="140"/>
      <c r="E9" s="141"/>
      <c r="F9" s="23" t="s">
        <v>141</v>
      </c>
      <c r="G9" s="23" t="s">
        <v>25</v>
      </c>
      <c r="J9" s="18"/>
    </row>
    <row r="10" spans="2:12" ht="15" customHeight="1" x14ac:dyDescent="0.15">
      <c r="B10" s="143" t="s">
        <v>117</v>
      </c>
      <c r="C10" s="144"/>
      <c r="D10" s="144"/>
      <c r="E10" s="145"/>
      <c r="F10" s="85">
        <v>228</v>
      </c>
      <c r="G10" s="146">
        <f>F10/F$14</f>
        <v>0.28428927680798005</v>
      </c>
    </row>
    <row r="11" spans="2:12" ht="15" customHeight="1" x14ac:dyDescent="0.15">
      <c r="B11" s="143" t="s">
        <v>118</v>
      </c>
      <c r="C11" s="144"/>
      <c r="D11" s="144"/>
      <c r="E11" s="145"/>
      <c r="F11" s="85">
        <v>214</v>
      </c>
      <c r="G11" s="146">
        <f>F11/F$14</f>
        <v>0.26683291770573564</v>
      </c>
    </row>
    <row r="12" spans="2:12" ht="15" customHeight="1" x14ac:dyDescent="0.15">
      <c r="B12" s="143" t="s">
        <v>119</v>
      </c>
      <c r="C12" s="144"/>
      <c r="D12" s="144"/>
      <c r="E12" s="145"/>
      <c r="F12" s="85">
        <v>233</v>
      </c>
      <c r="G12" s="146">
        <f>F12/F$14</f>
        <v>0.29052369077306733</v>
      </c>
    </row>
    <row r="13" spans="2:12" ht="15" customHeight="1" thickBot="1" x14ac:dyDescent="0.2">
      <c r="B13" s="170" t="s">
        <v>0</v>
      </c>
      <c r="C13" s="148"/>
      <c r="D13" s="148"/>
      <c r="E13" s="149"/>
      <c r="F13" s="150">
        <v>127</v>
      </c>
      <c r="G13" s="151">
        <f>F13/F$14</f>
        <v>0.15835411471321695</v>
      </c>
    </row>
    <row r="14" spans="2:12" ht="15" customHeight="1" thickTop="1" x14ac:dyDescent="0.15">
      <c r="B14" s="325" t="s">
        <v>14</v>
      </c>
      <c r="C14" s="326"/>
      <c r="D14" s="326"/>
      <c r="E14" s="327"/>
      <c r="F14" s="152">
        <f>SUM(F10:F13)</f>
        <v>802</v>
      </c>
      <c r="G14" s="153">
        <f>SUM(G10:G13)</f>
        <v>0.99999999999999989</v>
      </c>
    </row>
    <row r="15" spans="2:12" ht="9.75" customHeight="1" x14ac:dyDescent="0.4">
      <c r="B15" s="171"/>
    </row>
    <row r="16" spans="2:12" x14ac:dyDescent="0.4">
      <c r="B16" s="18" t="s">
        <v>80</v>
      </c>
    </row>
    <row r="17" spans="2:14" ht="33.75" customHeight="1" x14ac:dyDescent="0.4">
      <c r="B17" s="1"/>
      <c r="C17" s="83" t="s">
        <v>39</v>
      </c>
      <c r="D17" s="83" t="s">
        <v>117</v>
      </c>
      <c r="E17" s="83" t="s">
        <v>118</v>
      </c>
      <c r="F17" s="83" t="s">
        <v>119</v>
      </c>
      <c r="G17" s="83" t="s">
        <v>91</v>
      </c>
    </row>
    <row r="18" spans="2:14" ht="15" customHeight="1" x14ac:dyDescent="0.4">
      <c r="B18" s="4" t="s">
        <v>267</v>
      </c>
      <c r="C18" s="5">
        <f>SUM(D18:G18)</f>
        <v>892</v>
      </c>
      <c r="D18" s="5">
        <v>343</v>
      </c>
      <c r="E18" s="5">
        <v>267</v>
      </c>
      <c r="F18" s="5">
        <v>248</v>
      </c>
      <c r="G18" s="5">
        <v>34</v>
      </c>
    </row>
    <row r="19" spans="2:14" ht="15" customHeight="1" x14ac:dyDescent="0.4">
      <c r="B19" s="7" t="s">
        <v>268</v>
      </c>
      <c r="C19" s="5">
        <f>SUM(D19:G19)</f>
        <v>802</v>
      </c>
      <c r="D19" s="8">
        <v>228</v>
      </c>
      <c r="E19" s="8">
        <v>214</v>
      </c>
      <c r="F19" s="8">
        <v>233</v>
      </c>
      <c r="G19" s="8">
        <v>127</v>
      </c>
    </row>
    <row r="20" spans="2:14" ht="7.5" customHeight="1" x14ac:dyDescent="0.4">
      <c r="B20" s="10"/>
      <c r="C20" s="10"/>
      <c r="D20" s="10"/>
      <c r="E20" s="11"/>
      <c r="F20" s="10"/>
      <c r="G20" s="10"/>
    </row>
    <row r="21" spans="2:14" ht="15" customHeight="1" x14ac:dyDescent="0.4">
      <c r="B21" s="4" t="s">
        <v>267</v>
      </c>
      <c r="C21" s="12">
        <f>C18/C18</f>
        <v>1</v>
      </c>
      <c r="D21" s="12">
        <f>D18/$C18</f>
        <v>0.38452914798206278</v>
      </c>
      <c r="E21" s="12">
        <f t="shared" ref="E21:G22" si="0">E18/$C18</f>
        <v>0.29932735426008966</v>
      </c>
      <c r="F21" s="12">
        <f t="shared" si="0"/>
        <v>0.27802690582959644</v>
      </c>
      <c r="G21" s="12">
        <f t="shared" si="0"/>
        <v>3.811659192825112E-2</v>
      </c>
    </row>
    <row r="22" spans="2:14" ht="15" customHeight="1" x14ac:dyDescent="0.4">
      <c r="B22" s="7" t="s">
        <v>268</v>
      </c>
      <c r="C22" s="12">
        <f>C19/C19</f>
        <v>1</v>
      </c>
      <c r="D22" s="12">
        <f>D19/$C19</f>
        <v>0.28428927680798005</v>
      </c>
      <c r="E22" s="12">
        <f t="shared" si="0"/>
        <v>0.26683291770573564</v>
      </c>
      <c r="F22" s="12">
        <f t="shared" si="0"/>
        <v>0.29052369077306733</v>
      </c>
      <c r="G22" s="12">
        <f t="shared" si="0"/>
        <v>0.15835411471321695</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228</v>
      </c>
      <c r="E26" s="45">
        <f t="shared" ref="E26:G26" si="1">SUM(E28,E30,E32,E34,E36,E38,E40,E42,E44,E46,E48)</f>
        <v>214</v>
      </c>
      <c r="F26" s="45">
        <f t="shared" si="1"/>
        <v>233</v>
      </c>
      <c r="G26" s="45">
        <f t="shared" si="1"/>
        <v>127</v>
      </c>
    </row>
    <row r="27" spans="2:14" ht="12.75" thickBot="1" x14ac:dyDescent="0.2">
      <c r="B27" s="47"/>
      <c r="C27" s="48">
        <f>$C26/C26</f>
        <v>1</v>
      </c>
      <c r="D27" s="48">
        <f>D26/$C26</f>
        <v>0.28428927680798005</v>
      </c>
      <c r="E27" s="48">
        <f t="shared" ref="E27:G27" si="2">E26/$C26</f>
        <v>0.26683291770573564</v>
      </c>
      <c r="F27" s="48">
        <f t="shared" si="2"/>
        <v>0.29052369077306733</v>
      </c>
      <c r="G27" s="48">
        <f t="shared" si="2"/>
        <v>0.15835411471321695</v>
      </c>
    </row>
    <row r="28" spans="2:14" ht="12.75" thickTop="1" x14ac:dyDescent="0.15">
      <c r="B28" s="50" t="s">
        <v>5</v>
      </c>
      <c r="C28" s="44">
        <f>SUM(D28:G28)</f>
        <v>245</v>
      </c>
      <c r="D28" s="51">
        <v>67</v>
      </c>
      <c r="E28" s="45">
        <v>66</v>
      </c>
      <c r="F28" s="45">
        <v>78</v>
      </c>
      <c r="G28" s="45">
        <v>34</v>
      </c>
    </row>
    <row r="29" spans="2:14" x14ac:dyDescent="0.15">
      <c r="B29" s="52"/>
      <c r="C29" s="53">
        <f>$C28/C28</f>
        <v>1</v>
      </c>
      <c r="D29" s="53">
        <f>D28/$C28</f>
        <v>0.27346938775510204</v>
      </c>
      <c r="E29" s="53">
        <f t="shared" ref="E29:G29" si="3">E28/$C28</f>
        <v>0.26938775510204083</v>
      </c>
      <c r="F29" s="53">
        <f t="shared" si="3"/>
        <v>0.3183673469387755</v>
      </c>
      <c r="G29" s="53">
        <f t="shared" si="3"/>
        <v>0.13877551020408163</v>
      </c>
    </row>
    <row r="30" spans="2:14" x14ac:dyDescent="0.15">
      <c r="B30" s="50" t="s">
        <v>6</v>
      </c>
      <c r="C30" s="44">
        <f>SUM(D30:G30)</f>
        <v>89</v>
      </c>
      <c r="D30" s="51">
        <v>21</v>
      </c>
      <c r="E30" s="45">
        <v>25</v>
      </c>
      <c r="F30" s="45">
        <v>28</v>
      </c>
      <c r="G30" s="45">
        <v>15</v>
      </c>
    </row>
    <row r="31" spans="2:14" x14ac:dyDescent="0.15">
      <c r="B31" s="52"/>
      <c r="C31" s="53">
        <f>$C30/C30</f>
        <v>1</v>
      </c>
      <c r="D31" s="53">
        <f>D30/$C30</f>
        <v>0.23595505617977527</v>
      </c>
      <c r="E31" s="53">
        <f t="shared" ref="E31:G31" si="4">E30/$C30</f>
        <v>0.2808988764044944</v>
      </c>
      <c r="F31" s="53">
        <f t="shared" si="4"/>
        <v>0.3146067415730337</v>
      </c>
      <c r="G31" s="53">
        <f t="shared" si="4"/>
        <v>0.16853932584269662</v>
      </c>
    </row>
    <row r="32" spans="2:14" x14ac:dyDescent="0.15">
      <c r="B32" s="50" t="s">
        <v>7</v>
      </c>
      <c r="C32" s="44">
        <f>SUM(D32:G32)</f>
        <v>213</v>
      </c>
      <c r="D32" s="51">
        <v>69</v>
      </c>
      <c r="E32" s="45">
        <v>53</v>
      </c>
      <c r="F32" s="45">
        <v>57</v>
      </c>
      <c r="G32" s="45">
        <v>34</v>
      </c>
    </row>
    <row r="33" spans="2:7" x14ac:dyDescent="0.15">
      <c r="B33" s="52"/>
      <c r="C33" s="53">
        <f>$C32/C32</f>
        <v>1</v>
      </c>
      <c r="D33" s="53">
        <f>D32/$C32</f>
        <v>0.323943661971831</v>
      </c>
      <c r="E33" s="53">
        <f t="shared" ref="E33:G33" si="5">E32/$C32</f>
        <v>0.24882629107981222</v>
      </c>
      <c r="F33" s="53">
        <f t="shared" si="5"/>
        <v>0.26760563380281688</v>
      </c>
      <c r="G33" s="53">
        <f t="shared" si="5"/>
        <v>0.15962441314553991</v>
      </c>
    </row>
    <row r="34" spans="2:7" x14ac:dyDescent="0.15">
      <c r="B34" s="50" t="s">
        <v>8</v>
      </c>
      <c r="C34" s="44">
        <f>SUM(D34:G34)</f>
        <v>36</v>
      </c>
      <c r="D34" s="51">
        <v>11</v>
      </c>
      <c r="E34" s="45">
        <v>10</v>
      </c>
      <c r="F34" s="45">
        <v>11</v>
      </c>
      <c r="G34" s="45">
        <v>4</v>
      </c>
    </row>
    <row r="35" spans="2:7" x14ac:dyDescent="0.15">
      <c r="B35" s="52"/>
      <c r="C35" s="53">
        <f>$C34/C34</f>
        <v>1</v>
      </c>
      <c r="D35" s="53">
        <f>D34/$C34</f>
        <v>0.30555555555555558</v>
      </c>
      <c r="E35" s="53">
        <f t="shared" ref="E35:G35" si="6">E34/$C34</f>
        <v>0.27777777777777779</v>
      </c>
      <c r="F35" s="53">
        <f t="shared" si="6"/>
        <v>0.30555555555555558</v>
      </c>
      <c r="G35" s="53">
        <f t="shared" si="6"/>
        <v>0.1111111111111111</v>
      </c>
    </row>
    <row r="36" spans="2:7" x14ac:dyDescent="0.15">
      <c r="B36" s="50" t="s">
        <v>9</v>
      </c>
      <c r="C36" s="44">
        <f>SUM(D36:G36)</f>
        <v>98</v>
      </c>
      <c r="D36" s="51">
        <v>27</v>
      </c>
      <c r="E36" s="45">
        <v>30</v>
      </c>
      <c r="F36" s="45">
        <v>25</v>
      </c>
      <c r="G36" s="45">
        <v>16</v>
      </c>
    </row>
    <row r="37" spans="2:7" x14ac:dyDescent="0.15">
      <c r="B37" s="52"/>
      <c r="C37" s="53">
        <f>$C36/C36</f>
        <v>1</v>
      </c>
      <c r="D37" s="53">
        <f>D36/$C36</f>
        <v>0.27551020408163263</v>
      </c>
      <c r="E37" s="53">
        <f t="shared" ref="E37:G37" si="7">E36/$C36</f>
        <v>0.30612244897959184</v>
      </c>
      <c r="F37" s="53">
        <f t="shared" si="7"/>
        <v>0.25510204081632654</v>
      </c>
      <c r="G37" s="53">
        <f t="shared" si="7"/>
        <v>0.16326530612244897</v>
      </c>
    </row>
    <row r="38" spans="2:7" x14ac:dyDescent="0.15">
      <c r="B38" s="50" t="s">
        <v>1</v>
      </c>
      <c r="C38" s="44">
        <f>SUM(D38:G38)</f>
        <v>4</v>
      </c>
      <c r="D38" s="51">
        <v>3</v>
      </c>
      <c r="E38" s="45">
        <v>0</v>
      </c>
      <c r="F38" s="45">
        <v>1</v>
      </c>
      <c r="G38" s="45">
        <v>0</v>
      </c>
    </row>
    <row r="39" spans="2:7" x14ac:dyDescent="0.15">
      <c r="B39" s="52"/>
      <c r="C39" s="53">
        <f>$C38/C38</f>
        <v>1</v>
      </c>
      <c r="D39" s="53">
        <f>D38/$C38</f>
        <v>0.75</v>
      </c>
      <c r="E39" s="53">
        <f t="shared" ref="E39:G39" si="8">E38/$C38</f>
        <v>0</v>
      </c>
      <c r="F39" s="53">
        <f t="shared" si="8"/>
        <v>0.25</v>
      </c>
      <c r="G39" s="53">
        <f t="shared" si="8"/>
        <v>0</v>
      </c>
    </row>
    <row r="40" spans="2:7" x14ac:dyDescent="0.15">
      <c r="B40" s="50" t="s">
        <v>10</v>
      </c>
      <c r="C40" s="44">
        <f>SUM(D40:G40)</f>
        <v>17</v>
      </c>
      <c r="D40" s="51">
        <v>5</v>
      </c>
      <c r="E40" s="45">
        <v>4</v>
      </c>
      <c r="F40" s="45">
        <v>7</v>
      </c>
      <c r="G40" s="45">
        <v>1</v>
      </c>
    </row>
    <row r="41" spans="2:7" x14ac:dyDescent="0.15">
      <c r="B41" s="52"/>
      <c r="C41" s="53">
        <f>$C40/C40</f>
        <v>1</v>
      </c>
      <c r="D41" s="53">
        <f>D40/$C40</f>
        <v>0.29411764705882354</v>
      </c>
      <c r="E41" s="53">
        <f t="shared" ref="E41:G41" si="9">E40/$C40</f>
        <v>0.23529411764705882</v>
      </c>
      <c r="F41" s="53">
        <f t="shared" si="9"/>
        <v>0.41176470588235292</v>
      </c>
      <c r="G41" s="53">
        <f t="shared" si="9"/>
        <v>5.8823529411764705E-2</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4</v>
      </c>
      <c r="E44" s="45">
        <v>3</v>
      </c>
      <c r="F44" s="45">
        <v>7</v>
      </c>
      <c r="G44" s="45">
        <v>4</v>
      </c>
    </row>
    <row r="45" spans="2:7" x14ac:dyDescent="0.15">
      <c r="B45" s="52"/>
      <c r="C45" s="53">
        <f>$C44/C44</f>
        <v>1</v>
      </c>
      <c r="D45" s="53">
        <f>D44/$C44</f>
        <v>0.22222222222222221</v>
      </c>
      <c r="E45" s="53">
        <f t="shared" ref="E45:G45" si="11">E44/$C44</f>
        <v>0.16666666666666666</v>
      </c>
      <c r="F45" s="53">
        <f t="shared" si="11"/>
        <v>0.3888888888888889</v>
      </c>
      <c r="G45" s="53">
        <f t="shared" si="11"/>
        <v>0.22222222222222221</v>
      </c>
    </row>
    <row r="46" spans="2:7" x14ac:dyDescent="0.15">
      <c r="B46" s="50" t="s">
        <v>13</v>
      </c>
      <c r="C46" s="44">
        <f>SUM(D46:G46)</f>
        <v>9</v>
      </c>
      <c r="D46" s="51">
        <v>5</v>
      </c>
      <c r="E46" s="45">
        <v>0</v>
      </c>
      <c r="F46" s="45">
        <v>3</v>
      </c>
      <c r="G46" s="45">
        <v>1</v>
      </c>
    </row>
    <row r="47" spans="2:7" x14ac:dyDescent="0.15">
      <c r="B47" s="52"/>
      <c r="C47" s="53">
        <f>$C46/C46</f>
        <v>1</v>
      </c>
      <c r="D47" s="53">
        <f>D46/$C46</f>
        <v>0.55555555555555558</v>
      </c>
      <c r="E47" s="53">
        <f t="shared" ref="E47:G47" si="12">E46/$C46</f>
        <v>0</v>
      </c>
      <c r="F47" s="53">
        <f t="shared" si="12"/>
        <v>0.33333333333333331</v>
      </c>
      <c r="G47" s="53">
        <f t="shared" si="12"/>
        <v>0.1111111111111111</v>
      </c>
    </row>
    <row r="48" spans="2:7" x14ac:dyDescent="0.15">
      <c r="B48" s="50" t="s">
        <v>43</v>
      </c>
      <c r="C48" s="44">
        <f>SUM(D48:G48)</f>
        <v>70</v>
      </c>
      <c r="D48" s="51">
        <v>14</v>
      </c>
      <c r="E48" s="45">
        <v>22</v>
      </c>
      <c r="F48" s="45">
        <v>16</v>
      </c>
      <c r="G48" s="45">
        <v>18</v>
      </c>
    </row>
    <row r="49" spans="2:8" x14ac:dyDescent="0.15">
      <c r="B49" s="52"/>
      <c r="C49" s="53">
        <f>$C48/C48</f>
        <v>1</v>
      </c>
      <c r="D49" s="53">
        <f>D48/$C48</f>
        <v>0.2</v>
      </c>
      <c r="E49" s="53">
        <f t="shared" ref="E49:G49" si="13">E48/$C48</f>
        <v>0.31428571428571428</v>
      </c>
      <c r="F49" s="53">
        <f t="shared" si="13"/>
        <v>0.22857142857142856</v>
      </c>
      <c r="G49" s="53">
        <f t="shared" si="13"/>
        <v>0.25714285714285712</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228</v>
      </c>
      <c r="E53" s="45">
        <f t="shared" si="14"/>
        <v>214</v>
      </c>
      <c r="F53" s="45">
        <f t="shared" si="14"/>
        <v>233</v>
      </c>
      <c r="G53" s="45">
        <f t="shared" si="14"/>
        <v>127</v>
      </c>
      <c r="H53" s="19"/>
    </row>
    <row r="54" spans="2:8" ht="12.75" thickBot="1" x14ac:dyDescent="0.2">
      <c r="B54" s="47"/>
      <c r="C54" s="48">
        <f>$C53/C53</f>
        <v>1</v>
      </c>
      <c r="D54" s="48">
        <f t="shared" ref="D54:G54" si="15">D53/$C53</f>
        <v>0.28428927680798005</v>
      </c>
      <c r="E54" s="48">
        <f t="shared" si="15"/>
        <v>0.26683291770573564</v>
      </c>
      <c r="F54" s="48">
        <f t="shared" si="15"/>
        <v>0.29052369077306733</v>
      </c>
      <c r="G54" s="48">
        <f t="shared" si="15"/>
        <v>0.15835411471321695</v>
      </c>
      <c r="H54" s="19"/>
    </row>
    <row r="55" spans="2:8" ht="12.75" thickTop="1" x14ac:dyDescent="0.15">
      <c r="B55" s="50" t="s">
        <v>17</v>
      </c>
      <c r="C55" s="44">
        <f>SUM(D55:G55)</f>
        <v>633</v>
      </c>
      <c r="D55" s="51">
        <v>163</v>
      </c>
      <c r="E55" s="45">
        <v>176</v>
      </c>
      <c r="F55" s="45">
        <v>185</v>
      </c>
      <c r="G55" s="45">
        <v>109</v>
      </c>
      <c r="H55" s="19"/>
    </row>
    <row r="56" spans="2:8" x14ac:dyDescent="0.15">
      <c r="B56" s="52"/>
      <c r="C56" s="53">
        <f>$C55/C55</f>
        <v>1</v>
      </c>
      <c r="D56" s="53">
        <f t="shared" ref="D56:G56" si="16">D55/$C55</f>
        <v>0.25750394944707738</v>
      </c>
      <c r="E56" s="53">
        <f t="shared" si="16"/>
        <v>0.27804107424960506</v>
      </c>
      <c r="F56" s="53">
        <f t="shared" si="16"/>
        <v>0.29225908372827802</v>
      </c>
      <c r="G56" s="53">
        <f t="shared" si="16"/>
        <v>0.17219589257503951</v>
      </c>
      <c r="H56" s="19"/>
    </row>
    <row r="57" spans="2:8" x14ac:dyDescent="0.15">
      <c r="B57" s="50" t="s">
        <v>18</v>
      </c>
      <c r="C57" s="44">
        <f>SUM(D57:G57)</f>
        <v>91</v>
      </c>
      <c r="D57" s="51">
        <v>33</v>
      </c>
      <c r="E57" s="45">
        <v>23</v>
      </c>
      <c r="F57" s="45">
        <v>28</v>
      </c>
      <c r="G57" s="45">
        <v>7</v>
      </c>
      <c r="H57" s="19"/>
    </row>
    <row r="58" spans="2:8" x14ac:dyDescent="0.15">
      <c r="B58" s="52"/>
      <c r="C58" s="53">
        <f>$C57/C57</f>
        <v>1</v>
      </c>
      <c r="D58" s="53">
        <f t="shared" ref="D58:G58" si="17">D57/$C57</f>
        <v>0.36263736263736263</v>
      </c>
      <c r="E58" s="53">
        <f t="shared" si="17"/>
        <v>0.25274725274725274</v>
      </c>
      <c r="F58" s="53">
        <f t="shared" si="17"/>
        <v>0.30769230769230771</v>
      </c>
      <c r="G58" s="53">
        <f t="shared" si="17"/>
        <v>7.6923076923076927E-2</v>
      </c>
      <c r="H58" s="19"/>
    </row>
    <row r="59" spans="2:8" x14ac:dyDescent="0.15">
      <c r="B59" s="50" t="s">
        <v>19</v>
      </c>
      <c r="C59" s="44">
        <f>SUM(D59:G59)</f>
        <v>21</v>
      </c>
      <c r="D59" s="51">
        <v>12</v>
      </c>
      <c r="E59" s="45">
        <v>5</v>
      </c>
      <c r="F59" s="45">
        <v>4</v>
      </c>
      <c r="G59" s="45">
        <v>0</v>
      </c>
      <c r="H59" s="19"/>
    </row>
    <row r="60" spans="2:8" x14ac:dyDescent="0.15">
      <c r="B60" s="52"/>
      <c r="C60" s="53">
        <f>$C59/C59</f>
        <v>1</v>
      </c>
      <c r="D60" s="53">
        <f t="shared" ref="D60:G60" si="18">D59/$C59</f>
        <v>0.5714285714285714</v>
      </c>
      <c r="E60" s="53">
        <f t="shared" si="18"/>
        <v>0.23809523809523808</v>
      </c>
      <c r="F60" s="53">
        <f t="shared" si="18"/>
        <v>0.19047619047619047</v>
      </c>
      <c r="G60" s="53">
        <f t="shared" si="18"/>
        <v>0</v>
      </c>
      <c r="H60" s="19"/>
    </row>
    <row r="61" spans="2:8" x14ac:dyDescent="0.15">
      <c r="B61" s="50" t="s">
        <v>20</v>
      </c>
      <c r="C61" s="44">
        <f>SUM(D61:G61)</f>
        <v>37</v>
      </c>
      <c r="D61" s="51">
        <v>17</v>
      </c>
      <c r="E61" s="45">
        <v>6</v>
      </c>
      <c r="F61" s="45">
        <v>12</v>
      </c>
      <c r="G61" s="45">
        <v>2</v>
      </c>
      <c r="H61" s="19"/>
    </row>
    <row r="62" spans="2:8" x14ac:dyDescent="0.15">
      <c r="B62" s="52"/>
      <c r="C62" s="53">
        <f>$C61/C61</f>
        <v>1</v>
      </c>
      <c r="D62" s="53">
        <f t="shared" ref="D62:G62" si="19">D61/$C61</f>
        <v>0.45945945945945948</v>
      </c>
      <c r="E62" s="53">
        <f t="shared" si="19"/>
        <v>0.16216216216216217</v>
      </c>
      <c r="F62" s="53">
        <f t="shared" si="19"/>
        <v>0.32432432432432434</v>
      </c>
      <c r="G62" s="53">
        <f t="shared" si="19"/>
        <v>5.4054054054054057E-2</v>
      </c>
      <c r="H62" s="19"/>
    </row>
    <row r="63" spans="2:8" x14ac:dyDescent="0.15">
      <c r="B63" s="50" t="s">
        <v>24</v>
      </c>
      <c r="C63" s="44">
        <f>SUM(D63:G63)</f>
        <v>20</v>
      </c>
      <c r="D63" s="51">
        <v>3</v>
      </c>
      <c r="E63" s="45">
        <v>4</v>
      </c>
      <c r="F63" s="45">
        <v>4</v>
      </c>
      <c r="G63" s="45">
        <v>9</v>
      </c>
      <c r="H63" s="19"/>
    </row>
    <row r="64" spans="2:8" x14ac:dyDescent="0.15">
      <c r="B64" s="52"/>
      <c r="C64" s="53">
        <f>$C63/C63</f>
        <v>1</v>
      </c>
      <c r="D64" s="53">
        <f t="shared" ref="D64:G64" si="20">D63/$C63</f>
        <v>0.15</v>
      </c>
      <c r="E64" s="53">
        <f t="shared" si="20"/>
        <v>0.2</v>
      </c>
      <c r="F64" s="53">
        <f t="shared" si="20"/>
        <v>0.2</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226</v>
      </c>
      <c r="E68" s="45">
        <f t="shared" ref="E68:G68" si="21">SUM(E70,E72,E74,E76,E78,E80)</f>
        <v>211</v>
      </c>
      <c r="F68" s="45">
        <f t="shared" si="21"/>
        <v>231</v>
      </c>
      <c r="G68" s="45">
        <f t="shared" si="21"/>
        <v>116</v>
      </c>
      <c r="H68" s="19"/>
    </row>
    <row r="69" spans="2:8" ht="12.75" thickBot="1" x14ac:dyDescent="0.2">
      <c r="B69" s="47"/>
      <c r="C69" s="48">
        <f>$C68/C68</f>
        <v>1</v>
      </c>
      <c r="D69" s="48">
        <f>D68/$C68</f>
        <v>0.28826530612244899</v>
      </c>
      <c r="E69" s="48">
        <f t="shared" ref="E69:G69" si="22">E68/$C68</f>
        <v>0.26913265306122447</v>
      </c>
      <c r="F69" s="48">
        <f t="shared" si="22"/>
        <v>0.29464285714285715</v>
      </c>
      <c r="G69" s="48">
        <f t="shared" si="22"/>
        <v>0.14795918367346939</v>
      </c>
      <c r="H69" s="19"/>
    </row>
    <row r="70" spans="2:8" ht="12.75" thickTop="1" x14ac:dyDescent="0.15">
      <c r="B70" s="50" t="s">
        <v>498</v>
      </c>
      <c r="C70" s="44">
        <f>SUM(D70:G70)</f>
        <v>109</v>
      </c>
      <c r="D70" s="51">
        <v>22</v>
      </c>
      <c r="E70" s="45">
        <v>22</v>
      </c>
      <c r="F70" s="45">
        <v>35</v>
      </c>
      <c r="G70" s="45">
        <v>30</v>
      </c>
    </row>
    <row r="71" spans="2:8" x14ac:dyDescent="0.15">
      <c r="B71" s="52"/>
      <c r="C71" s="53">
        <f>$C70/C70</f>
        <v>1</v>
      </c>
      <c r="D71" s="53">
        <f>D70/$C70</f>
        <v>0.20183486238532111</v>
      </c>
      <c r="E71" s="53">
        <f t="shared" ref="E71:G71" si="23">E70/$C70</f>
        <v>0.20183486238532111</v>
      </c>
      <c r="F71" s="53">
        <f t="shared" si="23"/>
        <v>0.32110091743119268</v>
      </c>
      <c r="G71" s="53">
        <f t="shared" si="23"/>
        <v>0.27522935779816515</v>
      </c>
    </row>
    <row r="72" spans="2:8" x14ac:dyDescent="0.15">
      <c r="B72" s="50" t="s">
        <v>21</v>
      </c>
      <c r="C72" s="44">
        <f>SUM(D72:G72)</f>
        <v>226</v>
      </c>
      <c r="D72" s="51">
        <v>53</v>
      </c>
      <c r="E72" s="45">
        <v>64</v>
      </c>
      <c r="F72" s="45">
        <v>66</v>
      </c>
      <c r="G72" s="45">
        <v>43</v>
      </c>
    </row>
    <row r="73" spans="2:8" x14ac:dyDescent="0.15">
      <c r="B73" s="52"/>
      <c r="C73" s="53">
        <f>$C72/C72</f>
        <v>1</v>
      </c>
      <c r="D73" s="53">
        <f>D72/$C72</f>
        <v>0.23451327433628319</v>
      </c>
      <c r="E73" s="53">
        <f t="shared" ref="E73:G73" si="24">E72/$C72</f>
        <v>0.2831858407079646</v>
      </c>
      <c r="F73" s="53">
        <f t="shared" si="24"/>
        <v>0.29203539823008851</v>
      </c>
      <c r="G73" s="53">
        <f t="shared" si="24"/>
        <v>0.19026548672566371</v>
      </c>
    </row>
    <row r="74" spans="2:8" x14ac:dyDescent="0.15">
      <c r="B74" s="50" t="s">
        <v>22</v>
      </c>
      <c r="C74" s="44">
        <f>SUM(D74:G74)</f>
        <v>276</v>
      </c>
      <c r="D74" s="51">
        <v>84</v>
      </c>
      <c r="E74" s="45">
        <v>79</v>
      </c>
      <c r="F74" s="45">
        <v>79</v>
      </c>
      <c r="G74" s="45">
        <v>34</v>
      </c>
    </row>
    <row r="75" spans="2:8" x14ac:dyDescent="0.15">
      <c r="B75" s="52"/>
      <c r="C75" s="53">
        <f>$C74/C74</f>
        <v>1</v>
      </c>
      <c r="D75" s="53">
        <f>D74/$C74</f>
        <v>0.30434782608695654</v>
      </c>
      <c r="E75" s="53">
        <f t="shared" ref="E75:G75" si="25">E74/$C74</f>
        <v>0.28623188405797101</v>
      </c>
      <c r="F75" s="53">
        <f t="shared" si="25"/>
        <v>0.28623188405797101</v>
      </c>
      <c r="G75" s="53">
        <f t="shared" si="25"/>
        <v>0.12318840579710146</v>
      </c>
    </row>
    <row r="76" spans="2:8" x14ac:dyDescent="0.15">
      <c r="B76" s="50" t="s">
        <v>23</v>
      </c>
      <c r="C76" s="44">
        <f>SUM(D76:G76)</f>
        <v>90</v>
      </c>
      <c r="D76" s="51">
        <v>31</v>
      </c>
      <c r="E76" s="45">
        <v>22</v>
      </c>
      <c r="F76" s="45">
        <v>30</v>
      </c>
      <c r="G76" s="45">
        <v>7</v>
      </c>
    </row>
    <row r="77" spans="2:8" x14ac:dyDescent="0.15">
      <c r="B77" s="52"/>
      <c r="C77" s="53">
        <f>$C76/C76</f>
        <v>1</v>
      </c>
      <c r="D77" s="53">
        <f>D76/$C76</f>
        <v>0.34444444444444444</v>
      </c>
      <c r="E77" s="53">
        <f t="shared" ref="E77:G77" si="26">E76/$C76</f>
        <v>0.24444444444444444</v>
      </c>
      <c r="F77" s="53">
        <f t="shared" si="26"/>
        <v>0.33333333333333331</v>
      </c>
      <c r="G77" s="53">
        <f t="shared" si="26"/>
        <v>7.7777777777777779E-2</v>
      </c>
      <c r="H77" s="19"/>
    </row>
    <row r="78" spans="2:8" x14ac:dyDescent="0.15">
      <c r="B78" s="50" t="s">
        <v>314</v>
      </c>
      <c r="C78" s="44">
        <f>SUM(D78:G78)</f>
        <v>62</v>
      </c>
      <c r="D78" s="51">
        <v>26</v>
      </c>
      <c r="E78" s="45">
        <v>19</v>
      </c>
      <c r="F78" s="45">
        <v>16</v>
      </c>
      <c r="G78" s="45">
        <v>1</v>
      </c>
      <c r="H78" s="19"/>
    </row>
    <row r="79" spans="2:8" x14ac:dyDescent="0.15">
      <c r="B79" s="52"/>
      <c r="C79" s="53">
        <f>$C78/C78</f>
        <v>1</v>
      </c>
      <c r="D79" s="53">
        <f>D78/$C78</f>
        <v>0.41935483870967744</v>
      </c>
      <c r="E79" s="53">
        <f t="shared" ref="E79:G79" si="27">E78/$C78</f>
        <v>0.30645161290322581</v>
      </c>
      <c r="F79" s="53">
        <f t="shared" si="27"/>
        <v>0.25806451612903225</v>
      </c>
      <c r="G79" s="53">
        <f t="shared" si="27"/>
        <v>1.6129032258064516E-2</v>
      </c>
      <c r="H79" s="19"/>
    </row>
    <row r="80" spans="2:8" x14ac:dyDescent="0.15">
      <c r="B80" s="50" t="s">
        <v>316</v>
      </c>
      <c r="C80" s="44">
        <f>SUM(D80:G80)</f>
        <v>21</v>
      </c>
      <c r="D80" s="51">
        <v>10</v>
      </c>
      <c r="E80" s="45">
        <v>5</v>
      </c>
      <c r="F80" s="45">
        <v>5</v>
      </c>
      <c r="G80" s="45">
        <v>1</v>
      </c>
      <c r="H80" s="19"/>
    </row>
    <row r="81" spans="2:18" ht="12.75" thickBot="1" x14ac:dyDescent="0.2">
      <c r="B81" s="52"/>
      <c r="C81" s="53">
        <f>$C80/C80</f>
        <v>1</v>
      </c>
      <c r="D81" s="53">
        <f>D80/$C80</f>
        <v>0.47619047619047616</v>
      </c>
      <c r="E81" s="53">
        <f t="shared" ref="E81:G81" si="28">E80/$C80</f>
        <v>0.23809523809523808</v>
      </c>
      <c r="F81" s="53">
        <f t="shared" si="28"/>
        <v>0.23809523809523808</v>
      </c>
      <c r="G81" s="53">
        <f t="shared" si="28"/>
        <v>4.7619047619047616E-2</v>
      </c>
      <c r="H81" s="19"/>
    </row>
    <row r="82" spans="2:18" ht="14.25" thickTop="1" x14ac:dyDescent="0.15">
      <c r="B82" s="243" t="s">
        <v>489</v>
      </c>
      <c r="C82" s="244">
        <f t="shared" ref="C82:C83" si="29">SUM(D82:G82)</f>
        <v>763</v>
      </c>
      <c r="D82" s="244">
        <f>SUM(D70,D72,D74,D76,D78)</f>
        <v>216</v>
      </c>
      <c r="E82" s="244">
        <f>SUM(E70,E72,E74,E76,E78)</f>
        <v>206</v>
      </c>
      <c r="F82" s="244">
        <f>SUM(F70,F72,F74,F76,F78)</f>
        <v>226</v>
      </c>
      <c r="G82" s="244">
        <f>SUM(G70,G72,G74,G76,G78)</f>
        <v>115</v>
      </c>
      <c r="H82" s="19"/>
    </row>
    <row r="83" spans="2:18" ht="13.5" x14ac:dyDescent="0.15">
      <c r="B83" s="245"/>
      <c r="C83" s="237">
        <f t="shared" si="29"/>
        <v>0.99999999999999989</v>
      </c>
      <c r="D83" s="238">
        <f>D82/$C82</f>
        <v>0.28309305373525556</v>
      </c>
      <c r="E83" s="238">
        <f t="shared" ref="E83:G83" si="30">E82/$C82</f>
        <v>0.26998689384010482</v>
      </c>
      <c r="F83" s="238">
        <f t="shared" si="30"/>
        <v>0.2961992136304063</v>
      </c>
      <c r="G83" s="238">
        <f t="shared" si="30"/>
        <v>0.15072083879423329</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228</v>
      </c>
      <c r="E87" s="45">
        <f t="shared" ref="E87:G87" si="31">SUM(E89,E91,E93,E95,E97,E99,E101)</f>
        <v>214</v>
      </c>
      <c r="F87" s="45">
        <f t="shared" si="31"/>
        <v>233</v>
      </c>
      <c r="G87" s="45">
        <f t="shared" si="31"/>
        <v>127</v>
      </c>
      <c r="H87" s="19"/>
    </row>
    <row r="88" spans="2:18" ht="12.75" thickBot="1" x14ac:dyDescent="0.2">
      <c r="B88" s="47"/>
      <c r="C88" s="48">
        <f>$C87/C87</f>
        <v>1</v>
      </c>
      <c r="D88" s="48">
        <f t="shared" ref="D88:G88" si="32">D87/$C87</f>
        <v>0.28428927680798005</v>
      </c>
      <c r="E88" s="48">
        <f t="shared" si="32"/>
        <v>0.26683291770573564</v>
      </c>
      <c r="F88" s="48">
        <f t="shared" si="32"/>
        <v>0.29052369077306733</v>
      </c>
      <c r="G88" s="48">
        <f t="shared" si="32"/>
        <v>0.15835411471321695</v>
      </c>
      <c r="H88" s="19"/>
    </row>
    <row r="89" spans="2:18" ht="12.75" thickTop="1" x14ac:dyDescent="0.15">
      <c r="B89" s="50" t="s">
        <v>67</v>
      </c>
      <c r="C89" s="44">
        <f>SUM(D89:G89)</f>
        <v>262</v>
      </c>
      <c r="D89" s="51">
        <v>65</v>
      </c>
      <c r="E89" s="45">
        <v>82</v>
      </c>
      <c r="F89" s="45">
        <v>66</v>
      </c>
      <c r="G89" s="45">
        <v>49</v>
      </c>
      <c r="H89" s="72"/>
      <c r="I89" s="73"/>
      <c r="J89" s="73"/>
      <c r="K89" s="73"/>
      <c r="L89" s="73"/>
      <c r="M89" s="73"/>
      <c r="N89" s="73"/>
      <c r="O89" s="73"/>
      <c r="P89" s="73"/>
      <c r="Q89" s="73"/>
      <c r="R89" s="73"/>
    </row>
    <row r="90" spans="2:18" x14ac:dyDescent="0.15">
      <c r="B90" s="52"/>
      <c r="C90" s="53">
        <f>$C89/C89</f>
        <v>1</v>
      </c>
      <c r="D90" s="53">
        <f t="shared" ref="D90:G90" si="33">D89/$C89</f>
        <v>0.24809160305343511</v>
      </c>
      <c r="E90" s="53">
        <f t="shared" si="33"/>
        <v>0.31297709923664124</v>
      </c>
      <c r="F90" s="53">
        <f t="shared" si="33"/>
        <v>0.25190839694656486</v>
      </c>
      <c r="G90" s="53">
        <f t="shared" si="33"/>
        <v>0.18702290076335878</v>
      </c>
      <c r="H90" s="72"/>
      <c r="I90" s="73"/>
      <c r="J90" s="73"/>
      <c r="K90" s="73"/>
      <c r="L90" s="73"/>
      <c r="M90" s="73"/>
      <c r="N90" s="73"/>
      <c r="O90" s="73"/>
      <c r="P90" s="73"/>
      <c r="Q90" s="73"/>
      <c r="R90" s="73"/>
    </row>
    <row r="91" spans="2:18" x14ac:dyDescent="0.15">
      <c r="B91" s="50" t="s">
        <v>31</v>
      </c>
      <c r="C91" s="44">
        <f>SUM(D91:G91)</f>
        <v>31</v>
      </c>
      <c r="D91" s="51">
        <v>8</v>
      </c>
      <c r="E91" s="45">
        <v>9</v>
      </c>
      <c r="F91" s="45">
        <v>12</v>
      </c>
      <c r="G91" s="45">
        <v>2</v>
      </c>
      <c r="H91" s="72"/>
      <c r="I91" s="73"/>
      <c r="J91" s="73"/>
      <c r="K91" s="73"/>
      <c r="L91" s="73"/>
      <c r="M91" s="73"/>
      <c r="N91" s="73"/>
      <c r="O91" s="73"/>
      <c r="P91" s="73"/>
      <c r="Q91" s="73"/>
      <c r="R91" s="73"/>
    </row>
    <row r="92" spans="2:18" x14ac:dyDescent="0.15">
      <c r="B92" s="52"/>
      <c r="C92" s="53">
        <f>$C91/C91</f>
        <v>1</v>
      </c>
      <c r="D92" s="53">
        <f t="shared" ref="D92:G92" si="34">D91/$C91</f>
        <v>0.25806451612903225</v>
      </c>
      <c r="E92" s="53">
        <f t="shared" si="34"/>
        <v>0.29032258064516131</v>
      </c>
      <c r="F92" s="53">
        <f t="shared" si="34"/>
        <v>0.38709677419354838</v>
      </c>
      <c r="G92" s="53">
        <f t="shared" si="34"/>
        <v>6.4516129032258063E-2</v>
      </c>
      <c r="H92" s="72"/>
      <c r="I92" s="73"/>
      <c r="J92" s="73"/>
      <c r="K92" s="73"/>
      <c r="L92" s="73"/>
      <c r="M92" s="73"/>
      <c r="N92" s="73"/>
      <c r="O92" s="73"/>
      <c r="P92" s="73"/>
      <c r="Q92" s="73"/>
      <c r="R92" s="73"/>
    </row>
    <row r="93" spans="2:18" x14ac:dyDescent="0.15">
      <c r="B93" s="50" t="s">
        <v>32</v>
      </c>
      <c r="C93" s="44">
        <f>SUM(D93:G93)</f>
        <v>56</v>
      </c>
      <c r="D93" s="51">
        <v>18</v>
      </c>
      <c r="E93" s="45">
        <v>11</v>
      </c>
      <c r="F93" s="45">
        <v>24</v>
      </c>
      <c r="G93" s="45">
        <v>3</v>
      </c>
      <c r="H93" s="72"/>
      <c r="I93" s="73"/>
      <c r="J93" s="73"/>
      <c r="K93" s="73"/>
      <c r="L93" s="73"/>
      <c r="M93" s="73"/>
      <c r="N93" s="73"/>
      <c r="O93" s="73"/>
      <c r="P93" s="73"/>
      <c r="Q93" s="73"/>
      <c r="R93" s="73"/>
    </row>
    <row r="94" spans="2:18" x14ac:dyDescent="0.15">
      <c r="B94" s="52"/>
      <c r="C94" s="53">
        <f>$C93/C93</f>
        <v>1</v>
      </c>
      <c r="D94" s="53">
        <f t="shared" ref="D94:G94" si="35">D93/$C93</f>
        <v>0.32142857142857145</v>
      </c>
      <c r="E94" s="53">
        <f t="shared" si="35"/>
        <v>0.19642857142857142</v>
      </c>
      <c r="F94" s="53">
        <f t="shared" si="35"/>
        <v>0.42857142857142855</v>
      </c>
      <c r="G94" s="53">
        <f t="shared" si="35"/>
        <v>5.3571428571428568E-2</v>
      </c>
      <c r="H94" s="72"/>
      <c r="I94" s="73"/>
      <c r="J94" s="73"/>
      <c r="K94" s="73"/>
      <c r="L94" s="73"/>
      <c r="M94" s="73"/>
      <c r="N94" s="73"/>
      <c r="O94" s="73"/>
      <c r="P94" s="73"/>
      <c r="Q94" s="73"/>
      <c r="R94" s="73"/>
    </row>
    <row r="95" spans="2:18" x14ac:dyDescent="0.15">
      <c r="B95" s="50" t="s">
        <v>33</v>
      </c>
      <c r="C95" s="44">
        <f>SUM(D95:G95)</f>
        <v>235</v>
      </c>
      <c r="D95" s="51">
        <v>77</v>
      </c>
      <c r="E95" s="45">
        <v>62</v>
      </c>
      <c r="F95" s="45">
        <v>71</v>
      </c>
      <c r="G95" s="45">
        <v>25</v>
      </c>
      <c r="H95" s="72"/>
      <c r="I95" s="73"/>
      <c r="J95" s="73"/>
      <c r="K95" s="73"/>
      <c r="L95" s="73"/>
      <c r="M95" s="73"/>
      <c r="N95" s="73"/>
      <c r="O95" s="73"/>
      <c r="P95" s="73"/>
      <c r="Q95" s="73"/>
      <c r="R95" s="73"/>
    </row>
    <row r="96" spans="2:18" x14ac:dyDescent="0.15">
      <c r="B96" s="52"/>
      <c r="C96" s="53">
        <f>$C95/C95</f>
        <v>1</v>
      </c>
      <c r="D96" s="53">
        <f t="shared" ref="D96:G96" si="36">D95/$C95</f>
        <v>0.32765957446808508</v>
      </c>
      <c r="E96" s="53">
        <f t="shared" si="36"/>
        <v>0.26382978723404255</v>
      </c>
      <c r="F96" s="53">
        <f t="shared" si="36"/>
        <v>0.30212765957446808</v>
      </c>
      <c r="G96" s="53">
        <f t="shared" si="36"/>
        <v>0.10638297872340426</v>
      </c>
      <c r="H96" s="19"/>
    </row>
    <row r="97" spans="2:8" ht="12" customHeight="1" x14ac:dyDescent="0.15">
      <c r="B97" s="50" t="s">
        <v>34</v>
      </c>
      <c r="C97" s="44">
        <f>SUM(D97:G97)</f>
        <v>99</v>
      </c>
      <c r="D97" s="51">
        <v>23</v>
      </c>
      <c r="E97" s="45">
        <v>22</v>
      </c>
      <c r="F97" s="45">
        <v>35</v>
      </c>
      <c r="G97" s="45">
        <v>19</v>
      </c>
      <c r="H97" s="19"/>
    </row>
    <row r="98" spans="2:8" ht="12" customHeight="1" x14ac:dyDescent="0.15">
      <c r="B98" s="52"/>
      <c r="C98" s="53">
        <f>$C97/C97</f>
        <v>1</v>
      </c>
      <c r="D98" s="53">
        <f t="shared" ref="D98:G98" si="37">D97/$C97</f>
        <v>0.23232323232323232</v>
      </c>
      <c r="E98" s="53">
        <f t="shared" si="37"/>
        <v>0.22222222222222221</v>
      </c>
      <c r="F98" s="53">
        <f t="shared" si="37"/>
        <v>0.35353535353535354</v>
      </c>
      <c r="G98" s="53">
        <f t="shared" si="37"/>
        <v>0.19191919191919191</v>
      </c>
      <c r="H98" s="19"/>
    </row>
    <row r="99" spans="2:8" ht="12" customHeight="1" x14ac:dyDescent="0.15">
      <c r="B99" s="50" t="s">
        <v>35</v>
      </c>
      <c r="C99" s="44">
        <f>SUM(D99:G99)</f>
        <v>97</v>
      </c>
      <c r="D99" s="51">
        <v>32</v>
      </c>
      <c r="E99" s="45">
        <v>26</v>
      </c>
      <c r="F99" s="45">
        <v>22</v>
      </c>
      <c r="G99" s="45">
        <v>17</v>
      </c>
      <c r="H99" s="19"/>
    </row>
    <row r="100" spans="2:8" s="57" customFormat="1" ht="12" customHeight="1" x14ac:dyDescent="0.15">
      <c r="B100" s="52"/>
      <c r="C100" s="53">
        <f t="shared" ref="C100" si="38">$C99/C99</f>
        <v>1</v>
      </c>
      <c r="D100" s="53">
        <f t="shared" ref="D100:G100" si="39">D99/$C99</f>
        <v>0.32989690721649484</v>
      </c>
      <c r="E100" s="53">
        <f t="shared" si="39"/>
        <v>0.26804123711340205</v>
      </c>
      <c r="F100" s="53">
        <f t="shared" si="39"/>
        <v>0.22680412371134021</v>
      </c>
      <c r="G100" s="53">
        <f t="shared" si="39"/>
        <v>0.17525773195876287</v>
      </c>
    </row>
    <row r="101" spans="2:8" ht="12" customHeight="1" x14ac:dyDescent="0.15">
      <c r="B101" s="50" t="s">
        <v>0</v>
      </c>
      <c r="C101" s="44">
        <f>SUM(D101:G101)</f>
        <v>22</v>
      </c>
      <c r="D101" s="51">
        <v>5</v>
      </c>
      <c r="E101" s="45">
        <v>2</v>
      </c>
      <c r="F101" s="45">
        <v>3</v>
      </c>
      <c r="G101" s="45">
        <v>12</v>
      </c>
      <c r="H101" s="19"/>
    </row>
    <row r="102" spans="2:8" s="57" customFormat="1" ht="12" customHeight="1" x14ac:dyDescent="0.15">
      <c r="B102" s="52"/>
      <c r="C102" s="53">
        <f t="shared" ref="C102" si="40">$C101/C101</f>
        <v>1</v>
      </c>
      <c r="D102" s="53">
        <f t="shared" ref="D102:G102" si="41">D101/$C101</f>
        <v>0.22727272727272727</v>
      </c>
      <c r="E102" s="53">
        <f t="shared" si="41"/>
        <v>9.0909090909090912E-2</v>
      </c>
      <c r="F102" s="53">
        <f t="shared" si="41"/>
        <v>0.13636363636363635</v>
      </c>
      <c r="G102" s="53">
        <f t="shared" si="41"/>
        <v>0.54545454545454541</v>
      </c>
    </row>
    <row r="103" spans="2:8" s="57" customFormat="1" ht="13.5" x14ac:dyDescent="0.4">
      <c r="E103" s="58"/>
    </row>
  </sheetData>
  <mergeCells count="2">
    <mergeCell ref="B3:L4"/>
    <mergeCell ref="B14:E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171</v>
      </c>
    </row>
    <row r="7" spans="2:12" x14ac:dyDescent="0.4">
      <c r="B7" s="169" t="s">
        <v>176</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128</v>
      </c>
      <c r="F10" s="146">
        <f>E10/E$14</f>
        <v>0.15960099750623441</v>
      </c>
    </row>
    <row r="11" spans="2:12" ht="15" customHeight="1" x14ac:dyDescent="0.15">
      <c r="B11" s="143" t="s">
        <v>118</v>
      </c>
      <c r="C11" s="144"/>
      <c r="D11" s="144"/>
      <c r="E11" s="85">
        <v>228</v>
      </c>
      <c r="F11" s="146">
        <f>E11/E$14</f>
        <v>0.28428927680798005</v>
      </c>
    </row>
    <row r="12" spans="2:12" ht="15" customHeight="1" x14ac:dyDescent="0.15">
      <c r="B12" s="143" t="s">
        <v>119</v>
      </c>
      <c r="C12" s="144"/>
      <c r="D12" s="144"/>
      <c r="E12" s="85">
        <v>301</v>
      </c>
      <c r="F12" s="146">
        <f>E12/E$14</f>
        <v>0.37531172069825436</v>
      </c>
    </row>
    <row r="13" spans="2:12" ht="15" customHeight="1" thickBot="1" x14ac:dyDescent="0.2">
      <c r="B13" s="170" t="s">
        <v>0</v>
      </c>
      <c r="C13" s="148"/>
      <c r="D13" s="148"/>
      <c r="E13" s="150">
        <v>145</v>
      </c>
      <c r="F13" s="151">
        <f>E13/E$14</f>
        <v>0.18079800498753118</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s="24" customFormat="1" ht="32.25" customHeight="1" x14ac:dyDescent="0.4">
      <c r="B17" s="173"/>
      <c r="C17" s="83" t="s">
        <v>39</v>
      </c>
      <c r="D17" s="83" t="s">
        <v>117</v>
      </c>
      <c r="E17" s="83" t="s">
        <v>118</v>
      </c>
      <c r="F17" s="174" t="s">
        <v>119</v>
      </c>
      <c r="G17" s="83" t="s">
        <v>91</v>
      </c>
    </row>
    <row r="18" spans="2:14" ht="15" customHeight="1" x14ac:dyDescent="0.4">
      <c r="B18" s="4" t="s">
        <v>267</v>
      </c>
      <c r="C18" s="5">
        <f>SUM(D18:G18)</f>
        <v>892</v>
      </c>
      <c r="D18" s="5">
        <v>196</v>
      </c>
      <c r="E18" s="5">
        <v>309</v>
      </c>
      <c r="F18" s="5">
        <v>337</v>
      </c>
      <c r="G18" s="5">
        <v>50</v>
      </c>
    </row>
    <row r="19" spans="2:14" ht="15" customHeight="1" x14ac:dyDescent="0.4">
      <c r="B19" s="7" t="s">
        <v>268</v>
      </c>
      <c r="C19" s="5">
        <f>SUM(D19:G19)</f>
        <v>802</v>
      </c>
      <c r="D19" s="8">
        <v>128</v>
      </c>
      <c r="E19" s="8">
        <v>228</v>
      </c>
      <c r="F19" s="8">
        <v>301</v>
      </c>
      <c r="G19" s="8">
        <v>145</v>
      </c>
    </row>
    <row r="20" spans="2:14" ht="7.5" customHeight="1" x14ac:dyDescent="0.4">
      <c r="B20" s="10"/>
      <c r="C20" s="10"/>
      <c r="D20" s="10"/>
      <c r="E20" s="11"/>
      <c r="F20" s="10"/>
      <c r="G20" s="10"/>
    </row>
    <row r="21" spans="2:14" ht="15" customHeight="1" x14ac:dyDescent="0.4">
      <c r="B21" s="4" t="s">
        <v>267</v>
      </c>
      <c r="C21" s="12">
        <f>C18/C18</f>
        <v>1</v>
      </c>
      <c r="D21" s="12">
        <f>D18/$C18</f>
        <v>0.21973094170403587</v>
      </c>
      <c r="E21" s="12">
        <f t="shared" ref="E21:G22" si="0">E18/$C18</f>
        <v>0.34641255605381166</v>
      </c>
      <c r="F21" s="12">
        <f t="shared" si="0"/>
        <v>0.37780269058295962</v>
      </c>
      <c r="G21" s="12">
        <f t="shared" si="0"/>
        <v>5.6053811659192827E-2</v>
      </c>
    </row>
    <row r="22" spans="2:14" ht="15" customHeight="1" x14ac:dyDescent="0.4">
      <c r="B22" s="7" t="s">
        <v>268</v>
      </c>
      <c r="C22" s="12">
        <f>C19/C19</f>
        <v>1</v>
      </c>
      <c r="D22" s="12">
        <f>D19/$C19</f>
        <v>0.15960099750623441</v>
      </c>
      <c r="E22" s="12">
        <f t="shared" si="0"/>
        <v>0.28428927680798005</v>
      </c>
      <c r="F22" s="12">
        <f t="shared" si="0"/>
        <v>0.37531172069825436</v>
      </c>
      <c r="G22" s="12">
        <f t="shared" si="0"/>
        <v>0.18079800498753118</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128</v>
      </c>
      <c r="E26" s="45">
        <f t="shared" ref="E26:G26" si="1">SUM(E28,E30,E32,E34,E36,E38,E40,E42,E44,E46,E48)</f>
        <v>228</v>
      </c>
      <c r="F26" s="45">
        <f t="shared" si="1"/>
        <v>301</v>
      </c>
      <c r="G26" s="45">
        <f t="shared" si="1"/>
        <v>145</v>
      </c>
    </row>
    <row r="27" spans="2:14" ht="12.75" thickBot="1" x14ac:dyDescent="0.2">
      <c r="B27" s="47"/>
      <c r="C27" s="48">
        <f>$C26/C26</f>
        <v>1</v>
      </c>
      <c r="D27" s="48">
        <f>D26/$C26</f>
        <v>0.15960099750623441</v>
      </c>
      <c r="E27" s="48">
        <f t="shared" ref="E27:G27" si="2">E26/$C26</f>
        <v>0.28428927680798005</v>
      </c>
      <c r="F27" s="48">
        <f t="shared" si="2"/>
        <v>0.37531172069825436</v>
      </c>
      <c r="G27" s="48">
        <f t="shared" si="2"/>
        <v>0.18079800498753118</v>
      </c>
    </row>
    <row r="28" spans="2:14" ht="12.75" thickTop="1" x14ac:dyDescent="0.15">
      <c r="B28" s="50" t="s">
        <v>5</v>
      </c>
      <c r="C28" s="44">
        <f>SUM(D28:G28)</f>
        <v>245</v>
      </c>
      <c r="D28" s="51">
        <v>37</v>
      </c>
      <c r="E28" s="45">
        <v>73</v>
      </c>
      <c r="F28" s="45">
        <v>100</v>
      </c>
      <c r="G28" s="45">
        <v>35</v>
      </c>
    </row>
    <row r="29" spans="2:14" x14ac:dyDescent="0.15">
      <c r="B29" s="52"/>
      <c r="C29" s="53">
        <f>$C28/C28</f>
        <v>1</v>
      </c>
      <c r="D29" s="53">
        <f>D28/$C28</f>
        <v>0.15102040816326531</v>
      </c>
      <c r="E29" s="53">
        <f t="shared" ref="E29:G29" si="3">E28/$C28</f>
        <v>0.29795918367346941</v>
      </c>
      <c r="F29" s="53">
        <f t="shared" si="3"/>
        <v>0.40816326530612246</v>
      </c>
      <c r="G29" s="53">
        <f t="shared" si="3"/>
        <v>0.14285714285714285</v>
      </c>
    </row>
    <row r="30" spans="2:14" x14ac:dyDescent="0.15">
      <c r="B30" s="50" t="s">
        <v>6</v>
      </c>
      <c r="C30" s="44">
        <f>SUM(D30:G30)</f>
        <v>89</v>
      </c>
      <c r="D30" s="51">
        <v>11</v>
      </c>
      <c r="E30" s="45">
        <v>15</v>
      </c>
      <c r="F30" s="45">
        <v>48</v>
      </c>
      <c r="G30" s="45">
        <v>15</v>
      </c>
    </row>
    <row r="31" spans="2:14" x14ac:dyDescent="0.15">
      <c r="B31" s="52"/>
      <c r="C31" s="53">
        <f>$C30/C30</f>
        <v>1</v>
      </c>
      <c r="D31" s="53">
        <f>D30/$C30</f>
        <v>0.12359550561797752</v>
      </c>
      <c r="E31" s="53">
        <f t="shared" ref="E31:G31" si="4">E30/$C30</f>
        <v>0.16853932584269662</v>
      </c>
      <c r="F31" s="53">
        <f t="shared" si="4"/>
        <v>0.5393258426966292</v>
      </c>
      <c r="G31" s="53">
        <f t="shared" si="4"/>
        <v>0.16853932584269662</v>
      </c>
    </row>
    <row r="32" spans="2:14" x14ac:dyDescent="0.15">
      <c r="B32" s="50" t="s">
        <v>7</v>
      </c>
      <c r="C32" s="44">
        <f>SUM(D32:G32)</f>
        <v>213</v>
      </c>
      <c r="D32" s="51">
        <v>34</v>
      </c>
      <c r="E32" s="45">
        <v>67</v>
      </c>
      <c r="F32" s="45">
        <v>71</v>
      </c>
      <c r="G32" s="45">
        <v>41</v>
      </c>
    </row>
    <row r="33" spans="2:7" x14ac:dyDescent="0.15">
      <c r="B33" s="52"/>
      <c r="C33" s="53">
        <f>$C32/C32</f>
        <v>1</v>
      </c>
      <c r="D33" s="53">
        <f>D32/$C32</f>
        <v>0.15962441314553991</v>
      </c>
      <c r="E33" s="53">
        <f t="shared" ref="E33:G33" si="5">E32/$C32</f>
        <v>0.31455399061032863</v>
      </c>
      <c r="F33" s="53">
        <f t="shared" si="5"/>
        <v>0.33333333333333331</v>
      </c>
      <c r="G33" s="53">
        <f t="shared" si="5"/>
        <v>0.19248826291079812</v>
      </c>
    </row>
    <row r="34" spans="2:7" x14ac:dyDescent="0.15">
      <c r="B34" s="50" t="s">
        <v>8</v>
      </c>
      <c r="C34" s="44">
        <f>SUM(D34:G34)</f>
        <v>36</v>
      </c>
      <c r="D34" s="51">
        <v>7</v>
      </c>
      <c r="E34" s="45">
        <v>9</v>
      </c>
      <c r="F34" s="45">
        <v>13</v>
      </c>
      <c r="G34" s="45">
        <v>7</v>
      </c>
    </row>
    <row r="35" spans="2:7" x14ac:dyDescent="0.15">
      <c r="B35" s="52"/>
      <c r="C35" s="53">
        <f>$C34/C34</f>
        <v>1</v>
      </c>
      <c r="D35" s="53">
        <f>D34/$C34</f>
        <v>0.19444444444444445</v>
      </c>
      <c r="E35" s="53">
        <f t="shared" ref="E35:G35" si="6">E34/$C34</f>
        <v>0.25</v>
      </c>
      <c r="F35" s="53">
        <f t="shared" si="6"/>
        <v>0.3611111111111111</v>
      </c>
      <c r="G35" s="53">
        <f t="shared" si="6"/>
        <v>0.19444444444444445</v>
      </c>
    </row>
    <row r="36" spans="2:7" x14ac:dyDescent="0.15">
      <c r="B36" s="50" t="s">
        <v>9</v>
      </c>
      <c r="C36" s="44">
        <f>SUM(D36:G36)</f>
        <v>98</v>
      </c>
      <c r="D36" s="51">
        <v>19</v>
      </c>
      <c r="E36" s="45">
        <v>35</v>
      </c>
      <c r="F36" s="45">
        <v>24</v>
      </c>
      <c r="G36" s="45">
        <v>20</v>
      </c>
    </row>
    <row r="37" spans="2:7" x14ac:dyDescent="0.15">
      <c r="B37" s="52"/>
      <c r="C37" s="53">
        <f>$C36/C36</f>
        <v>1</v>
      </c>
      <c r="D37" s="53">
        <f>D36/$C36</f>
        <v>0.19387755102040816</v>
      </c>
      <c r="E37" s="53">
        <f t="shared" ref="E37:G37" si="7">E36/$C36</f>
        <v>0.35714285714285715</v>
      </c>
      <c r="F37" s="53">
        <f t="shared" si="7"/>
        <v>0.24489795918367346</v>
      </c>
      <c r="G37" s="53">
        <f t="shared" si="7"/>
        <v>0.20408163265306123</v>
      </c>
    </row>
    <row r="38" spans="2:7" x14ac:dyDescent="0.15">
      <c r="B38" s="50" t="s">
        <v>1</v>
      </c>
      <c r="C38" s="44">
        <f>SUM(D38:G38)</f>
        <v>4</v>
      </c>
      <c r="D38" s="51">
        <v>2</v>
      </c>
      <c r="E38" s="45">
        <v>0</v>
      </c>
      <c r="F38" s="45">
        <v>2</v>
      </c>
      <c r="G38" s="45">
        <v>0</v>
      </c>
    </row>
    <row r="39" spans="2:7" x14ac:dyDescent="0.15">
      <c r="B39" s="52"/>
      <c r="C39" s="53">
        <f>$C38/C38</f>
        <v>1</v>
      </c>
      <c r="D39" s="53">
        <f>D38/$C38</f>
        <v>0.5</v>
      </c>
      <c r="E39" s="53">
        <f t="shared" ref="E39:G39" si="8">E38/$C38</f>
        <v>0</v>
      </c>
      <c r="F39" s="53">
        <f t="shared" si="8"/>
        <v>0.5</v>
      </c>
      <c r="G39" s="53">
        <f t="shared" si="8"/>
        <v>0</v>
      </c>
    </row>
    <row r="40" spans="2:7" x14ac:dyDescent="0.15">
      <c r="B40" s="50" t="s">
        <v>10</v>
      </c>
      <c r="C40" s="44">
        <f>SUM(D40:G40)</f>
        <v>17</v>
      </c>
      <c r="D40" s="51">
        <v>5</v>
      </c>
      <c r="E40" s="45">
        <v>6</v>
      </c>
      <c r="F40" s="45">
        <v>4</v>
      </c>
      <c r="G40" s="45">
        <v>2</v>
      </c>
    </row>
    <row r="41" spans="2:7" x14ac:dyDescent="0.15">
      <c r="B41" s="52"/>
      <c r="C41" s="53">
        <f>$C40/C40</f>
        <v>1</v>
      </c>
      <c r="D41" s="53">
        <f>D40/$C40</f>
        <v>0.29411764705882354</v>
      </c>
      <c r="E41" s="53">
        <f t="shared" ref="E41:G41" si="9">E40/$C40</f>
        <v>0.35294117647058826</v>
      </c>
      <c r="F41" s="53">
        <f t="shared" si="9"/>
        <v>0.23529411764705882</v>
      </c>
      <c r="G41" s="53">
        <f t="shared" si="9"/>
        <v>0.11764705882352941</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3</v>
      </c>
      <c r="E44" s="45">
        <v>4</v>
      </c>
      <c r="F44" s="45">
        <v>7</v>
      </c>
      <c r="G44" s="45">
        <v>4</v>
      </c>
    </row>
    <row r="45" spans="2:7" x14ac:dyDescent="0.15">
      <c r="B45" s="52"/>
      <c r="C45" s="53">
        <f>$C44/C44</f>
        <v>1</v>
      </c>
      <c r="D45" s="53">
        <f>D44/$C44</f>
        <v>0.16666666666666666</v>
      </c>
      <c r="E45" s="53">
        <f t="shared" ref="E45:G45" si="11">E44/$C44</f>
        <v>0.22222222222222221</v>
      </c>
      <c r="F45" s="53">
        <f t="shared" si="11"/>
        <v>0.3888888888888889</v>
      </c>
      <c r="G45" s="53">
        <f t="shared" si="11"/>
        <v>0.22222222222222221</v>
      </c>
    </row>
    <row r="46" spans="2:7" x14ac:dyDescent="0.15">
      <c r="B46" s="50" t="s">
        <v>13</v>
      </c>
      <c r="C46" s="44">
        <f>SUM(D46:G46)</f>
        <v>9</v>
      </c>
      <c r="D46" s="51">
        <v>3</v>
      </c>
      <c r="E46" s="45">
        <v>2</v>
      </c>
      <c r="F46" s="45">
        <v>3</v>
      </c>
      <c r="G46" s="45">
        <v>1</v>
      </c>
    </row>
    <row r="47" spans="2:7" x14ac:dyDescent="0.15">
      <c r="B47" s="52"/>
      <c r="C47" s="53">
        <f>$C46/C46</f>
        <v>1</v>
      </c>
      <c r="D47" s="53">
        <f>D46/$C46</f>
        <v>0.33333333333333331</v>
      </c>
      <c r="E47" s="53">
        <f t="shared" ref="E47:G47" si="12">E46/$C46</f>
        <v>0.22222222222222221</v>
      </c>
      <c r="F47" s="53">
        <f t="shared" si="12"/>
        <v>0.33333333333333331</v>
      </c>
      <c r="G47" s="53">
        <f t="shared" si="12"/>
        <v>0.1111111111111111</v>
      </c>
    </row>
    <row r="48" spans="2:7" x14ac:dyDescent="0.15">
      <c r="B48" s="50" t="s">
        <v>43</v>
      </c>
      <c r="C48" s="44">
        <f>SUM(D48:G48)</f>
        <v>70</v>
      </c>
      <c r="D48" s="51">
        <v>5</v>
      </c>
      <c r="E48" s="45">
        <v>16</v>
      </c>
      <c r="F48" s="45">
        <v>29</v>
      </c>
      <c r="G48" s="45">
        <v>20</v>
      </c>
    </row>
    <row r="49" spans="2:8" x14ac:dyDescent="0.15">
      <c r="B49" s="52"/>
      <c r="C49" s="53">
        <f>$C48/C48</f>
        <v>1</v>
      </c>
      <c r="D49" s="53">
        <f>D48/$C48</f>
        <v>7.1428571428571425E-2</v>
      </c>
      <c r="E49" s="53">
        <f t="shared" ref="E49:G49" si="13">E48/$C48</f>
        <v>0.22857142857142856</v>
      </c>
      <c r="F49" s="53">
        <f t="shared" si="13"/>
        <v>0.41428571428571431</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128</v>
      </c>
      <c r="E53" s="45">
        <f t="shared" si="14"/>
        <v>228</v>
      </c>
      <c r="F53" s="45">
        <f t="shared" si="14"/>
        <v>301</v>
      </c>
      <c r="G53" s="45">
        <f t="shared" si="14"/>
        <v>145</v>
      </c>
      <c r="H53" s="19"/>
    </row>
    <row r="54" spans="2:8" ht="12.75" thickBot="1" x14ac:dyDescent="0.2">
      <c r="B54" s="47"/>
      <c r="C54" s="48">
        <f>$C53/C53</f>
        <v>1</v>
      </c>
      <c r="D54" s="48">
        <f t="shared" ref="D54:G54" si="15">D53/$C53</f>
        <v>0.15960099750623441</v>
      </c>
      <c r="E54" s="48">
        <f t="shared" si="15"/>
        <v>0.28428927680798005</v>
      </c>
      <c r="F54" s="48">
        <f t="shared" si="15"/>
        <v>0.37531172069825436</v>
      </c>
      <c r="G54" s="48">
        <f t="shared" si="15"/>
        <v>0.18079800498753118</v>
      </c>
      <c r="H54" s="19"/>
    </row>
    <row r="55" spans="2:8" ht="12.75" thickTop="1" x14ac:dyDescent="0.15">
      <c r="B55" s="50" t="s">
        <v>17</v>
      </c>
      <c r="C55" s="44">
        <f>SUM(D55:G55)</f>
        <v>633</v>
      </c>
      <c r="D55" s="51">
        <v>92</v>
      </c>
      <c r="E55" s="45">
        <v>175</v>
      </c>
      <c r="F55" s="45">
        <v>241</v>
      </c>
      <c r="G55" s="45">
        <v>125</v>
      </c>
      <c r="H55" s="19"/>
    </row>
    <row r="56" spans="2:8" x14ac:dyDescent="0.15">
      <c r="B56" s="52"/>
      <c r="C56" s="53">
        <f>$C55/C55</f>
        <v>1</v>
      </c>
      <c r="D56" s="53">
        <f t="shared" ref="D56:G56" si="16">D55/$C55</f>
        <v>0.14533965244865718</v>
      </c>
      <c r="E56" s="53">
        <f t="shared" si="16"/>
        <v>0.2764612954186414</v>
      </c>
      <c r="F56" s="53">
        <f t="shared" si="16"/>
        <v>0.38072669826224331</v>
      </c>
      <c r="G56" s="53">
        <f t="shared" si="16"/>
        <v>0.19747235387045814</v>
      </c>
      <c r="H56" s="19"/>
    </row>
    <row r="57" spans="2:8" x14ac:dyDescent="0.15">
      <c r="B57" s="50" t="s">
        <v>18</v>
      </c>
      <c r="C57" s="44">
        <f>SUM(D57:G57)</f>
        <v>91</v>
      </c>
      <c r="D57" s="51">
        <v>15</v>
      </c>
      <c r="E57" s="45">
        <v>29</v>
      </c>
      <c r="F57" s="45">
        <v>38</v>
      </c>
      <c r="G57" s="45">
        <v>9</v>
      </c>
      <c r="H57" s="19"/>
    </row>
    <row r="58" spans="2:8" x14ac:dyDescent="0.15">
      <c r="B58" s="52"/>
      <c r="C58" s="53">
        <f>$C57/C57</f>
        <v>1</v>
      </c>
      <c r="D58" s="53">
        <f t="shared" ref="D58:G58" si="17">D57/$C57</f>
        <v>0.16483516483516483</v>
      </c>
      <c r="E58" s="53">
        <f t="shared" si="17"/>
        <v>0.31868131868131866</v>
      </c>
      <c r="F58" s="53">
        <f t="shared" si="17"/>
        <v>0.4175824175824176</v>
      </c>
      <c r="G58" s="53">
        <f t="shared" si="17"/>
        <v>9.8901098901098897E-2</v>
      </c>
      <c r="H58" s="19"/>
    </row>
    <row r="59" spans="2:8" x14ac:dyDescent="0.15">
      <c r="B59" s="50" t="s">
        <v>19</v>
      </c>
      <c r="C59" s="44">
        <f>SUM(D59:G59)</f>
        <v>21</v>
      </c>
      <c r="D59" s="51">
        <v>7</v>
      </c>
      <c r="E59" s="45">
        <v>7</v>
      </c>
      <c r="F59" s="45">
        <v>6</v>
      </c>
      <c r="G59" s="45">
        <v>1</v>
      </c>
      <c r="H59" s="19"/>
    </row>
    <row r="60" spans="2:8" x14ac:dyDescent="0.15">
      <c r="B60" s="52"/>
      <c r="C60" s="53">
        <f>$C59/C59</f>
        <v>1</v>
      </c>
      <c r="D60" s="53">
        <f t="shared" ref="D60:G60" si="18">D59/$C59</f>
        <v>0.33333333333333331</v>
      </c>
      <c r="E60" s="53">
        <f t="shared" si="18"/>
        <v>0.33333333333333331</v>
      </c>
      <c r="F60" s="53">
        <f t="shared" si="18"/>
        <v>0.2857142857142857</v>
      </c>
      <c r="G60" s="53">
        <f t="shared" si="18"/>
        <v>4.7619047619047616E-2</v>
      </c>
      <c r="H60" s="19"/>
    </row>
    <row r="61" spans="2:8" x14ac:dyDescent="0.15">
      <c r="B61" s="50" t="s">
        <v>20</v>
      </c>
      <c r="C61" s="44">
        <f>SUM(D61:G61)</f>
        <v>37</v>
      </c>
      <c r="D61" s="51">
        <v>11</v>
      </c>
      <c r="E61" s="45">
        <v>11</v>
      </c>
      <c r="F61" s="45">
        <v>12</v>
      </c>
      <c r="G61" s="45">
        <v>3</v>
      </c>
      <c r="H61" s="19"/>
    </row>
    <row r="62" spans="2:8" x14ac:dyDescent="0.15">
      <c r="B62" s="52"/>
      <c r="C62" s="53">
        <f>$C61/C61</f>
        <v>1</v>
      </c>
      <c r="D62" s="53">
        <f t="shared" ref="D62:G62" si="19">D61/$C61</f>
        <v>0.29729729729729731</v>
      </c>
      <c r="E62" s="53">
        <f t="shared" si="19"/>
        <v>0.29729729729729731</v>
      </c>
      <c r="F62" s="53">
        <f t="shared" si="19"/>
        <v>0.32432432432432434</v>
      </c>
      <c r="G62" s="53">
        <f t="shared" si="19"/>
        <v>8.1081081081081086E-2</v>
      </c>
      <c r="H62" s="19"/>
    </row>
    <row r="63" spans="2:8" x14ac:dyDescent="0.15">
      <c r="B63" s="50" t="s">
        <v>24</v>
      </c>
      <c r="C63" s="44">
        <f>SUM(D63:G63)</f>
        <v>20</v>
      </c>
      <c r="D63" s="51">
        <v>3</v>
      </c>
      <c r="E63" s="45">
        <v>6</v>
      </c>
      <c r="F63" s="45">
        <v>4</v>
      </c>
      <c r="G63" s="45">
        <v>7</v>
      </c>
      <c r="H63" s="19"/>
    </row>
    <row r="64" spans="2:8" x14ac:dyDescent="0.15">
      <c r="B64" s="52"/>
      <c r="C64" s="53">
        <f>$C63/C63</f>
        <v>1</v>
      </c>
      <c r="D64" s="53">
        <f t="shared" ref="D64:G64" si="20">D63/$C63</f>
        <v>0.15</v>
      </c>
      <c r="E64" s="53">
        <f t="shared" si="20"/>
        <v>0.3</v>
      </c>
      <c r="F64" s="53">
        <f t="shared" si="20"/>
        <v>0.2</v>
      </c>
      <c r="G64" s="53">
        <f t="shared" si="20"/>
        <v>0.35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127</v>
      </c>
      <c r="E68" s="45">
        <f t="shared" ref="E68:G68" si="21">SUM(E70,E72,E74,E76,E78,E80)</f>
        <v>225</v>
      </c>
      <c r="F68" s="45">
        <f t="shared" si="21"/>
        <v>298</v>
      </c>
      <c r="G68" s="45">
        <f t="shared" si="21"/>
        <v>134</v>
      </c>
      <c r="H68" s="19"/>
    </row>
    <row r="69" spans="2:8" ht="12.75" thickBot="1" x14ac:dyDescent="0.2">
      <c r="B69" s="47"/>
      <c r="C69" s="48">
        <f>$C68/C68</f>
        <v>1</v>
      </c>
      <c r="D69" s="48">
        <f>D68/$C68</f>
        <v>0.16198979591836735</v>
      </c>
      <c r="E69" s="48">
        <f t="shared" ref="E69:G69" si="22">E68/$C68</f>
        <v>0.28698979591836737</v>
      </c>
      <c r="F69" s="48">
        <f t="shared" si="22"/>
        <v>0.38010204081632654</v>
      </c>
      <c r="G69" s="48">
        <f t="shared" si="22"/>
        <v>0.17091836734693877</v>
      </c>
      <c r="H69" s="19"/>
    </row>
    <row r="70" spans="2:8" ht="12.75" thickTop="1" x14ac:dyDescent="0.15">
      <c r="B70" s="50" t="s">
        <v>498</v>
      </c>
      <c r="C70" s="44">
        <f>SUM(D70:G70)</f>
        <v>109</v>
      </c>
      <c r="D70" s="51">
        <v>10</v>
      </c>
      <c r="E70" s="45">
        <v>20</v>
      </c>
      <c r="F70" s="45">
        <v>44</v>
      </c>
      <c r="G70" s="45">
        <v>35</v>
      </c>
    </row>
    <row r="71" spans="2:8" x14ac:dyDescent="0.15">
      <c r="B71" s="52"/>
      <c r="C71" s="53">
        <f>$C70/C70</f>
        <v>1</v>
      </c>
      <c r="D71" s="53">
        <f>D70/$C70</f>
        <v>9.1743119266055051E-2</v>
      </c>
      <c r="E71" s="53">
        <f t="shared" ref="E71:G71" si="23">E70/$C70</f>
        <v>0.1834862385321101</v>
      </c>
      <c r="F71" s="53">
        <f t="shared" si="23"/>
        <v>0.40366972477064222</v>
      </c>
      <c r="G71" s="53">
        <f t="shared" si="23"/>
        <v>0.32110091743119268</v>
      </c>
    </row>
    <row r="72" spans="2:8" x14ac:dyDescent="0.15">
      <c r="B72" s="50" t="s">
        <v>21</v>
      </c>
      <c r="C72" s="44">
        <f>SUM(D72:G72)</f>
        <v>226</v>
      </c>
      <c r="D72" s="51">
        <v>26</v>
      </c>
      <c r="E72" s="45">
        <v>59</v>
      </c>
      <c r="F72" s="45">
        <v>94</v>
      </c>
      <c r="G72" s="45">
        <v>47</v>
      </c>
    </row>
    <row r="73" spans="2:8" x14ac:dyDescent="0.15">
      <c r="B73" s="52"/>
      <c r="C73" s="53">
        <f>$C72/C72</f>
        <v>1</v>
      </c>
      <c r="D73" s="53">
        <f>D72/$C72</f>
        <v>0.11504424778761062</v>
      </c>
      <c r="E73" s="53">
        <f t="shared" ref="E73:G73" si="24">E72/$C72</f>
        <v>0.26106194690265488</v>
      </c>
      <c r="F73" s="53">
        <f t="shared" si="24"/>
        <v>0.41592920353982299</v>
      </c>
      <c r="G73" s="53">
        <f t="shared" si="24"/>
        <v>0.20796460176991149</v>
      </c>
    </row>
    <row r="74" spans="2:8" x14ac:dyDescent="0.15">
      <c r="B74" s="50" t="s">
        <v>22</v>
      </c>
      <c r="C74" s="44">
        <f>SUM(D74:G74)</f>
        <v>276</v>
      </c>
      <c r="D74" s="51">
        <v>50</v>
      </c>
      <c r="E74" s="45">
        <v>83</v>
      </c>
      <c r="F74" s="45">
        <v>105</v>
      </c>
      <c r="G74" s="45">
        <v>38</v>
      </c>
    </row>
    <row r="75" spans="2:8" x14ac:dyDescent="0.15">
      <c r="B75" s="52"/>
      <c r="C75" s="53">
        <f>$C74/C74</f>
        <v>1</v>
      </c>
      <c r="D75" s="53">
        <f>D74/$C74</f>
        <v>0.18115942028985507</v>
      </c>
      <c r="E75" s="53">
        <f t="shared" ref="E75:G75" si="25">E74/$C74</f>
        <v>0.30072463768115942</v>
      </c>
      <c r="F75" s="53">
        <f t="shared" si="25"/>
        <v>0.38043478260869568</v>
      </c>
      <c r="G75" s="53">
        <f t="shared" si="25"/>
        <v>0.13768115942028986</v>
      </c>
    </row>
    <row r="76" spans="2:8" x14ac:dyDescent="0.15">
      <c r="B76" s="50" t="s">
        <v>23</v>
      </c>
      <c r="C76" s="44">
        <f>SUM(D76:G76)</f>
        <v>90</v>
      </c>
      <c r="D76" s="51">
        <v>16</v>
      </c>
      <c r="E76" s="45">
        <v>33</v>
      </c>
      <c r="F76" s="45">
        <v>32</v>
      </c>
      <c r="G76" s="45">
        <v>9</v>
      </c>
    </row>
    <row r="77" spans="2:8" x14ac:dyDescent="0.15">
      <c r="B77" s="52"/>
      <c r="C77" s="53">
        <f>$C76/C76</f>
        <v>1</v>
      </c>
      <c r="D77" s="53">
        <f>D76/$C76</f>
        <v>0.17777777777777778</v>
      </c>
      <c r="E77" s="53">
        <f t="shared" ref="E77:G77" si="26">E76/$C76</f>
        <v>0.36666666666666664</v>
      </c>
      <c r="F77" s="53">
        <f t="shared" si="26"/>
        <v>0.35555555555555557</v>
      </c>
      <c r="G77" s="53">
        <f t="shared" si="26"/>
        <v>0.1</v>
      </c>
      <c r="H77" s="19"/>
    </row>
    <row r="78" spans="2:8" x14ac:dyDescent="0.15">
      <c r="B78" s="50" t="s">
        <v>320</v>
      </c>
      <c r="C78" s="44">
        <f>SUM(D78:G78)</f>
        <v>62</v>
      </c>
      <c r="D78" s="51">
        <v>15</v>
      </c>
      <c r="E78" s="45">
        <v>23</v>
      </c>
      <c r="F78" s="45">
        <v>20</v>
      </c>
      <c r="G78" s="45">
        <v>4</v>
      </c>
      <c r="H78" s="19"/>
    </row>
    <row r="79" spans="2:8" x14ac:dyDescent="0.15">
      <c r="B79" s="52"/>
      <c r="C79" s="53">
        <f>$C78/C78</f>
        <v>1</v>
      </c>
      <c r="D79" s="53">
        <f>D78/$C78</f>
        <v>0.24193548387096775</v>
      </c>
      <c r="E79" s="53">
        <f t="shared" ref="E79:G79" si="27">E78/$C78</f>
        <v>0.37096774193548387</v>
      </c>
      <c r="F79" s="53">
        <f t="shared" si="27"/>
        <v>0.32258064516129031</v>
      </c>
      <c r="G79" s="53">
        <f t="shared" si="27"/>
        <v>6.4516129032258063E-2</v>
      </c>
      <c r="H79" s="19"/>
    </row>
    <row r="80" spans="2:8" x14ac:dyDescent="0.15">
      <c r="B80" s="50" t="s">
        <v>319</v>
      </c>
      <c r="C80" s="44">
        <f>SUM(D80:G80)</f>
        <v>21</v>
      </c>
      <c r="D80" s="51">
        <v>10</v>
      </c>
      <c r="E80" s="45">
        <v>7</v>
      </c>
      <c r="F80" s="45">
        <v>3</v>
      </c>
      <c r="G80" s="45">
        <v>1</v>
      </c>
      <c r="H80" s="19"/>
    </row>
    <row r="81" spans="2:18" ht="12.75" thickBot="1" x14ac:dyDescent="0.2">
      <c r="B81" s="52"/>
      <c r="C81" s="53">
        <f>$C80/C80</f>
        <v>1</v>
      </c>
      <c r="D81" s="53">
        <f>D80/$C80</f>
        <v>0.47619047619047616</v>
      </c>
      <c r="E81" s="53">
        <f t="shared" ref="E81:G81" si="28">E80/$C80</f>
        <v>0.33333333333333331</v>
      </c>
      <c r="F81" s="53">
        <f t="shared" si="28"/>
        <v>0.14285714285714285</v>
      </c>
      <c r="G81" s="53">
        <f t="shared" si="28"/>
        <v>4.7619047619047616E-2</v>
      </c>
      <c r="H81" s="19"/>
    </row>
    <row r="82" spans="2:18" ht="14.25" thickTop="1" x14ac:dyDescent="0.15">
      <c r="B82" s="243" t="s">
        <v>489</v>
      </c>
      <c r="C82" s="244">
        <f t="shared" ref="C82:C83" si="29">SUM(D82:G82)</f>
        <v>763</v>
      </c>
      <c r="D82" s="244">
        <f>SUM(D70,D72,D74,D76,D78)</f>
        <v>117</v>
      </c>
      <c r="E82" s="244">
        <f>SUM(E70,E72,E74,E76,E78)</f>
        <v>218</v>
      </c>
      <c r="F82" s="244">
        <f>SUM(F70,F72,F74,F76,F78)</f>
        <v>295</v>
      </c>
      <c r="G82" s="244">
        <f>SUM(G70,G72,G74,G76,G78)</f>
        <v>133</v>
      </c>
      <c r="H82" s="19"/>
    </row>
    <row r="83" spans="2:18" ht="13.5" x14ac:dyDescent="0.15">
      <c r="B83" s="245"/>
      <c r="C83" s="237">
        <f t="shared" si="29"/>
        <v>1</v>
      </c>
      <c r="D83" s="238">
        <f>D82/$C82</f>
        <v>0.15334207077326342</v>
      </c>
      <c r="E83" s="238">
        <f t="shared" ref="E83:G83" si="30">E82/$C82</f>
        <v>0.2857142857142857</v>
      </c>
      <c r="F83" s="238">
        <f t="shared" si="30"/>
        <v>0.38663171690694625</v>
      </c>
      <c r="G83" s="238">
        <f t="shared" si="30"/>
        <v>0.1743119266055046</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128</v>
      </c>
      <c r="E87" s="45">
        <f t="shared" ref="E87:G87" si="31">SUM(E89,E91,E93,E95,E97,E99,E101)</f>
        <v>228</v>
      </c>
      <c r="F87" s="45">
        <f t="shared" si="31"/>
        <v>301</v>
      </c>
      <c r="G87" s="45">
        <f t="shared" si="31"/>
        <v>145</v>
      </c>
      <c r="H87" s="19"/>
    </row>
    <row r="88" spans="2:18" ht="12.75" thickBot="1" x14ac:dyDescent="0.2">
      <c r="B88" s="47"/>
      <c r="C88" s="48">
        <f>$C87/C87</f>
        <v>1</v>
      </c>
      <c r="D88" s="48">
        <f t="shared" ref="D88:G88" si="32">D87/$C87</f>
        <v>0.15960099750623441</v>
      </c>
      <c r="E88" s="48">
        <f t="shared" si="32"/>
        <v>0.28428927680798005</v>
      </c>
      <c r="F88" s="48">
        <f t="shared" si="32"/>
        <v>0.37531172069825436</v>
      </c>
      <c r="G88" s="48">
        <f t="shared" si="32"/>
        <v>0.18079800498753118</v>
      </c>
      <c r="H88" s="19"/>
    </row>
    <row r="89" spans="2:18" ht="12.75" thickTop="1" x14ac:dyDescent="0.15">
      <c r="B89" s="50" t="s">
        <v>67</v>
      </c>
      <c r="C89" s="44">
        <f>SUM(D89:G89)</f>
        <v>262</v>
      </c>
      <c r="D89" s="51">
        <v>31</v>
      </c>
      <c r="E89" s="45">
        <v>79</v>
      </c>
      <c r="F89" s="45">
        <v>97</v>
      </c>
      <c r="G89" s="45">
        <v>55</v>
      </c>
      <c r="H89" s="72"/>
      <c r="I89" s="73"/>
      <c r="J89" s="73"/>
      <c r="K89" s="73"/>
      <c r="L89" s="73"/>
      <c r="M89" s="73"/>
      <c r="N89" s="73"/>
      <c r="O89" s="73"/>
      <c r="P89" s="73"/>
      <c r="Q89" s="73"/>
      <c r="R89" s="73"/>
    </row>
    <row r="90" spans="2:18" x14ac:dyDescent="0.15">
      <c r="B90" s="52"/>
      <c r="C90" s="53">
        <f>$C89/C89</f>
        <v>1</v>
      </c>
      <c r="D90" s="53">
        <f t="shared" ref="D90:G90" si="33">D89/$C89</f>
        <v>0.1183206106870229</v>
      </c>
      <c r="E90" s="53">
        <f t="shared" si="33"/>
        <v>0.30152671755725191</v>
      </c>
      <c r="F90" s="53">
        <f t="shared" si="33"/>
        <v>0.37022900763358779</v>
      </c>
      <c r="G90" s="53">
        <f t="shared" si="33"/>
        <v>0.20992366412213739</v>
      </c>
      <c r="H90" s="72"/>
      <c r="I90" s="73"/>
      <c r="J90" s="73"/>
      <c r="K90" s="73"/>
      <c r="L90" s="73"/>
      <c r="M90" s="73"/>
      <c r="N90" s="73"/>
      <c r="O90" s="73"/>
      <c r="P90" s="73"/>
      <c r="Q90" s="73"/>
      <c r="R90" s="73"/>
    </row>
    <row r="91" spans="2:18" x14ac:dyDescent="0.15">
      <c r="B91" s="50" t="s">
        <v>31</v>
      </c>
      <c r="C91" s="44">
        <f>SUM(D91:G91)</f>
        <v>31</v>
      </c>
      <c r="D91" s="51">
        <v>9</v>
      </c>
      <c r="E91" s="45">
        <v>8</v>
      </c>
      <c r="F91" s="45">
        <v>12</v>
      </c>
      <c r="G91" s="45">
        <v>2</v>
      </c>
      <c r="H91" s="72"/>
      <c r="I91" s="73"/>
      <c r="J91" s="73"/>
      <c r="K91" s="73"/>
      <c r="L91" s="73"/>
      <c r="M91" s="73"/>
      <c r="N91" s="73"/>
      <c r="O91" s="73"/>
      <c r="P91" s="73"/>
      <c r="Q91" s="73"/>
      <c r="R91" s="73"/>
    </row>
    <row r="92" spans="2:18" x14ac:dyDescent="0.15">
      <c r="B92" s="52"/>
      <c r="C92" s="53">
        <f>$C91/C91</f>
        <v>1</v>
      </c>
      <c r="D92" s="53">
        <f t="shared" ref="D92:G92" si="34">D91/$C91</f>
        <v>0.29032258064516131</v>
      </c>
      <c r="E92" s="53">
        <f t="shared" si="34"/>
        <v>0.25806451612903225</v>
      </c>
      <c r="F92" s="53">
        <f t="shared" si="34"/>
        <v>0.38709677419354838</v>
      </c>
      <c r="G92" s="53">
        <f t="shared" si="34"/>
        <v>6.4516129032258063E-2</v>
      </c>
      <c r="H92" s="72"/>
      <c r="I92" s="73"/>
      <c r="J92" s="73"/>
      <c r="K92" s="73"/>
      <c r="L92" s="73"/>
      <c r="M92" s="73"/>
      <c r="N92" s="73"/>
      <c r="O92" s="73"/>
      <c r="P92" s="73"/>
      <c r="Q92" s="73"/>
      <c r="R92" s="73"/>
    </row>
    <row r="93" spans="2:18" x14ac:dyDescent="0.15">
      <c r="B93" s="50" t="s">
        <v>32</v>
      </c>
      <c r="C93" s="44">
        <f>SUM(D93:G93)</f>
        <v>56</v>
      </c>
      <c r="D93" s="51">
        <v>12</v>
      </c>
      <c r="E93" s="45">
        <v>14</v>
      </c>
      <c r="F93" s="45">
        <v>25</v>
      </c>
      <c r="G93" s="45">
        <v>5</v>
      </c>
      <c r="H93" s="72"/>
      <c r="I93" s="73"/>
      <c r="J93" s="73"/>
      <c r="K93" s="73"/>
      <c r="L93" s="73"/>
      <c r="M93" s="73"/>
      <c r="N93" s="73"/>
      <c r="O93" s="73"/>
      <c r="P93" s="73"/>
      <c r="Q93" s="73"/>
      <c r="R93" s="73"/>
    </row>
    <row r="94" spans="2:18" x14ac:dyDescent="0.15">
      <c r="B94" s="52"/>
      <c r="C94" s="53">
        <f>$C93/C93</f>
        <v>1</v>
      </c>
      <c r="D94" s="53">
        <f t="shared" ref="D94:G94" si="35">D93/$C93</f>
        <v>0.21428571428571427</v>
      </c>
      <c r="E94" s="53">
        <f t="shared" si="35"/>
        <v>0.25</v>
      </c>
      <c r="F94" s="53">
        <f t="shared" si="35"/>
        <v>0.44642857142857145</v>
      </c>
      <c r="G94" s="53">
        <f t="shared" si="35"/>
        <v>8.9285714285714288E-2</v>
      </c>
      <c r="H94" s="72"/>
      <c r="I94" s="73"/>
      <c r="J94" s="73"/>
      <c r="K94" s="73"/>
      <c r="L94" s="73"/>
      <c r="M94" s="73"/>
      <c r="N94" s="73"/>
      <c r="O94" s="73"/>
      <c r="P94" s="73"/>
      <c r="Q94" s="73"/>
      <c r="R94" s="73"/>
    </row>
    <row r="95" spans="2:18" x14ac:dyDescent="0.15">
      <c r="B95" s="50" t="s">
        <v>33</v>
      </c>
      <c r="C95" s="44">
        <f>SUM(D95:G95)</f>
        <v>235</v>
      </c>
      <c r="D95" s="51">
        <v>41</v>
      </c>
      <c r="E95" s="45">
        <v>70</v>
      </c>
      <c r="F95" s="45">
        <v>97</v>
      </c>
      <c r="G95" s="45">
        <v>27</v>
      </c>
      <c r="H95" s="72"/>
      <c r="I95" s="73"/>
      <c r="J95" s="73"/>
      <c r="K95" s="73"/>
      <c r="L95" s="73"/>
      <c r="M95" s="73"/>
      <c r="N95" s="73"/>
      <c r="O95" s="73"/>
      <c r="P95" s="73"/>
      <c r="Q95" s="73"/>
      <c r="R95" s="73"/>
    </row>
    <row r="96" spans="2:18" x14ac:dyDescent="0.15">
      <c r="B96" s="52"/>
      <c r="C96" s="53">
        <f>$C95/C95</f>
        <v>1</v>
      </c>
      <c r="D96" s="53">
        <f t="shared" ref="D96:G96" si="36">D95/$C95</f>
        <v>0.17446808510638298</v>
      </c>
      <c r="E96" s="53">
        <f t="shared" si="36"/>
        <v>0.2978723404255319</v>
      </c>
      <c r="F96" s="53">
        <f t="shared" si="36"/>
        <v>0.4127659574468085</v>
      </c>
      <c r="G96" s="53">
        <f t="shared" si="36"/>
        <v>0.1148936170212766</v>
      </c>
      <c r="H96" s="19"/>
    </row>
    <row r="97" spans="2:8" ht="12" customHeight="1" x14ac:dyDescent="0.15">
      <c r="B97" s="50" t="s">
        <v>34</v>
      </c>
      <c r="C97" s="44">
        <f>SUM(D97:G97)</f>
        <v>99</v>
      </c>
      <c r="D97" s="51">
        <v>16</v>
      </c>
      <c r="E97" s="45">
        <v>26</v>
      </c>
      <c r="F97" s="45">
        <v>35</v>
      </c>
      <c r="G97" s="45">
        <v>22</v>
      </c>
      <c r="H97" s="19"/>
    </row>
    <row r="98" spans="2:8" ht="12" customHeight="1" x14ac:dyDescent="0.15">
      <c r="B98" s="52"/>
      <c r="C98" s="53">
        <f>$C97/C97</f>
        <v>1</v>
      </c>
      <c r="D98" s="53">
        <f t="shared" ref="D98:G98" si="37">D97/$C97</f>
        <v>0.16161616161616163</v>
      </c>
      <c r="E98" s="53">
        <f t="shared" si="37"/>
        <v>0.26262626262626265</v>
      </c>
      <c r="F98" s="53">
        <f t="shared" si="37"/>
        <v>0.35353535353535354</v>
      </c>
      <c r="G98" s="53">
        <f t="shared" si="37"/>
        <v>0.22222222222222221</v>
      </c>
      <c r="H98" s="19"/>
    </row>
    <row r="99" spans="2:8" ht="12" customHeight="1" x14ac:dyDescent="0.15">
      <c r="B99" s="50" t="s">
        <v>35</v>
      </c>
      <c r="C99" s="44">
        <f>SUM(D99:G99)</f>
        <v>97</v>
      </c>
      <c r="D99" s="51">
        <v>16</v>
      </c>
      <c r="E99" s="45">
        <v>28</v>
      </c>
      <c r="F99" s="45">
        <v>32</v>
      </c>
      <c r="G99" s="45">
        <v>21</v>
      </c>
      <c r="H99" s="19"/>
    </row>
    <row r="100" spans="2:8" s="57" customFormat="1" ht="12" customHeight="1" x14ac:dyDescent="0.15">
      <c r="B100" s="52"/>
      <c r="C100" s="53">
        <f t="shared" ref="C100" si="38">$C99/C99</f>
        <v>1</v>
      </c>
      <c r="D100" s="53">
        <f t="shared" ref="D100:G100" si="39">D99/$C99</f>
        <v>0.16494845360824742</v>
      </c>
      <c r="E100" s="53">
        <f t="shared" si="39"/>
        <v>0.28865979381443296</v>
      </c>
      <c r="F100" s="53">
        <f t="shared" si="39"/>
        <v>0.32989690721649484</v>
      </c>
      <c r="G100" s="53">
        <f t="shared" si="39"/>
        <v>0.21649484536082475</v>
      </c>
    </row>
    <row r="101" spans="2:8" ht="12" customHeight="1" x14ac:dyDescent="0.15">
      <c r="B101" s="50" t="s">
        <v>0</v>
      </c>
      <c r="C101" s="44">
        <f>SUM(D101:G101)</f>
        <v>22</v>
      </c>
      <c r="D101" s="51">
        <v>3</v>
      </c>
      <c r="E101" s="45">
        <v>3</v>
      </c>
      <c r="F101" s="45">
        <v>3</v>
      </c>
      <c r="G101" s="45">
        <v>13</v>
      </c>
      <c r="H101" s="19"/>
    </row>
    <row r="102" spans="2:8" s="57" customFormat="1" ht="12" customHeight="1" x14ac:dyDescent="0.15">
      <c r="B102" s="52"/>
      <c r="C102" s="53">
        <f t="shared" ref="C102" si="40">$C101/C101</f>
        <v>1</v>
      </c>
      <c r="D102" s="53">
        <f t="shared" ref="D102:G102" si="41">D101/$C101</f>
        <v>0.13636363636363635</v>
      </c>
      <c r="E102" s="53">
        <f t="shared" si="41"/>
        <v>0.13636363636363635</v>
      </c>
      <c r="F102" s="53">
        <f t="shared" si="41"/>
        <v>0.13636363636363635</v>
      </c>
      <c r="G102" s="53">
        <f t="shared" si="41"/>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171</v>
      </c>
    </row>
    <row r="7" spans="2:12" x14ac:dyDescent="0.4">
      <c r="B7" s="169" t="s">
        <v>177</v>
      </c>
    </row>
    <row r="8" spans="2:12" ht="8.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11</v>
      </c>
      <c r="F10" s="146">
        <f>E10/E$14</f>
        <v>1.3715710723192019E-2</v>
      </c>
    </row>
    <row r="11" spans="2:12" ht="15" customHeight="1" x14ac:dyDescent="0.15">
      <c r="B11" s="143" t="s">
        <v>118</v>
      </c>
      <c r="C11" s="144"/>
      <c r="D11" s="144"/>
      <c r="E11" s="85">
        <v>6</v>
      </c>
      <c r="F11" s="146">
        <f>E11/E$14</f>
        <v>7.481296758104738E-3</v>
      </c>
    </row>
    <row r="12" spans="2:12" ht="15" customHeight="1" x14ac:dyDescent="0.15">
      <c r="B12" s="143" t="s">
        <v>119</v>
      </c>
      <c r="C12" s="144"/>
      <c r="D12" s="144"/>
      <c r="E12" s="85">
        <v>94</v>
      </c>
      <c r="F12" s="146">
        <f>E12/E$14</f>
        <v>0.1172069825436409</v>
      </c>
    </row>
    <row r="13" spans="2:12" ht="15" customHeight="1" thickBot="1" x14ac:dyDescent="0.2">
      <c r="B13" s="170" t="s">
        <v>0</v>
      </c>
      <c r="C13" s="148"/>
      <c r="D13" s="148"/>
      <c r="E13" s="150">
        <v>691</v>
      </c>
      <c r="F13" s="151">
        <f>E13/E$14</f>
        <v>0.86159600997506236</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6.25" customHeight="1" x14ac:dyDescent="0.4">
      <c r="B17" s="1"/>
      <c r="C17" s="83" t="s">
        <v>39</v>
      </c>
      <c r="D17" s="83" t="s">
        <v>117</v>
      </c>
      <c r="E17" s="83" t="s">
        <v>118</v>
      </c>
      <c r="F17" s="83" t="s">
        <v>119</v>
      </c>
      <c r="G17" s="83" t="s">
        <v>91</v>
      </c>
    </row>
    <row r="18" spans="2:14" ht="15" customHeight="1" x14ac:dyDescent="0.4">
      <c r="B18" s="4" t="s">
        <v>267</v>
      </c>
      <c r="C18" s="5">
        <f>SUM(D18:G18)</f>
        <v>892</v>
      </c>
      <c r="D18" s="5">
        <v>4</v>
      </c>
      <c r="E18" s="5">
        <v>5</v>
      </c>
      <c r="F18" s="5">
        <v>84</v>
      </c>
      <c r="G18" s="5">
        <v>799</v>
      </c>
    </row>
    <row r="19" spans="2:14" ht="15" customHeight="1" x14ac:dyDescent="0.4">
      <c r="B19" s="7" t="s">
        <v>268</v>
      </c>
      <c r="C19" s="5">
        <f>SUM(D19:G19)</f>
        <v>802</v>
      </c>
      <c r="D19" s="8">
        <v>11</v>
      </c>
      <c r="E19" s="8">
        <v>6</v>
      </c>
      <c r="F19" s="8">
        <v>94</v>
      </c>
      <c r="G19" s="8">
        <v>691</v>
      </c>
    </row>
    <row r="20" spans="2:14" ht="7.5" customHeight="1" x14ac:dyDescent="0.4">
      <c r="B20" s="10"/>
      <c r="C20" s="10"/>
      <c r="D20" s="10"/>
      <c r="E20" s="11"/>
      <c r="F20" s="10"/>
      <c r="G20" s="10"/>
    </row>
    <row r="21" spans="2:14" ht="15" customHeight="1" x14ac:dyDescent="0.4">
      <c r="B21" s="4" t="s">
        <v>267</v>
      </c>
      <c r="C21" s="12">
        <f>C18/C18</f>
        <v>1</v>
      </c>
      <c r="D21" s="12">
        <f>D18/$C18</f>
        <v>4.4843049327354259E-3</v>
      </c>
      <c r="E21" s="12">
        <f t="shared" ref="E21:G22" si="0">E18/$C18</f>
        <v>5.6053811659192822E-3</v>
      </c>
      <c r="F21" s="12">
        <f t="shared" si="0"/>
        <v>9.417040358744394E-2</v>
      </c>
      <c r="G21" s="12">
        <f t="shared" si="0"/>
        <v>0.89573991031390132</v>
      </c>
    </row>
    <row r="22" spans="2:14" ht="15" customHeight="1" x14ac:dyDescent="0.4">
      <c r="B22" s="7" t="s">
        <v>268</v>
      </c>
      <c r="C22" s="12">
        <f>C19/C19</f>
        <v>1</v>
      </c>
      <c r="D22" s="12">
        <f>D19/$C19</f>
        <v>1.3715710723192019E-2</v>
      </c>
      <c r="E22" s="12">
        <f t="shared" si="0"/>
        <v>7.481296758104738E-3</v>
      </c>
      <c r="F22" s="12">
        <f t="shared" si="0"/>
        <v>0.1172069825436409</v>
      </c>
      <c r="G22" s="12">
        <f t="shared" si="0"/>
        <v>0.86159600997506236</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11</v>
      </c>
      <c r="E26" s="45">
        <f>SUM(E28,E30,E32,E34,E36,E38,E40,E42,E44,E46,E48)</f>
        <v>6</v>
      </c>
      <c r="F26" s="45">
        <f>SUM(F28,F30,F32,F34,F36,F38,F40,F42,F44,F46,F48)</f>
        <v>94</v>
      </c>
      <c r="G26" s="45">
        <f>SUM(G28,G30,G32,G34,G36,G38,G40,G42,G44,G46,G48)</f>
        <v>691</v>
      </c>
    </row>
    <row r="27" spans="2:14" ht="12.75" thickBot="1" x14ac:dyDescent="0.2">
      <c r="B27" s="47"/>
      <c r="C27" s="48">
        <f>$C26/C26</f>
        <v>1</v>
      </c>
      <c r="D27" s="48">
        <f>D26/$C26</f>
        <v>1.3715710723192019E-2</v>
      </c>
      <c r="E27" s="48">
        <f t="shared" ref="E27:G27" si="1">E26/$C26</f>
        <v>7.481296758104738E-3</v>
      </c>
      <c r="F27" s="48">
        <f t="shared" si="1"/>
        <v>0.1172069825436409</v>
      </c>
      <c r="G27" s="48">
        <f t="shared" si="1"/>
        <v>0.86159600997506236</v>
      </c>
    </row>
    <row r="28" spans="2:14" ht="12.75" thickTop="1" x14ac:dyDescent="0.15">
      <c r="B28" s="50" t="s">
        <v>5</v>
      </c>
      <c r="C28" s="44">
        <f>SUM(D28:G28)</f>
        <v>245</v>
      </c>
      <c r="D28" s="51">
        <v>2</v>
      </c>
      <c r="E28" s="45">
        <v>2</v>
      </c>
      <c r="F28" s="45">
        <v>33</v>
      </c>
      <c r="G28" s="45">
        <v>208</v>
      </c>
    </row>
    <row r="29" spans="2:14" x14ac:dyDescent="0.15">
      <c r="B29" s="52"/>
      <c r="C29" s="53">
        <f>$C28/C28</f>
        <v>1</v>
      </c>
      <c r="D29" s="53">
        <f>D28/$C28</f>
        <v>8.1632653061224497E-3</v>
      </c>
      <c r="E29" s="53">
        <f t="shared" ref="E29:G29" si="2">E28/$C28</f>
        <v>8.1632653061224497E-3</v>
      </c>
      <c r="F29" s="53">
        <f t="shared" si="2"/>
        <v>0.13469387755102041</v>
      </c>
      <c r="G29" s="53">
        <f t="shared" si="2"/>
        <v>0.84897959183673466</v>
      </c>
    </row>
    <row r="30" spans="2:14" x14ac:dyDescent="0.15">
      <c r="B30" s="50" t="s">
        <v>6</v>
      </c>
      <c r="C30" s="44">
        <f>SUM(D30:G30)</f>
        <v>89</v>
      </c>
      <c r="D30" s="51">
        <v>3</v>
      </c>
      <c r="E30" s="45">
        <v>1</v>
      </c>
      <c r="F30" s="45">
        <v>13</v>
      </c>
      <c r="G30" s="45">
        <v>72</v>
      </c>
    </row>
    <row r="31" spans="2:14" x14ac:dyDescent="0.15">
      <c r="B31" s="52"/>
      <c r="C31" s="53">
        <f>$C30/C30</f>
        <v>1</v>
      </c>
      <c r="D31" s="53">
        <f>D30/$C30</f>
        <v>3.3707865168539325E-2</v>
      </c>
      <c r="E31" s="53">
        <f t="shared" ref="E31:G31" si="3">E30/$C30</f>
        <v>1.1235955056179775E-2</v>
      </c>
      <c r="F31" s="53">
        <f t="shared" si="3"/>
        <v>0.14606741573033707</v>
      </c>
      <c r="G31" s="53">
        <f t="shared" si="3"/>
        <v>0.8089887640449438</v>
      </c>
    </row>
    <row r="32" spans="2:14" x14ac:dyDescent="0.15">
      <c r="B32" s="50" t="s">
        <v>7</v>
      </c>
      <c r="C32" s="44">
        <f>SUM(D32:G32)</f>
        <v>213</v>
      </c>
      <c r="D32" s="51">
        <v>2</v>
      </c>
      <c r="E32" s="45">
        <v>0</v>
      </c>
      <c r="F32" s="45">
        <v>20</v>
      </c>
      <c r="G32" s="45">
        <v>191</v>
      </c>
    </row>
    <row r="33" spans="2:7" x14ac:dyDescent="0.15">
      <c r="B33" s="52"/>
      <c r="C33" s="53">
        <f>$C32/C32</f>
        <v>1</v>
      </c>
      <c r="D33" s="53">
        <f>D32/$C32</f>
        <v>9.3896713615023476E-3</v>
      </c>
      <c r="E33" s="53">
        <f>E32/$C32</f>
        <v>0</v>
      </c>
      <c r="F33" s="53">
        <f>F32/$C32</f>
        <v>9.3896713615023469E-2</v>
      </c>
      <c r="G33" s="53">
        <f>G32/$C32</f>
        <v>0.89671361502347413</v>
      </c>
    </row>
    <row r="34" spans="2:7" x14ac:dyDescent="0.15">
      <c r="B34" s="50" t="s">
        <v>8</v>
      </c>
      <c r="C34" s="44">
        <f>SUM(D34:G34)</f>
        <v>36</v>
      </c>
      <c r="D34" s="51">
        <v>2</v>
      </c>
      <c r="E34" s="45">
        <v>0</v>
      </c>
      <c r="F34" s="45">
        <v>1</v>
      </c>
      <c r="G34" s="45">
        <v>33</v>
      </c>
    </row>
    <row r="35" spans="2:7" x14ac:dyDescent="0.15">
      <c r="B35" s="52"/>
      <c r="C35" s="53">
        <f>$C34/C34</f>
        <v>1</v>
      </c>
      <c r="D35" s="53">
        <f>D34/$C34</f>
        <v>5.5555555555555552E-2</v>
      </c>
      <c r="E35" s="53">
        <f t="shared" ref="E35:G35" si="4">E34/$C34</f>
        <v>0</v>
      </c>
      <c r="F35" s="53">
        <f t="shared" si="4"/>
        <v>2.7777777777777776E-2</v>
      </c>
      <c r="G35" s="53">
        <f t="shared" si="4"/>
        <v>0.91666666666666663</v>
      </c>
    </row>
    <row r="36" spans="2:7" x14ac:dyDescent="0.15">
      <c r="B36" s="50" t="s">
        <v>9</v>
      </c>
      <c r="C36" s="44">
        <f>SUM(D36:G36)</f>
        <v>98</v>
      </c>
      <c r="D36" s="51">
        <v>2</v>
      </c>
      <c r="E36" s="45">
        <v>3</v>
      </c>
      <c r="F36" s="45">
        <v>8</v>
      </c>
      <c r="G36" s="45">
        <v>85</v>
      </c>
    </row>
    <row r="37" spans="2:7" x14ac:dyDescent="0.15">
      <c r="B37" s="52"/>
      <c r="C37" s="53">
        <f>$C36/C36</f>
        <v>1</v>
      </c>
      <c r="D37" s="53">
        <f>D36/$C36</f>
        <v>2.0408163265306121E-2</v>
      </c>
      <c r="E37" s="53">
        <f t="shared" ref="E37:G37" si="5">E36/$C36</f>
        <v>3.0612244897959183E-2</v>
      </c>
      <c r="F37" s="53">
        <f t="shared" si="5"/>
        <v>8.1632653061224483E-2</v>
      </c>
      <c r="G37" s="53">
        <f t="shared" si="5"/>
        <v>0.86734693877551017</v>
      </c>
    </row>
    <row r="38" spans="2:7" x14ac:dyDescent="0.15">
      <c r="B38" s="50" t="s">
        <v>1</v>
      </c>
      <c r="C38" s="44">
        <f>SUM(D38:G38)</f>
        <v>4</v>
      </c>
      <c r="D38" s="51">
        <v>0</v>
      </c>
      <c r="E38" s="45">
        <v>0</v>
      </c>
      <c r="F38" s="45">
        <v>1</v>
      </c>
      <c r="G38" s="45">
        <v>3</v>
      </c>
    </row>
    <row r="39" spans="2:7" x14ac:dyDescent="0.15">
      <c r="B39" s="52"/>
      <c r="C39" s="53">
        <f>$C38/C38</f>
        <v>1</v>
      </c>
      <c r="D39" s="53">
        <f>D38/$C38</f>
        <v>0</v>
      </c>
      <c r="E39" s="53">
        <f t="shared" ref="E39:G39" si="6">E38/$C38</f>
        <v>0</v>
      </c>
      <c r="F39" s="53">
        <f t="shared" si="6"/>
        <v>0.25</v>
      </c>
      <c r="G39" s="53">
        <f t="shared" si="6"/>
        <v>0.75</v>
      </c>
    </row>
    <row r="40" spans="2:7" x14ac:dyDescent="0.15">
      <c r="B40" s="50" t="s">
        <v>10</v>
      </c>
      <c r="C40" s="44">
        <f>SUM(D40:G40)</f>
        <v>17</v>
      </c>
      <c r="D40" s="51">
        <v>0</v>
      </c>
      <c r="E40" s="45">
        <v>0</v>
      </c>
      <c r="F40" s="45">
        <v>5</v>
      </c>
      <c r="G40" s="45">
        <v>12</v>
      </c>
    </row>
    <row r="41" spans="2:7" x14ac:dyDescent="0.15">
      <c r="B41" s="52"/>
      <c r="C41" s="53">
        <f>$C40/C40</f>
        <v>1</v>
      </c>
      <c r="D41" s="53">
        <f>D40/$C40</f>
        <v>0</v>
      </c>
      <c r="E41" s="53">
        <f t="shared" ref="E41:G41" si="7">E40/$C40</f>
        <v>0</v>
      </c>
      <c r="F41" s="53">
        <f t="shared" si="7"/>
        <v>0.29411764705882354</v>
      </c>
      <c r="G41" s="53">
        <f t="shared" si="7"/>
        <v>0.70588235294117652</v>
      </c>
    </row>
    <row r="42" spans="2:7" x14ac:dyDescent="0.15">
      <c r="B42" s="50" t="s">
        <v>11</v>
      </c>
      <c r="C42" s="44">
        <f>SUM(D42:G42)</f>
        <v>3</v>
      </c>
      <c r="D42" s="51">
        <v>0</v>
      </c>
      <c r="E42" s="45">
        <v>0</v>
      </c>
      <c r="F42" s="45">
        <v>0</v>
      </c>
      <c r="G42" s="45">
        <v>3</v>
      </c>
    </row>
    <row r="43" spans="2:7" x14ac:dyDescent="0.15">
      <c r="B43" s="52"/>
      <c r="C43" s="53">
        <f>$C42/C42</f>
        <v>1</v>
      </c>
      <c r="D43" s="53">
        <f>D42/$C42</f>
        <v>0</v>
      </c>
      <c r="E43" s="53">
        <f t="shared" ref="E43:G43" si="8">E42/$C42</f>
        <v>0</v>
      </c>
      <c r="F43" s="53">
        <f t="shared" si="8"/>
        <v>0</v>
      </c>
      <c r="G43" s="53">
        <f t="shared" si="8"/>
        <v>1</v>
      </c>
    </row>
    <row r="44" spans="2:7" x14ac:dyDescent="0.15">
      <c r="B44" s="50" t="s">
        <v>12</v>
      </c>
      <c r="C44" s="44">
        <f>SUM(D44:G44)</f>
        <v>18</v>
      </c>
      <c r="D44" s="51">
        <v>0</v>
      </c>
      <c r="E44" s="45">
        <v>0</v>
      </c>
      <c r="F44" s="45">
        <v>3</v>
      </c>
      <c r="G44" s="45">
        <v>15</v>
      </c>
    </row>
    <row r="45" spans="2:7" x14ac:dyDescent="0.15">
      <c r="B45" s="52"/>
      <c r="C45" s="53">
        <f>$C44/C44</f>
        <v>1</v>
      </c>
      <c r="D45" s="53">
        <f>D44/$C44</f>
        <v>0</v>
      </c>
      <c r="E45" s="53">
        <f t="shared" ref="E45:G45" si="9">E44/$C44</f>
        <v>0</v>
      </c>
      <c r="F45" s="53">
        <f t="shared" si="9"/>
        <v>0.16666666666666666</v>
      </c>
      <c r="G45" s="53">
        <f t="shared" si="9"/>
        <v>0.83333333333333337</v>
      </c>
    </row>
    <row r="46" spans="2:7" x14ac:dyDescent="0.15">
      <c r="B46" s="50" t="s">
        <v>13</v>
      </c>
      <c r="C46" s="44">
        <f>SUM(D46:G46)</f>
        <v>9</v>
      </c>
      <c r="D46" s="51">
        <v>0</v>
      </c>
      <c r="E46" s="45">
        <v>0</v>
      </c>
      <c r="F46" s="45">
        <v>1</v>
      </c>
      <c r="G46" s="45">
        <v>8</v>
      </c>
    </row>
    <row r="47" spans="2:7" x14ac:dyDescent="0.15">
      <c r="B47" s="52"/>
      <c r="C47" s="53">
        <f>$C46/C46</f>
        <v>1</v>
      </c>
      <c r="D47" s="53">
        <f>D46/$C46</f>
        <v>0</v>
      </c>
      <c r="E47" s="53">
        <f t="shared" ref="E47:G47" si="10">E46/$C46</f>
        <v>0</v>
      </c>
      <c r="F47" s="53">
        <f t="shared" si="10"/>
        <v>0.1111111111111111</v>
      </c>
      <c r="G47" s="53">
        <f t="shared" si="10"/>
        <v>0.88888888888888884</v>
      </c>
    </row>
    <row r="48" spans="2:7" x14ac:dyDescent="0.15">
      <c r="B48" s="50" t="s">
        <v>43</v>
      </c>
      <c r="C48" s="44">
        <f>SUM(D48:G48)</f>
        <v>70</v>
      </c>
      <c r="D48" s="51">
        <v>0</v>
      </c>
      <c r="E48" s="45">
        <v>0</v>
      </c>
      <c r="F48" s="45">
        <v>9</v>
      </c>
      <c r="G48" s="45">
        <v>61</v>
      </c>
    </row>
    <row r="49" spans="2:8" x14ac:dyDescent="0.15">
      <c r="B49" s="52"/>
      <c r="C49" s="53">
        <f>$C48/C48</f>
        <v>1</v>
      </c>
      <c r="D49" s="53">
        <f>D48/$C48</f>
        <v>0</v>
      </c>
      <c r="E49" s="53">
        <f t="shared" ref="E49:G49" si="11">E48/$C48</f>
        <v>0</v>
      </c>
      <c r="F49" s="53">
        <f t="shared" si="11"/>
        <v>0.12857142857142856</v>
      </c>
      <c r="G49" s="53">
        <f t="shared" si="11"/>
        <v>0.87142857142857144</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2">SUM(D55,D57,D59,D61,D63,)</f>
        <v>11</v>
      </c>
      <c r="E53" s="45">
        <f t="shared" si="12"/>
        <v>6</v>
      </c>
      <c r="F53" s="45">
        <f t="shared" si="12"/>
        <v>94</v>
      </c>
      <c r="G53" s="45">
        <f t="shared" si="12"/>
        <v>691</v>
      </c>
      <c r="H53" s="19"/>
    </row>
    <row r="54" spans="2:8" ht="12.75" thickBot="1" x14ac:dyDescent="0.2">
      <c r="B54" s="47"/>
      <c r="C54" s="48">
        <f>$C53/C53</f>
        <v>1</v>
      </c>
      <c r="D54" s="48">
        <f t="shared" ref="D54:G54" si="13">D53/$C53</f>
        <v>1.3715710723192019E-2</v>
      </c>
      <c r="E54" s="48">
        <f t="shared" si="13"/>
        <v>7.481296758104738E-3</v>
      </c>
      <c r="F54" s="48">
        <f t="shared" si="13"/>
        <v>0.1172069825436409</v>
      </c>
      <c r="G54" s="48">
        <f t="shared" si="13"/>
        <v>0.86159600997506236</v>
      </c>
      <c r="H54" s="19"/>
    </row>
    <row r="55" spans="2:8" ht="12.75" thickTop="1" x14ac:dyDescent="0.15">
      <c r="B55" s="50" t="s">
        <v>17</v>
      </c>
      <c r="C55" s="44">
        <f>SUM(D55:G55)</f>
        <v>633</v>
      </c>
      <c r="D55" s="51">
        <v>8</v>
      </c>
      <c r="E55" s="45">
        <v>5</v>
      </c>
      <c r="F55" s="45">
        <v>78</v>
      </c>
      <c r="G55" s="45">
        <v>542</v>
      </c>
      <c r="H55" s="19"/>
    </row>
    <row r="56" spans="2:8" x14ac:dyDescent="0.15">
      <c r="B56" s="52"/>
      <c r="C56" s="53">
        <f>$C55/C55</f>
        <v>1</v>
      </c>
      <c r="D56" s="53">
        <f t="shared" ref="D56:G56" si="14">D55/$C55</f>
        <v>1.2638230647709321E-2</v>
      </c>
      <c r="E56" s="53">
        <f t="shared" si="14"/>
        <v>7.8988941548183249E-3</v>
      </c>
      <c r="F56" s="53">
        <f t="shared" si="14"/>
        <v>0.12322274881516587</v>
      </c>
      <c r="G56" s="53">
        <f t="shared" si="14"/>
        <v>0.85624012638230651</v>
      </c>
      <c r="H56" s="19"/>
    </row>
    <row r="57" spans="2:8" x14ac:dyDescent="0.15">
      <c r="B57" s="50" t="s">
        <v>18</v>
      </c>
      <c r="C57" s="44">
        <f>SUM(D57:G57)</f>
        <v>91</v>
      </c>
      <c r="D57" s="51">
        <v>3</v>
      </c>
      <c r="E57" s="45">
        <v>0</v>
      </c>
      <c r="F57" s="45">
        <v>9</v>
      </c>
      <c r="G57" s="45">
        <v>79</v>
      </c>
      <c r="H57" s="19"/>
    </row>
    <row r="58" spans="2:8" x14ac:dyDescent="0.15">
      <c r="B58" s="52"/>
      <c r="C58" s="53">
        <f>$C57/C57</f>
        <v>1</v>
      </c>
      <c r="D58" s="53">
        <f t="shared" ref="D58:G58" si="15">D57/$C57</f>
        <v>3.2967032967032968E-2</v>
      </c>
      <c r="E58" s="53">
        <f t="shared" si="15"/>
        <v>0</v>
      </c>
      <c r="F58" s="53">
        <f t="shared" si="15"/>
        <v>9.8901098901098897E-2</v>
      </c>
      <c r="G58" s="53">
        <f t="shared" si="15"/>
        <v>0.86813186813186816</v>
      </c>
      <c r="H58" s="19"/>
    </row>
    <row r="59" spans="2:8" x14ac:dyDescent="0.15">
      <c r="B59" s="50" t="s">
        <v>19</v>
      </c>
      <c r="C59" s="44">
        <f>SUM(D59:G59)</f>
        <v>21</v>
      </c>
      <c r="D59" s="51">
        <v>0</v>
      </c>
      <c r="E59" s="45">
        <v>0</v>
      </c>
      <c r="F59" s="45">
        <v>2</v>
      </c>
      <c r="G59" s="45">
        <v>19</v>
      </c>
      <c r="H59" s="19"/>
    </row>
    <row r="60" spans="2:8" x14ac:dyDescent="0.15">
      <c r="B60" s="52"/>
      <c r="C60" s="53">
        <f>$C59/C59</f>
        <v>1</v>
      </c>
      <c r="D60" s="53">
        <f t="shared" ref="D60:G60" si="16">D59/$C59</f>
        <v>0</v>
      </c>
      <c r="E60" s="53">
        <f t="shared" si="16"/>
        <v>0</v>
      </c>
      <c r="F60" s="53">
        <f t="shared" si="16"/>
        <v>9.5238095238095233E-2</v>
      </c>
      <c r="G60" s="53">
        <f t="shared" si="16"/>
        <v>0.90476190476190477</v>
      </c>
      <c r="H60" s="19"/>
    </row>
    <row r="61" spans="2:8" x14ac:dyDescent="0.15">
      <c r="B61" s="50" t="s">
        <v>20</v>
      </c>
      <c r="C61" s="44">
        <f>SUM(D61:G61)</f>
        <v>37</v>
      </c>
      <c r="D61" s="51">
        <v>0</v>
      </c>
      <c r="E61" s="45">
        <v>0</v>
      </c>
      <c r="F61" s="45">
        <v>2</v>
      </c>
      <c r="G61" s="45">
        <v>35</v>
      </c>
      <c r="H61" s="19"/>
    </row>
    <row r="62" spans="2:8" x14ac:dyDescent="0.15">
      <c r="B62" s="52"/>
      <c r="C62" s="53">
        <f>$C61/C61</f>
        <v>1</v>
      </c>
      <c r="D62" s="53">
        <f t="shared" ref="D62:G62" si="17">D61/$C61</f>
        <v>0</v>
      </c>
      <c r="E62" s="53">
        <f t="shared" si="17"/>
        <v>0</v>
      </c>
      <c r="F62" s="53">
        <f t="shared" si="17"/>
        <v>5.4054054054054057E-2</v>
      </c>
      <c r="G62" s="53">
        <f t="shared" si="17"/>
        <v>0.94594594594594594</v>
      </c>
      <c r="H62" s="19"/>
    </row>
    <row r="63" spans="2:8" x14ac:dyDescent="0.15">
      <c r="B63" s="50" t="s">
        <v>24</v>
      </c>
      <c r="C63" s="44">
        <f>SUM(D63:G63)</f>
        <v>20</v>
      </c>
      <c r="D63" s="51">
        <v>0</v>
      </c>
      <c r="E63" s="45">
        <v>1</v>
      </c>
      <c r="F63" s="45">
        <v>3</v>
      </c>
      <c r="G63" s="45">
        <v>16</v>
      </c>
      <c r="H63" s="19"/>
    </row>
    <row r="64" spans="2:8" x14ac:dyDescent="0.15">
      <c r="B64" s="52"/>
      <c r="C64" s="53">
        <f>$C63/C63</f>
        <v>1</v>
      </c>
      <c r="D64" s="53">
        <f t="shared" ref="D64:G64" si="18">D63/$C63</f>
        <v>0</v>
      </c>
      <c r="E64" s="53">
        <f t="shared" si="18"/>
        <v>0.05</v>
      </c>
      <c r="F64" s="53">
        <f t="shared" si="18"/>
        <v>0.15</v>
      </c>
      <c r="G64" s="53">
        <f t="shared" si="18"/>
        <v>0.8</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11</v>
      </c>
      <c r="E68" s="45">
        <f t="shared" ref="E68:G68" si="19">SUM(E70,E72,E74,E76,E78,E80)</f>
        <v>6</v>
      </c>
      <c r="F68" s="45">
        <f t="shared" si="19"/>
        <v>94</v>
      </c>
      <c r="G68" s="45">
        <f t="shared" si="19"/>
        <v>673</v>
      </c>
      <c r="H68" s="19"/>
    </row>
    <row r="69" spans="2:8" ht="12.75" thickBot="1" x14ac:dyDescent="0.2">
      <c r="B69" s="47"/>
      <c r="C69" s="48">
        <f>$C68/C68</f>
        <v>1</v>
      </c>
      <c r="D69" s="48">
        <f>D68/$C68</f>
        <v>1.4030612244897959E-2</v>
      </c>
      <c r="E69" s="48">
        <f t="shared" ref="E69:G69" si="20">E68/$C68</f>
        <v>7.6530612244897957E-3</v>
      </c>
      <c r="F69" s="48">
        <f t="shared" si="20"/>
        <v>0.11989795918367346</v>
      </c>
      <c r="G69" s="48">
        <f t="shared" si="20"/>
        <v>0.85841836734693877</v>
      </c>
      <c r="H69" s="19"/>
    </row>
    <row r="70" spans="2:8" ht="12.75" thickTop="1" x14ac:dyDescent="0.15">
      <c r="B70" s="50" t="s">
        <v>498</v>
      </c>
      <c r="C70" s="44">
        <f>SUM(D70:G70)</f>
        <v>109</v>
      </c>
      <c r="D70" s="51">
        <v>1</v>
      </c>
      <c r="E70" s="45">
        <v>0</v>
      </c>
      <c r="F70" s="45">
        <v>12</v>
      </c>
      <c r="G70" s="45">
        <v>96</v>
      </c>
    </row>
    <row r="71" spans="2:8" x14ac:dyDescent="0.15">
      <c r="B71" s="52"/>
      <c r="C71" s="53">
        <f>$C70/C70</f>
        <v>1</v>
      </c>
      <c r="D71" s="53">
        <f>D70/$C70</f>
        <v>9.1743119266055051E-3</v>
      </c>
      <c r="E71" s="53">
        <f t="shared" ref="E71:G71" si="21">E70/$C70</f>
        <v>0</v>
      </c>
      <c r="F71" s="53">
        <f t="shared" si="21"/>
        <v>0.11009174311926606</v>
      </c>
      <c r="G71" s="53">
        <f t="shared" si="21"/>
        <v>0.88073394495412849</v>
      </c>
    </row>
    <row r="72" spans="2:8" x14ac:dyDescent="0.15">
      <c r="B72" s="50" t="s">
        <v>21</v>
      </c>
      <c r="C72" s="44">
        <f>SUM(D72:G72)</f>
        <v>226</v>
      </c>
      <c r="D72" s="51">
        <v>3</v>
      </c>
      <c r="E72" s="45">
        <v>1</v>
      </c>
      <c r="F72" s="45">
        <v>33</v>
      </c>
      <c r="G72" s="45">
        <v>189</v>
      </c>
    </row>
    <row r="73" spans="2:8" x14ac:dyDescent="0.15">
      <c r="B73" s="52"/>
      <c r="C73" s="53">
        <f>$C72/C72</f>
        <v>1</v>
      </c>
      <c r="D73" s="53">
        <f>D72/$C72</f>
        <v>1.3274336283185841E-2</v>
      </c>
      <c r="E73" s="53">
        <f t="shared" ref="E73:G73" si="22">E72/$C72</f>
        <v>4.4247787610619468E-3</v>
      </c>
      <c r="F73" s="53">
        <f t="shared" si="22"/>
        <v>0.14601769911504425</v>
      </c>
      <c r="G73" s="53">
        <f t="shared" si="22"/>
        <v>0.83628318584070793</v>
      </c>
    </row>
    <row r="74" spans="2:8" x14ac:dyDescent="0.15">
      <c r="B74" s="50" t="s">
        <v>22</v>
      </c>
      <c r="C74" s="44">
        <f>SUM(D74:G74)</f>
        <v>276</v>
      </c>
      <c r="D74" s="51">
        <v>5</v>
      </c>
      <c r="E74" s="45">
        <v>4</v>
      </c>
      <c r="F74" s="45">
        <v>33</v>
      </c>
      <c r="G74" s="45">
        <v>234</v>
      </c>
    </row>
    <row r="75" spans="2:8" x14ac:dyDescent="0.15">
      <c r="B75" s="52"/>
      <c r="C75" s="53">
        <f>$C74/C74</f>
        <v>1</v>
      </c>
      <c r="D75" s="53">
        <f>D74/$C74</f>
        <v>1.8115942028985508E-2</v>
      </c>
      <c r="E75" s="53">
        <f t="shared" ref="E75:G75" si="23">E74/$C74</f>
        <v>1.4492753623188406E-2</v>
      </c>
      <c r="F75" s="53">
        <f t="shared" si="23"/>
        <v>0.11956521739130435</v>
      </c>
      <c r="G75" s="53">
        <f t="shared" si="23"/>
        <v>0.84782608695652173</v>
      </c>
    </row>
    <row r="76" spans="2:8" x14ac:dyDescent="0.15">
      <c r="B76" s="50" t="s">
        <v>23</v>
      </c>
      <c r="C76" s="44">
        <f>SUM(D76:G76)</f>
        <v>90</v>
      </c>
      <c r="D76" s="51">
        <v>1</v>
      </c>
      <c r="E76" s="45">
        <v>1</v>
      </c>
      <c r="F76" s="45">
        <v>12</v>
      </c>
      <c r="G76" s="45">
        <v>76</v>
      </c>
    </row>
    <row r="77" spans="2:8" x14ac:dyDescent="0.15">
      <c r="B77" s="52"/>
      <c r="C77" s="53">
        <f>$C76/C76</f>
        <v>1</v>
      </c>
      <c r="D77" s="53">
        <f>D76/$C76</f>
        <v>1.1111111111111112E-2</v>
      </c>
      <c r="E77" s="53">
        <f t="shared" ref="E77:G77" si="24">E76/$C76</f>
        <v>1.1111111111111112E-2</v>
      </c>
      <c r="F77" s="53">
        <f t="shared" si="24"/>
        <v>0.13333333333333333</v>
      </c>
      <c r="G77" s="53">
        <f t="shared" si="24"/>
        <v>0.84444444444444444</v>
      </c>
      <c r="H77" s="19"/>
    </row>
    <row r="78" spans="2:8" x14ac:dyDescent="0.15">
      <c r="B78" s="50" t="s">
        <v>320</v>
      </c>
      <c r="C78" s="44">
        <f>SUM(D78:G78)</f>
        <v>62</v>
      </c>
      <c r="D78" s="51">
        <v>1</v>
      </c>
      <c r="E78" s="45">
        <v>0</v>
      </c>
      <c r="F78" s="45">
        <v>3</v>
      </c>
      <c r="G78" s="45">
        <v>58</v>
      </c>
      <c r="H78" s="19"/>
    </row>
    <row r="79" spans="2:8" x14ac:dyDescent="0.15">
      <c r="B79" s="52"/>
      <c r="C79" s="53">
        <f>$C78/C78</f>
        <v>1</v>
      </c>
      <c r="D79" s="53">
        <f>D78/$C78</f>
        <v>1.6129032258064516E-2</v>
      </c>
      <c r="E79" s="53">
        <f t="shared" ref="E79:G79" si="25">E78/$C78</f>
        <v>0</v>
      </c>
      <c r="F79" s="53">
        <f t="shared" si="25"/>
        <v>4.8387096774193547E-2</v>
      </c>
      <c r="G79" s="53">
        <f t="shared" si="25"/>
        <v>0.93548387096774188</v>
      </c>
      <c r="H79" s="19"/>
    </row>
    <row r="80" spans="2:8" x14ac:dyDescent="0.15">
      <c r="B80" s="50" t="s">
        <v>319</v>
      </c>
      <c r="C80" s="44">
        <f>SUM(D80:G80)</f>
        <v>21</v>
      </c>
      <c r="D80" s="51">
        <v>0</v>
      </c>
      <c r="E80" s="45">
        <v>0</v>
      </c>
      <c r="F80" s="45">
        <v>1</v>
      </c>
      <c r="G80" s="45">
        <v>20</v>
      </c>
      <c r="H80" s="19"/>
    </row>
    <row r="81" spans="2:18" ht="12.75" thickBot="1" x14ac:dyDescent="0.2">
      <c r="B81" s="52"/>
      <c r="C81" s="53">
        <f>$C80/C80</f>
        <v>1</v>
      </c>
      <c r="D81" s="53">
        <f>D80/$C80</f>
        <v>0</v>
      </c>
      <c r="E81" s="53">
        <f t="shared" ref="E81:G81" si="26">E80/$C80</f>
        <v>0</v>
      </c>
      <c r="F81" s="53">
        <f t="shared" si="26"/>
        <v>4.7619047619047616E-2</v>
      </c>
      <c r="G81" s="53">
        <f t="shared" si="26"/>
        <v>0.95238095238095233</v>
      </c>
      <c r="H81" s="19"/>
    </row>
    <row r="82" spans="2:18" ht="14.25" thickTop="1" x14ac:dyDescent="0.15">
      <c r="B82" s="243" t="s">
        <v>489</v>
      </c>
      <c r="C82" s="244">
        <f t="shared" ref="C82:C83" si="27">SUM(D82:G82)</f>
        <v>763</v>
      </c>
      <c r="D82" s="244">
        <f>SUM(D70,D72,D74,D76,D78)</f>
        <v>11</v>
      </c>
      <c r="E82" s="244">
        <f>SUM(E70,E72,E74,E76,E78)</f>
        <v>6</v>
      </c>
      <c r="F82" s="244">
        <f>SUM(F70,F72,F74,F76,F78)</f>
        <v>93</v>
      </c>
      <c r="G82" s="244">
        <f>SUM(G70,G72,G74,G76,G78)</f>
        <v>653</v>
      </c>
      <c r="H82" s="19"/>
    </row>
    <row r="83" spans="2:18" ht="13.5" x14ac:dyDescent="0.15">
      <c r="B83" s="245"/>
      <c r="C83" s="237">
        <f t="shared" si="27"/>
        <v>1</v>
      </c>
      <c r="D83" s="238">
        <f>D82/$C82</f>
        <v>1.4416775884665793E-2</v>
      </c>
      <c r="E83" s="238">
        <f t="shared" ref="E83:G83" si="28">E82/$C82</f>
        <v>7.8636959370904317E-3</v>
      </c>
      <c r="F83" s="238">
        <f t="shared" si="28"/>
        <v>0.1218872870249017</v>
      </c>
      <c r="G83" s="238">
        <f t="shared" si="28"/>
        <v>0.85583224115334211</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11</v>
      </c>
      <c r="E87" s="45">
        <f t="shared" ref="E87:G87" si="29">SUM(E89,E91,E93,E95,E97,E99,E101)</f>
        <v>6</v>
      </c>
      <c r="F87" s="45">
        <f t="shared" si="29"/>
        <v>94</v>
      </c>
      <c r="G87" s="45">
        <f t="shared" si="29"/>
        <v>691</v>
      </c>
      <c r="H87" s="19"/>
    </row>
    <row r="88" spans="2:18" ht="12.75" thickBot="1" x14ac:dyDescent="0.2">
      <c r="B88" s="47"/>
      <c r="C88" s="48">
        <f>$C87/C87</f>
        <v>1</v>
      </c>
      <c r="D88" s="48">
        <f t="shared" ref="D88:G88" si="30">D87/$C87</f>
        <v>1.3715710723192019E-2</v>
      </c>
      <c r="E88" s="48">
        <f t="shared" si="30"/>
        <v>7.481296758104738E-3</v>
      </c>
      <c r="F88" s="48">
        <f t="shared" si="30"/>
        <v>0.1172069825436409</v>
      </c>
      <c r="G88" s="48">
        <f t="shared" si="30"/>
        <v>0.86159600997506236</v>
      </c>
      <c r="H88" s="19"/>
    </row>
    <row r="89" spans="2:18" ht="12.75" thickTop="1" x14ac:dyDescent="0.15">
      <c r="B89" s="50" t="s">
        <v>67</v>
      </c>
      <c r="C89" s="44">
        <f>SUM(D89:G89)</f>
        <v>262</v>
      </c>
      <c r="D89" s="51">
        <v>3</v>
      </c>
      <c r="E89" s="45">
        <v>2</v>
      </c>
      <c r="F89" s="45">
        <v>28</v>
      </c>
      <c r="G89" s="45">
        <v>229</v>
      </c>
      <c r="H89" s="72"/>
      <c r="I89" s="73"/>
      <c r="J89" s="73"/>
      <c r="K89" s="73"/>
      <c r="L89" s="73"/>
      <c r="M89" s="73"/>
      <c r="N89" s="73"/>
      <c r="O89" s="73"/>
      <c r="P89" s="73"/>
      <c r="Q89" s="73"/>
      <c r="R89" s="73"/>
    </row>
    <row r="90" spans="2:18" x14ac:dyDescent="0.15">
      <c r="B90" s="52"/>
      <c r="C90" s="53">
        <f>$C89/C89</f>
        <v>1</v>
      </c>
      <c r="D90" s="53">
        <f t="shared" ref="D90:G90" si="31">D89/$C89</f>
        <v>1.1450381679389313E-2</v>
      </c>
      <c r="E90" s="53">
        <f t="shared" si="31"/>
        <v>7.6335877862595417E-3</v>
      </c>
      <c r="F90" s="53">
        <f t="shared" si="31"/>
        <v>0.10687022900763359</v>
      </c>
      <c r="G90" s="53">
        <f t="shared" si="31"/>
        <v>0.87404580152671751</v>
      </c>
      <c r="H90" s="72"/>
      <c r="I90" s="73"/>
      <c r="J90" s="73"/>
      <c r="K90" s="73"/>
      <c r="L90" s="73"/>
      <c r="M90" s="73"/>
      <c r="N90" s="73"/>
      <c r="O90" s="73"/>
      <c r="P90" s="73"/>
      <c r="Q90" s="73"/>
      <c r="R90" s="73"/>
    </row>
    <row r="91" spans="2:18" x14ac:dyDescent="0.15">
      <c r="B91" s="50" t="s">
        <v>31</v>
      </c>
      <c r="C91" s="44">
        <f>SUM(D91:G91)</f>
        <v>31</v>
      </c>
      <c r="D91" s="51">
        <v>0</v>
      </c>
      <c r="E91" s="45">
        <v>0</v>
      </c>
      <c r="F91" s="45">
        <v>1</v>
      </c>
      <c r="G91" s="45">
        <v>30</v>
      </c>
      <c r="H91" s="72"/>
      <c r="I91" s="73"/>
      <c r="J91" s="73"/>
      <c r="K91" s="73"/>
      <c r="L91" s="73"/>
      <c r="M91" s="73"/>
      <c r="N91" s="73"/>
      <c r="O91" s="73"/>
      <c r="P91" s="73"/>
      <c r="Q91" s="73"/>
      <c r="R91" s="73"/>
    </row>
    <row r="92" spans="2:18" x14ac:dyDescent="0.15">
      <c r="B92" s="52"/>
      <c r="C92" s="53">
        <f>$C91/C91</f>
        <v>1</v>
      </c>
      <c r="D92" s="53">
        <f t="shared" ref="D92:G92" si="32">D91/$C91</f>
        <v>0</v>
      </c>
      <c r="E92" s="53">
        <f t="shared" si="32"/>
        <v>0</v>
      </c>
      <c r="F92" s="53">
        <f t="shared" si="32"/>
        <v>3.2258064516129031E-2</v>
      </c>
      <c r="G92" s="53">
        <f t="shared" si="32"/>
        <v>0.967741935483871</v>
      </c>
      <c r="H92" s="72"/>
      <c r="I92" s="73"/>
      <c r="J92" s="73"/>
      <c r="K92" s="73"/>
      <c r="L92" s="73"/>
      <c r="M92" s="73"/>
      <c r="N92" s="73"/>
      <c r="O92" s="73"/>
      <c r="P92" s="73"/>
      <c r="Q92" s="73"/>
      <c r="R92" s="73"/>
    </row>
    <row r="93" spans="2:18" x14ac:dyDescent="0.15">
      <c r="B93" s="50" t="s">
        <v>32</v>
      </c>
      <c r="C93" s="44">
        <f>SUM(D93:G93)</f>
        <v>56</v>
      </c>
      <c r="D93" s="51">
        <v>3</v>
      </c>
      <c r="E93" s="45">
        <v>1</v>
      </c>
      <c r="F93" s="45">
        <v>7</v>
      </c>
      <c r="G93" s="45">
        <v>45</v>
      </c>
      <c r="H93" s="72"/>
      <c r="I93" s="73"/>
      <c r="J93" s="73"/>
      <c r="K93" s="73"/>
      <c r="L93" s="73"/>
      <c r="M93" s="73"/>
      <c r="N93" s="73"/>
      <c r="O93" s="73"/>
      <c r="P93" s="73"/>
      <c r="Q93" s="73"/>
      <c r="R93" s="73"/>
    </row>
    <row r="94" spans="2:18" x14ac:dyDescent="0.15">
      <c r="B94" s="52"/>
      <c r="C94" s="53">
        <f>$C93/C93</f>
        <v>1</v>
      </c>
      <c r="D94" s="53">
        <f t="shared" ref="D94:G94" si="33">D93/$C93</f>
        <v>5.3571428571428568E-2</v>
      </c>
      <c r="E94" s="53">
        <f t="shared" si="33"/>
        <v>1.7857142857142856E-2</v>
      </c>
      <c r="F94" s="53">
        <f t="shared" si="33"/>
        <v>0.125</v>
      </c>
      <c r="G94" s="53">
        <f t="shared" si="33"/>
        <v>0.8035714285714286</v>
      </c>
      <c r="H94" s="72"/>
      <c r="I94" s="73"/>
      <c r="J94" s="73"/>
      <c r="K94" s="73"/>
      <c r="L94" s="73"/>
      <c r="M94" s="73"/>
      <c r="N94" s="73"/>
      <c r="O94" s="73"/>
      <c r="P94" s="73"/>
      <c r="Q94" s="73"/>
      <c r="R94" s="73"/>
    </row>
    <row r="95" spans="2:18" x14ac:dyDescent="0.15">
      <c r="B95" s="50" t="s">
        <v>33</v>
      </c>
      <c r="C95" s="44">
        <f>SUM(D95:G95)</f>
        <v>235</v>
      </c>
      <c r="D95" s="51">
        <v>3</v>
      </c>
      <c r="E95" s="45">
        <v>1</v>
      </c>
      <c r="F95" s="45">
        <v>30</v>
      </c>
      <c r="G95" s="45">
        <v>201</v>
      </c>
      <c r="H95" s="72"/>
      <c r="I95" s="73"/>
      <c r="J95" s="73"/>
      <c r="K95" s="73"/>
      <c r="L95" s="73"/>
      <c r="M95" s="73"/>
      <c r="N95" s="73"/>
      <c r="O95" s="73"/>
      <c r="P95" s="73"/>
      <c r="Q95" s="73"/>
      <c r="R95" s="73"/>
    </row>
    <row r="96" spans="2:18" x14ac:dyDescent="0.15">
      <c r="B96" s="52"/>
      <c r="C96" s="53">
        <f>$C95/C95</f>
        <v>1</v>
      </c>
      <c r="D96" s="53">
        <f t="shared" ref="D96:G96" si="34">D95/$C95</f>
        <v>1.276595744680851E-2</v>
      </c>
      <c r="E96" s="53">
        <f t="shared" si="34"/>
        <v>4.2553191489361703E-3</v>
      </c>
      <c r="F96" s="53">
        <f t="shared" si="34"/>
        <v>0.1276595744680851</v>
      </c>
      <c r="G96" s="53">
        <f t="shared" si="34"/>
        <v>0.85531914893617023</v>
      </c>
      <c r="H96" s="19"/>
    </row>
    <row r="97" spans="2:8" ht="12" customHeight="1" x14ac:dyDescent="0.15">
      <c r="B97" s="50" t="s">
        <v>34</v>
      </c>
      <c r="C97" s="44">
        <f>SUM(D97:G97)</f>
        <v>99</v>
      </c>
      <c r="D97" s="51">
        <v>1</v>
      </c>
      <c r="E97" s="45">
        <v>1</v>
      </c>
      <c r="F97" s="45">
        <v>13</v>
      </c>
      <c r="G97" s="45">
        <v>84</v>
      </c>
      <c r="H97" s="19"/>
    </row>
    <row r="98" spans="2:8" ht="12" customHeight="1" x14ac:dyDescent="0.15">
      <c r="B98" s="52"/>
      <c r="C98" s="53">
        <f>$C97/C97</f>
        <v>1</v>
      </c>
      <c r="D98" s="53">
        <f t="shared" ref="D98:G98" si="35">D97/$C97</f>
        <v>1.0101010101010102E-2</v>
      </c>
      <c r="E98" s="53">
        <f t="shared" si="35"/>
        <v>1.0101010101010102E-2</v>
      </c>
      <c r="F98" s="53">
        <f t="shared" si="35"/>
        <v>0.13131313131313133</v>
      </c>
      <c r="G98" s="53">
        <f t="shared" si="35"/>
        <v>0.84848484848484851</v>
      </c>
      <c r="H98" s="19"/>
    </row>
    <row r="99" spans="2:8" ht="12" customHeight="1" x14ac:dyDescent="0.15">
      <c r="B99" s="50" t="s">
        <v>35</v>
      </c>
      <c r="C99" s="44">
        <f>SUM(D99:G99)</f>
        <v>97</v>
      </c>
      <c r="D99" s="51">
        <v>1</v>
      </c>
      <c r="E99" s="45">
        <v>1</v>
      </c>
      <c r="F99" s="45">
        <v>13</v>
      </c>
      <c r="G99" s="45">
        <v>82</v>
      </c>
      <c r="H99" s="19"/>
    </row>
    <row r="100" spans="2:8" s="57" customFormat="1" ht="12" customHeight="1" x14ac:dyDescent="0.15">
      <c r="B100" s="52"/>
      <c r="C100" s="53">
        <f t="shared" ref="C100" si="36">$C99/C99</f>
        <v>1</v>
      </c>
      <c r="D100" s="53">
        <f t="shared" ref="D100:G100" si="37">D99/$C99</f>
        <v>1.0309278350515464E-2</v>
      </c>
      <c r="E100" s="53">
        <f t="shared" si="37"/>
        <v>1.0309278350515464E-2</v>
      </c>
      <c r="F100" s="53">
        <f t="shared" si="37"/>
        <v>0.13402061855670103</v>
      </c>
      <c r="G100" s="53">
        <f t="shared" si="37"/>
        <v>0.84536082474226804</v>
      </c>
    </row>
    <row r="101" spans="2:8" ht="12" customHeight="1" x14ac:dyDescent="0.15">
      <c r="B101" s="50" t="s">
        <v>0</v>
      </c>
      <c r="C101" s="44">
        <f>SUM(D101:G101)</f>
        <v>22</v>
      </c>
      <c r="D101" s="51">
        <v>0</v>
      </c>
      <c r="E101" s="45">
        <v>0</v>
      </c>
      <c r="F101" s="45">
        <v>2</v>
      </c>
      <c r="G101" s="45">
        <v>20</v>
      </c>
      <c r="H101" s="19"/>
    </row>
    <row r="102" spans="2:8" s="57" customFormat="1" ht="12" customHeight="1" x14ac:dyDescent="0.15">
      <c r="B102" s="52"/>
      <c r="C102" s="53">
        <f t="shared" ref="C102" si="38">$C101/C101</f>
        <v>1</v>
      </c>
      <c r="D102" s="53">
        <f t="shared" ref="D102:G102" si="39">D101/$C101</f>
        <v>0</v>
      </c>
      <c r="E102" s="53">
        <f t="shared" si="39"/>
        <v>0</v>
      </c>
      <c r="F102" s="53">
        <f t="shared" si="39"/>
        <v>9.0909090909090912E-2</v>
      </c>
      <c r="G102" s="53">
        <f t="shared" si="39"/>
        <v>0.90909090909090906</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178</v>
      </c>
    </row>
    <row r="7" spans="2:12" x14ac:dyDescent="0.4">
      <c r="B7" s="169" t="s">
        <v>179</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352</v>
      </c>
      <c r="F10" s="146">
        <f>E10/E$14</f>
        <v>0.43890274314214461</v>
      </c>
    </row>
    <row r="11" spans="2:12" ht="15" customHeight="1" x14ac:dyDescent="0.15">
      <c r="B11" s="143" t="s">
        <v>118</v>
      </c>
      <c r="C11" s="144"/>
      <c r="D11" s="144"/>
      <c r="E11" s="85">
        <v>226</v>
      </c>
      <c r="F11" s="146">
        <f>E11/E$14</f>
        <v>0.28179551122194513</v>
      </c>
    </row>
    <row r="12" spans="2:12" ht="15" customHeight="1" x14ac:dyDescent="0.15">
      <c r="B12" s="143" t="s">
        <v>119</v>
      </c>
      <c r="C12" s="144"/>
      <c r="D12" s="144"/>
      <c r="E12" s="85">
        <v>120</v>
      </c>
      <c r="F12" s="146">
        <f>E12/E$14</f>
        <v>0.14962593516209477</v>
      </c>
    </row>
    <row r="13" spans="2:12" ht="15" customHeight="1" thickBot="1" x14ac:dyDescent="0.2">
      <c r="B13" s="170" t="s">
        <v>0</v>
      </c>
      <c r="C13" s="148"/>
      <c r="D13" s="148"/>
      <c r="E13" s="150">
        <v>104</v>
      </c>
      <c r="F13" s="151">
        <f>E13/E$14</f>
        <v>0.12967581047381546</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30" customHeight="1" x14ac:dyDescent="0.4">
      <c r="B17" s="1"/>
      <c r="C17" s="83" t="s">
        <v>39</v>
      </c>
      <c r="D17" s="83" t="s">
        <v>117</v>
      </c>
      <c r="E17" s="83" t="s">
        <v>118</v>
      </c>
      <c r="F17" s="83" t="s">
        <v>119</v>
      </c>
      <c r="G17" s="83" t="s">
        <v>91</v>
      </c>
    </row>
    <row r="18" spans="2:14" ht="15" customHeight="1" x14ac:dyDescent="0.4">
      <c r="B18" s="4" t="s">
        <v>267</v>
      </c>
      <c r="C18" s="5">
        <f>SUM(D18:G18)</f>
        <v>892</v>
      </c>
      <c r="D18" s="5">
        <v>454</v>
      </c>
      <c r="E18" s="5">
        <v>252</v>
      </c>
      <c r="F18" s="5">
        <v>152</v>
      </c>
      <c r="G18" s="5">
        <v>34</v>
      </c>
    </row>
    <row r="19" spans="2:14" ht="15" customHeight="1" x14ac:dyDescent="0.4">
      <c r="B19" s="7" t="s">
        <v>268</v>
      </c>
      <c r="C19" s="5">
        <f>SUM(D19:G19)</f>
        <v>802</v>
      </c>
      <c r="D19" s="8">
        <v>352</v>
      </c>
      <c r="E19" s="8">
        <v>226</v>
      </c>
      <c r="F19" s="8">
        <v>120</v>
      </c>
      <c r="G19" s="8">
        <v>104</v>
      </c>
    </row>
    <row r="20" spans="2:14" ht="7.5" customHeight="1" x14ac:dyDescent="0.4">
      <c r="B20" s="10"/>
      <c r="C20" s="10"/>
      <c r="D20" s="10"/>
      <c r="E20" s="11"/>
      <c r="F20" s="10"/>
      <c r="G20" s="10"/>
    </row>
    <row r="21" spans="2:14" ht="15" customHeight="1" x14ac:dyDescent="0.4">
      <c r="B21" s="4" t="s">
        <v>267</v>
      </c>
      <c r="C21" s="12">
        <f>C18/C18</f>
        <v>1</v>
      </c>
      <c r="D21" s="12">
        <f>D18/$C18</f>
        <v>0.50896860986547088</v>
      </c>
      <c r="E21" s="12">
        <f t="shared" ref="E21:G22" si="0">E18/$C18</f>
        <v>0.28251121076233182</v>
      </c>
      <c r="F21" s="12">
        <f t="shared" si="0"/>
        <v>0.17040358744394618</v>
      </c>
      <c r="G21" s="12">
        <f t="shared" si="0"/>
        <v>3.811659192825112E-2</v>
      </c>
    </row>
    <row r="22" spans="2:14" ht="15" customHeight="1" x14ac:dyDescent="0.4">
      <c r="B22" s="7" t="s">
        <v>268</v>
      </c>
      <c r="C22" s="12">
        <f>C19/C19</f>
        <v>1</v>
      </c>
      <c r="D22" s="12">
        <f>D19/$C19</f>
        <v>0.43890274314214461</v>
      </c>
      <c r="E22" s="12">
        <f t="shared" si="0"/>
        <v>0.28179551122194513</v>
      </c>
      <c r="F22" s="12">
        <f t="shared" si="0"/>
        <v>0.14962593516209477</v>
      </c>
      <c r="G22" s="12">
        <f t="shared" si="0"/>
        <v>0.12967581047381546</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352</v>
      </c>
      <c r="E26" s="45">
        <f t="shared" ref="E26:G26" si="1">SUM(E28,E30,E32,E34,E36,E38,E40,E42,E44,E46,E48)</f>
        <v>226</v>
      </c>
      <c r="F26" s="45">
        <f t="shared" si="1"/>
        <v>120</v>
      </c>
      <c r="G26" s="45">
        <f t="shared" si="1"/>
        <v>104</v>
      </c>
    </row>
    <row r="27" spans="2:14" ht="12.75" thickBot="1" x14ac:dyDescent="0.2">
      <c r="B27" s="47"/>
      <c r="C27" s="48">
        <f>$C26/C26</f>
        <v>1</v>
      </c>
      <c r="D27" s="48">
        <f>D26/$C26</f>
        <v>0.43890274314214461</v>
      </c>
      <c r="E27" s="48">
        <f t="shared" ref="E27:G27" si="2">E26/$C26</f>
        <v>0.28179551122194513</v>
      </c>
      <c r="F27" s="48">
        <f t="shared" si="2"/>
        <v>0.14962593516209477</v>
      </c>
      <c r="G27" s="48">
        <f t="shared" si="2"/>
        <v>0.12967581047381546</v>
      </c>
    </row>
    <row r="28" spans="2:14" ht="12.75" thickTop="1" x14ac:dyDescent="0.15">
      <c r="B28" s="50" t="s">
        <v>5</v>
      </c>
      <c r="C28" s="44">
        <f>SUM(D28:G28)</f>
        <v>245</v>
      </c>
      <c r="D28" s="51">
        <v>96</v>
      </c>
      <c r="E28" s="45">
        <v>78</v>
      </c>
      <c r="F28" s="45">
        <v>42</v>
      </c>
      <c r="G28" s="45">
        <v>29</v>
      </c>
    </row>
    <row r="29" spans="2:14" x14ac:dyDescent="0.15">
      <c r="B29" s="52"/>
      <c r="C29" s="53">
        <f>$C28/C28</f>
        <v>1</v>
      </c>
      <c r="D29" s="53">
        <f>D28/$C28</f>
        <v>0.39183673469387753</v>
      </c>
      <c r="E29" s="53">
        <f t="shared" ref="E29:G29" si="3">E28/$C28</f>
        <v>0.3183673469387755</v>
      </c>
      <c r="F29" s="53">
        <f t="shared" si="3"/>
        <v>0.17142857142857143</v>
      </c>
      <c r="G29" s="53">
        <f t="shared" si="3"/>
        <v>0.11836734693877551</v>
      </c>
    </row>
    <row r="30" spans="2:14" x14ac:dyDescent="0.15">
      <c r="B30" s="50" t="s">
        <v>6</v>
      </c>
      <c r="C30" s="44">
        <f>SUM(D30:G30)</f>
        <v>89</v>
      </c>
      <c r="D30" s="51">
        <v>35</v>
      </c>
      <c r="E30" s="45">
        <v>24</v>
      </c>
      <c r="F30" s="45">
        <v>18</v>
      </c>
      <c r="G30" s="45">
        <v>12</v>
      </c>
    </row>
    <row r="31" spans="2:14" x14ac:dyDescent="0.15">
      <c r="B31" s="52"/>
      <c r="C31" s="53">
        <f>$C30/C30</f>
        <v>1</v>
      </c>
      <c r="D31" s="53">
        <f>D30/$C30</f>
        <v>0.39325842696629215</v>
      </c>
      <c r="E31" s="53">
        <f t="shared" ref="E31:G31" si="4">E30/$C30</f>
        <v>0.2696629213483146</v>
      </c>
      <c r="F31" s="53">
        <f t="shared" si="4"/>
        <v>0.20224719101123595</v>
      </c>
      <c r="G31" s="53">
        <f t="shared" si="4"/>
        <v>0.1348314606741573</v>
      </c>
    </row>
    <row r="32" spans="2:14" x14ac:dyDescent="0.15">
      <c r="B32" s="50" t="s">
        <v>7</v>
      </c>
      <c r="C32" s="44">
        <f>SUM(D32:G32)</f>
        <v>213</v>
      </c>
      <c r="D32" s="51">
        <v>102</v>
      </c>
      <c r="E32" s="45">
        <v>57</v>
      </c>
      <c r="F32" s="45">
        <v>26</v>
      </c>
      <c r="G32" s="45">
        <v>28</v>
      </c>
    </row>
    <row r="33" spans="2:7" x14ac:dyDescent="0.15">
      <c r="B33" s="52"/>
      <c r="C33" s="53">
        <f>$C32/C32</f>
        <v>1</v>
      </c>
      <c r="D33" s="53">
        <f>D32/$C32</f>
        <v>0.47887323943661969</v>
      </c>
      <c r="E33" s="53">
        <f t="shared" ref="E33:G33" si="5">E32/$C32</f>
        <v>0.26760563380281688</v>
      </c>
      <c r="F33" s="53">
        <f t="shared" si="5"/>
        <v>0.12206572769953052</v>
      </c>
      <c r="G33" s="53">
        <f t="shared" si="5"/>
        <v>0.13145539906103287</v>
      </c>
    </row>
    <row r="34" spans="2:7" x14ac:dyDescent="0.15">
      <c r="B34" s="50" t="s">
        <v>8</v>
      </c>
      <c r="C34" s="44">
        <f>SUM(D34:G34)</f>
        <v>36</v>
      </c>
      <c r="D34" s="51">
        <v>19</v>
      </c>
      <c r="E34" s="45">
        <v>9</v>
      </c>
      <c r="F34" s="45">
        <v>4</v>
      </c>
      <c r="G34" s="45">
        <v>4</v>
      </c>
    </row>
    <row r="35" spans="2:7" x14ac:dyDescent="0.15">
      <c r="B35" s="52"/>
      <c r="C35" s="53">
        <f>$C34/C34</f>
        <v>1</v>
      </c>
      <c r="D35" s="53">
        <f>D34/$C34</f>
        <v>0.52777777777777779</v>
      </c>
      <c r="E35" s="53">
        <f t="shared" ref="E35:G35" si="6">E34/$C34</f>
        <v>0.25</v>
      </c>
      <c r="F35" s="53">
        <f t="shared" si="6"/>
        <v>0.1111111111111111</v>
      </c>
      <c r="G35" s="53">
        <f t="shared" si="6"/>
        <v>0.1111111111111111</v>
      </c>
    </row>
    <row r="36" spans="2:7" x14ac:dyDescent="0.15">
      <c r="B36" s="50" t="s">
        <v>9</v>
      </c>
      <c r="C36" s="44">
        <f>SUM(D36:G36)</f>
        <v>98</v>
      </c>
      <c r="D36" s="51">
        <v>48</v>
      </c>
      <c r="E36" s="45">
        <v>25</v>
      </c>
      <c r="F36" s="45">
        <v>15</v>
      </c>
      <c r="G36" s="45">
        <v>10</v>
      </c>
    </row>
    <row r="37" spans="2:7" x14ac:dyDescent="0.15">
      <c r="B37" s="52"/>
      <c r="C37" s="53">
        <f>$C36/C36</f>
        <v>1</v>
      </c>
      <c r="D37" s="53">
        <f>D36/$C36</f>
        <v>0.48979591836734693</v>
      </c>
      <c r="E37" s="53">
        <f t="shared" ref="E37:G37" si="7">E36/$C36</f>
        <v>0.25510204081632654</v>
      </c>
      <c r="F37" s="53">
        <f t="shared" si="7"/>
        <v>0.15306122448979592</v>
      </c>
      <c r="G37" s="53">
        <f t="shared" si="7"/>
        <v>0.10204081632653061</v>
      </c>
    </row>
    <row r="38" spans="2:7" x14ac:dyDescent="0.15">
      <c r="B38" s="50" t="s">
        <v>1</v>
      </c>
      <c r="C38" s="44">
        <f>SUM(D38:G38)</f>
        <v>4</v>
      </c>
      <c r="D38" s="51">
        <v>3</v>
      </c>
      <c r="E38" s="45">
        <v>0</v>
      </c>
      <c r="F38" s="45">
        <v>1</v>
      </c>
      <c r="G38" s="45">
        <v>0</v>
      </c>
    </row>
    <row r="39" spans="2:7" x14ac:dyDescent="0.15">
      <c r="B39" s="52"/>
      <c r="C39" s="53">
        <f>$C38/C38</f>
        <v>1</v>
      </c>
      <c r="D39" s="53">
        <f>D38/$C38</f>
        <v>0.75</v>
      </c>
      <c r="E39" s="53">
        <f t="shared" ref="E39:G39" si="8">E38/$C38</f>
        <v>0</v>
      </c>
      <c r="F39" s="53">
        <f t="shared" si="8"/>
        <v>0.25</v>
      </c>
      <c r="G39" s="53">
        <f t="shared" si="8"/>
        <v>0</v>
      </c>
    </row>
    <row r="40" spans="2:7" x14ac:dyDescent="0.15">
      <c r="B40" s="50" t="s">
        <v>10</v>
      </c>
      <c r="C40" s="44">
        <f>SUM(D40:G40)</f>
        <v>17</v>
      </c>
      <c r="D40" s="51">
        <v>8</v>
      </c>
      <c r="E40" s="45">
        <v>5</v>
      </c>
      <c r="F40" s="45">
        <v>3</v>
      </c>
      <c r="G40" s="45">
        <v>1</v>
      </c>
    </row>
    <row r="41" spans="2:7" x14ac:dyDescent="0.15">
      <c r="B41" s="52"/>
      <c r="C41" s="53">
        <f>$C40/C40</f>
        <v>1</v>
      </c>
      <c r="D41" s="53">
        <f>D40/$C40</f>
        <v>0.47058823529411764</v>
      </c>
      <c r="E41" s="53">
        <f t="shared" ref="E41:G41" si="9">E40/$C40</f>
        <v>0.29411764705882354</v>
      </c>
      <c r="F41" s="53">
        <f t="shared" si="9"/>
        <v>0.17647058823529413</v>
      </c>
      <c r="G41" s="53">
        <f t="shared" si="9"/>
        <v>5.8823529411764705E-2</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8</v>
      </c>
      <c r="E44" s="45">
        <v>7</v>
      </c>
      <c r="F44" s="45">
        <v>1</v>
      </c>
      <c r="G44" s="45">
        <v>2</v>
      </c>
    </row>
    <row r="45" spans="2:7" x14ac:dyDescent="0.15">
      <c r="B45" s="52"/>
      <c r="C45" s="53">
        <f>$C44/C44</f>
        <v>1</v>
      </c>
      <c r="D45" s="53">
        <f>D44/$C44</f>
        <v>0.44444444444444442</v>
      </c>
      <c r="E45" s="53">
        <f t="shared" ref="E45:G45" si="11">E44/$C44</f>
        <v>0.3888888888888889</v>
      </c>
      <c r="F45" s="53">
        <f t="shared" si="11"/>
        <v>5.5555555555555552E-2</v>
      </c>
      <c r="G45" s="53">
        <f t="shared" si="11"/>
        <v>0.1111111111111111</v>
      </c>
    </row>
    <row r="46" spans="2:7" x14ac:dyDescent="0.15">
      <c r="B46" s="50" t="s">
        <v>13</v>
      </c>
      <c r="C46" s="44">
        <f>SUM(D46:G46)</f>
        <v>9</v>
      </c>
      <c r="D46" s="51">
        <v>6</v>
      </c>
      <c r="E46" s="45">
        <v>1</v>
      </c>
      <c r="F46" s="45">
        <v>1</v>
      </c>
      <c r="G46" s="45">
        <v>1</v>
      </c>
    </row>
    <row r="47" spans="2:7" x14ac:dyDescent="0.15">
      <c r="B47" s="52"/>
      <c r="C47" s="53">
        <f>$C46/C46</f>
        <v>1</v>
      </c>
      <c r="D47" s="53">
        <f>D46/$C46</f>
        <v>0.66666666666666663</v>
      </c>
      <c r="E47" s="53">
        <f t="shared" ref="E47:G47" si="12">E46/$C46</f>
        <v>0.1111111111111111</v>
      </c>
      <c r="F47" s="53">
        <f t="shared" si="12"/>
        <v>0.1111111111111111</v>
      </c>
      <c r="G47" s="53">
        <f t="shared" si="12"/>
        <v>0.1111111111111111</v>
      </c>
    </row>
    <row r="48" spans="2:7" x14ac:dyDescent="0.15">
      <c r="B48" s="50" t="s">
        <v>43</v>
      </c>
      <c r="C48" s="44">
        <f>SUM(D48:G48)</f>
        <v>70</v>
      </c>
      <c r="D48" s="51">
        <v>25</v>
      </c>
      <c r="E48" s="45">
        <v>19</v>
      </c>
      <c r="F48" s="45">
        <v>9</v>
      </c>
      <c r="G48" s="45">
        <v>17</v>
      </c>
    </row>
    <row r="49" spans="2:8" x14ac:dyDescent="0.15">
      <c r="B49" s="52"/>
      <c r="C49" s="53">
        <f>$C48/C48</f>
        <v>1</v>
      </c>
      <c r="D49" s="53">
        <f>D48/$C48</f>
        <v>0.35714285714285715</v>
      </c>
      <c r="E49" s="53">
        <f t="shared" ref="E49:G49" si="13">E48/$C48</f>
        <v>0.27142857142857141</v>
      </c>
      <c r="F49" s="53">
        <f t="shared" si="13"/>
        <v>0.12857142857142856</v>
      </c>
      <c r="G49" s="53">
        <f t="shared" si="13"/>
        <v>0.24285714285714285</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352</v>
      </c>
      <c r="E53" s="45">
        <f t="shared" si="14"/>
        <v>226</v>
      </c>
      <c r="F53" s="45">
        <f t="shared" si="14"/>
        <v>120</v>
      </c>
      <c r="G53" s="45">
        <f t="shared" si="14"/>
        <v>104</v>
      </c>
      <c r="H53" s="19"/>
    </row>
    <row r="54" spans="2:8" ht="12.75" thickBot="1" x14ac:dyDescent="0.2">
      <c r="B54" s="47"/>
      <c r="C54" s="48">
        <f>$C53/C53</f>
        <v>1</v>
      </c>
      <c r="D54" s="48">
        <f t="shared" ref="D54:G54" si="15">D53/$C53</f>
        <v>0.43890274314214461</v>
      </c>
      <c r="E54" s="48">
        <f t="shared" si="15"/>
        <v>0.28179551122194513</v>
      </c>
      <c r="F54" s="48">
        <f t="shared" si="15"/>
        <v>0.14962593516209477</v>
      </c>
      <c r="G54" s="48">
        <f t="shared" si="15"/>
        <v>0.12967581047381546</v>
      </c>
      <c r="H54" s="19"/>
    </row>
    <row r="55" spans="2:8" ht="12.75" thickTop="1" x14ac:dyDescent="0.15">
      <c r="B55" s="50" t="s">
        <v>17</v>
      </c>
      <c r="C55" s="44">
        <f>SUM(D55:G55)</f>
        <v>633</v>
      </c>
      <c r="D55" s="51">
        <v>271</v>
      </c>
      <c r="E55" s="45">
        <v>181</v>
      </c>
      <c r="F55" s="45">
        <v>93</v>
      </c>
      <c r="G55" s="45">
        <v>88</v>
      </c>
      <c r="H55" s="19"/>
    </row>
    <row r="56" spans="2:8" x14ac:dyDescent="0.15">
      <c r="B56" s="52"/>
      <c r="C56" s="53">
        <f>$C55/C55</f>
        <v>1</v>
      </c>
      <c r="D56" s="53">
        <f t="shared" ref="D56:G56" si="16">D55/$C55</f>
        <v>0.42812006319115326</v>
      </c>
      <c r="E56" s="53">
        <f t="shared" si="16"/>
        <v>0.28593996840442337</v>
      </c>
      <c r="F56" s="53">
        <f t="shared" si="16"/>
        <v>0.14691943127962084</v>
      </c>
      <c r="G56" s="53">
        <f t="shared" si="16"/>
        <v>0.13902053712480253</v>
      </c>
      <c r="H56" s="19"/>
    </row>
    <row r="57" spans="2:8" x14ac:dyDescent="0.15">
      <c r="B57" s="50" t="s">
        <v>18</v>
      </c>
      <c r="C57" s="44">
        <f>SUM(D57:G57)</f>
        <v>91</v>
      </c>
      <c r="D57" s="51">
        <v>42</v>
      </c>
      <c r="E57" s="45">
        <v>28</v>
      </c>
      <c r="F57" s="45">
        <v>16</v>
      </c>
      <c r="G57" s="45">
        <v>5</v>
      </c>
      <c r="H57" s="19"/>
    </row>
    <row r="58" spans="2:8" x14ac:dyDescent="0.15">
      <c r="B58" s="52"/>
      <c r="C58" s="53">
        <f>$C57/C57</f>
        <v>1</v>
      </c>
      <c r="D58" s="53">
        <f t="shared" ref="D58:G58" si="17">D57/$C57</f>
        <v>0.46153846153846156</v>
      </c>
      <c r="E58" s="53">
        <f t="shared" si="17"/>
        <v>0.30769230769230771</v>
      </c>
      <c r="F58" s="53">
        <f t="shared" si="17"/>
        <v>0.17582417582417584</v>
      </c>
      <c r="G58" s="53">
        <f t="shared" si="17"/>
        <v>5.4945054945054944E-2</v>
      </c>
      <c r="H58" s="19"/>
    </row>
    <row r="59" spans="2:8" x14ac:dyDescent="0.15">
      <c r="B59" s="50" t="s">
        <v>19</v>
      </c>
      <c r="C59" s="44">
        <f>SUM(D59:G59)</f>
        <v>21</v>
      </c>
      <c r="D59" s="51">
        <v>12</v>
      </c>
      <c r="E59" s="45">
        <v>5</v>
      </c>
      <c r="F59" s="45">
        <v>2</v>
      </c>
      <c r="G59" s="45">
        <v>2</v>
      </c>
      <c r="H59" s="19"/>
    </row>
    <row r="60" spans="2:8" x14ac:dyDescent="0.15">
      <c r="B60" s="52"/>
      <c r="C60" s="53">
        <f>$C59/C59</f>
        <v>1</v>
      </c>
      <c r="D60" s="53">
        <f t="shared" ref="D60:G60" si="18">D59/$C59</f>
        <v>0.5714285714285714</v>
      </c>
      <c r="E60" s="53">
        <f t="shared" si="18"/>
        <v>0.23809523809523808</v>
      </c>
      <c r="F60" s="53">
        <f t="shared" si="18"/>
        <v>9.5238095238095233E-2</v>
      </c>
      <c r="G60" s="53">
        <f t="shared" si="18"/>
        <v>9.5238095238095233E-2</v>
      </c>
      <c r="H60" s="19"/>
    </row>
    <row r="61" spans="2:8" x14ac:dyDescent="0.15">
      <c r="B61" s="50" t="s">
        <v>20</v>
      </c>
      <c r="C61" s="44">
        <f>SUM(D61:G61)</f>
        <v>37</v>
      </c>
      <c r="D61" s="51">
        <v>23</v>
      </c>
      <c r="E61" s="45">
        <v>7</v>
      </c>
      <c r="F61" s="45">
        <v>5</v>
      </c>
      <c r="G61" s="45">
        <v>2</v>
      </c>
      <c r="H61" s="19"/>
    </row>
    <row r="62" spans="2:8" x14ac:dyDescent="0.15">
      <c r="B62" s="52"/>
      <c r="C62" s="53">
        <f>$C61/C61</f>
        <v>1</v>
      </c>
      <c r="D62" s="53">
        <f t="shared" ref="D62:G62" si="19">D61/$C61</f>
        <v>0.6216216216216216</v>
      </c>
      <c r="E62" s="53">
        <f t="shared" si="19"/>
        <v>0.1891891891891892</v>
      </c>
      <c r="F62" s="53">
        <f t="shared" si="19"/>
        <v>0.13513513513513514</v>
      </c>
      <c r="G62" s="53">
        <f t="shared" si="19"/>
        <v>5.4054054054054057E-2</v>
      </c>
      <c r="H62" s="19"/>
    </row>
    <row r="63" spans="2:8" x14ac:dyDescent="0.15">
      <c r="B63" s="50" t="s">
        <v>24</v>
      </c>
      <c r="C63" s="44">
        <f>SUM(D63:G63)</f>
        <v>20</v>
      </c>
      <c r="D63" s="51">
        <v>4</v>
      </c>
      <c r="E63" s="45">
        <v>5</v>
      </c>
      <c r="F63" s="45">
        <v>4</v>
      </c>
      <c r="G63" s="45">
        <v>7</v>
      </c>
      <c r="H63" s="19"/>
    </row>
    <row r="64" spans="2:8" x14ac:dyDescent="0.15">
      <c r="B64" s="52"/>
      <c r="C64" s="53">
        <f>$C63/C63</f>
        <v>1</v>
      </c>
      <c r="D64" s="53">
        <f t="shared" ref="D64:G64" si="20">D63/$C63</f>
        <v>0.2</v>
      </c>
      <c r="E64" s="53">
        <f t="shared" si="20"/>
        <v>0.25</v>
      </c>
      <c r="F64" s="53">
        <f t="shared" si="20"/>
        <v>0.2</v>
      </c>
      <c r="G64" s="53">
        <f t="shared" si="20"/>
        <v>0.35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350</v>
      </c>
      <c r="E68" s="45">
        <f t="shared" ref="E68:G68" si="21">SUM(E70,E72,E74,E76,E78,E80)</f>
        <v>223</v>
      </c>
      <c r="F68" s="45">
        <f t="shared" si="21"/>
        <v>118</v>
      </c>
      <c r="G68" s="45">
        <f t="shared" si="21"/>
        <v>93</v>
      </c>
      <c r="H68" s="19"/>
    </row>
    <row r="69" spans="2:8" ht="12.75" thickBot="1" x14ac:dyDescent="0.2">
      <c r="B69" s="47"/>
      <c r="C69" s="48">
        <f>$C68/C68</f>
        <v>1</v>
      </c>
      <c r="D69" s="48">
        <f>D68/$C68</f>
        <v>0.44642857142857145</v>
      </c>
      <c r="E69" s="48">
        <f t="shared" ref="E69:G69" si="22">E68/$C68</f>
        <v>0.28443877551020408</v>
      </c>
      <c r="F69" s="48">
        <f t="shared" si="22"/>
        <v>0.15051020408163265</v>
      </c>
      <c r="G69" s="48">
        <f t="shared" si="22"/>
        <v>0.11862244897959184</v>
      </c>
      <c r="H69" s="19"/>
    </row>
    <row r="70" spans="2:8" ht="12.75" thickTop="1" x14ac:dyDescent="0.15">
      <c r="B70" s="50" t="s">
        <v>498</v>
      </c>
      <c r="C70" s="44">
        <f>SUM(D70:G70)</f>
        <v>109</v>
      </c>
      <c r="D70" s="51">
        <v>36</v>
      </c>
      <c r="E70" s="45">
        <v>31</v>
      </c>
      <c r="F70" s="45">
        <v>20</v>
      </c>
      <c r="G70" s="45">
        <v>22</v>
      </c>
    </row>
    <row r="71" spans="2:8" x14ac:dyDescent="0.15">
      <c r="B71" s="52"/>
      <c r="C71" s="53">
        <f>$C70/C70</f>
        <v>1</v>
      </c>
      <c r="D71" s="53">
        <f>D70/$C70</f>
        <v>0.33027522935779818</v>
      </c>
      <c r="E71" s="53">
        <f t="shared" ref="E71:G71" si="23">E70/$C70</f>
        <v>0.28440366972477066</v>
      </c>
      <c r="F71" s="53">
        <f t="shared" si="23"/>
        <v>0.1834862385321101</v>
      </c>
      <c r="G71" s="53">
        <f t="shared" si="23"/>
        <v>0.20183486238532111</v>
      </c>
    </row>
    <row r="72" spans="2:8" x14ac:dyDescent="0.15">
      <c r="B72" s="50" t="s">
        <v>21</v>
      </c>
      <c r="C72" s="44">
        <f>SUM(D72:G72)</f>
        <v>226</v>
      </c>
      <c r="D72" s="51">
        <v>92</v>
      </c>
      <c r="E72" s="45">
        <v>67</v>
      </c>
      <c r="F72" s="45">
        <v>34</v>
      </c>
      <c r="G72" s="45">
        <v>33</v>
      </c>
    </row>
    <row r="73" spans="2:8" x14ac:dyDescent="0.15">
      <c r="B73" s="52"/>
      <c r="C73" s="53">
        <f>$C72/C72</f>
        <v>1</v>
      </c>
      <c r="D73" s="53">
        <f>D72/$C72</f>
        <v>0.40707964601769914</v>
      </c>
      <c r="E73" s="53">
        <f t="shared" ref="E73:G73" si="24">E72/$C72</f>
        <v>0.29646017699115046</v>
      </c>
      <c r="F73" s="53">
        <f t="shared" si="24"/>
        <v>0.15044247787610621</v>
      </c>
      <c r="G73" s="53">
        <f t="shared" si="24"/>
        <v>0.14601769911504425</v>
      </c>
    </row>
    <row r="74" spans="2:8" x14ac:dyDescent="0.15">
      <c r="B74" s="50" t="s">
        <v>22</v>
      </c>
      <c r="C74" s="44">
        <f>SUM(D74:G74)</f>
        <v>276</v>
      </c>
      <c r="D74" s="51">
        <v>133</v>
      </c>
      <c r="E74" s="45">
        <v>83</v>
      </c>
      <c r="F74" s="45">
        <v>36</v>
      </c>
      <c r="G74" s="45">
        <v>24</v>
      </c>
    </row>
    <row r="75" spans="2:8" x14ac:dyDescent="0.15">
      <c r="B75" s="52"/>
      <c r="C75" s="53">
        <f>$C74/C74</f>
        <v>1</v>
      </c>
      <c r="D75" s="53">
        <f>D74/$C74</f>
        <v>0.48188405797101447</v>
      </c>
      <c r="E75" s="53">
        <f t="shared" ref="E75:G75" si="25">E74/$C74</f>
        <v>0.30072463768115942</v>
      </c>
      <c r="F75" s="53">
        <f t="shared" si="25"/>
        <v>0.13043478260869565</v>
      </c>
      <c r="G75" s="53">
        <f t="shared" si="25"/>
        <v>8.6956521739130432E-2</v>
      </c>
    </row>
    <row r="76" spans="2:8" x14ac:dyDescent="0.15">
      <c r="B76" s="50" t="s">
        <v>23</v>
      </c>
      <c r="C76" s="44">
        <f>SUM(D76:G76)</f>
        <v>90</v>
      </c>
      <c r="D76" s="51">
        <v>47</v>
      </c>
      <c r="E76" s="45">
        <v>21</v>
      </c>
      <c r="F76" s="45">
        <v>14</v>
      </c>
      <c r="G76" s="45">
        <v>8</v>
      </c>
    </row>
    <row r="77" spans="2:8" x14ac:dyDescent="0.15">
      <c r="B77" s="52"/>
      <c r="C77" s="53">
        <f>$C76/C76</f>
        <v>1</v>
      </c>
      <c r="D77" s="53">
        <f>D76/$C76</f>
        <v>0.52222222222222225</v>
      </c>
      <c r="E77" s="53">
        <f t="shared" ref="E77:G77" si="26">E76/$C76</f>
        <v>0.23333333333333334</v>
      </c>
      <c r="F77" s="53">
        <f t="shared" si="26"/>
        <v>0.15555555555555556</v>
      </c>
      <c r="G77" s="53">
        <f t="shared" si="26"/>
        <v>8.8888888888888892E-2</v>
      </c>
      <c r="H77" s="19"/>
    </row>
    <row r="78" spans="2:8" x14ac:dyDescent="0.15">
      <c r="B78" s="50" t="s">
        <v>320</v>
      </c>
      <c r="C78" s="44">
        <f>SUM(D78:G78)</f>
        <v>62</v>
      </c>
      <c r="D78" s="51">
        <v>29</v>
      </c>
      <c r="E78" s="45">
        <v>19</v>
      </c>
      <c r="F78" s="45">
        <v>10</v>
      </c>
      <c r="G78" s="45">
        <v>4</v>
      </c>
      <c r="H78" s="19"/>
    </row>
    <row r="79" spans="2:8" x14ac:dyDescent="0.15">
      <c r="B79" s="52"/>
      <c r="C79" s="53">
        <f>$C78/C78</f>
        <v>1</v>
      </c>
      <c r="D79" s="53">
        <f>D78/$C78</f>
        <v>0.46774193548387094</v>
      </c>
      <c r="E79" s="53">
        <f t="shared" ref="E79:G79" si="27">E78/$C78</f>
        <v>0.30645161290322581</v>
      </c>
      <c r="F79" s="53">
        <f t="shared" si="27"/>
        <v>0.16129032258064516</v>
      </c>
      <c r="G79" s="53">
        <f t="shared" si="27"/>
        <v>6.4516129032258063E-2</v>
      </c>
      <c r="H79" s="19"/>
    </row>
    <row r="80" spans="2:8" x14ac:dyDescent="0.15">
      <c r="B80" s="50" t="s">
        <v>319</v>
      </c>
      <c r="C80" s="44">
        <f>SUM(D80:G80)</f>
        <v>21</v>
      </c>
      <c r="D80" s="51">
        <v>13</v>
      </c>
      <c r="E80" s="45">
        <v>2</v>
      </c>
      <c r="F80" s="45">
        <v>4</v>
      </c>
      <c r="G80" s="45">
        <v>2</v>
      </c>
      <c r="H80" s="19"/>
    </row>
    <row r="81" spans="2:18" ht="12.75" thickBot="1" x14ac:dyDescent="0.2">
      <c r="B81" s="52"/>
      <c r="C81" s="53">
        <f>$C80/C80</f>
        <v>1</v>
      </c>
      <c r="D81" s="53">
        <f>D80/$C80</f>
        <v>0.61904761904761907</v>
      </c>
      <c r="E81" s="53">
        <f t="shared" ref="E81:G81" si="28">E80/$C80</f>
        <v>9.5238095238095233E-2</v>
      </c>
      <c r="F81" s="53">
        <f t="shared" si="28"/>
        <v>0.19047619047619047</v>
      </c>
      <c r="G81" s="53">
        <f t="shared" si="28"/>
        <v>9.5238095238095233E-2</v>
      </c>
      <c r="H81" s="19"/>
    </row>
    <row r="82" spans="2:18" ht="14.25" thickTop="1" x14ac:dyDescent="0.15">
      <c r="B82" s="243" t="s">
        <v>489</v>
      </c>
      <c r="C82" s="244">
        <f t="shared" ref="C82:C83" si="29">SUM(D82:G82)</f>
        <v>763</v>
      </c>
      <c r="D82" s="244">
        <f>SUM(D70,D72,D74,D76,D78)</f>
        <v>337</v>
      </c>
      <c r="E82" s="244">
        <f>SUM(E70,E72,E74,E76,E78)</f>
        <v>221</v>
      </c>
      <c r="F82" s="244">
        <f>SUM(F70,F72,F74,F76,F78)</f>
        <v>114</v>
      </c>
      <c r="G82" s="244">
        <f>SUM(G70,G72,G74,G76,G78)</f>
        <v>91</v>
      </c>
      <c r="H82" s="19"/>
    </row>
    <row r="83" spans="2:18" ht="13.5" x14ac:dyDescent="0.15">
      <c r="B83" s="245"/>
      <c r="C83" s="237">
        <f t="shared" si="29"/>
        <v>1</v>
      </c>
      <c r="D83" s="238">
        <f>D82/$C82</f>
        <v>0.44167758846657929</v>
      </c>
      <c r="E83" s="238">
        <f t="shared" ref="E83:G83" si="30">E82/$C82</f>
        <v>0.28964613368283093</v>
      </c>
      <c r="F83" s="238">
        <f t="shared" si="30"/>
        <v>0.14941022280471822</v>
      </c>
      <c r="G83" s="238">
        <f t="shared" si="30"/>
        <v>0.11926605504587157</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352</v>
      </c>
      <c r="E87" s="45">
        <f t="shared" ref="E87:G87" si="31">SUM(E89,E91,E93,E95,E97,E99,E101)</f>
        <v>226</v>
      </c>
      <c r="F87" s="45">
        <f t="shared" si="31"/>
        <v>120</v>
      </c>
      <c r="G87" s="45">
        <f t="shared" si="31"/>
        <v>104</v>
      </c>
      <c r="H87" s="19"/>
    </row>
    <row r="88" spans="2:18" ht="12.75" thickBot="1" x14ac:dyDescent="0.2">
      <c r="B88" s="47"/>
      <c r="C88" s="48">
        <f>$C87/C87</f>
        <v>1</v>
      </c>
      <c r="D88" s="48">
        <f t="shared" ref="D88:G88" si="32">D87/$C87</f>
        <v>0.43890274314214461</v>
      </c>
      <c r="E88" s="48">
        <f t="shared" si="32"/>
        <v>0.28179551122194513</v>
      </c>
      <c r="F88" s="48">
        <f t="shared" si="32"/>
        <v>0.14962593516209477</v>
      </c>
      <c r="G88" s="48">
        <f t="shared" si="32"/>
        <v>0.12967581047381546</v>
      </c>
      <c r="H88" s="19"/>
    </row>
    <row r="89" spans="2:18" ht="12.75" thickTop="1" x14ac:dyDescent="0.15">
      <c r="B89" s="50" t="s">
        <v>67</v>
      </c>
      <c r="C89" s="44">
        <f>SUM(D89:G89)</f>
        <v>262</v>
      </c>
      <c r="D89" s="51">
        <v>106</v>
      </c>
      <c r="E89" s="45">
        <v>75</v>
      </c>
      <c r="F89" s="45">
        <v>38</v>
      </c>
      <c r="G89" s="45">
        <v>43</v>
      </c>
      <c r="H89" s="72"/>
      <c r="I89" s="73"/>
      <c r="J89" s="73"/>
      <c r="K89" s="73"/>
      <c r="L89" s="73"/>
      <c r="M89" s="73"/>
      <c r="N89" s="73"/>
      <c r="O89" s="73"/>
      <c r="P89" s="73"/>
      <c r="Q89" s="73"/>
      <c r="R89" s="73"/>
    </row>
    <row r="90" spans="2:18" x14ac:dyDescent="0.15">
      <c r="B90" s="52"/>
      <c r="C90" s="53">
        <f>$C89/C89</f>
        <v>1</v>
      </c>
      <c r="D90" s="53">
        <f t="shared" ref="D90:G90" si="33">D89/$C89</f>
        <v>0.40458015267175573</v>
      </c>
      <c r="E90" s="53">
        <f t="shared" si="33"/>
        <v>0.2862595419847328</v>
      </c>
      <c r="F90" s="53">
        <f t="shared" si="33"/>
        <v>0.14503816793893129</v>
      </c>
      <c r="G90" s="53">
        <f t="shared" si="33"/>
        <v>0.16412213740458015</v>
      </c>
      <c r="H90" s="72"/>
      <c r="I90" s="73"/>
      <c r="J90" s="73"/>
      <c r="K90" s="73"/>
      <c r="L90" s="73"/>
      <c r="M90" s="73"/>
      <c r="N90" s="73"/>
      <c r="O90" s="73"/>
      <c r="P90" s="73"/>
      <c r="Q90" s="73"/>
      <c r="R90" s="73"/>
    </row>
    <row r="91" spans="2:18" x14ac:dyDescent="0.15">
      <c r="B91" s="50" t="s">
        <v>31</v>
      </c>
      <c r="C91" s="44">
        <f>SUM(D91:G91)</f>
        <v>31</v>
      </c>
      <c r="D91" s="51">
        <v>16</v>
      </c>
      <c r="E91" s="45">
        <v>2</v>
      </c>
      <c r="F91" s="45">
        <v>8</v>
      </c>
      <c r="G91" s="45">
        <v>5</v>
      </c>
      <c r="H91" s="72"/>
      <c r="I91" s="73"/>
      <c r="J91" s="73"/>
      <c r="K91" s="73"/>
      <c r="L91" s="73"/>
      <c r="M91" s="73"/>
      <c r="N91" s="73"/>
      <c r="O91" s="73"/>
      <c r="P91" s="73"/>
      <c r="Q91" s="73"/>
      <c r="R91" s="73"/>
    </row>
    <row r="92" spans="2:18" x14ac:dyDescent="0.15">
      <c r="B92" s="52"/>
      <c r="C92" s="53">
        <f>$C91/C91</f>
        <v>1</v>
      </c>
      <c r="D92" s="53">
        <f t="shared" ref="D92:G92" si="34">D91/$C91</f>
        <v>0.5161290322580645</v>
      </c>
      <c r="E92" s="53">
        <f t="shared" si="34"/>
        <v>6.4516129032258063E-2</v>
      </c>
      <c r="F92" s="53">
        <f t="shared" si="34"/>
        <v>0.25806451612903225</v>
      </c>
      <c r="G92" s="53">
        <f t="shared" si="34"/>
        <v>0.16129032258064516</v>
      </c>
      <c r="H92" s="72"/>
      <c r="I92" s="73"/>
      <c r="J92" s="73"/>
      <c r="K92" s="73"/>
      <c r="L92" s="73"/>
      <c r="M92" s="73"/>
      <c r="N92" s="73"/>
      <c r="O92" s="73"/>
      <c r="P92" s="73"/>
      <c r="Q92" s="73"/>
      <c r="R92" s="73"/>
    </row>
    <row r="93" spans="2:18" x14ac:dyDescent="0.15">
      <c r="B93" s="50" t="s">
        <v>32</v>
      </c>
      <c r="C93" s="44">
        <f>SUM(D93:G93)</f>
        <v>56</v>
      </c>
      <c r="D93" s="51">
        <v>30</v>
      </c>
      <c r="E93" s="45">
        <v>14</v>
      </c>
      <c r="F93" s="45">
        <v>9</v>
      </c>
      <c r="G93" s="45">
        <v>3</v>
      </c>
      <c r="H93" s="72"/>
      <c r="I93" s="73"/>
      <c r="J93" s="73"/>
      <c r="K93" s="73"/>
      <c r="L93" s="73"/>
      <c r="M93" s="73"/>
      <c r="N93" s="73"/>
      <c r="O93" s="73"/>
      <c r="P93" s="73"/>
      <c r="Q93" s="73"/>
      <c r="R93" s="73"/>
    </row>
    <row r="94" spans="2:18" x14ac:dyDescent="0.15">
      <c r="B94" s="52"/>
      <c r="C94" s="53">
        <f>$C93/C93</f>
        <v>1</v>
      </c>
      <c r="D94" s="53">
        <f t="shared" ref="D94:G94" si="35">D93/$C93</f>
        <v>0.5357142857142857</v>
      </c>
      <c r="E94" s="53">
        <f t="shared" si="35"/>
        <v>0.25</v>
      </c>
      <c r="F94" s="53">
        <f t="shared" si="35"/>
        <v>0.16071428571428573</v>
      </c>
      <c r="G94" s="53">
        <f t="shared" si="35"/>
        <v>5.3571428571428568E-2</v>
      </c>
      <c r="H94" s="72"/>
      <c r="I94" s="73"/>
      <c r="J94" s="73"/>
      <c r="K94" s="73"/>
      <c r="L94" s="73"/>
      <c r="M94" s="73"/>
      <c r="N94" s="73"/>
      <c r="O94" s="73"/>
      <c r="P94" s="73"/>
      <c r="Q94" s="73"/>
      <c r="R94" s="73"/>
    </row>
    <row r="95" spans="2:18" x14ac:dyDescent="0.15">
      <c r="B95" s="50" t="s">
        <v>33</v>
      </c>
      <c r="C95" s="44">
        <f>SUM(D95:G95)</f>
        <v>235</v>
      </c>
      <c r="D95" s="51">
        <v>111</v>
      </c>
      <c r="E95" s="45">
        <v>69</v>
      </c>
      <c r="F95" s="45">
        <v>34</v>
      </c>
      <c r="G95" s="45">
        <v>21</v>
      </c>
      <c r="H95" s="72"/>
      <c r="I95" s="73"/>
      <c r="J95" s="73"/>
      <c r="K95" s="73"/>
      <c r="L95" s="73"/>
      <c r="M95" s="73"/>
      <c r="N95" s="73"/>
      <c r="O95" s="73"/>
      <c r="P95" s="73"/>
      <c r="Q95" s="73"/>
      <c r="R95" s="73"/>
    </row>
    <row r="96" spans="2:18" x14ac:dyDescent="0.15">
      <c r="B96" s="52"/>
      <c r="C96" s="53">
        <f>$C95/C95</f>
        <v>1</v>
      </c>
      <c r="D96" s="53">
        <f t="shared" ref="D96:G96" si="36">D95/$C95</f>
        <v>0.47234042553191491</v>
      </c>
      <c r="E96" s="53">
        <f t="shared" si="36"/>
        <v>0.29361702127659572</v>
      </c>
      <c r="F96" s="53">
        <f t="shared" si="36"/>
        <v>0.14468085106382977</v>
      </c>
      <c r="G96" s="53">
        <f t="shared" si="36"/>
        <v>8.9361702127659579E-2</v>
      </c>
      <c r="H96" s="19"/>
    </row>
    <row r="97" spans="2:8" ht="12" customHeight="1" x14ac:dyDescent="0.15">
      <c r="B97" s="50" t="s">
        <v>34</v>
      </c>
      <c r="C97" s="44">
        <f>SUM(D97:G97)</f>
        <v>99</v>
      </c>
      <c r="D97" s="51">
        <v>35</v>
      </c>
      <c r="E97" s="45">
        <v>34</v>
      </c>
      <c r="F97" s="45">
        <v>18</v>
      </c>
      <c r="G97" s="45">
        <v>12</v>
      </c>
      <c r="H97" s="19"/>
    </row>
    <row r="98" spans="2:8" ht="12" customHeight="1" x14ac:dyDescent="0.15">
      <c r="B98" s="52"/>
      <c r="C98" s="53">
        <f>$C97/C97</f>
        <v>1</v>
      </c>
      <c r="D98" s="53">
        <f t="shared" ref="D98:G98" si="37">D97/$C97</f>
        <v>0.35353535353535354</v>
      </c>
      <c r="E98" s="53">
        <f t="shared" si="37"/>
        <v>0.34343434343434343</v>
      </c>
      <c r="F98" s="53">
        <f t="shared" si="37"/>
        <v>0.18181818181818182</v>
      </c>
      <c r="G98" s="53">
        <f t="shared" si="37"/>
        <v>0.12121212121212122</v>
      </c>
      <c r="H98" s="19"/>
    </row>
    <row r="99" spans="2:8" ht="12" customHeight="1" x14ac:dyDescent="0.15">
      <c r="B99" s="50" t="s">
        <v>35</v>
      </c>
      <c r="C99" s="44">
        <f>SUM(D99:G99)</f>
        <v>97</v>
      </c>
      <c r="D99" s="51">
        <v>49</v>
      </c>
      <c r="E99" s="45">
        <v>28</v>
      </c>
      <c r="F99" s="45">
        <v>10</v>
      </c>
      <c r="G99" s="45">
        <v>10</v>
      </c>
      <c r="H99" s="19"/>
    </row>
    <row r="100" spans="2:8" s="57" customFormat="1" ht="12" customHeight="1" x14ac:dyDescent="0.15">
      <c r="B100" s="52"/>
      <c r="C100" s="53">
        <f t="shared" ref="C100" si="38">$C99/C99</f>
        <v>1</v>
      </c>
      <c r="D100" s="53">
        <f t="shared" ref="D100:G100" si="39">D99/$C99</f>
        <v>0.50515463917525771</v>
      </c>
      <c r="E100" s="53">
        <f t="shared" si="39"/>
        <v>0.28865979381443296</v>
      </c>
      <c r="F100" s="53">
        <f t="shared" si="39"/>
        <v>0.10309278350515463</v>
      </c>
      <c r="G100" s="53">
        <f t="shared" si="39"/>
        <v>0.10309278350515463</v>
      </c>
    </row>
    <row r="101" spans="2:8" ht="12" customHeight="1" x14ac:dyDescent="0.15">
      <c r="B101" s="50" t="s">
        <v>0</v>
      </c>
      <c r="C101" s="44">
        <f>SUM(D101:G101)</f>
        <v>22</v>
      </c>
      <c r="D101" s="51">
        <v>5</v>
      </c>
      <c r="E101" s="45">
        <v>4</v>
      </c>
      <c r="F101" s="45">
        <v>3</v>
      </c>
      <c r="G101" s="45">
        <v>10</v>
      </c>
      <c r="H101" s="19"/>
    </row>
    <row r="102" spans="2:8" s="57" customFormat="1" ht="12" customHeight="1" x14ac:dyDescent="0.15">
      <c r="B102" s="52"/>
      <c r="C102" s="53">
        <f t="shared" ref="C102" si="40">$C101/C101</f>
        <v>1</v>
      </c>
      <c r="D102" s="53">
        <f t="shared" ref="D102:G102" si="41">D101/$C101</f>
        <v>0.22727272727272727</v>
      </c>
      <c r="E102" s="53">
        <f t="shared" si="41"/>
        <v>0.18181818181818182</v>
      </c>
      <c r="F102" s="53">
        <f t="shared" si="41"/>
        <v>0.13636363636363635</v>
      </c>
      <c r="G102" s="53">
        <f t="shared" si="41"/>
        <v>0.45454545454545453</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178</v>
      </c>
    </row>
    <row r="7" spans="2:12" x14ac:dyDescent="0.4">
      <c r="B7" s="169" t="s">
        <v>180</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256</v>
      </c>
      <c r="F10" s="146">
        <f>E10/E$14</f>
        <v>0.31920199501246882</v>
      </c>
    </row>
    <row r="11" spans="2:12" ht="15" customHeight="1" x14ac:dyDescent="0.15">
      <c r="B11" s="143" t="s">
        <v>118</v>
      </c>
      <c r="C11" s="144"/>
      <c r="D11" s="144"/>
      <c r="E11" s="85">
        <v>303</v>
      </c>
      <c r="F11" s="146">
        <f>E11/E$14</f>
        <v>0.37780548628428928</v>
      </c>
    </row>
    <row r="12" spans="2:12" ht="15" customHeight="1" x14ac:dyDescent="0.15">
      <c r="B12" s="143" t="s">
        <v>119</v>
      </c>
      <c r="C12" s="144"/>
      <c r="D12" s="144"/>
      <c r="E12" s="85">
        <v>132</v>
      </c>
      <c r="F12" s="146">
        <f>E12/E$14</f>
        <v>0.16458852867830423</v>
      </c>
    </row>
    <row r="13" spans="2:12" ht="15" customHeight="1" thickBot="1" x14ac:dyDescent="0.2">
      <c r="B13" s="170" t="s">
        <v>0</v>
      </c>
      <c r="C13" s="148"/>
      <c r="D13" s="148"/>
      <c r="E13" s="150">
        <v>111</v>
      </c>
      <c r="F13" s="151">
        <f>E13/E$14</f>
        <v>0.13840399002493767</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7" ht="30.75" customHeight="1" x14ac:dyDescent="0.4">
      <c r="B17" s="1"/>
      <c r="C17" s="83" t="s">
        <v>39</v>
      </c>
      <c r="D17" s="83" t="s">
        <v>117</v>
      </c>
      <c r="E17" s="83" t="s">
        <v>118</v>
      </c>
      <c r="F17" s="83" t="s">
        <v>119</v>
      </c>
      <c r="G17" s="83" t="s">
        <v>91</v>
      </c>
    </row>
    <row r="18" spans="2:7" ht="15" customHeight="1" x14ac:dyDescent="0.4">
      <c r="B18" s="4" t="s">
        <v>267</v>
      </c>
      <c r="C18" s="5">
        <f>SUM(D18:G18)</f>
        <v>892</v>
      </c>
      <c r="D18" s="5">
        <v>364</v>
      </c>
      <c r="E18" s="5">
        <v>326</v>
      </c>
      <c r="F18" s="5">
        <v>162</v>
      </c>
      <c r="G18" s="5">
        <v>40</v>
      </c>
    </row>
    <row r="19" spans="2:7" ht="15" customHeight="1" x14ac:dyDescent="0.4">
      <c r="B19" s="7" t="s">
        <v>268</v>
      </c>
      <c r="C19" s="5">
        <f>SUM(D19:G19)</f>
        <v>802</v>
      </c>
      <c r="D19" s="8">
        <v>256</v>
      </c>
      <c r="E19" s="8">
        <v>303</v>
      </c>
      <c r="F19" s="8">
        <v>132</v>
      </c>
      <c r="G19" s="8">
        <v>111</v>
      </c>
    </row>
    <row r="20" spans="2:7" ht="7.5" customHeight="1" x14ac:dyDescent="0.4">
      <c r="B20" s="10"/>
      <c r="C20" s="10"/>
      <c r="D20" s="10"/>
      <c r="E20" s="11"/>
      <c r="F20" s="10"/>
      <c r="G20" s="10"/>
    </row>
    <row r="21" spans="2:7" ht="15" customHeight="1" x14ac:dyDescent="0.4">
      <c r="B21" s="4" t="s">
        <v>267</v>
      </c>
      <c r="C21" s="12">
        <f>C18/C18</f>
        <v>1</v>
      </c>
      <c r="D21" s="12">
        <f>D18/$C18</f>
        <v>0.40807174887892378</v>
      </c>
      <c r="E21" s="12">
        <f t="shared" ref="E21:G22" si="0">E18/$C18</f>
        <v>0.36547085201793722</v>
      </c>
      <c r="F21" s="12">
        <f t="shared" si="0"/>
        <v>0.18161434977578475</v>
      </c>
      <c r="G21" s="12">
        <f t="shared" si="0"/>
        <v>4.4843049327354258E-2</v>
      </c>
    </row>
    <row r="22" spans="2:7" ht="15" customHeight="1" x14ac:dyDescent="0.4">
      <c r="B22" s="7" t="s">
        <v>268</v>
      </c>
      <c r="C22" s="12">
        <f>C19/C19</f>
        <v>1</v>
      </c>
      <c r="D22" s="12">
        <f>D19/$C19</f>
        <v>0.31920199501246882</v>
      </c>
      <c r="E22" s="12">
        <f t="shared" si="0"/>
        <v>0.37780548628428928</v>
      </c>
      <c r="F22" s="12">
        <f t="shared" si="0"/>
        <v>0.16458852867830423</v>
      </c>
      <c r="G22" s="12">
        <f t="shared" si="0"/>
        <v>0.13840399002493767</v>
      </c>
    </row>
    <row r="23" spans="2:7" ht="15" customHeight="1" x14ac:dyDescent="0.4">
      <c r="B23" s="37"/>
      <c r="C23" s="38"/>
      <c r="D23" s="38"/>
      <c r="E23" s="38"/>
      <c r="F23" s="38"/>
      <c r="G23" s="38"/>
    </row>
    <row r="24" spans="2:7" x14ac:dyDescent="0.4">
      <c r="B24" s="18" t="s">
        <v>36</v>
      </c>
    </row>
    <row r="25" spans="2:7" s="24" customFormat="1" ht="37.5" customHeight="1" x14ac:dyDescent="0.4">
      <c r="B25" s="89"/>
      <c r="C25" s="90" t="s">
        <v>39</v>
      </c>
      <c r="D25" s="91" t="s">
        <v>117</v>
      </c>
      <c r="E25" s="91" t="s">
        <v>118</v>
      </c>
      <c r="F25" s="96" t="s">
        <v>119</v>
      </c>
      <c r="G25" s="91" t="s">
        <v>91</v>
      </c>
    </row>
    <row r="26" spans="2:7" x14ac:dyDescent="0.15">
      <c r="B26" s="164" t="s">
        <v>42</v>
      </c>
      <c r="C26" s="44">
        <f>SUM(D26:G26)</f>
        <v>802</v>
      </c>
      <c r="D26" s="45">
        <f>SUM(D28,D30,D32,D34,D36,D38,D40,D42,D44,D46,D48)</f>
        <v>256</v>
      </c>
      <c r="E26" s="45">
        <f t="shared" ref="E26:G26" si="1">SUM(E28,E30,E32,E34,E36,E38,E40,E42,E44,E46,E48)</f>
        <v>303</v>
      </c>
      <c r="F26" s="45">
        <f t="shared" si="1"/>
        <v>132</v>
      </c>
      <c r="G26" s="45">
        <f t="shared" si="1"/>
        <v>111</v>
      </c>
    </row>
    <row r="27" spans="2:7" ht="12.75" thickBot="1" x14ac:dyDescent="0.2">
      <c r="B27" s="47"/>
      <c r="C27" s="48">
        <f>$C26/C26</f>
        <v>1</v>
      </c>
      <c r="D27" s="48">
        <f>D26/$C26</f>
        <v>0.31920199501246882</v>
      </c>
      <c r="E27" s="48">
        <f t="shared" ref="E27:G27" si="2">E26/$C26</f>
        <v>0.37780548628428928</v>
      </c>
      <c r="F27" s="48">
        <f t="shared" si="2"/>
        <v>0.16458852867830423</v>
      </c>
      <c r="G27" s="48">
        <f t="shared" si="2"/>
        <v>0.13840399002493767</v>
      </c>
    </row>
    <row r="28" spans="2:7" ht="12.75" thickTop="1" x14ac:dyDescent="0.15">
      <c r="B28" s="50" t="s">
        <v>5</v>
      </c>
      <c r="C28" s="44">
        <f>SUM(D28:G28)</f>
        <v>245</v>
      </c>
      <c r="D28" s="51">
        <v>70</v>
      </c>
      <c r="E28" s="45">
        <v>101</v>
      </c>
      <c r="F28" s="45">
        <v>45</v>
      </c>
      <c r="G28" s="45">
        <v>29</v>
      </c>
    </row>
    <row r="29" spans="2:7" x14ac:dyDescent="0.15">
      <c r="B29" s="52"/>
      <c r="C29" s="53">
        <f>$C28/C28</f>
        <v>1</v>
      </c>
      <c r="D29" s="53">
        <f>D28/$C28</f>
        <v>0.2857142857142857</v>
      </c>
      <c r="E29" s="53">
        <f t="shared" ref="E29:G29" si="3">E28/$C28</f>
        <v>0.41224489795918368</v>
      </c>
      <c r="F29" s="53">
        <f t="shared" si="3"/>
        <v>0.18367346938775511</v>
      </c>
      <c r="G29" s="53">
        <f t="shared" si="3"/>
        <v>0.11836734693877551</v>
      </c>
    </row>
    <row r="30" spans="2:7" x14ac:dyDescent="0.15">
      <c r="B30" s="50" t="s">
        <v>6</v>
      </c>
      <c r="C30" s="44">
        <f>SUM(D30:G30)</f>
        <v>89</v>
      </c>
      <c r="D30" s="51">
        <v>27</v>
      </c>
      <c r="E30" s="45">
        <v>33</v>
      </c>
      <c r="F30" s="45">
        <v>15</v>
      </c>
      <c r="G30" s="45">
        <v>14</v>
      </c>
    </row>
    <row r="31" spans="2:7" x14ac:dyDescent="0.15">
      <c r="B31" s="52"/>
      <c r="C31" s="53">
        <f>$C30/C30</f>
        <v>1</v>
      </c>
      <c r="D31" s="53">
        <f>D30/$C30</f>
        <v>0.30337078651685395</v>
      </c>
      <c r="E31" s="53">
        <f t="shared" ref="E31:G31" si="4">E30/$C30</f>
        <v>0.3707865168539326</v>
      </c>
      <c r="F31" s="53">
        <f t="shared" si="4"/>
        <v>0.16853932584269662</v>
      </c>
      <c r="G31" s="53">
        <f t="shared" si="4"/>
        <v>0.15730337078651685</v>
      </c>
    </row>
    <row r="32" spans="2:7" x14ac:dyDescent="0.15">
      <c r="B32" s="50" t="s">
        <v>7</v>
      </c>
      <c r="C32" s="44">
        <f>SUM(D32:G32)</f>
        <v>213</v>
      </c>
      <c r="D32" s="51">
        <v>72</v>
      </c>
      <c r="E32" s="45">
        <v>82</v>
      </c>
      <c r="F32" s="45">
        <v>28</v>
      </c>
      <c r="G32" s="45">
        <v>31</v>
      </c>
    </row>
    <row r="33" spans="2:7" x14ac:dyDescent="0.15">
      <c r="B33" s="52"/>
      <c r="C33" s="53">
        <f>$C32/C32</f>
        <v>1</v>
      </c>
      <c r="D33" s="53">
        <f>D32/$C32</f>
        <v>0.3380281690140845</v>
      </c>
      <c r="E33" s="53">
        <f t="shared" ref="E33:G33" si="5">E32/$C32</f>
        <v>0.38497652582159625</v>
      </c>
      <c r="F33" s="53">
        <f t="shared" si="5"/>
        <v>0.13145539906103287</v>
      </c>
      <c r="G33" s="53">
        <f t="shared" si="5"/>
        <v>0.14553990610328638</v>
      </c>
    </row>
    <row r="34" spans="2:7" x14ac:dyDescent="0.15">
      <c r="B34" s="50" t="s">
        <v>8</v>
      </c>
      <c r="C34" s="44">
        <f>SUM(D34:G34)</f>
        <v>36</v>
      </c>
      <c r="D34" s="51">
        <v>13</v>
      </c>
      <c r="E34" s="45">
        <v>13</v>
      </c>
      <c r="F34" s="45">
        <v>6</v>
      </c>
      <c r="G34" s="45">
        <v>4</v>
      </c>
    </row>
    <row r="35" spans="2:7" x14ac:dyDescent="0.15">
      <c r="B35" s="52"/>
      <c r="C35" s="53">
        <f>$C34/C34</f>
        <v>1</v>
      </c>
      <c r="D35" s="53">
        <f>D34/$C34</f>
        <v>0.3611111111111111</v>
      </c>
      <c r="E35" s="53">
        <f t="shared" ref="E35:G35" si="6">E34/$C34</f>
        <v>0.3611111111111111</v>
      </c>
      <c r="F35" s="53">
        <f t="shared" si="6"/>
        <v>0.16666666666666666</v>
      </c>
      <c r="G35" s="53">
        <f t="shared" si="6"/>
        <v>0.1111111111111111</v>
      </c>
    </row>
    <row r="36" spans="2:7" x14ac:dyDescent="0.15">
      <c r="B36" s="50" t="s">
        <v>9</v>
      </c>
      <c r="C36" s="44">
        <f>SUM(D36:G36)</f>
        <v>98</v>
      </c>
      <c r="D36" s="51">
        <v>38</v>
      </c>
      <c r="E36" s="45">
        <v>35</v>
      </c>
      <c r="F36" s="45">
        <v>16</v>
      </c>
      <c r="G36" s="45">
        <v>9</v>
      </c>
    </row>
    <row r="37" spans="2:7" x14ac:dyDescent="0.15">
      <c r="B37" s="52"/>
      <c r="C37" s="53">
        <f>$C36/C36</f>
        <v>1</v>
      </c>
      <c r="D37" s="53">
        <f>D36/$C36</f>
        <v>0.38775510204081631</v>
      </c>
      <c r="E37" s="53">
        <f t="shared" ref="E37:G37" si="7">E36/$C36</f>
        <v>0.35714285714285715</v>
      </c>
      <c r="F37" s="53">
        <f t="shared" si="7"/>
        <v>0.16326530612244897</v>
      </c>
      <c r="G37" s="53">
        <f t="shared" si="7"/>
        <v>9.1836734693877556E-2</v>
      </c>
    </row>
    <row r="38" spans="2:7" x14ac:dyDescent="0.15">
      <c r="B38" s="50" t="s">
        <v>1</v>
      </c>
      <c r="C38" s="44">
        <f>SUM(D38:G38)</f>
        <v>4</v>
      </c>
      <c r="D38" s="51">
        <v>2</v>
      </c>
      <c r="E38" s="45">
        <v>0</v>
      </c>
      <c r="F38" s="45">
        <v>2</v>
      </c>
      <c r="G38" s="45">
        <v>0</v>
      </c>
    </row>
    <row r="39" spans="2:7" x14ac:dyDescent="0.15">
      <c r="B39" s="52"/>
      <c r="C39" s="53">
        <f>$C38/C38</f>
        <v>1</v>
      </c>
      <c r="D39" s="53">
        <f>D38/$C38</f>
        <v>0.5</v>
      </c>
      <c r="E39" s="53">
        <f t="shared" ref="E39:G39" si="8">E38/$C38</f>
        <v>0</v>
      </c>
      <c r="F39" s="53">
        <f t="shared" si="8"/>
        <v>0.5</v>
      </c>
      <c r="G39" s="53">
        <f t="shared" si="8"/>
        <v>0</v>
      </c>
    </row>
    <row r="40" spans="2:7" x14ac:dyDescent="0.15">
      <c r="B40" s="50" t="s">
        <v>10</v>
      </c>
      <c r="C40" s="44">
        <f>SUM(D40:G40)</f>
        <v>17</v>
      </c>
      <c r="D40" s="51">
        <v>7</v>
      </c>
      <c r="E40" s="45">
        <v>6</v>
      </c>
      <c r="F40" s="45">
        <v>4</v>
      </c>
      <c r="G40" s="45">
        <v>0</v>
      </c>
    </row>
    <row r="41" spans="2:7" x14ac:dyDescent="0.15">
      <c r="B41" s="52"/>
      <c r="C41" s="53">
        <f>$C40/C40</f>
        <v>1</v>
      </c>
      <c r="D41" s="53">
        <f>D40/$C40</f>
        <v>0.41176470588235292</v>
      </c>
      <c r="E41" s="53">
        <f t="shared" ref="E41:G41" si="9">E40/$C40</f>
        <v>0.35294117647058826</v>
      </c>
      <c r="F41" s="53">
        <f t="shared" si="9"/>
        <v>0.23529411764705882</v>
      </c>
      <c r="G41" s="53">
        <f t="shared" si="9"/>
        <v>0</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5</v>
      </c>
      <c r="E44" s="45">
        <v>10</v>
      </c>
      <c r="F44" s="45">
        <v>1</v>
      </c>
      <c r="G44" s="45">
        <v>2</v>
      </c>
    </row>
    <row r="45" spans="2:7" x14ac:dyDescent="0.15">
      <c r="B45" s="52"/>
      <c r="C45" s="53">
        <f>$C44/C44</f>
        <v>1</v>
      </c>
      <c r="D45" s="53">
        <f>D44/$C44</f>
        <v>0.27777777777777779</v>
      </c>
      <c r="E45" s="53">
        <f t="shared" ref="E45:G45" si="11">E44/$C44</f>
        <v>0.55555555555555558</v>
      </c>
      <c r="F45" s="53">
        <f t="shared" si="11"/>
        <v>5.5555555555555552E-2</v>
      </c>
      <c r="G45" s="53">
        <f t="shared" si="11"/>
        <v>0.1111111111111111</v>
      </c>
    </row>
    <row r="46" spans="2:7" x14ac:dyDescent="0.15">
      <c r="B46" s="50" t="s">
        <v>13</v>
      </c>
      <c r="C46" s="44">
        <f>SUM(D46:G46)</f>
        <v>9</v>
      </c>
      <c r="D46" s="51">
        <v>7</v>
      </c>
      <c r="E46" s="45">
        <v>0</v>
      </c>
      <c r="F46" s="45">
        <v>1</v>
      </c>
      <c r="G46" s="45">
        <v>1</v>
      </c>
    </row>
    <row r="47" spans="2:7" x14ac:dyDescent="0.15">
      <c r="B47" s="52"/>
      <c r="C47" s="53">
        <f>$C46/C46</f>
        <v>1</v>
      </c>
      <c r="D47" s="53">
        <f>D46/$C46</f>
        <v>0.77777777777777779</v>
      </c>
      <c r="E47" s="53">
        <f t="shared" ref="E47:G47" si="12">E46/$C46</f>
        <v>0</v>
      </c>
      <c r="F47" s="53">
        <f t="shared" si="12"/>
        <v>0.1111111111111111</v>
      </c>
      <c r="G47" s="53">
        <f t="shared" si="12"/>
        <v>0.1111111111111111</v>
      </c>
    </row>
    <row r="48" spans="2:7" x14ac:dyDescent="0.15">
      <c r="B48" s="50" t="s">
        <v>43</v>
      </c>
      <c r="C48" s="44">
        <f>SUM(D48:G48)</f>
        <v>70</v>
      </c>
      <c r="D48" s="51">
        <v>13</v>
      </c>
      <c r="E48" s="45">
        <v>22</v>
      </c>
      <c r="F48" s="45">
        <v>14</v>
      </c>
      <c r="G48" s="45">
        <v>21</v>
      </c>
    </row>
    <row r="49" spans="2:8" x14ac:dyDescent="0.15">
      <c r="B49" s="52"/>
      <c r="C49" s="53">
        <f>$C48/C48</f>
        <v>1</v>
      </c>
      <c r="D49" s="53">
        <f>D48/$C48</f>
        <v>0.18571428571428572</v>
      </c>
      <c r="E49" s="53">
        <f t="shared" ref="E49:G49" si="13">E48/$C48</f>
        <v>0.31428571428571428</v>
      </c>
      <c r="F49" s="53">
        <f t="shared" si="13"/>
        <v>0.2</v>
      </c>
      <c r="G49" s="53">
        <f t="shared" si="13"/>
        <v>0.3</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256</v>
      </c>
      <c r="E53" s="45">
        <f t="shared" si="14"/>
        <v>303</v>
      </c>
      <c r="F53" s="45">
        <f t="shared" si="14"/>
        <v>132</v>
      </c>
      <c r="G53" s="45">
        <f t="shared" si="14"/>
        <v>111</v>
      </c>
      <c r="H53" s="19"/>
    </row>
    <row r="54" spans="2:8" ht="12.75" thickBot="1" x14ac:dyDescent="0.2">
      <c r="B54" s="47"/>
      <c r="C54" s="48">
        <f>$C53/C53</f>
        <v>1</v>
      </c>
      <c r="D54" s="48">
        <f t="shared" ref="D54:G54" si="15">D53/$C53</f>
        <v>0.31920199501246882</v>
      </c>
      <c r="E54" s="48">
        <f t="shared" si="15"/>
        <v>0.37780548628428928</v>
      </c>
      <c r="F54" s="48">
        <f t="shared" si="15"/>
        <v>0.16458852867830423</v>
      </c>
      <c r="G54" s="48">
        <f t="shared" si="15"/>
        <v>0.13840399002493767</v>
      </c>
      <c r="H54" s="19"/>
    </row>
    <row r="55" spans="2:8" ht="12.75" thickTop="1" x14ac:dyDescent="0.15">
      <c r="B55" s="50" t="s">
        <v>17</v>
      </c>
      <c r="C55" s="44">
        <f>SUM(D55:G55)</f>
        <v>633</v>
      </c>
      <c r="D55" s="51">
        <v>186</v>
      </c>
      <c r="E55" s="45">
        <v>243</v>
      </c>
      <c r="F55" s="45">
        <v>112</v>
      </c>
      <c r="G55" s="45">
        <v>92</v>
      </c>
      <c r="H55" s="19"/>
    </row>
    <row r="56" spans="2:8" x14ac:dyDescent="0.15">
      <c r="B56" s="52"/>
      <c r="C56" s="53">
        <f>$C55/C55</f>
        <v>1</v>
      </c>
      <c r="D56" s="53">
        <f t="shared" ref="D56:G56" si="16">D55/$C55</f>
        <v>0.29383886255924169</v>
      </c>
      <c r="E56" s="53">
        <f t="shared" si="16"/>
        <v>0.38388625592417064</v>
      </c>
      <c r="F56" s="53">
        <f t="shared" si="16"/>
        <v>0.17693522906793049</v>
      </c>
      <c r="G56" s="53">
        <f t="shared" si="16"/>
        <v>0.14533965244865718</v>
      </c>
      <c r="H56" s="19"/>
    </row>
    <row r="57" spans="2:8" x14ac:dyDescent="0.15">
      <c r="B57" s="50" t="s">
        <v>18</v>
      </c>
      <c r="C57" s="44">
        <f>SUM(D57:G57)</f>
        <v>91</v>
      </c>
      <c r="D57" s="51">
        <v>37</v>
      </c>
      <c r="E57" s="45">
        <v>37</v>
      </c>
      <c r="F57" s="45">
        <v>11</v>
      </c>
      <c r="G57" s="45">
        <v>6</v>
      </c>
      <c r="H57" s="19"/>
    </row>
    <row r="58" spans="2:8" x14ac:dyDescent="0.15">
      <c r="B58" s="52"/>
      <c r="C58" s="53">
        <f>$C57/C57</f>
        <v>1</v>
      </c>
      <c r="D58" s="53">
        <f t="shared" ref="D58:G58" si="17">D57/$C57</f>
        <v>0.40659340659340659</v>
      </c>
      <c r="E58" s="53">
        <f t="shared" si="17"/>
        <v>0.40659340659340659</v>
      </c>
      <c r="F58" s="53">
        <f t="shared" si="17"/>
        <v>0.12087912087912088</v>
      </c>
      <c r="G58" s="53">
        <f t="shared" si="17"/>
        <v>6.5934065934065936E-2</v>
      </c>
      <c r="H58" s="19"/>
    </row>
    <row r="59" spans="2:8" x14ac:dyDescent="0.15">
      <c r="B59" s="50" t="s">
        <v>19</v>
      </c>
      <c r="C59" s="44">
        <f>SUM(D59:G59)</f>
        <v>21</v>
      </c>
      <c r="D59" s="51">
        <v>12</v>
      </c>
      <c r="E59" s="45">
        <v>8</v>
      </c>
      <c r="F59" s="45">
        <v>0</v>
      </c>
      <c r="G59" s="45">
        <v>1</v>
      </c>
      <c r="H59" s="19"/>
    </row>
    <row r="60" spans="2:8" x14ac:dyDescent="0.15">
      <c r="B60" s="52"/>
      <c r="C60" s="53">
        <f>$C59/C59</f>
        <v>1</v>
      </c>
      <c r="D60" s="53">
        <f t="shared" ref="D60:G60" si="18">D59/$C59</f>
        <v>0.5714285714285714</v>
      </c>
      <c r="E60" s="53">
        <f t="shared" si="18"/>
        <v>0.38095238095238093</v>
      </c>
      <c r="F60" s="53">
        <f t="shared" si="18"/>
        <v>0</v>
      </c>
      <c r="G60" s="53">
        <f t="shared" si="18"/>
        <v>4.7619047619047616E-2</v>
      </c>
      <c r="H60" s="19"/>
    </row>
    <row r="61" spans="2:8" x14ac:dyDescent="0.15">
      <c r="B61" s="50" t="s">
        <v>20</v>
      </c>
      <c r="C61" s="44">
        <f>SUM(D61:G61)</f>
        <v>37</v>
      </c>
      <c r="D61" s="51">
        <v>19</v>
      </c>
      <c r="E61" s="45">
        <v>10</v>
      </c>
      <c r="F61" s="45">
        <v>6</v>
      </c>
      <c r="G61" s="45">
        <v>2</v>
      </c>
      <c r="H61" s="19"/>
    </row>
    <row r="62" spans="2:8" x14ac:dyDescent="0.15">
      <c r="B62" s="52"/>
      <c r="C62" s="53">
        <f>$C61/C61</f>
        <v>1</v>
      </c>
      <c r="D62" s="53">
        <f t="shared" ref="D62:G62" si="19">D61/$C61</f>
        <v>0.51351351351351349</v>
      </c>
      <c r="E62" s="53">
        <f t="shared" si="19"/>
        <v>0.27027027027027029</v>
      </c>
      <c r="F62" s="53">
        <f t="shared" si="19"/>
        <v>0.16216216216216217</v>
      </c>
      <c r="G62" s="53">
        <f t="shared" si="19"/>
        <v>5.4054054054054057E-2</v>
      </c>
      <c r="H62" s="19"/>
    </row>
    <row r="63" spans="2:8" x14ac:dyDescent="0.15">
      <c r="B63" s="50" t="s">
        <v>24</v>
      </c>
      <c r="C63" s="44">
        <f>SUM(D63:G63)</f>
        <v>20</v>
      </c>
      <c r="D63" s="51">
        <v>2</v>
      </c>
      <c r="E63" s="45">
        <v>5</v>
      </c>
      <c r="F63" s="45">
        <v>3</v>
      </c>
      <c r="G63" s="45">
        <v>10</v>
      </c>
      <c r="H63" s="19"/>
    </row>
    <row r="64" spans="2:8" x14ac:dyDescent="0.15">
      <c r="B64" s="52"/>
      <c r="C64" s="53">
        <f>$C63/C63</f>
        <v>1</v>
      </c>
      <c r="D64" s="53">
        <f t="shared" ref="D64:G64" si="20">D63/$C63</f>
        <v>0.1</v>
      </c>
      <c r="E64" s="53">
        <f t="shared" si="20"/>
        <v>0.25</v>
      </c>
      <c r="F64" s="53">
        <f t="shared" si="20"/>
        <v>0.15</v>
      </c>
      <c r="G64" s="53">
        <f t="shared" si="20"/>
        <v>0.5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256</v>
      </c>
      <c r="E68" s="45">
        <f t="shared" ref="E68:G68" si="21">SUM(E70,E72,E74,E76,E78,E80)</f>
        <v>298</v>
      </c>
      <c r="F68" s="45">
        <f t="shared" si="21"/>
        <v>130</v>
      </c>
      <c r="G68" s="45">
        <f t="shared" si="21"/>
        <v>100</v>
      </c>
      <c r="H68" s="19"/>
    </row>
    <row r="69" spans="2:8" ht="12.75" thickBot="1" x14ac:dyDescent="0.2">
      <c r="B69" s="47"/>
      <c r="C69" s="48">
        <f>$C68/C68</f>
        <v>1</v>
      </c>
      <c r="D69" s="48">
        <f>D68/$C68</f>
        <v>0.32653061224489793</v>
      </c>
      <c r="E69" s="48">
        <f t="shared" ref="E69:G69" si="22">E68/$C68</f>
        <v>0.38010204081632654</v>
      </c>
      <c r="F69" s="48">
        <f t="shared" si="22"/>
        <v>0.16581632653061223</v>
      </c>
      <c r="G69" s="48">
        <f t="shared" si="22"/>
        <v>0.12755102040816327</v>
      </c>
      <c r="H69" s="19"/>
    </row>
    <row r="70" spans="2:8" ht="12.75" thickTop="1" x14ac:dyDescent="0.15">
      <c r="B70" s="50" t="s">
        <v>498</v>
      </c>
      <c r="C70" s="44">
        <f>SUM(D70:G70)</f>
        <v>109</v>
      </c>
      <c r="D70" s="51">
        <v>23</v>
      </c>
      <c r="E70" s="45">
        <v>36</v>
      </c>
      <c r="F70" s="45">
        <v>21</v>
      </c>
      <c r="G70" s="45">
        <v>29</v>
      </c>
    </row>
    <row r="71" spans="2:8" x14ac:dyDescent="0.15">
      <c r="B71" s="52"/>
      <c r="C71" s="53">
        <f>$C70/C70</f>
        <v>1</v>
      </c>
      <c r="D71" s="53">
        <f>D70/$C70</f>
        <v>0.21100917431192662</v>
      </c>
      <c r="E71" s="53">
        <f t="shared" ref="E71:G71" si="23">E70/$C70</f>
        <v>0.33027522935779818</v>
      </c>
      <c r="F71" s="53">
        <f t="shared" si="23"/>
        <v>0.19266055045871561</v>
      </c>
      <c r="G71" s="53">
        <f t="shared" si="23"/>
        <v>0.26605504587155965</v>
      </c>
    </row>
    <row r="72" spans="2:8" x14ac:dyDescent="0.15">
      <c r="B72" s="50" t="s">
        <v>21</v>
      </c>
      <c r="C72" s="44">
        <f>SUM(D72:G72)</f>
        <v>226</v>
      </c>
      <c r="D72" s="51">
        <v>55</v>
      </c>
      <c r="E72" s="45">
        <v>84</v>
      </c>
      <c r="F72" s="45">
        <v>49</v>
      </c>
      <c r="G72" s="45">
        <v>38</v>
      </c>
    </row>
    <row r="73" spans="2:8" x14ac:dyDescent="0.15">
      <c r="B73" s="52"/>
      <c r="C73" s="53">
        <f>$C72/C72</f>
        <v>1</v>
      </c>
      <c r="D73" s="53">
        <f>D72/$C72</f>
        <v>0.24336283185840707</v>
      </c>
      <c r="E73" s="53">
        <f t="shared" ref="E73:G73" si="24">E72/$C72</f>
        <v>0.37168141592920356</v>
      </c>
      <c r="F73" s="53">
        <f t="shared" si="24"/>
        <v>0.2168141592920354</v>
      </c>
      <c r="G73" s="53">
        <f t="shared" si="24"/>
        <v>0.16814159292035399</v>
      </c>
    </row>
    <row r="74" spans="2:8" x14ac:dyDescent="0.15">
      <c r="B74" s="50" t="s">
        <v>22</v>
      </c>
      <c r="C74" s="44">
        <f>SUM(D74:G74)</f>
        <v>276</v>
      </c>
      <c r="D74" s="51">
        <v>100</v>
      </c>
      <c r="E74" s="45">
        <v>114</v>
      </c>
      <c r="F74" s="45">
        <v>40</v>
      </c>
      <c r="G74" s="45">
        <v>22</v>
      </c>
    </row>
    <row r="75" spans="2:8" x14ac:dyDescent="0.15">
      <c r="B75" s="52"/>
      <c r="C75" s="53">
        <f>$C74/C74</f>
        <v>1</v>
      </c>
      <c r="D75" s="53">
        <f>D74/$C74</f>
        <v>0.36231884057971014</v>
      </c>
      <c r="E75" s="53">
        <f t="shared" ref="E75:G75" si="25">E74/$C74</f>
        <v>0.41304347826086957</v>
      </c>
      <c r="F75" s="53">
        <f t="shared" si="25"/>
        <v>0.14492753623188406</v>
      </c>
      <c r="G75" s="53">
        <f t="shared" si="25"/>
        <v>7.9710144927536225E-2</v>
      </c>
    </row>
    <row r="76" spans="2:8" x14ac:dyDescent="0.15">
      <c r="B76" s="50" t="s">
        <v>23</v>
      </c>
      <c r="C76" s="44">
        <f>SUM(D76:G76)</f>
        <v>90</v>
      </c>
      <c r="D76" s="51">
        <v>42</v>
      </c>
      <c r="E76" s="45">
        <v>34</v>
      </c>
      <c r="F76" s="45">
        <v>8</v>
      </c>
      <c r="G76" s="45">
        <v>6</v>
      </c>
    </row>
    <row r="77" spans="2:8" x14ac:dyDescent="0.15">
      <c r="B77" s="52"/>
      <c r="C77" s="53">
        <f>$C76/C76</f>
        <v>1</v>
      </c>
      <c r="D77" s="53">
        <f>D76/$C76</f>
        <v>0.46666666666666667</v>
      </c>
      <c r="E77" s="53">
        <f t="shared" ref="E77:G77" si="26">E76/$C76</f>
        <v>0.37777777777777777</v>
      </c>
      <c r="F77" s="53">
        <f t="shared" si="26"/>
        <v>8.8888888888888892E-2</v>
      </c>
      <c r="G77" s="53">
        <f t="shared" si="26"/>
        <v>6.6666666666666666E-2</v>
      </c>
      <c r="H77" s="19"/>
    </row>
    <row r="78" spans="2:8" x14ac:dyDescent="0.15">
      <c r="B78" s="50" t="s">
        <v>320</v>
      </c>
      <c r="C78" s="44">
        <f>SUM(D78:G78)</f>
        <v>62</v>
      </c>
      <c r="D78" s="51">
        <v>25</v>
      </c>
      <c r="E78" s="45">
        <v>27</v>
      </c>
      <c r="F78" s="45">
        <v>7</v>
      </c>
      <c r="G78" s="45">
        <v>3</v>
      </c>
      <c r="H78" s="19"/>
    </row>
    <row r="79" spans="2:8" x14ac:dyDescent="0.15">
      <c r="B79" s="52"/>
      <c r="C79" s="53">
        <f>$C78/C78</f>
        <v>1</v>
      </c>
      <c r="D79" s="53">
        <f>D78/$C78</f>
        <v>0.40322580645161288</v>
      </c>
      <c r="E79" s="53">
        <f t="shared" ref="E79:G79" si="27">E78/$C78</f>
        <v>0.43548387096774194</v>
      </c>
      <c r="F79" s="53">
        <f t="shared" si="27"/>
        <v>0.11290322580645161</v>
      </c>
      <c r="G79" s="53">
        <f t="shared" si="27"/>
        <v>4.8387096774193547E-2</v>
      </c>
      <c r="H79" s="19"/>
    </row>
    <row r="80" spans="2:8" x14ac:dyDescent="0.15">
      <c r="B80" s="50" t="s">
        <v>319</v>
      </c>
      <c r="C80" s="44">
        <f>SUM(D80:G80)</f>
        <v>21</v>
      </c>
      <c r="D80" s="51">
        <v>11</v>
      </c>
      <c r="E80" s="45">
        <v>3</v>
      </c>
      <c r="F80" s="45">
        <v>5</v>
      </c>
      <c r="G80" s="45">
        <v>2</v>
      </c>
      <c r="H80" s="19"/>
    </row>
    <row r="81" spans="2:18" ht="12.75" thickBot="1" x14ac:dyDescent="0.2">
      <c r="B81" s="52"/>
      <c r="C81" s="53">
        <f>$C80/C80</f>
        <v>1</v>
      </c>
      <c r="D81" s="53">
        <f>D80/$C80</f>
        <v>0.52380952380952384</v>
      </c>
      <c r="E81" s="53">
        <f t="shared" ref="E81:G81" si="28">E80/$C80</f>
        <v>0.14285714285714285</v>
      </c>
      <c r="F81" s="53">
        <f t="shared" si="28"/>
        <v>0.23809523809523808</v>
      </c>
      <c r="G81" s="53">
        <f t="shared" si="28"/>
        <v>9.5238095238095233E-2</v>
      </c>
      <c r="H81" s="19"/>
    </row>
    <row r="82" spans="2:18" ht="14.25" thickTop="1" x14ac:dyDescent="0.15">
      <c r="B82" s="243" t="s">
        <v>489</v>
      </c>
      <c r="C82" s="244">
        <f t="shared" ref="C82:C83" si="29">SUM(D82:G82)</f>
        <v>763</v>
      </c>
      <c r="D82" s="244">
        <f>SUM(D70,D72,D74,D76,D78)</f>
        <v>245</v>
      </c>
      <c r="E82" s="244">
        <f>SUM(E70,E72,E74,E76,E78)</f>
        <v>295</v>
      </c>
      <c r="F82" s="244">
        <f>SUM(F70,F72,F74,F76,F78)</f>
        <v>125</v>
      </c>
      <c r="G82" s="244">
        <f>SUM(G70,G72,G74,G76,G78)</f>
        <v>98</v>
      </c>
      <c r="H82" s="19"/>
    </row>
    <row r="83" spans="2:18" ht="13.5" x14ac:dyDescent="0.15">
      <c r="B83" s="245"/>
      <c r="C83" s="237">
        <f t="shared" si="29"/>
        <v>1</v>
      </c>
      <c r="D83" s="238">
        <f>D82/$C82</f>
        <v>0.32110091743119268</v>
      </c>
      <c r="E83" s="238">
        <f t="shared" ref="E83:G83" si="30">E82/$C82</f>
        <v>0.38663171690694625</v>
      </c>
      <c r="F83" s="238">
        <f t="shared" si="30"/>
        <v>0.16382699868938402</v>
      </c>
      <c r="G83" s="238">
        <f t="shared" si="30"/>
        <v>0.12844036697247707</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256</v>
      </c>
      <c r="E87" s="45">
        <f t="shared" ref="E87:G87" si="31">SUM(E89,E91,E93,E95,E97,E99,E101)</f>
        <v>303</v>
      </c>
      <c r="F87" s="45">
        <f t="shared" si="31"/>
        <v>132</v>
      </c>
      <c r="G87" s="45">
        <f t="shared" si="31"/>
        <v>111</v>
      </c>
      <c r="H87" s="19"/>
    </row>
    <row r="88" spans="2:18" ht="12.75" thickBot="1" x14ac:dyDescent="0.2">
      <c r="B88" s="47"/>
      <c r="C88" s="48">
        <f>$C87/C87</f>
        <v>1</v>
      </c>
      <c r="D88" s="48">
        <f t="shared" ref="D88:G88" si="32">D87/$C87</f>
        <v>0.31920199501246882</v>
      </c>
      <c r="E88" s="48">
        <f t="shared" si="32"/>
        <v>0.37780548628428928</v>
      </c>
      <c r="F88" s="48">
        <f t="shared" si="32"/>
        <v>0.16458852867830423</v>
      </c>
      <c r="G88" s="48">
        <f t="shared" si="32"/>
        <v>0.13840399002493767</v>
      </c>
      <c r="H88" s="19"/>
    </row>
    <row r="89" spans="2:18" ht="12.75" thickTop="1" x14ac:dyDescent="0.15">
      <c r="B89" s="50" t="s">
        <v>67</v>
      </c>
      <c r="C89" s="44">
        <f>SUM(D89:G89)</f>
        <v>262</v>
      </c>
      <c r="D89" s="51">
        <v>77</v>
      </c>
      <c r="E89" s="45">
        <v>102</v>
      </c>
      <c r="F89" s="45">
        <v>40</v>
      </c>
      <c r="G89" s="45">
        <v>43</v>
      </c>
      <c r="H89" s="72"/>
      <c r="I89" s="73"/>
      <c r="J89" s="73"/>
      <c r="K89" s="73"/>
      <c r="L89" s="73"/>
      <c r="M89" s="73"/>
      <c r="N89" s="73"/>
      <c r="O89" s="73"/>
      <c r="P89" s="73"/>
      <c r="Q89" s="73"/>
      <c r="R89" s="73"/>
    </row>
    <row r="90" spans="2:18" x14ac:dyDescent="0.15">
      <c r="B90" s="52"/>
      <c r="C90" s="53">
        <f>$C89/C89</f>
        <v>1</v>
      </c>
      <c r="D90" s="53">
        <f t="shared" ref="D90:G90" si="33">D89/$C89</f>
        <v>0.29389312977099236</v>
      </c>
      <c r="E90" s="53">
        <f t="shared" si="33"/>
        <v>0.38931297709923662</v>
      </c>
      <c r="F90" s="53">
        <f t="shared" si="33"/>
        <v>0.15267175572519084</v>
      </c>
      <c r="G90" s="53">
        <f t="shared" si="33"/>
        <v>0.16412213740458015</v>
      </c>
      <c r="H90" s="72"/>
      <c r="I90" s="73"/>
      <c r="J90" s="73"/>
      <c r="K90" s="73"/>
      <c r="L90" s="73"/>
      <c r="M90" s="73"/>
      <c r="N90" s="73"/>
      <c r="O90" s="73"/>
      <c r="P90" s="73"/>
      <c r="Q90" s="73"/>
      <c r="R90" s="73"/>
    </row>
    <row r="91" spans="2:18" x14ac:dyDescent="0.15">
      <c r="B91" s="50" t="s">
        <v>31</v>
      </c>
      <c r="C91" s="44">
        <f>SUM(D91:G91)</f>
        <v>31</v>
      </c>
      <c r="D91" s="51">
        <v>13</v>
      </c>
      <c r="E91" s="45">
        <v>7</v>
      </c>
      <c r="F91" s="45">
        <v>7</v>
      </c>
      <c r="G91" s="45">
        <v>4</v>
      </c>
      <c r="H91" s="72"/>
      <c r="I91" s="73"/>
      <c r="J91" s="73"/>
      <c r="K91" s="73"/>
      <c r="L91" s="73"/>
      <c r="M91" s="73"/>
      <c r="N91" s="73"/>
      <c r="O91" s="73"/>
      <c r="P91" s="73"/>
      <c r="Q91" s="73"/>
      <c r="R91" s="73"/>
    </row>
    <row r="92" spans="2:18" x14ac:dyDescent="0.15">
      <c r="B92" s="52"/>
      <c r="C92" s="53">
        <f>$C91/C91</f>
        <v>1</v>
      </c>
      <c r="D92" s="53">
        <f t="shared" ref="D92:G92" si="34">D91/$C91</f>
        <v>0.41935483870967744</v>
      </c>
      <c r="E92" s="53">
        <f t="shared" si="34"/>
        <v>0.22580645161290322</v>
      </c>
      <c r="F92" s="53">
        <f t="shared" si="34"/>
        <v>0.22580645161290322</v>
      </c>
      <c r="G92" s="53">
        <f t="shared" si="34"/>
        <v>0.12903225806451613</v>
      </c>
      <c r="H92" s="72"/>
      <c r="I92" s="73"/>
      <c r="J92" s="73"/>
      <c r="K92" s="73"/>
      <c r="L92" s="73"/>
      <c r="M92" s="73"/>
      <c r="N92" s="73"/>
      <c r="O92" s="73"/>
      <c r="P92" s="73"/>
      <c r="Q92" s="73"/>
      <c r="R92" s="73"/>
    </row>
    <row r="93" spans="2:18" x14ac:dyDescent="0.15">
      <c r="B93" s="50" t="s">
        <v>32</v>
      </c>
      <c r="C93" s="44">
        <f>SUM(D93:G93)</f>
        <v>56</v>
      </c>
      <c r="D93" s="51">
        <v>25</v>
      </c>
      <c r="E93" s="45">
        <v>21</v>
      </c>
      <c r="F93" s="45">
        <v>8</v>
      </c>
      <c r="G93" s="45">
        <v>2</v>
      </c>
      <c r="H93" s="72"/>
      <c r="I93" s="73"/>
      <c r="J93" s="73"/>
      <c r="K93" s="73"/>
      <c r="L93" s="73"/>
      <c r="M93" s="73"/>
      <c r="N93" s="73"/>
      <c r="O93" s="73"/>
      <c r="P93" s="73"/>
      <c r="Q93" s="73"/>
      <c r="R93" s="73"/>
    </row>
    <row r="94" spans="2:18" x14ac:dyDescent="0.15">
      <c r="B94" s="52"/>
      <c r="C94" s="53">
        <f>$C93/C93</f>
        <v>1</v>
      </c>
      <c r="D94" s="53">
        <f t="shared" ref="D94:G94" si="35">D93/$C93</f>
        <v>0.44642857142857145</v>
      </c>
      <c r="E94" s="53">
        <f t="shared" si="35"/>
        <v>0.375</v>
      </c>
      <c r="F94" s="53">
        <f t="shared" si="35"/>
        <v>0.14285714285714285</v>
      </c>
      <c r="G94" s="53">
        <f t="shared" si="35"/>
        <v>3.5714285714285712E-2</v>
      </c>
      <c r="H94" s="72"/>
      <c r="I94" s="73"/>
      <c r="J94" s="73"/>
      <c r="K94" s="73"/>
      <c r="L94" s="73"/>
      <c r="M94" s="73"/>
      <c r="N94" s="73"/>
      <c r="O94" s="73"/>
      <c r="P94" s="73"/>
      <c r="Q94" s="73"/>
      <c r="R94" s="73"/>
    </row>
    <row r="95" spans="2:18" x14ac:dyDescent="0.15">
      <c r="B95" s="50" t="s">
        <v>33</v>
      </c>
      <c r="C95" s="44">
        <f>SUM(D95:G95)</f>
        <v>235</v>
      </c>
      <c r="D95" s="51">
        <v>76</v>
      </c>
      <c r="E95" s="45">
        <v>98</v>
      </c>
      <c r="F95" s="45">
        <v>36</v>
      </c>
      <c r="G95" s="45">
        <v>25</v>
      </c>
      <c r="H95" s="72"/>
      <c r="I95" s="73"/>
      <c r="J95" s="73"/>
      <c r="K95" s="73"/>
      <c r="L95" s="73"/>
      <c r="M95" s="73"/>
      <c r="N95" s="73"/>
      <c r="O95" s="73"/>
      <c r="P95" s="73"/>
      <c r="Q95" s="73"/>
      <c r="R95" s="73"/>
    </row>
    <row r="96" spans="2:18" x14ac:dyDescent="0.15">
      <c r="B96" s="52"/>
      <c r="C96" s="53">
        <f>$C95/C95</f>
        <v>1</v>
      </c>
      <c r="D96" s="53">
        <f t="shared" ref="D96:G96" si="36">D95/$C95</f>
        <v>0.32340425531914896</v>
      </c>
      <c r="E96" s="53">
        <f t="shared" si="36"/>
        <v>0.41702127659574467</v>
      </c>
      <c r="F96" s="53">
        <f t="shared" si="36"/>
        <v>0.15319148936170213</v>
      </c>
      <c r="G96" s="53">
        <f t="shared" si="36"/>
        <v>0.10638297872340426</v>
      </c>
      <c r="H96" s="19"/>
    </row>
    <row r="97" spans="2:8" ht="12" customHeight="1" x14ac:dyDescent="0.15">
      <c r="B97" s="50" t="s">
        <v>34</v>
      </c>
      <c r="C97" s="44">
        <f>SUM(D97:G97)</f>
        <v>99</v>
      </c>
      <c r="D97" s="51">
        <v>25</v>
      </c>
      <c r="E97" s="45">
        <v>37</v>
      </c>
      <c r="F97" s="45">
        <v>22</v>
      </c>
      <c r="G97" s="45">
        <v>15</v>
      </c>
      <c r="H97" s="19"/>
    </row>
    <row r="98" spans="2:8" ht="12" customHeight="1" x14ac:dyDescent="0.15">
      <c r="B98" s="52"/>
      <c r="C98" s="53">
        <f>$C97/C97</f>
        <v>1</v>
      </c>
      <c r="D98" s="53">
        <f t="shared" ref="D98:G98" si="37">D97/$C97</f>
        <v>0.25252525252525254</v>
      </c>
      <c r="E98" s="53">
        <f t="shared" si="37"/>
        <v>0.37373737373737376</v>
      </c>
      <c r="F98" s="53">
        <f t="shared" si="37"/>
        <v>0.22222222222222221</v>
      </c>
      <c r="G98" s="53">
        <f t="shared" si="37"/>
        <v>0.15151515151515152</v>
      </c>
      <c r="H98" s="19"/>
    </row>
    <row r="99" spans="2:8" ht="12" customHeight="1" x14ac:dyDescent="0.15">
      <c r="B99" s="50" t="s">
        <v>35</v>
      </c>
      <c r="C99" s="44">
        <f>SUM(D99:G99)</f>
        <v>97</v>
      </c>
      <c r="D99" s="51">
        <v>35</v>
      </c>
      <c r="E99" s="45">
        <v>35</v>
      </c>
      <c r="F99" s="45">
        <v>15</v>
      </c>
      <c r="G99" s="45">
        <v>12</v>
      </c>
      <c r="H99" s="19"/>
    </row>
    <row r="100" spans="2:8" s="57" customFormat="1" ht="12" customHeight="1" x14ac:dyDescent="0.15">
      <c r="B100" s="52"/>
      <c r="C100" s="53">
        <f t="shared" ref="C100" si="38">$C99/C99</f>
        <v>1</v>
      </c>
      <c r="D100" s="53">
        <f t="shared" ref="D100:G100" si="39">D99/$C99</f>
        <v>0.36082474226804123</v>
      </c>
      <c r="E100" s="53">
        <f t="shared" si="39"/>
        <v>0.36082474226804123</v>
      </c>
      <c r="F100" s="53">
        <f t="shared" si="39"/>
        <v>0.15463917525773196</v>
      </c>
      <c r="G100" s="53">
        <f t="shared" si="39"/>
        <v>0.12371134020618557</v>
      </c>
    </row>
    <row r="101" spans="2:8" ht="12" customHeight="1" x14ac:dyDescent="0.15">
      <c r="B101" s="50" t="s">
        <v>0</v>
      </c>
      <c r="C101" s="44">
        <f>SUM(D101:G101)</f>
        <v>22</v>
      </c>
      <c r="D101" s="51">
        <v>5</v>
      </c>
      <c r="E101" s="45">
        <v>3</v>
      </c>
      <c r="F101" s="45">
        <v>4</v>
      </c>
      <c r="G101" s="45">
        <v>10</v>
      </c>
      <c r="H101" s="19"/>
    </row>
    <row r="102" spans="2:8" s="57" customFormat="1" ht="12" customHeight="1" x14ac:dyDescent="0.15">
      <c r="B102" s="52"/>
      <c r="C102" s="53">
        <f t="shared" ref="C102" si="40">$C101/C101</f>
        <v>1</v>
      </c>
      <c r="D102" s="53">
        <f t="shared" ref="D102:G102" si="41">D101/$C101</f>
        <v>0.22727272727272727</v>
      </c>
      <c r="E102" s="53">
        <f t="shared" si="41"/>
        <v>0.13636363636363635</v>
      </c>
      <c r="F102" s="53">
        <f t="shared" si="41"/>
        <v>0.18181818181818182</v>
      </c>
      <c r="G102" s="53">
        <f t="shared" si="41"/>
        <v>0.45454545454545453</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4"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178</v>
      </c>
    </row>
    <row r="7" spans="2:12" x14ac:dyDescent="0.4">
      <c r="B7" s="169" t="s">
        <v>181</v>
      </c>
    </row>
    <row r="8" spans="2:12" ht="14.25" customHeight="1" x14ac:dyDescent="0.4"/>
    <row r="9" spans="2:12" s="142" customFormat="1" ht="24.75" customHeight="1" x14ac:dyDescent="0.4">
      <c r="B9" s="175"/>
      <c r="C9" s="176"/>
      <c r="D9" s="176"/>
      <c r="E9" s="177" t="s">
        <v>141</v>
      </c>
      <c r="F9" s="177" t="s">
        <v>25</v>
      </c>
      <c r="J9" s="18"/>
    </row>
    <row r="10" spans="2:12" ht="15" customHeight="1" x14ac:dyDescent="0.15">
      <c r="B10" s="178" t="s">
        <v>117</v>
      </c>
      <c r="C10" s="144"/>
      <c r="D10" s="144"/>
      <c r="E10" s="85">
        <v>214</v>
      </c>
      <c r="F10" s="146">
        <f>E10/E$14</f>
        <v>0.26683291770573564</v>
      </c>
    </row>
    <row r="11" spans="2:12" ht="15" customHeight="1" x14ac:dyDescent="0.15">
      <c r="B11" s="178" t="s">
        <v>118</v>
      </c>
      <c r="C11" s="144"/>
      <c r="D11" s="144"/>
      <c r="E11" s="85">
        <v>281</v>
      </c>
      <c r="F11" s="146">
        <f>E11/E$14</f>
        <v>0.35037406483790523</v>
      </c>
    </row>
    <row r="12" spans="2:12" ht="15" customHeight="1" x14ac:dyDescent="0.15">
      <c r="B12" s="178" t="s">
        <v>119</v>
      </c>
      <c r="C12" s="144"/>
      <c r="D12" s="144"/>
      <c r="E12" s="85">
        <v>181</v>
      </c>
      <c r="F12" s="146">
        <f>E12/E$14</f>
        <v>0.22568578553615959</v>
      </c>
    </row>
    <row r="13" spans="2:12" ht="15" customHeight="1" thickBot="1" x14ac:dyDescent="0.2">
      <c r="B13" s="147" t="s">
        <v>0</v>
      </c>
      <c r="C13" s="148"/>
      <c r="D13" s="148"/>
      <c r="E13" s="150">
        <v>126</v>
      </c>
      <c r="F13" s="151">
        <f>E13/E$14</f>
        <v>0.15710723192019951</v>
      </c>
    </row>
    <row r="14" spans="2:12" ht="15" customHeight="1" thickTop="1" x14ac:dyDescent="0.15">
      <c r="B14" s="347" t="s">
        <v>14</v>
      </c>
      <c r="C14" s="348"/>
      <c r="D14" s="349"/>
      <c r="E14" s="152">
        <f>SUM(E10:E13)</f>
        <v>802</v>
      </c>
      <c r="F14" s="153">
        <f>SUM(F10:F13)</f>
        <v>0.99999999999999989</v>
      </c>
    </row>
    <row r="15" spans="2:12" ht="9.75" customHeight="1" x14ac:dyDescent="0.4">
      <c r="B15" s="171"/>
    </row>
    <row r="16" spans="2:12" x14ac:dyDescent="0.4">
      <c r="B16" s="18" t="s">
        <v>80</v>
      </c>
    </row>
    <row r="17" spans="2:14" ht="30" customHeight="1" x14ac:dyDescent="0.4">
      <c r="B17" s="1"/>
      <c r="C17" s="83" t="s">
        <v>39</v>
      </c>
      <c r="D17" s="83" t="s">
        <v>117</v>
      </c>
      <c r="E17" s="83" t="s">
        <v>118</v>
      </c>
      <c r="F17" s="83" t="s">
        <v>119</v>
      </c>
      <c r="G17" s="83" t="s">
        <v>91</v>
      </c>
    </row>
    <row r="18" spans="2:14" ht="15" customHeight="1" x14ac:dyDescent="0.4">
      <c r="B18" s="4" t="s">
        <v>267</v>
      </c>
      <c r="C18" s="5">
        <f>SUM(D18:G18)</f>
        <v>892</v>
      </c>
      <c r="D18" s="5">
        <v>294</v>
      </c>
      <c r="E18" s="5">
        <v>348</v>
      </c>
      <c r="F18" s="5">
        <v>199</v>
      </c>
      <c r="G18" s="5">
        <v>51</v>
      </c>
    </row>
    <row r="19" spans="2:14" ht="15" customHeight="1" x14ac:dyDescent="0.4">
      <c r="B19" s="7" t="s">
        <v>268</v>
      </c>
      <c r="C19" s="5">
        <f>SUM(D19:G19)</f>
        <v>802</v>
      </c>
      <c r="D19" s="8">
        <v>214</v>
      </c>
      <c r="E19" s="8">
        <v>281</v>
      </c>
      <c r="F19" s="8">
        <v>181</v>
      </c>
      <c r="G19" s="8">
        <v>126</v>
      </c>
    </row>
    <row r="20" spans="2:14" ht="7.5" customHeight="1" x14ac:dyDescent="0.4">
      <c r="B20" s="10"/>
      <c r="C20" s="10"/>
      <c r="D20" s="10"/>
      <c r="E20" s="11"/>
      <c r="F20" s="10"/>
      <c r="G20" s="10"/>
    </row>
    <row r="21" spans="2:14" ht="15" customHeight="1" x14ac:dyDescent="0.4">
      <c r="B21" s="4" t="s">
        <v>267</v>
      </c>
      <c r="C21" s="12">
        <f>C18/C18</f>
        <v>1</v>
      </c>
      <c r="D21" s="12">
        <f>D18/$C18</f>
        <v>0.32959641255605382</v>
      </c>
      <c r="E21" s="12">
        <f t="shared" ref="E21:G22" si="0">E18/$C18</f>
        <v>0.39013452914798208</v>
      </c>
      <c r="F21" s="12">
        <f t="shared" si="0"/>
        <v>0.22309417040358745</v>
      </c>
      <c r="G21" s="12">
        <f t="shared" si="0"/>
        <v>5.717488789237668E-2</v>
      </c>
    </row>
    <row r="22" spans="2:14" ht="15" customHeight="1" x14ac:dyDescent="0.4">
      <c r="B22" s="7" t="s">
        <v>268</v>
      </c>
      <c r="C22" s="12">
        <f>C19/C19</f>
        <v>1</v>
      </c>
      <c r="D22" s="12">
        <f>D19/$C19</f>
        <v>0.26683291770573564</v>
      </c>
      <c r="E22" s="12">
        <f t="shared" si="0"/>
        <v>0.35037406483790523</v>
      </c>
      <c r="F22" s="12">
        <f t="shared" si="0"/>
        <v>0.22568578553615959</v>
      </c>
      <c r="G22" s="12">
        <f t="shared" si="0"/>
        <v>0.15710723192019951</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214</v>
      </c>
      <c r="E26" s="45">
        <f t="shared" ref="E26:G26" si="1">SUM(E28,E30,E32,E34,E36,E38,E40,E42,E44,E46,E48)</f>
        <v>281</v>
      </c>
      <c r="F26" s="45">
        <f t="shared" si="1"/>
        <v>181</v>
      </c>
      <c r="G26" s="45">
        <f t="shared" si="1"/>
        <v>126</v>
      </c>
    </row>
    <row r="27" spans="2:14" ht="12.75" thickBot="1" x14ac:dyDescent="0.2">
      <c r="B27" s="47"/>
      <c r="C27" s="48">
        <f>$C26/C26</f>
        <v>1</v>
      </c>
      <c r="D27" s="48">
        <f>D26/$C26</f>
        <v>0.26683291770573564</v>
      </c>
      <c r="E27" s="48">
        <f t="shared" ref="E27:G27" si="2">E26/$C26</f>
        <v>0.35037406483790523</v>
      </c>
      <c r="F27" s="48">
        <f t="shared" si="2"/>
        <v>0.22568578553615959</v>
      </c>
      <c r="G27" s="48">
        <f t="shared" si="2"/>
        <v>0.15710723192019951</v>
      </c>
    </row>
    <row r="28" spans="2:14" ht="12.75" thickTop="1" x14ac:dyDescent="0.15">
      <c r="B28" s="50" t="s">
        <v>5</v>
      </c>
      <c r="C28" s="44">
        <f>SUM(D28:G28)</f>
        <v>245</v>
      </c>
      <c r="D28" s="51">
        <v>56</v>
      </c>
      <c r="E28" s="45">
        <v>90</v>
      </c>
      <c r="F28" s="45">
        <v>64</v>
      </c>
      <c r="G28" s="45">
        <v>35</v>
      </c>
    </row>
    <row r="29" spans="2:14" x14ac:dyDescent="0.15">
      <c r="B29" s="52"/>
      <c r="C29" s="53">
        <f>$C28/C28</f>
        <v>1</v>
      </c>
      <c r="D29" s="53">
        <f>D28/$C28</f>
        <v>0.22857142857142856</v>
      </c>
      <c r="E29" s="53">
        <f t="shared" ref="E29:G29" si="3">E28/$C28</f>
        <v>0.36734693877551022</v>
      </c>
      <c r="F29" s="53">
        <f t="shared" si="3"/>
        <v>0.26122448979591839</v>
      </c>
      <c r="G29" s="53">
        <f t="shared" si="3"/>
        <v>0.14285714285714285</v>
      </c>
    </row>
    <row r="30" spans="2:14" x14ac:dyDescent="0.15">
      <c r="B30" s="50" t="s">
        <v>6</v>
      </c>
      <c r="C30" s="44">
        <f>SUM(D30:G30)</f>
        <v>89</v>
      </c>
      <c r="D30" s="51">
        <v>20</v>
      </c>
      <c r="E30" s="45">
        <v>28</v>
      </c>
      <c r="F30" s="45">
        <v>24</v>
      </c>
      <c r="G30" s="45">
        <v>17</v>
      </c>
    </row>
    <row r="31" spans="2:14" x14ac:dyDescent="0.15">
      <c r="B31" s="52"/>
      <c r="C31" s="53">
        <f>$C30/C30</f>
        <v>1</v>
      </c>
      <c r="D31" s="53">
        <f>D30/$C30</f>
        <v>0.2247191011235955</v>
      </c>
      <c r="E31" s="53">
        <f t="shared" ref="E31:G31" si="4">E30/$C30</f>
        <v>0.3146067415730337</v>
      </c>
      <c r="F31" s="53">
        <f t="shared" si="4"/>
        <v>0.2696629213483146</v>
      </c>
      <c r="G31" s="53">
        <f t="shared" si="4"/>
        <v>0.19101123595505617</v>
      </c>
    </row>
    <row r="32" spans="2:14" x14ac:dyDescent="0.15">
      <c r="B32" s="50" t="s">
        <v>7</v>
      </c>
      <c r="C32" s="44">
        <f>SUM(D32:G32)</f>
        <v>213</v>
      </c>
      <c r="D32" s="51">
        <v>69</v>
      </c>
      <c r="E32" s="45">
        <v>74</v>
      </c>
      <c r="F32" s="45">
        <v>38</v>
      </c>
      <c r="G32" s="45">
        <v>32</v>
      </c>
    </row>
    <row r="33" spans="2:7" x14ac:dyDescent="0.15">
      <c r="B33" s="52"/>
      <c r="C33" s="53">
        <f>$C32/C32</f>
        <v>1</v>
      </c>
      <c r="D33" s="53">
        <f>D32/$C32</f>
        <v>0.323943661971831</v>
      </c>
      <c r="E33" s="53">
        <f t="shared" ref="E33:G33" si="5">E32/$C32</f>
        <v>0.34741784037558687</v>
      </c>
      <c r="F33" s="53">
        <f t="shared" si="5"/>
        <v>0.17840375586854459</v>
      </c>
      <c r="G33" s="53">
        <f t="shared" si="5"/>
        <v>0.15023474178403756</v>
      </c>
    </row>
    <row r="34" spans="2:7" x14ac:dyDescent="0.15">
      <c r="B34" s="50" t="s">
        <v>8</v>
      </c>
      <c r="C34" s="44">
        <f>SUM(D34:G34)</f>
        <v>36</v>
      </c>
      <c r="D34" s="51">
        <v>9</v>
      </c>
      <c r="E34" s="45">
        <v>16</v>
      </c>
      <c r="F34" s="45">
        <v>7</v>
      </c>
      <c r="G34" s="45">
        <v>4</v>
      </c>
    </row>
    <row r="35" spans="2:7" x14ac:dyDescent="0.15">
      <c r="B35" s="52"/>
      <c r="C35" s="53">
        <f>$C34/C34</f>
        <v>1</v>
      </c>
      <c r="D35" s="53">
        <f>D34/$C34</f>
        <v>0.25</v>
      </c>
      <c r="E35" s="53">
        <f t="shared" ref="E35:G35" si="6">E34/$C34</f>
        <v>0.44444444444444442</v>
      </c>
      <c r="F35" s="53">
        <f t="shared" si="6"/>
        <v>0.19444444444444445</v>
      </c>
      <c r="G35" s="53">
        <f t="shared" si="6"/>
        <v>0.1111111111111111</v>
      </c>
    </row>
    <row r="36" spans="2:7" x14ac:dyDescent="0.15">
      <c r="B36" s="50" t="s">
        <v>9</v>
      </c>
      <c r="C36" s="44">
        <f>SUM(D36:G36)</f>
        <v>98</v>
      </c>
      <c r="D36" s="51">
        <v>31</v>
      </c>
      <c r="E36" s="45">
        <v>31</v>
      </c>
      <c r="F36" s="45">
        <v>24</v>
      </c>
      <c r="G36" s="45">
        <v>12</v>
      </c>
    </row>
    <row r="37" spans="2:7" x14ac:dyDescent="0.15">
      <c r="B37" s="52"/>
      <c r="C37" s="53">
        <f>$C36/C36</f>
        <v>1</v>
      </c>
      <c r="D37" s="53">
        <f>D36/$C36</f>
        <v>0.31632653061224492</v>
      </c>
      <c r="E37" s="53">
        <f t="shared" ref="E37:G37" si="7">E36/$C36</f>
        <v>0.31632653061224492</v>
      </c>
      <c r="F37" s="53">
        <f t="shared" si="7"/>
        <v>0.24489795918367346</v>
      </c>
      <c r="G37" s="53">
        <f t="shared" si="7"/>
        <v>0.12244897959183673</v>
      </c>
    </row>
    <row r="38" spans="2:7" x14ac:dyDescent="0.15">
      <c r="B38" s="50" t="s">
        <v>1</v>
      </c>
      <c r="C38" s="44">
        <f>SUM(D38:G38)</f>
        <v>4</v>
      </c>
      <c r="D38" s="51">
        <v>2</v>
      </c>
      <c r="E38" s="45">
        <v>0</v>
      </c>
      <c r="F38" s="45">
        <v>2</v>
      </c>
      <c r="G38" s="45">
        <v>0</v>
      </c>
    </row>
    <row r="39" spans="2:7" x14ac:dyDescent="0.15">
      <c r="B39" s="52"/>
      <c r="C39" s="53">
        <f>$C38/C38</f>
        <v>1</v>
      </c>
      <c r="D39" s="53">
        <f>D38/$C38</f>
        <v>0.5</v>
      </c>
      <c r="E39" s="53">
        <f t="shared" ref="E39:G39" si="8">E38/$C38</f>
        <v>0</v>
      </c>
      <c r="F39" s="53">
        <f t="shared" si="8"/>
        <v>0.5</v>
      </c>
      <c r="G39" s="53">
        <f t="shared" si="8"/>
        <v>0</v>
      </c>
    </row>
    <row r="40" spans="2:7" x14ac:dyDescent="0.15">
      <c r="B40" s="50" t="s">
        <v>10</v>
      </c>
      <c r="C40" s="44">
        <f>SUM(D40:G40)</f>
        <v>17</v>
      </c>
      <c r="D40" s="51">
        <v>5</v>
      </c>
      <c r="E40" s="45">
        <v>7</v>
      </c>
      <c r="F40" s="45">
        <v>4</v>
      </c>
      <c r="G40" s="45">
        <v>1</v>
      </c>
    </row>
    <row r="41" spans="2:7" x14ac:dyDescent="0.15">
      <c r="B41" s="52"/>
      <c r="C41" s="53">
        <f>$C40/C40</f>
        <v>1</v>
      </c>
      <c r="D41" s="53">
        <f>D40/$C40</f>
        <v>0.29411764705882354</v>
      </c>
      <c r="E41" s="53">
        <f t="shared" ref="E41:G41" si="9">E40/$C40</f>
        <v>0.41176470588235292</v>
      </c>
      <c r="F41" s="53">
        <f t="shared" si="9"/>
        <v>0.23529411764705882</v>
      </c>
      <c r="G41" s="53">
        <f t="shared" si="9"/>
        <v>5.8823529411764705E-2</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5</v>
      </c>
      <c r="E44" s="45">
        <v>7</v>
      </c>
      <c r="F44" s="45">
        <v>3</v>
      </c>
      <c r="G44" s="45">
        <v>3</v>
      </c>
    </row>
    <row r="45" spans="2:7" x14ac:dyDescent="0.15">
      <c r="B45" s="52"/>
      <c r="C45" s="53">
        <f>$C44/C44</f>
        <v>1</v>
      </c>
      <c r="D45" s="53">
        <f>D44/$C44</f>
        <v>0.27777777777777779</v>
      </c>
      <c r="E45" s="53">
        <f t="shared" ref="E45:G45" si="11">E44/$C44</f>
        <v>0.3888888888888889</v>
      </c>
      <c r="F45" s="53">
        <f t="shared" si="11"/>
        <v>0.16666666666666666</v>
      </c>
      <c r="G45" s="53">
        <f t="shared" si="11"/>
        <v>0.16666666666666666</v>
      </c>
    </row>
    <row r="46" spans="2:7" x14ac:dyDescent="0.15">
      <c r="B46" s="50" t="s">
        <v>13</v>
      </c>
      <c r="C46" s="44">
        <f>SUM(D46:G46)</f>
        <v>9</v>
      </c>
      <c r="D46" s="51">
        <v>5</v>
      </c>
      <c r="E46" s="45">
        <v>1</v>
      </c>
      <c r="F46" s="45">
        <v>2</v>
      </c>
      <c r="G46" s="45">
        <v>1</v>
      </c>
    </row>
    <row r="47" spans="2:7" x14ac:dyDescent="0.15">
      <c r="B47" s="52"/>
      <c r="C47" s="53">
        <f>$C46/C46</f>
        <v>1</v>
      </c>
      <c r="D47" s="53">
        <f>D46/$C46</f>
        <v>0.55555555555555558</v>
      </c>
      <c r="E47" s="53">
        <f t="shared" ref="E47:G47" si="12">E46/$C46</f>
        <v>0.1111111111111111</v>
      </c>
      <c r="F47" s="53">
        <f t="shared" si="12"/>
        <v>0.22222222222222221</v>
      </c>
      <c r="G47" s="53">
        <f t="shared" si="12"/>
        <v>0.1111111111111111</v>
      </c>
    </row>
    <row r="48" spans="2:7" x14ac:dyDescent="0.15">
      <c r="B48" s="50" t="s">
        <v>43</v>
      </c>
      <c r="C48" s="44">
        <f>SUM(D48:G48)</f>
        <v>70</v>
      </c>
      <c r="D48" s="51">
        <v>10</v>
      </c>
      <c r="E48" s="45">
        <v>26</v>
      </c>
      <c r="F48" s="45">
        <v>13</v>
      </c>
      <c r="G48" s="45">
        <v>21</v>
      </c>
    </row>
    <row r="49" spans="2:8" x14ac:dyDescent="0.15">
      <c r="B49" s="52"/>
      <c r="C49" s="53">
        <f>$C48/C48</f>
        <v>1</v>
      </c>
      <c r="D49" s="53">
        <f>D48/$C48</f>
        <v>0.14285714285714285</v>
      </c>
      <c r="E49" s="53">
        <f t="shared" ref="E49:G49" si="13">E48/$C48</f>
        <v>0.37142857142857144</v>
      </c>
      <c r="F49" s="53">
        <f t="shared" si="13"/>
        <v>0.18571428571428572</v>
      </c>
      <c r="G49" s="53">
        <f t="shared" si="13"/>
        <v>0.3</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214</v>
      </c>
      <c r="E53" s="45">
        <f t="shared" si="14"/>
        <v>281</v>
      </c>
      <c r="F53" s="45">
        <f t="shared" si="14"/>
        <v>181</v>
      </c>
      <c r="G53" s="45">
        <f t="shared" si="14"/>
        <v>126</v>
      </c>
      <c r="H53" s="19"/>
    </row>
    <row r="54" spans="2:8" ht="12.75" thickBot="1" x14ac:dyDescent="0.2">
      <c r="B54" s="47"/>
      <c r="C54" s="48">
        <f>$C53/C53</f>
        <v>1</v>
      </c>
      <c r="D54" s="48">
        <f t="shared" ref="D54:G54" si="15">D53/$C53</f>
        <v>0.26683291770573564</v>
      </c>
      <c r="E54" s="48">
        <f t="shared" si="15"/>
        <v>0.35037406483790523</v>
      </c>
      <c r="F54" s="48">
        <f t="shared" si="15"/>
        <v>0.22568578553615959</v>
      </c>
      <c r="G54" s="48">
        <f t="shared" si="15"/>
        <v>0.15710723192019951</v>
      </c>
      <c r="H54" s="19"/>
    </row>
    <row r="55" spans="2:8" ht="12.75" thickTop="1" x14ac:dyDescent="0.15">
      <c r="B55" s="50" t="s">
        <v>17</v>
      </c>
      <c r="C55" s="44">
        <f>SUM(D55:G55)</f>
        <v>633</v>
      </c>
      <c r="D55" s="51">
        <v>148</v>
      </c>
      <c r="E55" s="45">
        <v>229</v>
      </c>
      <c r="F55" s="45">
        <v>150</v>
      </c>
      <c r="G55" s="45">
        <v>106</v>
      </c>
      <c r="H55" s="19"/>
    </row>
    <row r="56" spans="2:8" x14ac:dyDescent="0.15">
      <c r="B56" s="52"/>
      <c r="C56" s="53">
        <f>$C55/C55</f>
        <v>1</v>
      </c>
      <c r="D56" s="53">
        <f t="shared" ref="D56:G56" si="16">D55/$C55</f>
        <v>0.23380726698262244</v>
      </c>
      <c r="E56" s="53">
        <f t="shared" si="16"/>
        <v>0.3617693522906793</v>
      </c>
      <c r="F56" s="53">
        <f t="shared" si="16"/>
        <v>0.23696682464454977</v>
      </c>
      <c r="G56" s="53">
        <f t="shared" si="16"/>
        <v>0.16745655608214849</v>
      </c>
      <c r="H56" s="19"/>
    </row>
    <row r="57" spans="2:8" x14ac:dyDescent="0.15">
      <c r="B57" s="50" t="s">
        <v>18</v>
      </c>
      <c r="C57" s="44">
        <f>SUM(D57:G57)</f>
        <v>91</v>
      </c>
      <c r="D57" s="51">
        <v>33</v>
      </c>
      <c r="E57" s="45">
        <v>34</v>
      </c>
      <c r="F57" s="45">
        <v>18</v>
      </c>
      <c r="G57" s="45">
        <v>6</v>
      </c>
      <c r="H57" s="19"/>
    </row>
    <row r="58" spans="2:8" x14ac:dyDescent="0.15">
      <c r="B58" s="52"/>
      <c r="C58" s="53">
        <f>$C57/C57</f>
        <v>1</v>
      </c>
      <c r="D58" s="53">
        <f t="shared" ref="D58:G58" si="17">D57/$C57</f>
        <v>0.36263736263736263</v>
      </c>
      <c r="E58" s="53">
        <f t="shared" si="17"/>
        <v>0.37362637362637363</v>
      </c>
      <c r="F58" s="53">
        <f t="shared" si="17"/>
        <v>0.19780219780219779</v>
      </c>
      <c r="G58" s="53">
        <f t="shared" si="17"/>
        <v>6.5934065934065936E-2</v>
      </c>
      <c r="H58" s="19"/>
    </row>
    <row r="59" spans="2:8" x14ac:dyDescent="0.15">
      <c r="B59" s="50" t="s">
        <v>19</v>
      </c>
      <c r="C59" s="44">
        <f>SUM(D59:G59)</f>
        <v>21</v>
      </c>
      <c r="D59" s="51">
        <v>11</v>
      </c>
      <c r="E59" s="45">
        <v>9</v>
      </c>
      <c r="F59" s="45">
        <v>0</v>
      </c>
      <c r="G59" s="45">
        <v>1</v>
      </c>
      <c r="H59" s="19"/>
    </row>
    <row r="60" spans="2:8" x14ac:dyDescent="0.15">
      <c r="B60" s="52"/>
      <c r="C60" s="53">
        <f>$C59/C59</f>
        <v>1</v>
      </c>
      <c r="D60" s="53">
        <f t="shared" ref="D60:G60" si="18">D59/$C59</f>
        <v>0.52380952380952384</v>
      </c>
      <c r="E60" s="53">
        <f t="shared" si="18"/>
        <v>0.42857142857142855</v>
      </c>
      <c r="F60" s="53">
        <f t="shared" si="18"/>
        <v>0</v>
      </c>
      <c r="G60" s="53">
        <f t="shared" si="18"/>
        <v>4.7619047619047616E-2</v>
      </c>
      <c r="H60" s="19"/>
    </row>
    <row r="61" spans="2:8" x14ac:dyDescent="0.15">
      <c r="B61" s="50" t="s">
        <v>20</v>
      </c>
      <c r="C61" s="44">
        <f>SUM(D61:G61)</f>
        <v>37</v>
      </c>
      <c r="D61" s="51">
        <v>21</v>
      </c>
      <c r="E61" s="45">
        <v>5</v>
      </c>
      <c r="F61" s="45">
        <v>9</v>
      </c>
      <c r="G61" s="45">
        <v>2</v>
      </c>
      <c r="H61" s="19"/>
    </row>
    <row r="62" spans="2:8" x14ac:dyDescent="0.15">
      <c r="B62" s="52"/>
      <c r="C62" s="53">
        <f>$C61/C61</f>
        <v>1</v>
      </c>
      <c r="D62" s="53">
        <f t="shared" ref="D62:G62" si="19">D61/$C61</f>
        <v>0.56756756756756754</v>
      </c>
      <c r="E62" s="53">
        <f t="shared" si="19"/>
        <v>0.13513513513513514</v>
      </c>
      <c r="F62" s="53">
        <f t="shared" si="19"/>
        <v>0.24324324324324326</v>
      </c>
      <c r="G62" s="53">
        <f t="shared" si="19"/>
        <v>5.4054054054054057E-2</v>
      </c>
      <c r="H62" s="19"/>
    </row>
    <row r="63" spans="2:8" x14ac:dyDescent="0.15">
      <c r="B63" s="50" t="s">
        <v>24</v>
      </c>
      <c r="C63" s="44">
        <f>SUM(D63:G63)</f>
        <v>20</v>
      </c>
      <c r="D63" s="51">
        <v>1</v>
      </c>
      <c r="E63" s="45">
        <v>4</v>
      </c>
      <c r="F63" s="45">
        <v>4</v>
      </c>
      <c r="G63" s="45">
        <v>11</v>
      </c>
      <c r="H63" s="19"/>
    </row>
    <row r="64" spans="2:8" x14ac:dyDescent="0.15">
      <c r="B64" s="52"/>
      <c r="C64" s="53">
        <f>$C63/C63</f>
        <v>1</v>
      </c>
      <c r="D64" s="53">
        <f t="shared" ref="D64:G64" si="20">D63/$C63</f>
        <v>0.05</v>
      </c>
      <c r="E64" s="53">
        <f t="shared" si="20"/>
        <v>0.2</v>
      </c>
      <c r="F64" s="53">
        <f t="shared" si="20"/>
        <v>0.2</v>
      </c>
      <c r="G64" s="53">
        <f t="shared" si="20"/>
        <v>0.55000000000000004</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214</v>
      </c>
      <c r="E68" s="45">
        <f t="shared" ref="E68:G68" si="21">SUM(E70,E72,E74,E76,E78,E80)</f>
        <v>277</v>
      </c>
      <c r="F68" s="45">
        <f t="shared" si="21"/>
        <v>179</v>
      </c>
      <c r="G68" s="45">
        <f t="shared" si="21"/>
        <v>114</v>
      </c>
      <c r="H68" s="19"/>
    </row>
    <row r="69" spans="2:8" ht="12.75" thickBot="1" x14ac:dyDescent="0.2">
      <c r="B69" s="47"/>
      <c r="C69" s="48">
        <f>$C68/C68</f>
        <v>1</v>
      </c>
      <c r="D69" s="48">
        <f>D68/$C68</f>
        <v>0.27295918367346939</v>
      </c>
      <c r="E69" s="48">
        <f t="shared" ref="E69:G69" si="22">E68/$C68</f>
        <v>0.35331632653061223</v>
      </c>
      <c r="F69" s="48">
        <f t="shared" si="22"/>
        <v>0.22831632653061223</v>
      </c>
      <c r="G69" s="48">
        <f t="shared" si="22"/>
        <v>0.14540816326530612</v>
      </c>
      <c r="H69" s="19"/>
    </row>
    <row r="70" spans="2:8" ht="12.75" thickTop="1" x14ac:dyDescent="0.15">
      <c r="B70" s="50" t="s">
        <v>498</v>
      </c>
      <c r="C70" s="44">
        <f>SUM(D70:G70)</f>
        <v>109</v>
      </c>
      <c r="D70" s="51">
        <v>16</v>
      </c>
      <c r="E70" s="45">
        <v>30</v>
      </c>
      <c r="F70" s="45">
        <v>32</v>
      </c>
      <c r="G70" s="45">
        <v>31</v>
      </c>
    </row>
    <row r="71" spans="2:8" x14ac:dyDescent="0.15">
      <c r="B71" s="52"/>
      <c r="C71" s="53">
        <f>$C70/C70</f>
        <v>1</v>
      </c>
      <c r="D71" s="53">
        <f>D70/$C70</f>
        <v>0.14678899082568808</v>
      </c>
      <c r="E71" s="53">
        <f t="shared" ref="E71:G71" si="23">E70/$C70</f>
        <v>0.27522935779816515</v>
      </c>
      <c r="F71" s="53">
        <f t="shared" si="23"/>
        <v>0.29357798165137616</v>
      </c>
      <c r="G71" s="53">
        <f t="shared" si="23"/>
        <v>0.28440366972477066</v>
      </c>
    </row>
    <row r="72" spans="2:8" x14ac:dyDescent="0.15">
      <c r="B72" s="50" t="s">
        <v>21</v>
      </c>
      <c r="C72" s="44">
        <f>SUM(D72:G72)</f>
        <v>226</v>
      </c>
      <c r="D72" s="51">
        <v>50</v>
      </c>
      <c r="E72" s="45">
        <v>76</v>
      </c>
      <c r="F72" s="45">
        <v>58</v>
      </c>
      <c r="G72" s="45">
        <v>42</v>
      </c>
    </row>
    <row r="73" spans="2:8" x14ac:dyDescent="0.15">
      <c r="B73" s="52"/>
      <c r="C73" s="53">
        <f>$C72/C72</f>
        <v>1</v>
      </c>
      <c r="D73" s="53">
        <f>D72/$C72</f>
        <v>0.22123893805309736</v>
      </c>
      <c r="E73" s="53">
        <f t="shared" ref="E73:G73" si="24">E72/$C72</f>
        <v>0.33628318584070799</v>
      </c>
      <c r="F73" s="53">
        <f t="shared" si="24"/>
        <v>0.25663716814159293</v>
      </c>
      <c r="G73" s="53">
        <f t="shared" si="24"/>
        <v>0.18584070796460178</v>
      </c>
    </row>
    <row r="74" spans="2:8" x14ac:dyDescent="0.15">
      <c r="B74" s="50" t="s">
        <v>22</v>
      </c>
      <c r="C74" s="44">
        <f>SUM(D74:G74)</f>
        <v>276</v>
      </c>
      <c r="D74" s="51">
        <v>77</v>
      </c>
      <c r="E74" s="45">
        <v>111</v>
      </c>
      <c r="F74" s="45">
        <v>58</v>
      </c>
      <c r="G74" s="45">
        <v>30</v>
      </c>
    </row>
    <row r="75" spans="2:8" x14ac:dyDescent="0.15">
      <c r="B75" s="52"/>
      <c r="C75" s="53">
        <f>$C74/C74</f>
        <v>1</v>
      </c>
      <c r="D75" s="53">
        <f>D74/$C74</f>
        <v>0.27898550724637683</v>
      </c>
      <c r="E75" s="53">
        <f t="shared" ref="E75:G75" si="25">E74/$C74</f>
        <v>0.40217391304347827</v>
      </c>
      <c r="F75" s="53">
        <f t="shared" si="25"/>
        <v>0.21014492753623187</v>
      </c>
      <c r="G75" s="53">
        <f t="shared" si="25"/>
        <v>0.10869565217391304</v>
      </c>
    </row>
    <row r="76" spans="2:8" x14ac:dyDescent="0.15">
      <c r="B76" s="50" t="s">
        <v>23</v>
      </c>
      <c r="C76" s="44">
        <f>SUM(D76:G76)</f>
        <v>90</v>
      </c>
      <c r="D76" s="51">
        <v>35</v>
      </c>
      <c r="E76" s="45">
        <v>32</v>
      </c>
      <c r="F76" s="45">
        <v>17</v>
      </c>
      <c r="G76" s="45">
        <v>6</v>
      </c>
    </row>
    <row r="77" spans="2:8" x14ac:dyDescent="0.15">
      <c r="B77" s="52"/>
      <c r="C77" s="53">
        <f>$C76/C76</f>
        <v>1</v>
      </c>
      <c r="D77" s="53">
        <f>D76/$C76</f>
        <v>0.3888888888888889</v>
      </c>
      <c r="E77" s="53">
        <f t="shared" ref="E77:G77" si="26">E76/$C76</f>
        <v>0.35555555555555557</v>
      </c>
      <c r="F77" s="53">
        <f t="shared" si="26"/>
        <v>0.18888888888888888</v>
      </c>
      <c r="G77" s="53">
        <f t="shared" si="26"/>
        <v>6.6666666666666666E-2</v>
      </c>
      <c r="H77" s="19"/>
    </row>
    <row r="78" spans="2:8" x14ac:dyDescent="0.15">
      <c r="B78" s="50" t="s">
        <v>320</v>
      </c>
      <c r="C78" s="44">
        <f>SUM(D78:G78)</f>
        <v>62</v>
      </c>
      <c r="D78" s="51">
        <v>25</v>
      </c>
      <c r="E78" s="45">
        <v>26</v>
      </c>
      <c r="F78" s="45">
        <v>8</v>
      </c>
      <c r="G78" s="45">
        <v>3</v>
      </c>
      <c r="H78" s="19"/>
    </row>
    <row r="79" spans="2:8" x14ac:dyDescent="0.15">
      <c r="B79" s="52"/>
      <c r="C79" s="53">
        <f>$C78/C78</f>
        <v>1</v>
      </c>
      <c r="D79" s="53">
        <f>D78/$C78</f>
        <v>0.40322580645161288</v>
      </c>
      <c r="E79" s="53">
        <f t="shared" ref="E79:G79" si="27">E78/$C78</f>
        <v>0.41935483870967744</v>
      </c>
      <c r="F79" s="53">
        <f t="shared" si="27"/>
        <v>0.12903225806451613</v>
      </c>
      <c r="G79" s="53">
        <f t="shared" si="27"/>
        <v>4.8387096774193547E-2</v>
      </c>
      <c r="H79" s="19"/>
    </row>
    <row r="80" spans="2:8" x14ac:dyDescent="0.15">
      <c r="B80" s="50" t="s">
        <v>319</v>
      </c>
      <c r="C80" s="44">
        <f>SUM(D80:G80)</f>
        <v>21</v>
      </c>
      <c r="D80" s="51">
        <v>11</v>
      </c>
      <c r="E80" s="45">
        <v>2</v>
      </c>
      <c r="F80" s="45">
        <v>6</v>
      </c>
      <c r="G80" s="45">
        <v>2</v>
      </c>
      <c r="H80" s="19"/>
    </row>
    <row r="81" spans="2:18" ht="12.75" thickBot="1" x14ac:dyDescent="0.2">
      <c r="B81" s="52"/>
      <c r="C81" s="53">
        <f>$C80/C80</f>
        <v>1</v>
      </c>
      <c r="D81" s="53">
        <f>D80/$C80</f>
        <v>0.52380952380952384</v>
      </c>
      <c r="E81" s="53">
        <f t="shared" ref="E81:G81" si="28">E80/$C80</f>
        <v>9.5238095238095233E-2</v>
      </c>
      <c r="F81" s="53">
        <f t="shared" si="28"/>
        <v>0.2857142857142857</v>
      </c>
      <c r="G81" s="53">
        <f t="shared" si="28"/>
        <v>9.5238095238095233E-2</v>
      </c>
      <c r="H81" s="19"/>
    </row>
    <row r="82" spans="2:18" ht="14.25" thickTop="1" x14ac:dyDescent="0.15">
      <c r="B82" s="243" t="s">
        <v>489</v>
      </c>
      <c r="C82" s="244">
        <f t="shared" ref="C82:C83" si="29">SUM(D82:G82)</f>
        <v>763</v>
      </c>
      <c r="D82" s="244">
        <f>SUM(D70,D72,D74,D76,D78)</f>
        <v>203</v>
      </c>
      <c r="E82" s="244">
        <f>SUM(E70,E72,E74,E76,E78)</f>
        <v>275</v>
      </c>
      <c r="F82" s="244">
        <f>SUM(F70,F72,F74,F76,F78)</f>
        <v>173</v>
      </c>
      <c r="G82" s="244">
        <f>SUM(G70,G72,G74,G76,G78)</f>
        <v>112</v>
      </c>
      <c r="H82" s="19"/>
    </row>
    <row r="83" spans="2:18" ht="13.5" x14ac:dyDescent="0.15">
      <c r="B83" s="245"/>
      <c r="C83" s="237">
        <f t="shared" si="29"/>
        <v>1</v>
      </c>
      <c r="D83" s="238">
        <f>D82/$C82</f>
        <v>0.26605504587155965</v>
      </c>
      <c r="E83" s="238">
        <f t="shared" ref="E83:G83" si="30">E82/$C82</f>
        <v>0.36041939711664484</v>
      </c>
      <c r="F83" s="238">
        <f t="shared" si="30"/>
        <v>0.22673656618610746</v>
      </c>
      <c r="G83" s="238">
        <f t="shared" si="30"/>
        <v>0.14678899082568808</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214</v>
      </c>
      <c r="E87" s="45">
        <f t="shared" ref="E87:G87" si="31">SUM(E89,E91,E93,E95,E97,E99,E101)</f>
        <v>281</v>
      </c>
      <c r="F87" s="45">
        <f t="shared" si="31"/>
        <v>181</v>
      </c>
      <c r="G87" s="45">
        <f t="shared" si="31"/>
        <v>126</v>
      </c>
      <c r="H87" s="19"/>
    </row>
    <row r="88" spans="2:18" ht="12.75" thickBot="1" x14ac:dyDescent="0.2">
      <c r="B88" s="47"/>
      <c r="C88" s="48">
        <f>$C87/C87</f>
        <v>1</v>
      </c>
      <c r="D88" s="48">
        <f t="shared" ref="D88:G88" si="32">D87/$C87</f>
        <v>0.26683291770573564</v>
      </c>
      <c r="E88" s="48">
        <f t="shared" si="32"/>
        <v>0.35037406483790523</v>
      </c>
      <c r="F88" s="48">
        <f t="shared" si="32"/>
        <v>0.22568578553615959</v>
      </c>
      <c r="G88" s="48">
        <f t="shared" si="32"/>
        <v>0.15710723192019951</v>
      </c>
      <c r="H88" s="19"/>
    </row>
    <row r="89" spans="2:18" ht="12.75" thickTop="1" x14ac:dyDescent="0.15">
      <c r="B89" s="50" t="s">
        <v>67</v>
      </c>
      <c r="C89" s="44">
        <f>SUM(D89:G89)</f>
        <v>262</v>
      </c>
      <c r="D89" s="51">
        <v>70</v>
      </c>
      <c r="E89" s="45">
        <v>93</v>
      </c>
      <c r="F89" s="45">
        <v>54</v>
      </c>
      <c r="G89" s="45">
        <v>45</v>
      </c>
      <c r="H89" s="72"/>
      <c r="I89" s="73"/>
      <c r="J89" s="73"/>
      <c r="K89" s="73"/>
      <c r="L89" s="73"/>
      <c r="M89" s="73"/>
      <c r="N89" s="73"/>
      <c r="O89" s="73"/>
      <c r="P89" s="73"/>
      <c r="Q89" s="73"/>
      <c r="R89" s="73"/>
    </row>
    <row r="90" spans="2:18" x14ac:dyDescent="0.15">
      <c r="B90" s="52"/>
      <c r="C90" s="53">
        <f>$C89/C89</f>
        <v>1</v>
      </c>
      <c r="D90" s="53">
        <f t="shared" ref="D90:G90" si="33">D89/$C89</f>
        <v>0.26717557251908397</v>
      </c>
      <c r="E90" s="53">
        <f t="shared" si="33"/>
        <v>0.35496183206106868</v>
      </c>
      <c r="F90" s="53">
        <f t="shared" si="33"/>
        <v>0.20610687022900764</v>
      </c>
      <c r="G90" s="53">
        <f t="shared" si="33"/>
        <v>0.1717557251908397</v>
      </c>
      <c r="H90" s="72"/>
      <c r="I90" s="73"/>
      <c r="J90" s="73"/>
      <c r="K90" s="73"/>
      <c r="L90" s="73"/>
      <c r="M90" s="73"/>
      <c r="N90" s="73"/>
      <c r="O90" s="73"/>
      <c r="P90" s="73"/>
      <c r="Q90" s="73"/>
      <c r="R90" s="73"/>
    </row>
    <row r="91" spans="2:18" x14ac:dyDescent="0.15">
      <c r="B91" s="50" t="s">
        <v>31</v>
      </c>
      <c r="C91" s="44">
        <f>SUM(D91:G91)</f>
        <v>31</v>
      </c>
      <c r="D91" s="51">
        <v>13</v>
      </c>
      <c r="E91" s="45">
        <v>7</v>
      </c>
      <c r="F91" s="45">
        <v>7</v>
      </c>
      <c r="G91" s="45">
        <v>4</v>
      </c>
      <c r="H91" s="72"/>
      <c r="I91" s="73"/>
      <c r="J91" s="73"/>
      <c r="K91" s="73"/>
      <c r="L91" s="73"/>
      <c r="M91" s="73"/>
      <c r="N91" s="73"/>
      <c r="O91" s="73"/>
      <c r="P91" s="73"/>
      <c r="Q91" s="73"/>
      <c r="R91" s="73"/>
    </row>
    <row r="92" spans="2:18" x14ac:dyDescent="0.15">
      <c r="B92" s="52"/>
      <c r="C92" s="53">
        <f>$C91/C91</f>
        <v>1</v>
      </c>
      <c r="D92" s="53">
        <f t="shared" ref="D92:G92" si="34">D91/$C91</f>
        <v>0.41935483870967744</v>
      </c>
      <c r="E92" s="53">
        <f t="shared" si="34"/>
        <v>0.22580645161290322</v>
      </c>
      <c r="F92" s="53">
        <f t="shared" si="34"/>
        <v>0.22580645161290322</v>
      </c>
      <c r="G92" s="53">
        <f t="shared" si="34"/>
        <v>0.12903225806451613</v>
      </c>
      <c r="H92" s="72"/>
      <c r="I92" s="73"/>
      <c r="J92" s="73"/>
      <c r="K92" s="73"/>
      <c r="L92" s="73"/>
      <c r="M92" s="73"/>
      <c r="N92" s="73"/>
      <c r="O92" s="73"/>
      <c r="P92" s="73"/>
      <c r="Q92" s="73"/>
      <c r="R92" s="73"/>
    </row>
    <row r="93" spans="2:18" x14ac:dyDescent="0.15">
      <c r="B93" s="50" t="s">
        <v>32</v>
      </c>
      <c r="C93" s="44">
        <f>SUM(D93:G93)</f>
        <v>56</v>
      </c>
      <c r="D93" s="51">
        <v>21</v>
      </c>
      <c r="E93" s="45">
        <v>21</v>
      </c>
      <c r="F93" s="45">
        <v>12</v>
      </c>
      <c r="G93" s="45">
        <v>2</v>
      </c>
      <c r="H93" s="72"/>
      <c r="I93" s="73"/>
      <c r="J93" s="73"/>
      <c r="K93" s="73"/>
      <c r="L93" s="73"/>
      <c r="M93" s="73"/>
      <c r="N93" s="73"/>
      <c r="O93" s="73"/>
      <c r="P93" s="73"/>
      <c r="Q93" s="73"/>
      <c r="R93" s="73"/>
    </row>
    <row r="94" spans="2:18" x14ac:dyDescent="0.15">
      <c r="B94" s="52"/>
      <c r="C94" s="53">
        <f>$C93/C93</f>
        <v>1</v>
      </c>
      <c r="D94" s="53">
        <f t="shared" ref="D94:G94" si="35">D93/$C93</f>
        <v>0.375</v>
      </c>
      <c r="E94" s="53">
        <f t="shared" si="35"/>
        <v>0.375</v>
      </c>
      <c r="F94" s="53">
        <f t="shared" si="35"/>
        <v>0.21428571428571427</v>
      </c>
      <c r="G94" s="53">
        <f t="shared" si="35"/>
        <v>3.5714285714285712E-2</v>
      </c>
      <c r="H94" s="72"/>
      <c r="I94" s="73"/>
      <c r="J94" s="73"/>
      <c r="K94" s="73"/>
      <c r="L94" s="73"/>
      <c r="M94" s="73"/>
      <c r="N94" s="73"/>
      <c r="O94" s="73"/>
      <c r="P94" s="73"/>
      <c r="Q94" s="73"/>
      <c r="R94" s="73"/>
    </row>
    <row r="95" spans="2:18" x14ac:dyDescent="0.15">
      <c r="B95" s="50" t="s">
        <v>33</v>
      </c>
      <c r="C95" s="44">
        <f>SUM(D95:G95)</f>
        <v>235</v>
      </c>
      <c r="D95" s="51">
        <v>63</v>
      </c>
      <c r="E95" s="45">
        <v>91</v>
      </c>
      <c r="F95" s="45">
        <v>54</v>
      </c>
      <c r="G95" s="45">
        <v>27</v>
      </c>
      <c r="H95" s="72"/>
      <c r="I95" s="73"/>
      <c r="J95" s="73"/>
      <c r="K95" s="73"/>
      <c r="L95" s="73"/>
      <c r="M95" s="73"/>
      <c r="N95" s="73"/>
      <c r="O95" s="73"/>
      <c r="P95" s="73"/>
      <c r="Q95" s="73"/>
      <c r="R95" s="73"/>
    </row>
    <row r="96" spans="2:18" x14ac:dyDescent="0.15">
      <c r="B96" s="52"/>
      <c r="C96" s="53">
        <f>$C95/C95</f>
        <v>1</v>
      </c>
      <c r="D96" s="53">
        <f t="shared" ref="D96:G96" si="36">D95/$C95</f>
        <v>0.26808510638297872</v>
      </c>
      <c r="E96" s="53">
        <f t="shared" si="36"/>
        <v>0.38723404255319149</v>
      </c>
      <c r="F96" s="53">
        <f t="shared" si="36"/>
        <v>0.22978723404255319</v>
      </c>
      <c r="G96" s="53">
        <f t="shared" si="36"/>
        <v>0.1148936170212766</v>
      </c>
      <c r="H96" s="19"/>
    </row>
    <row r="97" spans="2:8" ht="12" customHeight="1" x14ac:dyDescent="0.15">
      <c r="B97" s="50" t="s">
        <v>34</v>
      </c>
      <c r="C97" s="44">
        <f>SUM(D97:G97)</f>
        <v>99</v>
      </c>
      <c r="D97" s="51">
        <v>16</v>
      </c>
      <c r="E97" s="45">
        <v>33</v>
      </c>
      <c r="F97" s="45">
        <v>30</v>
      </c>
      <c r="G97" s="45">
        <v>20</v>
      </c>
      <c r="H97" s="19"/>
    </row>
    <row r="98" spans="2:8" ht="12" customHeight="1" x14ac:dyDescent="0.15">
      <c r="B98" s="52"/>
      <c r="C98" s="53">
        <f>$C97/C97</f>
        <v>1</v>
      </c>
      <c r="D98" s="53">
        <f t="shared" ref="D98:G98" si="37">D97/$C97</f>
        <v>0.16161616161616163</v>
      </c>
      <c r="E98" s="53">
        <f t="shared" si="37"/>
        <v>0.33333333333333331</v>
      </c>
      <c r="F98" s="53">
        <f t="shared" si="37"/>
        <v>0.30303030303030304</v>
      </c>
      <c r="G98" s="53">
        <f t="shared" si="37"/>
        <v>0.20202020202020202</v>
      </c>
      <c r="H98" s="19"/>
    </row>
    <row r="99" spans="2:8" ht="12" customHeight="1" x14ac:dyDescent="0.15">
      <c r="B99" s="50" t="s">
        <v>35</v>
      </c>
      <c r="C99" s="44">
        <f>SUM(D99:G99)</f>
        <v>97</v>
      </c>
      <c r="D99" s="51">
        <v>30</v>
      </c>
      <c r="E99" s="45">
        <v>31</v>
      </c>
      <c r="F99" s="45">
        <v>19</v>
      </c>
      <c r="G99" s="45">
        <v>17</v>
      </c>
      <c r="H99" s="19"/>
    </row>
    <row r="100" spans="2:8" s="57" customFormat="1" ht="12" customHeight="1" x14ac:dyDescent="0.15">
      <c r="B100" s="52"/>
      <c r="C100" s="53">
        <f t="shared" ref="C100" si="38">$C99/C99</f>
        <v>1</v>
      </c>
      <c r="D100" s="53">
        <f t="shared" ref="D100:G100" si="39">D99/$C99</f>
        <v>0.30927835051546393</v>
      </c>
      <c r="E100" s="53">
        <f t="shared" si="39"/>
        <v>0.31958762886597936</v>
      </c>
      <c r="F100" s="53">
        <f t="shared" si="39"/>
        <v>0.19587628865979381</v>
      </c>
      <c r="G100" s="53">
        <f t="shared" si="39"/>
        <v>0.17525773195876287</v>
      </c>
    </row>
    <row r="101" spans="2:8" ht="12" customHeight="1" x14ac:dyDescent="0.15">
      <c r="B101" s="50" t="s">
        <v>0</v>
      </c>
      <c r="C101" s="44">
        <f>SUM(D101:G101)</f>
        <v>22</v>
      </c>
      <c r="D101" s="51">
        <v>1</v>
      </c>
      <c r="E101" s="45">
        <v>5</v>
      </c>
      <c r="F101" s="45">
        <v>5</v>
      </c>
      <c r="G101" s="45">
        <v>11</v>
      </c>
      <c r="H101" s="19"/>
    </row>
    <row r="102" spans="2:8" s="57" customFormat="1" ht="12" customHeight="1" x14ac:dyDescent="0.15">
      <c r="B102" s="52"/>
      <c r="C102" s="53">
        <f t="shared" ref="C102" si="40">$C101/C101</f>
        <v>1</v>
      </c>
      <c r="D102" s="53">
        <f t="shared" ref="D102:G102" si="41">D101/$C101</f>
        <v>4.5454545454545456E-2</v>
      </c>
      <c r="E102" s="53">
        <f t="shared" si="41"/>
        <v>0.22727272727272727</v>
      </c>
      <c r="F102" s="53">
        <f t="shared" si="41"/>
        <v>0.22727272727272727</v>
      </c>
      <c r="G102" s="53">
        <f t="shared" si="41"/>
        <v>0.5</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2.5" customHeight="1" x14ac:dyDescent="0.4">
      <c r="B1" s="370" t="s">
        <v>513</v>
      </c>
    </row>
    <row r="3" spans="2:12" ht="22.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178</v>
      </c>
    </row>
    <row r="7" spans="2:12" x14ac:dyDescent="0.4">
      <c r="B7" s="169" t="s">
        <v>182</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5</v>
      </c>
      <c r="F10" s="146">
        <f>E10/E$14</f>
        <v>6.2344139650872821E-3</v>
      </c>
    </row>
    <row r="11" spans="2:12" ht="15" customHeight="1" x14ac:dyDescent="0.15">
      <c r="B11" s="143" t="s">
        <v>118</v>
      </c>
      <c r="C11" s="144"/>
      <c r="D11" s="144"/>
      <c r="E11" s="85">
        <v>7</v>
      </c>
      <c r="F11" s="146">
        <f>E11/E$14</f>
        <v>8.7281795511221939E-3</v>
      </c>
    </row>
    <row r="12" spans="2:12" ht="15" customHeight="1" x14ac:dyDescent="0.15">
      <c r="B12" s="143" t="s">
        <v>119</v>
      </c>
      <c r="C12" s="144"/>
      <c r="D12" s="144"/>
      <c r="E12" s="85">
        <v>82</v>
      </c>
      <c r="F12" s="146">
        <f>E12/E$14</f>
        <v>0.10224438902743142</v>
      </c>
    </row>
    <row r="13" spans="2:12" ht="15" customHeight="1" thickBot="1" x14ac:dyDescent="0.2">
      <c r="B13" s="170" t="s">
        <v>0</v>
      </c>
      <c r="C13" s="148"/>
      <c r="D13" s="148"/>
      <c r="E13" s="150">
        <v>708</v>
      </c>
      <c r="F13" s="151">
        <f>E13/E$14</f>
        <v>0.88279301745635907</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30" customHeight="1" x14ac:dyDescent="0.4">
      <c r="B17" s="1"/>
      <c r="C17" s="83" t="s">
        <v>39</v>
      </c>
      <c r="D17" s="83" t="s">
        <v>117</v>
      </c>
      <c r="E17" s="83" t="s">
        <v>118</v>
      </c>
      <c r="F17" s="83" t="s">
        <v>119</v>
      </c>
      <c r="G17" s="83" t="s">
        <v>91</v>
      </c>
    </row>
    <row r="18" spans="2:14" ht="15" customHeight="1" x14ac:dyDescent="0.4">
      <c r="B18" s="4" t="s">
        <v>267</v>
      </c>
      <c r="C18" s="5">
        <f>SUM(D18:G18)</f>
        <v>892</v>
      </c>
      <c r="D18" s="5">
        <v>1</v>
      </c>
      <c r="E18" s="5">
        <v>12</v>
      </c>
      <c r="F18" s="5">
        <v>63</v>
      </c>
      <c r="G18" s="5">
        <v>816</v>
      </c>
    </row>
    <row r="19" spans="2:14" ht="15" customHeight="1" x14ac:dyDescent="0.4">
      <c r="B19" s="7" t="s">
        <v>268</v>
      </c>
      <c r="C19" s="5">
        <f>SUM(D19:G19)</f>
        <v>802</v>
      </c>
      <c r="D19" s="8">
        <v>5</v>
      </c>
      <c r="E19" s="8">
        <v>7</v>
      </c>
      <c r="F19" s="8">
        <v>82</v>
      </c>
      <c r="G19" s="8">
        <v>708</v>
      </c>
    </row>
    <row r="20" spans="2:14" ht="7.5" customHeight="1" x14ac:dyDescent="0.4">
      <c r="B20" s="10"/>
      <c r="C20" s="10"/>
      <c r="D20" s="10"/>
      <c r="E20" s="11"/>
      <c r="F20" s="10"/>
      <c r="G20" s="10"/>
    </row>
    <row r="21" spans="2:14" ht="15" customHeight="1" x14ac:dyDescent="0.4">
      <c r="B21" s="4" t="s">
        <v>267</v>
      </c>
      <c r="C21" s="12">
        <f>C18/C18</f>
        <v>1</v>
      </c>
      <c r="D21" s="12">
        <f>D18/$C18</f>
        <v>1.1210762331838565E-3</v>
      </c>
      <c r="E21" s="12">
        <f t="shared" ref="E21:G22" si="0">E18/$C18</f>
        <v>1.3452914798206279E-2</v>
      </c>
      <c r="F21" s="12">
        <f t="shared" si="0"/>
        <v>7.0627802690582955E-2</v>
      </c>
      <c r="G21" s="12">
        <f t="shared" si="0"/>
        <v>0.91479820627802688</v>
      </c>
    </row>
    <row r="22" spans="2:14" ht="15" customHeight="1" x14ac:dyDescent="0.4">
      <c r="B22" s="7" t="s">
        <v>268</v>
      </c>
      <c r="C22" s="12">
        <f>C19/C19</f>
        <v>1</v>
      </c>
      <c r="D22" s="12">
        <f>D19/$C19</f>
        <v>6.2344139650872821E-3</v>
      </c>
      <c r="E22" s="12">
        <f t="shared" si="0"/>
        <v>8.7281795511221939E-3</v>
      </c>
      <c r="F22" s="12">
        <f t="shared" si="0"/>
        <v>0.10224438902743142</v>
      </c>
      <c r="G22" s="12">
        <f t="shared" si="0"/>
        <v>0.88279301745635907</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5</v>
      </c>
      <c r="E26" s="45">
        <f t="shared" ref="E26:G26" si="1">SUM(E28,E30,E32,E34,E36,E38,E40,E42,E44,E46,E48)</f>
        <v>7</v>
      </c>
      <c r="F26" s="45">
        <f t="shared" si="1"/>
        <v>82</v>
      </c>
      <c r="G26" s="45">
        <f t="shared" si="1"/>
        <v>708</v>
      </c>
    </row>
    <row r="27" spans="2:14" ht="12.75" thickBot="1" x14ac:dyDescent="0.2">
      <c r="B27" s="47"/>
      <c r="C27" s="48">
        <f>$C26/C26</f>
        <v>1</v>
      </c>
      <c r="D27" s="48">
        <f>D26/$C26</f>
        <v>6.2344139650872821E-3</v>
      </c>
      <c r="E27" s="48">
        <f t="shared" ref="E27:G27" si="2">E26/$C26</f>
        <v>8.7281795511221939E-3</v>
      </c>
      <c r="F27" s="48">
        <f t="shared" si="2"/>
        <v>0.10224438902743142</v>
      </c>
      <c r="G27" s="48">
        <f t="shared" si="2"/>
        <v>0.88279301745635907</v>
      </c>
    </row>
    <row r="28" spans="2:14" ht="12.75" thickTop="1" x14ac:dyDescent="0.15">
      <c r="B28" s="50" t="s">
        <v>5</v>
      </c>
      <c r="C28" s="44">
        <f>SUM(D28:G28)</f>
        <v>245</v>
      </c>
      <c r="D28" s="51">
        <v>0</v>
      </c>
      <c r="E28" s="45">
        <v>3</v>
      </c>
      <c r="F28" s="45">
        <v>31</v>
      </c>
      <c r="G28" s="45">
        <v>211</v>
      </c>
    </row>
    <row r="29" spans="2:14" x14ac:dyDescent="0.15">
      <c r="B29" s="52"/>
      <c r="C29" s="53">
        <f>$C28/C28</f>
        <v>1</v>
      </c>
      <c r="D29" s="53">
        <f>D28/$C28</f>
        <v>0</v>
      </c>
      <c r="E29" s="53">
        <f t="shared" ref="E29:G29" si="3">E28/$C28</f>
        <v>1.2244897959183673E-2</v>
      </c>
      <c r="F29" s="53">
        <f t="shared" si="3"/>
        <v>0.12653061224489795</v>
      </c>
      <c r="G29" s="53">
        <f t="shared" si="3"/>
        <v>0.86122448979591837</v>
      </c>
    </row>
    <row r="30" spans="2:14" x14ac:dyDescent="0.15">
      <c r="B30" s="50" t="s">
        <v>6</v>
      </c>
      <c r="C30" s="44">
        <f>SUM(D30:G30)</f>
        <v>89</v>
      </c>
      <c r="D30" s="51">
        <v>0</v>
      </c>
      <c r="E30" s="45">
        <v>0</v>
      </c>
      <c r="F30" s="45">
        <v>10</v>
      </c>
      <c r="G30" s="45">
        <v>79</v>
      </c>
    </row>
    <row r="31" spans="2:14" x14ac:dyDescent="0.15">
      <c r="B31" s="52"/>
      <c r="C31" s="53">
        <f>$C30/C30</f>
        <v>1</v>
      </c>
      <c r="D31" s="53">
        <f>D30/$C30</f>
        <v>0</v>
      </c>
      <c r="E31" s="53">
        <f t="shared" ref="E31:G31" si="4">E30/$C30</f>
        <v>0</v>
      </c>
      <c r="F31" s="53">
        <f t="shared" si="4"/>
        <v>0.11235955056179775</v>
      </c>
      <c r="G31" s="53">
        <f t="shared" si="4"/>
        <v>0.88764044943820219</v>
      </c>
    </row>
    <row r="32" spans="2:14" x14ac:dyDescent="0.15">
      <c r="B32" s="50" t="s">
        <v>7</v>
      </c>
      <c r="C32" s="44">
        <f>SUM(D32:G32)</f>
        <v>213</v>
      </c>
      <c r="D32" s="51">
        <v>1</v>
      </c>
      <c r="E32" s="45">
        <v>2</v>
      </c>
      <c r="F32" s="45">
        <v>18</v>
      </c>
      <c r="G32" s="45">
        <v>192</v>
      </c>
    </row>
    <row r="33" spans="2:7" x14ac:dyDescent="0.15">
      <c r="B33" s="52"/>
      <c r="C33" s="53">
        <f>$C32/C32</f>
        <v>1</v>
      </c>
      <c r="D33" s="53">
        <f>D32/$C32</f>
        <v>4.6948356807511738E-3</v>
      </c>
      <c r="E33" s="53">
        <f t="shared" ref="E33:G33" si="5">E32/$C32</f>
        <v>9.3896713615023476E-3</v>
      </c>
      <c r="F33" s="53">
        <f t="shared" si="5"/>
        <v>8.4507042253521125E-2</v>
      </c>
      <c r="G33" s="53">
        <f t="shared" si="5"/>
        <v>0.90140845070422537</v>
      </c>
    </row>
    <row r="34" spans="2:7" x14ac:dyDescent="0.15">
      <c r="B34" s="50" t="s">
        <v>8</v>
      </c>
      <c r="C34" s="44">
        <f>SUM(D34:G34)</f>
        <v>36</v>
      </c>
      <c r="D34" s="51">
        <v>2</v>
      </c>
      <c r="E34" s="45">
        <v>1</v>
      </c>
      <c r="F34" s="45">
        <v>1</v>
      </c>
      <c r="G34" s="45">
        <v>32</v>
      </c>
    </row>
    <row r="35" spans="2:7" x14ac:dyDescent="0.15">
      <c r="B35" s="52"/>
      <c r="C35" s="53">
        <f>$C34/C34</f>
        <v>1</v>
      </c>
      <c r="D35" s="53">
        <f>D34/$C34</f>
        <v>5.5555555555555552E-2</v>
      </c>
      <c r="E35" s="53">
        <f t="shared" ref="E35:G35" si="6">E34/$C34</f>
        <v>2.7777777777777776E-2</v>
      </c>
      <c r="F35" s="53">
        <f t="shared" si="6"/>
        <v>2.7777777777777776E-2</v>
      </c>
      <c r="G35" s="53">
        <f t="shared" si="6"/>
        <v>0.88888888888888884</v>
      </c>
    </row>
    <row r="36" spans="2:7" x14ac:dyDescent="0.15">
      <c r="B36" s="50" t="s">
        <v>9</v>
      </c>
      <c r="C36" s="44">
        <f>SUM(D36:G36)</f>
        <v>98</v>
      </c>
      <c r="D36" s="51">
        <v>1</v>
      </c>
      <c r="E36" s="45">
        <v>1</v>
      </c>
      <c r="F36" s="45">
        <v>6</v>
      </c>
      <c r="G36" s="45">
        <v>90</v>
      </c>
    </row>
    <row r="37" spans="2:7" x14ac:dyDescent="0.15">
      <c r="B37" s="52"/>
      <c r="C37" s="53">
        <f>$C36/C36</f>
        <v>1</v>
      </c>
      <c r="D37" s="53">
        <f>D36/$C36</f>
        <v>1.020408163265306E-2</v>
      </c>
      <c r="E37" s="53">
        <f t="shared" ref="E37:G37" si="7">E36/$C36</f>
        <v>1.020408163265306E-2</v>
      </c>
      <c r="F37" s="53">
        <f t="shared" si="7"/>
        <v>6.1224489795918366E-2</v>
      </c>
      <c r="G37" s="53">
        <f t="shared" si="7"/>
        <v>0.91836734693877553</v>
      </c>
    </row>
    <row r="38" spans="2:7" x14ac:dyDescent="0.15">
      <c r="B38" s="50" t="s">
        <v>1</v>
      </c>
      <c r="C38" s="44">
        <f>SUM(D38:G38)</f>
        <v>4</v>
      </c>
      <c r="D38" s="51">
        <v>0</v>
      </c>
      <c r="E38" s="45">
        <v>0</v>
      </c>
      <c r="F38" s="45">
        <v>0</v>
      </c>
      <c r="G38" s="45">
        <v>4</v>
      </c>
    </row>
    <row r="39" spans="2:7" x14ac:dyDescent="0.15">
      <c r="B39" s="52"/>
      <c r="C39" s="53">
        <f>$C38/C38</f>
        <v>1</v>
      </c>
      <c r="D39" s="53">
        <f>D38/$C38</f>
        <v>0</v>
      </c>
      <c r="E39" s="53">
        <f t="shared" ref="E39:G39" si="8">E38/$C38</f>
        <v>0</v>
      </c>
      <c r="F39" s="53">
        <f t="shared" si="8"/>
        <v>0</v>
      </c>
      <c r="G39" s="53">
        <f t="shared" si="8"/>
        <v>1</v>
      </c>
    </row>
    <row r="40" spans="2:7" x14ac:dyDescent="0.15">
      <c r="B40" s="50" t="s">
        <v>10</v>
      </c>
      <c r="C40" s="44">
        <f>SUM(D40:G40)</f>
        <v>17</v>
      </c>
      <c r="D40" s="51">
        <v>0</v>
      </c>
      <c r="E40" s="45">
        <v>0</v>
      </c>
      <c r="F40" s="45">
        <v>6</v>
      </c>
      <c r="G40" s="45">
        <v>11</v>
      </c>
    </row>
    <row r="41" spans="2:7" x14ac:dyDescent="0.15">
      <c r="B41" s="52"/>
      <c r="C41" s="53">
        <f>$C40/C40</f>
        <v>1</v>
      </c>
      <c r="D41" s="53">
        <f>D40/$C40</f>
        <v>0</v>
      </c>
      <c r="E41" s="53">
        <f t="shared" ref="E41:G41" si="9">E40/$C40</f>
        <v>0</v>
      </c>
      <c r="F41" s="53">
        <f t="shared" si="9"/>
        <v>0.35294117647058826</v>
      </c>
      <c r="G41" s="53">
        <f t="shared" si="9"/>
        <v>0.6470588235294118</v>
      </c>
    </row>
    <row r="42" spans="2:7" x14ac:dyDescent="0.15">
      <c r="B42" s="50" t="s">
        <v>11</v>
      </c>
      <c r="C42" s="44">
        <f>SUM(D42:G42)</f>
        <v>3</v>
      </c>
      <c r="D42" s="51">
        <v>0</v>
      </c>
      <c r="E42" s="45">
        <v>0</v>
      </c>
      <c r="F42" s="45">
        <v>0</v>
      </c>
      <c r="G42" s="45">
        <v>3</v>
      </c>
    </row>
    <row r="43" spans="2:7" x14ac:dyDescent="0.15">
      <c r="B43" s="52"/>
      <c r="C43" s="53">
        <f>$C42/C42</f>
        <v>1</v>
      </c>
      <c r="D43" s="53">
        <f>D42/$C42</f>
        <v>0</v>
      </c>
      <c r="E43" s="53">
        <f t="shared" ref="E43:G43" si="10">E42/$C42</f>
        <v>0</v>
      </c>
      <c r="F43" s="53">
        <f t="shared" si="10"/>
        <v>0</v>
      </c>
      <c r="G43" s="53">
        <f t="shared" si="10"/>
        <v>1</v>
      </c>
    </row>
    <row r="44" spans="2:7" x14ac:dyDescent="0.15">
      <c r="B44" s="50" t="s">
        <v>12</v>
      </c>
      <c r="C44" s="44">
        <f>SUM(D44:G44)</f>
        <v>18</v>
      </c>
      <c r="D44" s="51">
        <v>0</v>
      </c>
      <c r="E44" s="45">
        <v>0</v>
      </c>
      <c r="F44" s="45">
        <v>3</v>
      </c>
      <c r="G44" s="45">
        <v>15</v>
      </c>
    </row>
    <row r="45" spans="2:7" x14ac:dyDescent="0.15">
      <c r="B45" s="52"/>
      <c r="C45" s="53">
        <f>$C44/C44</f>
        <v>1</v>
      </c>
      <c r="D45" s="53">
        <f>D44/$C44</f>
        <v>0</v>
      </c>
      <c r="E45" s="53">
        <f t="shared" ref="E45:G45" si="11">E44/$C44</f>
        <v>0</v>
      </c>
      <c r="F45" s="53">
        <f t="shared" si="11"/>
        <v>0.16666666666666666</v>
      </c>
      <c r="G45" s="53">
        <f t="shared" si="11"/>
        <v>0.83333333333333337</v>
      </c>
    </row>
    <row r="46" spans="2:7" x14ac:dyDescent="0.15">
      <c r="B46" s="50" t="s">
        <v>13</v>
      </c>
      <c r="C46" s="44">
        <f>SUM(D46:G46)</f>
        <v>9</v>
      </c>
      <c r="D46" s="51">
        <v>0</v>
      </c>
      <c r="E46" s="45">
        <v>0</v>
      </c>
      <c r="F46" s="45">
        <v>1</v>
      </c>
      <c r="G46" s="45">
        <v>8</v>
      </c>
    </row>
    <row r="47" spans="2:7" x14ac:dyDescent="0.15">
      <c r="B47" s="52"/>
      <c r="C47" s="53">
        <f>$C46/C46</f>
        <v>1</v>
      </c>
      <c r="D47" s="53">
        <f>D46/$C46</f>
        <v>0</v>
      </c>
      <c r="E47" s="53">
        <f t="shared" ref="E47:G47" si="12">E46/$C46</f>
        <v>0</v>
      </c>
      <c r="F47" s="53">
        <f t="shared" si="12"/>
        <v>0.1111111111111111</v>
      </c>
      <c r="G47" s="53">
        <f t="shared" si="12"/>
        <v>0.88888888888888884</v>
      </c>
    </row>
    <row r="48" spans="2:7" x14ac:dyDescent="0.15">
      <c r="B48" s="50" t="s">
        <v>43</v>
      </c>
      <c r="C48" s="44">
        <f>SUM(D48:G48)</f>
        <v>70</v>
      </c>
      <c r="D48" s="51">
        <v>1</v>
      </c>
      <c r="E48" s="45">
        <v>0</v>
      </c>
      <c r="F48" s="45">
        <v>6</v>
      </c>
      <c r="G48" s="45">
        <v>63</v>
      </c>
    </row>
    <row r="49" spans="2:8" x14ac:dyDescent="0.15">
      <c r="B49" s="52"/>
      <c r="C49" s="53">
        <f>$C48/C48</f>
        <v>1</v>
      </c>
      <c r="D49" s="53">
        <f>D48/$C48</f>
        <v>1.4285714285714285E-2</v>
      </c>
      <c r="E49" s="53">
        <f t="shared" ref="E49:G49" si="13">E48/$C48</f>
        <v>0</v>
      </c>
      <c r="F49" s="53">
        <f t="shared" si="13"/>
        <v>8.5714285714285715E-2</v>
      </c>
      <c r="G49" s="53">
        <f t="shared" si="13"/>
        <v>0.9</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5</v>
      </c>
      <c r="E53" s="45">
        <f t="shared" si="14"/>
        <v>7</v>
      </c>
      <c r="F53" s="45">
        <f t="shared" si="14"/>
        <v>82</v>
      </c>
      <c r="G53" s="45">
        <f t="shared" si="14"/>
        <v>708</v>
      </c>
      <c r="H53" s="19"/>
    </row>
    <row r="54" spans="2:8" ht="12.75" thickBot="1" x14ac:dyDescent="0.2">
      <c r="B54" s="47"/>
      <c r="C54" s="48">
        <f>$C53/C53</f>
        <v>1</v>
      </c>
      <c r="D54" s="48">
        <f t="shared" ref="D54:G54" si="15">D53/$C53</f>
        <v>6.2344139650872821E-3</v>
      </c>
      <c r="E54" s="48">
        <f t="shared" si="15"/>
        <v>8.7281795511221939E-3</v>
      </c>
      <c r="F54" s="48">
        <f t="shared" si="15"/>
        <v>0.10224438902743142</v>
      </c>
      <c r="G54" s="48">
        <f t="shared" si="15"/>
        <v>0.88279301745635907</v>
      </c>
      <c r="H54" s="19"/>
    </row>
    <row r="55" spans="2:8" ht="12.75" thickTop="1" x14ac:dyDescent="0.15">
      <c r="B55" s="50" t="s">
        <v>17</v>
      </c>
      <c r="C55" s="44">
        <f>SUM(D55:G55)</f>
        <v>633</v>
      </c>
      <c r="D55" s="51">
        <v>4</v>
      </c>
      <c r="E55" s="45">
        <v>6</v>
      </c>
      <c r="F55" s="45">
        <v>70</v>
      </c>
      <c r="G55" s="45">
        <v>553</v>
      </c>
      <c r="H55" s="19"/>
    </row>
    <row r="56" spans="2:8" x14ac:dyDescent="0.15">
      <c r="B56" s="52"/>
      <c r="C56" s="53">
        <f>$C55/C55</f>
        <v>1</v>
      </c>
      <c r="D56" s="53">
        <f t="shared" ref="D56:G56" si="16">D55/$C55</f>
        <v>6.3191153238546603E-3</v>
      </c>
      <c r="E56" s="53">
        <f t="shared" si="16"/>
        <v>9.4786729857819912E-3</v>
      </c>
      <c r="F56" s="53">
        <f t="shared" si="16"/>
        <v>0.11058451816745656</v>
      </c>
      <c r="G56" s="53">
        <f t="shared" si="16"/>
        <v>0.87361769352290675</v>
      </c>
      <c r="H56" s="19"/>
    </row>
    <row r="57" spans="2:8" x14ac:dyDescent="0.15">
      <c r="B57" s="50" t="s">
        <v>18</v>
      </c>
      <c r="C57" s="44">
        <f>SUM(D57:G57)</f>
        <v>91</v>
      </c>
      <c r="D57" s="51">
        <v>0</v>
      </c>
      <c r="E57" s="45">
        <v>0</v>
      </c>
      <c r="F57" s="45">
        <v>7</v>
      </c>
      <c r="G57" s="45">
        <v>84</v>
      </c>
      <c r="H57" s="19"/>
    </row>
    <row r="58" spans="2:8" x14ac:dyDescent="0.15">
      <c r="B58" s="52"/>
      <c r="C58" s="53">
        <f>$C57/C57</f>
        <v>1</v>
      </c>
      <c r="D58" s="53">
        <f t="shared" ref="D58:G58" si="17">D57/$C57</f>
        <v>0</v>
      </c>
      <c r="E58" s="53">
        <f t="shared" si="17"/>
        <v>0</v>
      </c>
      <c r="F58" s="53">
        <f t="shared" si="17"/>
        <v>7.6923076923076927E-2</v>
      </c>
      <c r="G58" s="53">
        <f t="shared" si="17"/>
        <v>0.92307692307692313</v>
      </c>
      <c r="H58" s="19"/>
    </row>
    <row r="59" spans="2:8" x14ac:dyDescent="0.15">
      <c r="B59" s="50" t="s">
        <v>19</v>
      </c>
      <c r="C59" s="44">
        <f>SUM(D59:G59)</f>
        <v>21</v>
      </c>
      <c r="D59" s="51">
        <v>1</v>
      </c>
      <c r="E59" s="45">
        <v>0</v>
      </c>
      <c r="F59" s="45">
        <v>1</v>
      </c>
      <c r="G59" s="45">
        <v>19</v>
      </c>
      <c r="H59" s="19"/>
    </row>
    <row r="60" spans="2:8" x14ac:dyDescent="0.15">
      <c r="B60" s="52"/>
      <c r="C60" s="53">
        <f>$C59/C59</f>
        <v>1</v>
      </c>
      <c r="D60" s="53">
        <f t="shared" ref="D60:G60" si="18">D59/$C59</f>
        <v>4.7619047619047616E-2</v>
      </c>
      <c r="E60" s="53">
        <f t="shared" si="18"/>
        <v>0</v>
      </c>
      <c r="F60" s="53">
        <f t="shared" si="18"/>
        <v>4.7619047619047616E-2</v>
      </c>
      <c r="G60" s="53">
        <f t="shared" si="18"/>
        <v>0.90476190476190477</v>
      </c>
      <c r="H60" s="19"/>
    </row>
    <row r="61" spans="2:8" x14ac:dyDescent="0.15">
      <c r="B61" s="50" t="s">
        <v>20</v>
      </c>
      <c r="C61" s="44">
        <f>SUM(D61:G61)</f>
        <v>37</v>
      </c>
      <c r="D61" s="51">
        <v>0</v>
      </c>
      <c r="E61" s="45">
        <v>0</v>
      </c>
      <c r="F61" s="45">
        <v>2</v>
      </c>
      <c r="G61" s="45">
        <v>35</v>
      </c>
      <c r="H61" s="19"/>
    </row>
    <row r="62" spans="2:8" x14ac:dyDescent="0.15">
      <c r="B62" s="52"/>
      <c r="C62" s="53">
        <f>$C61/C61</f>
        <v>1</v>
      </c>
      <c r="D62" s="53">
        <f t="shared" ref="D62:G62" si="19">D61/$C61</f>
        <v>0</v>
      </c>
      <c r="E62" s="53">
        <f t="shared" si="19"/>
        <v>0</v>
      </c>
      <c r="F62" s="53">
        <f t="shared" si="19"/>
        <v>5.4054054054054057E-2</v>
      </c>
      <c r="G62" s="53">
        <f t="shared" si="19"/>
        <v>0.94594594594594594</v>
      </c>
      <c r="H62" s="19"/>
    </row>
    <row r="63" spans="2:8" x14ac:dyDescent="0.15">
      <c r="B63" s="50" t="s">
        <v>24</v>
      </c>
      <c r="C63" s="44">
        <f>SUM(D63:G63)</f>
        <v>20</v>
      </c>
      <c r="D63" s="51">
        <v>0</v>
      </c>
      <c r="E63" s="45">
        <v>1</v>
      </c>
      <c r="F63" s="45">
        <v>2</v>
      </c>
      <c r="G63" s="45">
        <v>17</v>
      </c>
      <c r="H63" s="19"/>
    </row>
    <row r="64" spans="2:8" x14ac:dyDescent="0.15">
      <c r="B64" s="52"/>
      <c r="C64" s="53">
        <f>$C63/C63</f>
        <v>1</v>
      </c>
      <c r="D64" s="53">
        <f t="shared" ref="D64:G64" si="20">D63/$C63</f>
        <v>0</v>
      </c>
      <c r="E64" s="53">
        <f t="shared" si="20"/>
        <v>0.05</v>
      </c>
      <c r="F64" s="53">
        <f t="shared" si="20"/>
        <v>0.1</v>
      </c>
      <c r="G64" s="53">
        <f t="shared" si="20"/>
        <v>0.85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5</v>
      </c>
      <c r="E68" s="45">
        <f t="shared" ref="E68:G68" si="21">SUM(E70,E72,E74,E76,E78,E80)</f>
        <v>7</v>
      </c>
      <c r="F68" s="45">
        <f t="shared" si="21"/>
        <v>82</v>
      </c>
      <c r="G68" s="45">
        <f t="shared" si="21"/>
        <v>690</v>
      </c>
      <c r="H68" s="19"/>
    </row>
    <row r="69" spans="2:8" ht="12.75" thickBot="1" x14ac:dyDescent="0.2">
      <c r="B69" s="47"/>
      <c r="C69" s="48">
        <f>$C68/C68</f>
        <v>1</v>
      </c>
      <c r="D69" s="48">
        <f>D68/$C68</f>
        <v>6.3775510204081634E-3</v>
      </c>
      <c r="E69" s="48">
        <f t="shared" ref="E69:G69" si="22">E68/$C68</f>
        <v>8.9285714285714281E-3</v>
      </c>
      <c r="F69" s="48">
        <f t="shared" si="22"/>
        <v>0.10459183673469388</v>
      </c>
      <c r="G69" s="48">
        <f t="shared" si="22"/>
        <v>0.88010204081632648</v>
      </c>
      <c r="H69" s="19"/>
    </row>
    <row r="70" spans="2:8" ht="12.75" thickTop="1" x14ac:dyDescent="0.15">
      <c r="B70" s="50" t="s">
        <v>498</v>
      </c>
      <c r="C70" s="44">
        <f>SUM(D70:G70)</f>
        <v>109</v>
      </c>
      <c r="D70" s="51">
        <v>0</v>
      </c>
      <c r="E70" s="45">
        <v>0</v>
      </c>
      <c r="F70" s="45">
        <v>11</v>
      </c>
      <c r="G70" s="45">
        <v>98</v>
      </c>
    </row>
    <row r="71" spans="2:8" x14ac:dyDescent="0.15">
      <c r="B71" s="52"/>
      <c r="C71" s="53">
        <f>$C70/C70</f>
        <v>1</v>
      </c>
      <c r="D71" s="53">
        <f>D70/$C70</f>
        <v>0</v>
      </c>
      <c r="E71" s="53">
        <f t="shared" ref="E71:G71" si="23">E70/$C70</f>
        <v>0</v>
      </c>
      <c r="F71" s="53">
        <f t="shared" si="23"/>
        <v>0.10091743119266056</v>
      </c>
      <c r="G71" s="53">
        <f t="shared" si="23"/>
        <v>0.8990825688073395</v>
      </c>
    </row>
    <row r="72" spans="2:8" x14ac:dyDescent="0.15">
      <c r="B72" s="50" t="s">
        <v>21</v>
      </c>
      <c r="C72" s="44">
        <f>SUM(D72:G72)</f>
        <v>226</v>
      </c>
      <c r="D72" s="51">
        <v>3</v>
      </c>
      <c r="E72" s="45">
        <v>3</v>
      </c>
      <c r="F72" s="45">
        <v>27</v>
      </c>
      <c r="G72" s="45">
        <v>193</v>
      </c>
    </row>
    <row r="73" spans="2:8" x14ac:dyDescent="0.15">
      <c r="B73" s="52"/>
      <c r="C73" s="53">
        <f>$C72/C72</f>
        <v>1</v>
      </c>
      <c r="D73" s="53">
        <f>D72/$C72</f>
        <v>1.3274336283185841E-2</v>
      </c>
      <c r="E73" s="53">
        <f t="shared" ref="E73:G73" si="24">E72/$C72</f>
        <v>1.3274336283185841E-2</v>
      </c>
      <c r="F73" s="53">
        <f t="shared" si="24"/>
        <v>0.11946902654867257</v>
      </c>
      <c r="G73" s="53">
        <f t="shared" si="24"/>
        <v>0.85398230088495575</v>
      </c>
    </row>
    <row r="74" spans="2:8" x14ac:dyDescent="0.15">
      <c r="B74" s="50" t="s">
        <v>22</v>
      </c>
      <c r="C74" s="44">
        <f>SUM(D74:G74)</f>
        <v>276</v>
      </c>
      <c r="D74" s="51">
        <v>1</v>
      </c>
      <c r="E74" s="45">
        <v>4</v>
      </c>
      <c r="F74" s="45">
        <v>30</v>
      </c>
      <c r="G74" s="45">
        <v>241</v>
      </c>
    </row>
    <row r="75" spans="2:8" x14ac:dyDescent="0.15">
      <c r="B75" s="52"/>
      <c r="C75" s="53">
        <f>$C74/C74</f>
        <v>1</v>
      </c>
      <c r="D75" s="53">
        <f>D74/$C74</f>
        <v>3.6231884057971015E-3</v>
      </c>
      <c r="E75" s="53">
        <f t="shared" ref="E75:G75" si="25">E74/$C74</f>
        <v>1.4492753623188406E-2</v>
      </c>
      <c r="F75" s="53">
        <f t="shared" si="25"/>
        <v>0.10869565217391304</v>
      </c>
      <c r="G75" s="53">
        <f t="shared" si="25"/>
        <v>0.87318840579710144</v>
      </c>
    </row>
    <row r="76" spans="2:8" x14ac:dyDescent="0.15">
      <c r="B76" s="50" t="s">
        <v>23</v>
      </c>
      <c r="C76" s="44">
        <f>SUM(D76:G76)</f>
        <v>90</v>
      </c>
      <c r="D76" s="51">
        <v>1</v>
      </c>
      <c r="E76" s="45">
        <v>0</v>
      </c>
      <c r="F76" s="45">
        <v>11</v>
      </c>
      <c r="G76" s="45">
        <v>78</v>
      </c>
    </row>
    <row r="77" spans="2:8" x14ac:dyDescent="0.15">
      <c r="B77" s="52"/>
      <c r="C77" s="53">
        <f>$C76/C76</f>
        <v>1</v>
      </c>
      <c r="D77" s="53">
        <f>D76/$C76</f>
        <v>1.1111111111111112E-2</v>
      </c>
      <c r="E77" s="53">
        <f t="shared" ref="E77:G77" si="26">E76/$C76</f>
        <v>0</v>
      </c>
      <c r="F77" s="53">
        <f t="shared" si="26"/>
        <v>0.12222222222222222</v>
      </c>
      <c r="G77" s="53">
        <f t="shared" si="26"/>
        <v>0.8666666666666667</v>
      </c>
      <c r="H77" s="19"/>
    </row>
    <row r="78" spans="2:8" x14ac:dyDescent="0.15">
      <c r="B78" s="50" t="s">
        <v>320</v>
      </c>
      <c r="C78" s="44">
        <f>SUM(D78:G78)</f>
        <v>62</v>
      </c>
      <c r="D78" s="51">
        <v>0</v>
      </c>
      <c r="E78" s="45">
        <v>0</v>
      </c>
      <c r="F78" s="45">
        <v>3</v>
      </c>
      <c r="G78" s="45">
        <v>59</v>
      </c>
      <c r="H78" s="19"/>
    </row>
    <row r="79" spans="2:8" x14ac:dyDescent="0.15">
      <c r="B79" s="52"/>
      <c r="C79" s="53">
        <f>$C78/C78</f>
        <v>1</v>
      </c>
      <c r="D79" s="53">
        <f>D78/$C78</f>
        <v>0</v>
      </c>
      <c r="E79" s="53">
        <f t="shared" ref="E79:G79" si="27">E78/$C78</f>
        <v>0</v>
      </c>
      <c r="F79" s="53">
        <f t="shared" si="27"/>
        <v>4.8387096774193547E-2</v>
      </c>
      <c r="G79" s="53">
        <f t="shared" si="27"/>
        <v>0.95161290322580649</v>
      </c>
      <c r="H79" s="19"/>
    </row>
    <row r="80" spans="2:8" x14ac:dyDescent="0.15">
      <c r="B80" s="50" t="s">
        <v>319</v>
      </c>
      <c r="C80" s="44">
        <f>SUM(D80:G80)</f>
        <v>21</v>
      </c>
      <c r="D80" s="51">
        <v>0</v>
      </c>
      <c r="E80" s="45">
        <v>0</v>
      </c>
      <c r="F80" s="45">
        <v>0</v>
      </c>
      <c r="G80" s="45">
        <v>21</v>
      </c>
      <c r="H80" s="19"/>
    </row>
    <row r="81" spans="2:18" ht="12.75" thickBot="1" x14ac:dyDescent="0.2">
      <c r="B81" s="52"/>
      <c r="C81" s="53">
        <f>$C80/C80</f>
        <v>1</v>
      </c>
      <c r="D81" s="53">
        <f>D80/$C80</f>
        <v>0</v>
      </c>
      <c r="E81" s="53">
        <f t="shared" ref="E81:G81" si="28">E80/$C80</f>
        <v>0</v>
      </c>
      <c r="F81" s="53">
        <f t="shared" si="28"/>
        <v>0</v>
      </c>
      <c r="G81" s="53">
        <f t="shared" si="28"/>
        <v>1</v>
      </c>
      <c r="H81" s="19"/>
    </row>
    <row r="82" spans="2:18" ht="14.25" thickTop="1" x14ac:dyDescent="0.15">
      <c r="B82" s="243" t="s">
        <v>489</v>
      </c>
      <c r="C82" s="244">
        <f t="shared" ref="C82:C83" si="29">SUM(D82:G82)</f>
        <v>763</v>
      </c>
      <c r="D82" s="244">
        <f>SUM(D70,D72,D74,D76,D78)</f>
        <v>5</v>
      </c>
      <c r="E82" s="244">
        <f>SUM(E70,E72,E74,E76,E78)</f>
        <v>7</v>
      </c>
      <c r="F82" s="244">
        <f>SUM(F70,F72,F74,F76,F78)</f>
        <v>82</v>
      </c>
      <c r="G82" s="244">
        <f>SUM(G70,G72,G74,G76,G78)</f>
        <v>669</v>
      </c>
      <c r="H82" s="19"/>
    </row>
    <row r="83" spans="2:18" ht="13.5" x14ac:dyDescent="0.15">
      <c r="B83" s="245"/>
      <c r="C83" s="237">
        <f t="shared" si="29"/>
        <v>1</v>
      </c>
      <c r="D83" s="238">
        <f>D82/$C82</f>
        <v>6.55307994757536E-3</v>
      </c>
      <c r="E83" s="238">
        <f t="shared" ref="E83:G83" si="30">E82/$C82</f>
        <v>9.1743119266055051E-3</v>
      </c>
      <c r="F83" s="238">
        <f t="shared" si="30"/>
        <v>0.10747051114023591</v>
      </c>
      <c r="G83" s="238">
        <f t="shared" si="30"/>
        <v>0.8768020969855832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5</v>
      </c>
      <c r="E87" s="45">
        <f t="shared" ref="E87:G87" si="31">SUM(E89,E91,E93,E95,E97,E99,E101)</f>
        <v>7</v>
      </c>
      <c r="F87" s="45">
        <f t="shared" si="31"/>
        <v>82</v>
      </c>
      <c r="G87" s="45">
        <f t="shared" si="31"/>
        <v>708</v>
      </c>
      <c r="H87" s="19"/>
    </row>
    <row r="88" spans="2:18" ht="12.75" thickBot="1" x14ac:dyDescent="0.2">
      <c r="B88" s="47"/>
      <c r="C88" s="48">
        <f>$C87/C87</f>
        <v>1</v>
      </c>
      <c r="D88" s="48">
        <f t="shared" ref="D88:G88" si="32">D87/$C87</f>
        <v>6.2344139650872821E-3</v>
      </c>
      <c r="E88" s="48">
        <f t="shared" si="32"/>
        <v>8.7281795511221939E-3</v>
      </c>
      <c r="F88" s="48">
        <f t="shared" si="32"/>
        <v>0.10224438902743142</v>
      </c>
      <c r="G88" s="48">
        <f t="shared" si="32"/>
        <v>0.88279301745635907</v>
      </c>
      <c r="H88" s="19"/>
    </row>
    <row r="89" spans="2:18" ht="12.75" thickTop="1" x14ac:dyDescent="0.15">
      <c r="B89" s="50" t="s">
        <v>67</v>
      </c>
      <c r="C89" s="44">
        <f>SUM(D89:G89)</f>
        <v>262</v>
      </c>
      <c r="D89" s="51">
        <v>1</v>
      </c>
      <c r="E89" s="45">
        <v>3</v>
      </c>
      <c r="F89" s="45">
        <v>28</v>
      </c>
      <c r="G89" s="45">
        <v>230</v>
      </c>
      <c r="H89" s="72"/>
      <c r="I89" s="73"/>
      <c r="J89" s="73"/>
      <c r="K89" s="73"/>
      <c r="L89" s="73"/>
      <c r="M89" s="73"/>
      <c r="N89" s="73"/>
      <c r="O89" s="73"/>
      <c r="P89" s="73"/>
      <c r="Q89" s="73"/>
      <c r="R89" s="73"/>
    </row>
    <row r="90" spans="2:18" x14ac:dyDescent="0.15">
      <c r="B90" s="52"/>
      <c r="C90" s="53">
        <f>$C89/C89</f>
        <v>1</v>
      </c>
      <c r="D90" s="53">
        <f t="shared" ref="D90:G90" si="33">D89/$C89</f>
        <v>3.8167938931297708E-3</v>
      </c>
      <c r="E90" s="53">
        <f t="shared" si="33"/>
        <v>1.1450381679389313E-2</v>
      </c>
      <c r="F90" s="53">
        <f t="shared" si="33"/>
        <v>0.10687022900763359</v>
      </c>
      <c r="G90" s="53">
        <f t="shared" si="33"/>
        <v>0.87786259541984735</v>
      </c>
      <c r="H90" s="72"/>
      <c r="I90" s="73"/>
      <c r="J90" s="73"/>
      <c r="K90" s="73"/>
      <c r="L90" s="73"/>
      <c r="M90" s="73"/>
      <c r="N90" s="73"/>
      <c r="O90" s="73"/>
      <c r="P90" s="73"/>
      <c r="Q90" s="73"/>
      <c r="R90" s="73"/>
    </row>
    <row r="91" spans="2:18" x14ac:dyDescent="0.15">
      <c r="B91" s="50" t="s">
        <v>31</v>
      </c>
      <c r="C91" s="44">
        <f>SUM(D91:G91)</f>
        <v>31</v>
      </c>
      <c r="D91" s="51">
        <v>1</v>
      </c>
      <c r="E91" s="45">
        <v>0</v>
      </c>
      <c r="F91" s="45">
        <v>1</v>
      </c>
      <c r="G91" s="45">
        <v>29</v>
      </c>
      <c r="H91" s="72"/>
      <c r="I91" s="73"/>
      <c r="J91" s="73"/>
      <c r="K91" s="73"/>
      <c r="L91" s="73"/>
      <c r="M91" s="73"/>
      <c r="N91" s="73"/>
      <c r="O91" s="73"/>
      <c r="P91" s="73"/>
      <c r="Q91" s="73"/>
      <c r="R91" s="73"/>
    </row>
    <row r="92" spans="2:18" x14ac:dyDescent="0.15">
      <c r="B92" s="52"/>
      <c r="C92" s="53">
        <f>$C91/C91</f>
        <v>1</v>
      </c>
      <c r="D92" s="53">
        <f t="shared" ref="D92:G92" si="34">D91/$C91</f>
        <v>3.2258064516129031E-2</v>
      </c>
      <c r="E92" s="53">
        <f t="shared" si="34"/>
        <v>0</v>
      </c>
      <c r="F92" s="53">
        <f t="shared" si="34"/>
        <v>3.2258064516129031E-2</v>
      </c>
      <c r="G92" s="53">
        <f t="shared" si="34"/>
        <v>0.93548387096774188</v>
      </c>
      <c r="H92" s="72"/>
      <c r="I92" s="73"/>
      <c r="J92" s="73"/>
      <c r="K92" s="73"/>
      <c r="L92" s="73"/>
      <c r="M92" s="73"/>
      <c r="N92" s="73"/>
      <c r="O92" s="73"/>
      <c r="P92" s="73"/>
      <c r="Q92" s="73"/>
      <c r="R92" s="73"/>
    </row>
    <row r="93" spans="2:18" x14ac:dyDescent="0.15">
      <c r="B93" s="50" t="s">
        <v>32</v>
      </c>
      <c r="C93" s="44">
        <f>SUM(D93:G93)</f>
        <v>56</v>
      </c>
      <c r="D93" s="51">
        <v>2</v>
      </c>
      <c r="E93" s="45">
        <v>0</v>
      </c>
      <c r="F93" s="45">
        <v>6</v>
      </c>
      <c r="G93" s="45">
        <v>48</v>
      </c>
      <c r="H93" s="72"/>
      <c r="I93" s="73"/>
      <c r="J93" s="73"/>
      <c r="K93" s="73"/>
      <c r="L93" s="73"/>
      <c r="M93" s="73"/>
      <c r="N93" s="73"/>
      <c r="O93" s="73"/>
      <c r="P93" s="73"/>
      <c r="Q93" s="73"/>
      <c r="R93" s="73"/>
    </row>
    <row r="94" spans="2:18" x14ac:dyDescent="0.15">
      <c r="B94" s="52"/>
      <c r="C94" s="53">
        <f>$C93/C93</f>
        <v>1</v>
      </c>
      <c r="D94" s="53">
        <f t="shared" ref="D94:G94" si="35">D93/$C93</f>
        <v>3.5714285714285712E-2</v>
      </c>
      <c r="E94" s="53">
        <f t="shared" si="35"/>
        <v>0</v>
      </c>
      <c r="F94" s="53">
        <f t="shared" si="35"/>
        <v>0.10714285714285714</v>
      </c>
      <c r="G94" s="53">
        <f t="shared" si="35"/>
        <v>0.8571428571428571</v>
      </c>
      <c r="H94" s="72"/>
      <c r="I94" s="73"/>
      <c r="J94" s="73"/>
      <c r="K94" s="73"/>
      <c r="L94" s="73"/>
      <c r="M94" s="73"/>
      <c r="N94" s="73"/>
      <c r="O94" s="73"/>
      <c r="P94" s="73"/>
      <c r="Q94" s="73"/>
      <c r="R94" s="73"/>
    </row>
    <row r="95" spans="2:18" x14ac:dyDescent="0.15">
      <c r="B95" s="50" t="s">
        <v>33</v>
      </c>
      <c r="C95" s="44">
        <f>SUM(D95:G95)</f>
        <v>235</v>
      </c>
      <c r="D95" s="51">
        <v>0</v>
      </c>
      <c r="E95" s="45">
        <v>3</v>
      </c>
      <c r="F95" s="45">
        <v>24</v>
      </c>
      <c r="G95" s="45">
        <v>208</v>
      </c>
      <c r="H95" s="72"/>
      <c r="I95" s="73"/>
      <c r="J95" s="73"/>
      <c r="K95" s="73"/>
      <c r="L95" s="73"/>
      <c r="M95" s="73"/>
      <c r="N95" s="73"/>
      <c r="O95" s="73"/>
      <c r="P95" s="73"/>
      <c r="Q95" s="73"/>
      <c r="R95" s="73"/>
    </row>
    <row r="96" spans="2:18" x14ac:dyDescent="0.15">
      <c r="B96" s="52"/>
      <c r="C96" s="53">
        <f>$C95/C95</f>
        <v>1</v>
      </c>
      <c r="D96" s="53">
        <f t="shared" ref="D96:G96" si="36">D95/$C95</f>
        <v>0</v>
      </c>
      <c r="E96" s="53">
        <f t="shared" si="36"/>
        <v>1.276595744680851E-2</v>
      </c>
      <c r="F96" s="53">
        <f t="shared" si="36"/>
        <v>0.10212765957446808</v>
      </c>
      <c r="G96" s="53">
        <f t="shared" si="36"/>
        <v>0.88510638297872335</v>
      </c>
      <c r="H96" s="19"/>
    </row>
    <row r="97" spans="2:8" ht="12" customHeight="1" x14ac:dyDescent="0.15">
      <c r="B97" s="50" t="s">
        <v>34</v>
      </c>
      <c r="C97" s="44">
        <f>SUM(D97:G97)</f>
        <v>99</v>
      </c>
      <c r="D97" s="51">
        <v>1</v>
      </c>
      <c r="E97" s="45">
        <v>1</v>
      </c>
      <c r="F97" s="45">
        <v>13</v>
      </c>
      <c r="G97" s="45">
        <v>84</v>
      </c>
      <c r="H97" s="19"/>
    </row>
    <row r="98" spans="2:8" ht="12" customHeight="1" x14ac:dyDescent="0.15">
      <c r="B98" s="52"/>
      <c r="C98" s="53">
        <f>$C97/C97</f>
        <v>1</v>
      </c>
      <c r="D98" s="53">
        <f t="shared" ref="D98:G98" si="37">D97/$C97</f>
        <v>1.0101010101010102E-2</v>
      </c>
      <c r="E98" s="53">
        <f t="shared" si="37"/>
        <v>1.0101010101010102E-2</v>
      </c>
      <c r="F98" s="53">
        <f t="shared" si="37"/>
        <v>0.13131313131313133</v>
      </c>
      <c r="G98" s="53">
        <f t="shared" si="37"/>
        <v>0.84848484848484851</v>
      </c>
      <c r="H98" s="19"/>
    </row>
    <row r="99" spans="2:8" ht="12" customHeight="1" x14ac:dyDescent="0.15">
      <c r="B99" s="50" t="s">
        <v>35</v>
      </c>
      <c r="C99" s="44">
        <f>SUM(D99:G99)</f>
        <v>97</v>
      </c>
      <c r="D99" s="51">
        <v>0</v>
      </c>
      <c r="E99" s="45">
        <v>0</v>
      </c>
      <c r="F99" s="45">
        <v>7</v>
      </c>
      <c r="G99" s="45">
        <v>90</v>
      </c>
      <c r="H99" s="19"/>
    </row>
    <row r="100" spans="2:8" s="57" customFormat="1" ht="12" customHeight="1" x14ac:dyDescent="0.15">
      <c r="B100" s="52"/>
      <c r="C100" s="53">
        <f t="shared" ref="C100" si="38">$C99/C99</f>
        <v>1</v>
      </c>
      <c r="D100" s="53">
        <f t="shared" ref="D100:G100" si="39">D99/$C99</f>
        <v>0</v>
      </c>
      <c r="E100" s="53">
        <f t="shared" si="39"/>
        <v>0</v>
      </c>
      <c r="F100" s="53">
        <f t="shared" si="39"/>
        <v>7.2164948453608241E-2</v>
      </c>
      <c r="G100" s="53">
        <f t="shared" si="39"/>
        <v>0.92783505154639179</v>
      </c>
    </row>
    <row r="101" spans="2:8" ht="12" customHeight="1" x14ac:dyDescent="0.15">
      <c r="B101" s="50" t="s">
        <v>0</v>
      </c>
      <c r="C101" s="44">
        <f>SUM(D101:G101)</f>
        <v>22</v>
      </c>
      <c r="D101" s="51">
        <v>0</v>
      </c>
      <c r="E101" s="45">
        <v>0</v>
      </c>
      <c r="F101" s="45">
        <v>3</v>
      </c>
      <c r="G101" s="45">
        <v>19</v>
      </c>
      <c r="H101" s="19"/>
    </row>
    <row r="102" spans="2:8" s="57" customFormat="1" ht="12" customHeight="1" x14ac:dyDescent="0.15">
      <c r="B102" s="52"/>
      <c r="C102" s="53">
        <f t="shared" ref="C102" si="40">$C101/C101</f>
        <v>1</v>
      </c>
      <c r="D102" s="53">
        <f t="shared" ref="D102:G102" si="41">D101/$C101</f>
        <v>0</v>
      </c>
      <c r="E102" s="53">
        <f t="shared" si="41"/>
        <v>0</v>
      </c>
      <c r="F102" s="53">
        <f t="shared" si="41"/>
        <v>0.13636363636363635</v>
      </c>
      <c r="G102" s="53">
        <f t="shared" si="41"/>
        <v>0.86363636363636365</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2" spans="2:12" ht="24.75" customHeight="1" x14ac:dyDescent="0.4">
      <c r="B2" s="346" t="s">
        <v>170</v>
      </c>
      <c r="C2" s="346"/>
      <c r="D2" s="346"/>
      <c r="E2" s="346"/>
      <c r="F2" s="346"/>
      <c r="G2" s="346"/>
      <c r="H2" s="346"/>
      <c r="I2" s="346"/>
      <c r="J2" s="346"/>
      <c r="K2" s="346"/>
      <c r="L2" s="346"/>
    </row>
    <row r="3" spans="2:12" ht="27" customHeight="1" x14ac:dyDescent="0.4">
      <c r="B3" s="346"/>
      <c r="C3" s="346"/>
      <c r="D3" s="346"/>
      <c r="E3" s="346"/>
      <c r="F3" s="346"/>
      <c r="G3" s="346"/>
      <c r="H3" s="346"/>
      <c r="I3" s="346"/>
      <c r="J3" s="346"/>
      <c r="K3" s="346"/>
      <c r="L3" s="346"/>
    </row>
    <row r="4" spans="2:12" ht="17.25" customHeight="1" x14ac:dyDescent="0.4">
      <c r="B4" s="10"/>
      <c r="C4" s="10"/>
      <c r="D4" s="10"/>
      <c r="E4" s="11"/>
      <c r="F4" s="10"/>
      <c r="G4" s="10"/>
    </row>
    <row r="5" spans="2:12" x14ac:dyDescent="0.4">
      <c r="B5" s="169" t="s">
        <v>183</v>
      </c>
    </row>
    <row r="6" spans="2:12" x14ac:dyDescent="0.4">
      <c r="B6" s="169" t="s">
        <v>184</v>
      </c>
    </row>
    <row r="7" spans="2:12" ht="14.25" customHeight="1" x14ac:dyDescent="0.4"/>
    <row r="8" spans="2:12" s="142" customFormat="1" ht="24.75" customHeight="1" x14ac:dyDescent="0.4">
      <c r="B8" s="139"/>
      <c r="C8" s="140"/>
      <c r="D8" s="140"/>
      <c r="E8" s="23" t="s">
        <v>141</v>
      </c>
      <c r="F8" s="23" t="s">
        <v>25</v>
      </c>
      <c r="J8" s="18"/>
    </row>
    <row r="9" spans="2:12" ht="15" customHeight="1" x14ac:dyDescent="0.15">
      <c r="B9" s="143" t="s">
        <v>117</v>
      </c>
      <c r="C9" s="144"/>
      <c r="D9" s="144"/>
      <c r="E9" s="85">
        <v>509</v>
      </c>
      <c r="F9" s="146">
        <f>E9/E$13</f>
        <v>0.63466334164588534</v>
      </c>
    </row>
    <row r="10" spans="2:12" ht="15" customHeight="1" x14ac:dyDescent="0.15">
      <c r="B10" s="143" t="s">
        <v>118</v>
      </c>
      <c r="C10" s="144"/>
      <c r="D10" s="144"/>
      <c r="E10" s="85">
        <v>151</v>
      </c>
      <c r="F10" s="146">
        <f>E10/E$13</f>
        <v>0.1882793017456359</v>
      </c>
    </row>
    <row r="11" spans="2:12" ht="15" customHeight="1" x14ac:dyDescent="0.15">
      <c r="B11" s="143" t="s">
        <v>119</v>
      </c>
      <c r="C11" s="144"/>
      <c r="D11" s="144"/>
      <c r="E11" s="85">
        <v>53</v>
      </c>
      <c r="F11" s="146">
        <f>E11/E$13</f>
        <v>6.6084788029925193E-2</v>
      </c>
    </row>
    <row r="12" spans="2:12" ht="15" customHeight="1" thickBot="1" x14ac:dyDescent="0.2">
      <c r="B12" s="170" t="s">
        <v>0</v>
      </c>
      <c r="C12" s="148"/>
      <c r="D12" s="148"/>
      <c r="E12" s="150">
        <v>89</v>
      </c>
      <c r="F12" s="146">
        <f>E12/E$13</f>
        <v>0.11097256857855362</v>
      </c>
    </row>
    <row r="13" spans="2:12" ht="15" customHeight="1" thickTop="1" x14ac:dyDescent="0.15">
      <c r="B13" s="325" t="s">
        <v>14</v>
      </c>
      <c r="C13" s="326"/>
      <c r="D13" s="327"/>
      <c r="E13" s="152">
        <f>SUM(E9:E12)</f>
        <v>802</v>
      </c>
      <c r="F13" s="153">
        <f>SUM(F9:F12)</f>
        <v>1</v>
      </c>
    </row>
    <row r="14" spans="2:12" ht="9.75" customHeight="1" x14ac:dyDescent="0.4">
      <c r="B14" s="171"/>
    </row>
    <row r="15" spans="2:12" x14ac:dyDescent="0.4">
      <c r="B15" s="18" t="s">
        <v>80</v>
      </c>
    </row>
    <row r="16" spans="2:12" ht="30" customHeight="1" x14ac:dyDescent="0.4">
      <c r="B16" s="1"/>
      <c r="C16" s="83" t="s">
        <v>39</v>
      </c>
      <c r="D16" s="83" t="s">
        <v>117</v>
      </c>
      <c r="E16" s="83" t="s">
        <v>118</v>
      </c>
      <c r="F16" s="83" t="s">
        <v>119</v>
      </c>
      <c r="G16" s="83" t="s">
        <v>91</v>
      </c>
    </row>
    <row r="17" spans="2:14" ht="15" customHeight="1" x14ac:dyDescent="0.4">
      <c r="B17" s="4" t="s">
        <v>267</v>
      </c>
      <c r="C17" s="5">
        <f>SUM(D17:G17)</f>
        <v>892</v>
      </c>
      <c r="D17" s="5">
        <v>507</v>
      </c>
      <c r="E17" s="5">
        <v>218</v>
      </c>
      <c r="F17" s="5">
        <v>120</v>
      </c>
      <c r="G17" s="5">
        <v>47</v>
      </c>
    </row>
    <row r="18" spans="2:14" ht="15" customHeight="1" x14ac:dyDescent="0.4">
      <c r="B18" s="7" t="s">
        <v>268</v>
      </c>
      <c r="C18" s="5">
        <f>SUM(D18:G18)</f>
        <v>802</v>
      </c>
      <c r="D18" s="8">
        <v>509</v>
      </c>
      <c r="E18" s="8">
        <v>151</v>
      </c>
      <c r="F18" s="8">
        <v>53</v>
      </c>
      <c r="G18" s="8">
        <v>89</v>
      </c>
    </row>
    <row r="19" spans="2:14" ht="7.5" customHeight="1" x14ac:dyDescent="0.4">
      <c r="B19" s="10"/>
      <c r="C19" s="10"/>
      <c r="D19" s="10"/>
      <c r="E19" s="11"/>
      <c r="F19" s="10"/>
      <c r="G19" s="10"/>
    </row>
    <row r="20" spans="2:14" ht="15" customHeight="1" x14ac:dyDescent="0.4">
      <c r="B20" s="4" t="s">
        <v>267</v>
      </c>
      <c r="C20" s="12">
        <f>C17/C17</f>
        <v>1</v>
      </c>
      <c r="D20" s="12">
        <f>D17/$C17</f>
        <v>0.56838565022421528</v>
      </c>
      <c r="E20" s="12">
        <f t="shared" ref="E20:G21" si="0">E17/$C17</f>
        <v>0.24439461883408073</v>
      </c>
      <c r="F20" s="12">
        <f t="shared" si="0"/>
        <v>0.13452914798206278</v>
      </c>
      <c r="G20" s="12">
        <f t="shared" si="0"/>
        <v>5.2690582959641255E-2</v>
      </c>
    </row>
    <row r="21" spans="2:14" ht="15" customHeight="1" x14ac:dyDescent="0.4">
      <c r="B21" s="7" t="s">
        <v>268</v>
      </c>
      <c r="C21" s="12">
        <f>C18/C18</f>
        <v>1</v>
      </c>
      <c r="D21" s="12">
        <f>D18/$C18</f>
        <v>0.63466334164588534</v>
      </c>
      <c r="E21" s="12">
        <f t="shared" si="0"/>
        <v>0.1882793017456359</v>
      </c>
      <c r="F21" s="12">
        <f t="shared" si="0"/>
        <v>6.6084788029925193E-2</v>
      </c>
      <c r="G21" s="12">
        <f t="shared" si="0"/>
        <v>0.11097256857855362</v>
      </c>
    </row>
    <row r="22" spans="2:14" ht="15" customHeight="1" x14ac:dyDescent="0.4">
      <c r="B22" s="37"/>
      <c r="C22" s="38"/>
      <c r="D22" s="38"/>
      <c r="E22" s="38"/>
      <c r="F22" s="38"/>
      <c r="G22" s="38"/>
      <c r="H22" s="38"/>
      <c r="I22" s="38"/>
      <c r="J22" s="38"/>
      <c r="K22" s="38"/>
      <c r="L22" s="38"/>
      <c r="M22" s="38"/>
      <c r="N22" s="38"/>
    </row>
    <row r="23" spans="2:14" x14ac:dyDescent="0.4">
      <c r="B23" s="18" t="s">
        <v>36</v>
      </c>
    </row>
    <row r="24" spans="2:14" s="24" customFormat="1" ht="37.5" customHeight="1" x14ac:dyDescent="0.4">
      <c r="B24" s="89"/>
      <c r="C24" s="90" t="s">
        <v>39</v>
      </c>
      <c r="D24" s="91" t="s">
        <v>117</v>
      </c>
      <c r="E24" s="91" t="s">
        <v>118</v>
      </c>
      <c r="F24" s="96" t="s">
        <v>119</v>
      </c>
      <c r="G24" s="91" t="s">
        <v>91</v>
      </c>
    </row>
    <row r="25" spans="2:14" x14ac:dyDescent="0.15">
      <c r="B25" s="164" t="s">
        <v>42</v>
      </c>
      <c r="C25" s="44">
        <f>SUM(D25:G25)</f>
        <v>802</v>
      </c>
      <c r="D25" s="45">
        <f>SUM(D27,D29,D31,D33,D35,D37,D39,D41,D43,D45,D47)</f>
        <v>509</v>
      </c>
      <c r="E25" s="45">
        <f t="shared" ref="E25:G25" si="1">SUM(E27,E29,E31,E33,E35,E37,E39,E41,E43,E45,E47)</f>
        <v>151</v>
      </c>
      <c r="F25" s="45">
        <f t="shared" si="1"/>
        <v>53</v>
      </c>
      <c r="G25" s="45">
        <f t="shared" si="1"/>
        <v>89</v>
      </c>
    </row>
    <row r="26" spans="2:14" ht="12.75" thickBot="1" x14ac:dyDescent="0.2">
      <c r="B26" s="47"/>
      <c r="C26" s="48">
        <f>$C25/C25</f>
        <v>1</v>
      </c>
      <c r="D26" s="48">
        <f>D25/$C25</f>
        <v>0.63466334164588534</v>
      </c>
      <c r="E26" s="48">
        <f t="shared" ref="E26:G26" si="2">E25/$C25</f>
        <v>0.1882793017456359</v>
      </c>
      <c r="F26" s="48">
        <f t="shared" si="2"/>
        <v>6.6084788029925193E-2</v>
      </c>
      <c r="G26" s="48">
        <f t="shared" si="2"/>
        <v>0.11097256857855362</v>
      </c>
    </row>
    <row r="27" spans="2:14" ht="12.75" thickTop="1" x14ac:dyDescent="0.15">
      <c r="B27" s="50" t="s">
        <v>5</v>
      </c>
      <c r="C27" s="44">
        <f>SUM(D27:G27)</f>
        <v>245</v>
      </c>
      <c r="D27" s="51">
        <v>161</v>
      </c>
      <c r="E27" s="45">
        <v>41</v>
      </c>
      <c r="F27" s="45">
        <v>19</v>
      </c>
      <c r="G27" s="45">
        <v>24</v>
      </c>
    </row>
    <row r="28" spans="2:14" x14ac:dyDescent="0.15">
      <c r="B28" s="52"/>
      <c r="C28" s="53">
        <f>$C27/C27</f>
        <v>1</v>
      </c>
      <c r="D28" s="53">
        <f>D27/$C27</f>
        <v>0.65714285714285714</v>
      </c>
      <c r="E28" s="53">
        <f t="shared" ref="E28:G28" si="3">E27/$C27</f>
        <v>0.16734693877551021</v>
      </c>
      <c r="F28" s="53">
        <f t="shared" si="3"/>
        <v>7.7551020408163265E-2</v>
      </c>
      <c r="G28" s="53">
        <f t="shared" si="3"/>
        <v>9.7959183673469383E-2</v>
      </c>
    </row>
    <row r="29" spans="2:14" x14ac:dyDescent="0.15">
      <c r="B29" s="50" t="s">
        <v>6</v>
      </c>
      <c r="C29" s="44">
        <f>SUM(D29:G29)</f>
        <v>89</v>
      </c>
      <c r="D29" s="51">
        <v>55</v>
      </c>
      <c r="E29" s="45">
        <v>14</v>
      </c>
      <c r="F29" s="45">
        <v>7</v>
      </c>
      <c r="G29" s="45">
        <v>13</v>
      </c>
    </row>
    <row r="30" spans="2:14" x14ac:dyDescent="0.15">
      <c r="B30" s="52"/>
      <c r="C30" s="53">
        <f>$C29/C29</f>
        <v>1</v>
      </c>
      <c r="D30" s="53">
        <f>D29/$C29</f>
        <v>0.6179775280898876</v>
      </c>
      <c r="E30" s="53">
        <f t="shared" ref="E30:G30" si="4">E29/$C29</f>
        <v>0.15730337078651685</v>
      </c>
      <c r="F30" s="53">
        <f t="shared" si="4"/>
        <v>7.8651685393258425E-2</v>
      </c>
      <c r="G30" s="53">
        <f t="shared" si="4"/>
        <v>0.14606741573033707</v>
      </c>
    </row>
    <row r="31" spans="2:14" x14ac:dyDescent="0.15">
      <c r="B31" s="50" t="s">
        <v>7</v>
      </c>
      <c r="C31" s="44">
        <f>SUM(D31:G31)</f>
        <v>213</v>
      </c>
      <c r="D31" s="51">
        <v>138</v>
      </c>
      <c r="E31" s="45">
        <v>37</v>
      </c>
      <c r="F31" s="45">
        <v>13</v>
      </c>
      <c r="G31" s="45">
        <v>25</v>
      </c>
    </row>
    <row r="32" spans="2:14" x14ac:dyDescent="0.15">
      <c r="B32" s="52"/>
      <c r="C32" s="53">
        <f>$C31/C31</f>
        <v>1</v>
      </c>
      <c r="D32" s="53">
        <f>D31/$C31</f>
        <v>0.647887323943662</v>
      </c>
      <c r="E32" s="53">
        <f t="shared" ref="E32:G32" si="5">E31/$C31</f>
        <v>0.17370892018779344</v>
      </c>
      <c r="F32" s="53">
        <f t="shared" si="5"/>
        <v>6.1032863849765258E-2</v>
      </c>
      <c r="G32" s="53">
        <f t="shared" si="5"/>
        <v>0.11737089201877934</v>
      </c>
    </row>
    <row r="33" spans="2:7" x14ac:dyDescent="0.15">
      <c r="B33" s="50" t="s">
        <v>8</v>
      </c>
      <c r="C33" s="44">
        <f>SUM(D33:G33)</f>
        <v>36</v>
      </c>
      <c r="D33" s="51">
        <v>26</v>
      </c>
      <c r="E33" s="45">
        <v>3</v>
      </c>
      <c r="F33" s="45">
        <v>3</v>
      </c>
      <c r="G33" s="45">
        <v>4</v>
      </c>
    </row>
    <row r="34" spans="2:7" x14ac:dyDescent="0.15">
      <c r="B34" s="52"/>
      <c r="C34" s="53">
        <f>$C33/C33</f>
        <v>1</v>
      </c>
      <c r="D34" s="53">
        <f>D33/$C33</f>
        <v>0.72222222222222221</v>
      </c>
      <c r="E34" s="53">
        <f t="shared" ref="E34:G34" si="6">E33/$C33</f>
        <v>8.3333333333333329E-2</v>
      </c>
      <c r="F34" s="53">
        <f t="shared" si="6"/>
        <v>8.3333333333333329E-2</v>
      </c>
      <c r="G34" s="53">
        <f t="shared" si="6"/>
        <v>0.1111111111111111</v>
      </c>
    </row>
    <row r="35" spans="2:7" x14ac:dyDescent="0.15">
      <c r="B35" s="50" t="s">
        <v>9</v>
      </c>
      <c r="C35" s="44">
        <f>SUM(D35:G35)</f>
        <v>98</v>
      </c>
      <c r="D35" s="51">
        <v>64</v>
      </c>
      <c r="E35" s="45">
        <v>22</v>
      </c>
      <c r="F35" s="45">
        <v>5</v>
      </c>
      <c r="G35" s="45">
        <v>7</v>
      </c>
    </row>
    <row r="36" spans="2:7" x14ac:dyDescent="0.15">
      <c r="B36" s="52"/>
      <c r="C36" s="53">
        <f>$C35/C35</f>
        <v>1</v>
      </c>
      <c r="D36" s="53">
        <f>D35/$C35</f>
        <v>0.65306122448979587</v>
      </c>
      <c r="E36" s="53">
        <f t="shared" ref="E36:G36" si="7">E35/$C35</f>
        <v>0.22448979591836735</v>
      </c>
      <c r="F36" s="53">
        <f t="shared" si="7"/>
        <v>5.1020408163265307E-2</v>
      </c>
      <c r="G36" s="53">
        <f t="shared" si="7"/>
        <v>7.1428571428571425E-2</v>
      </c>
    </row>
    <row r="37" spans="2:7" x14ac:dyDescent="0.15">
      <c r="B37" s="50" t="s">
        <v>1</v>
      </c>
      <c r="C37" s="44">
        <f>SUM(D37:G37)</f>
        <v>4</v>
      </c>
      <c r="D37" s="51">
        <v>4</v>
      </c>
      <c r="E37" s="45">
        <v>0</v>
      </c>
      <c r="F37" s="45">
        <v>0</v>
      </c>
      <c r="G37" s="45">
        <v>0</v>
      </c>
    </row>
    <row r="38" spans="2:7" x14ac:dyDescent="0.15">
      <c r="B38" s="52"/>
      <c r="C38" s="53">
        <f>$C37/C37</f>
        <v>1</v>
      </c>
      <c r="D38" s="53">
        <f>D37/$C37</f>
        <v>1</v>
      </c>
      <c r="E38" s="53">
        <f t="shared" ref="E38:G38" si="8">E37/$C37</f>
        <v>0</v>
      </c>
      <c r="F38" s="53">
        <f t="shared" si="8"/>
        <v>0</v>
      </c>
      <c r="G38" s="53">
        <f t="shared" si="8"/>
        <v>0</v>
      </c>
    </row>
    <row r="39" spans="2:7" x14ac:dyDescent="0.15">
      <c r="B39" s="50" t="s">
        <v>10</v>
      </c>
      <c r="C39" s="44">
        <f>SUM(D39:G39)</f>
        <v>17</v>
      </c>
      <c r="D39" s="51">
        <v>9</v>
      </c>
      <c r="E39" s="45">
        <v>6</v>
      </c>
      <c r="F39" s="45">
        <v>2</v>
      </c>
      <c r="G39" s="45">
        <v>0</v>
      </c>
    </row>
    <row r="40" spans="2:7" x14ac:dyDescent="0.15">
      <c r="B40" s="52"/>
      <c r="C40" s="53">
        <f>$C39/C39</f>
        <v>1</v>
      </c>
      <c r="D40" s="53">
        <f>D39/$C39</f>
        <v>0.52941176470588236</v>
      </c>
      <c r="E40" s="53">
        <f t="shared" ref="E40:G40" si="9">E39/$C39</f>
        <v>0.35294117647058826</v>
      </c>
      <c r="F40" s="53">
        <f t="shared" si="9"/>
        <v>0.11764705882352941</v>
      </c>
      <c r="G40" s="53">
        <f t="shared" si="9"/>
        <v>0</v>
      </c>
    </row>
    <row r="41" spans="2:7" x14ac:dyDescent="0.15">
      <c r="B41" s="50" t="s">
        <v>11</v>
      </c>
      <c r="C41" s="44">
        <f>SUM(D41:G41)</f>
        <v>3</v>
      </c>
      <c r="D41" s="51">
        <v>3</v>
      </c>
      <c r="E41" s="45">
        <v>0</v>
      </c>
      <c r="F41" s="45">
        <v>0</v>
      </c>
      <c r="G41" s="45">
        <v>0</v>
      </c>
    </row>
    <row r="42" spans="2:7" x14ac:dyDescent="0.15">
      <c r="B42" s="52"/>
      <c r="C42" s="53">
        <f>$C41/C41</f>
        <v>1</v>
      </c>
      <c r="D42" s="53">
        <f>D41/$C41</f>
        <v>1</v>
      </c>
      <c r="E42" s="53">
        <f t="shared" ref="E42:G42" si="10">E41/$C41</f>
        <v>0</v>
      </c>
      <c r="F42" s="53">
        <f t="shared" si="10"/>
        <v>0</v>
      </c>
      <c r="G42" s="53">
        <f t="shared" si="10"/>
        <v>0</v>
      </c>
    </row>
    <row r="43" spans="2:7" x14ac:dyDescent="0.15">
      <c r="B43" s="50" t="s">
        <v>12</v>
      </c>
      <c r="C43" s="44">
        <f>SUM(D43:G43)</f>
        <v>18</v>
      </c>
      <c r="D43" s="51">
        <v>10</v>
      </c>
      <c r="E43" s="45">
        <v>4</v>
      </c>
      <c r="F43" s="45">
        <v>2</v>
      </c>
      <c r="G43" s="45">
        <v>2</v>
      </c>
    </row>
    <row r="44" spans="2:7" x14ac:dyDescent="0.15">
      <c r="B44" s="52"/>
      <c r="C44" s="53">
        <f>$C43/C43</f>
        <v>1</v>
      </c>
      <c r="D44" s="53">
        <f>D43/$C43</f>
        <v>0.55555555555555558</v>
      </c>
      <c r="E44" s="53">
        <f t="shared" ref="E44:G44" si="11">E43/$C43</f>
        <v>0.22222222222222221</v>
      </c>
      <c r="F44" s="53">
        <f t="shared" si="11"/>
        <v>0.1111111111111111</v>
      </c>
      <c r="G44" s="53">
        <f t="shared" si="11"/>
        <v>0.1111111111111111</v>
      </c>
    </row>
    <row r="45" spans="2:7" x14ac:dyDescent="0.15">
      <c r="B45" s="50" t="s">
        <v>13</v>
      </c>
      <c r="C45" s="44">
        <f>SUM(D45:G45)</f>
        <v>9</v>
      </c>
      <c r="D45" s="51">
        <v>8</v>
      </c>
      <c r="E45" s="45">
        <v>0</v>
      </c>
      <c r="F45" s="45">
        <v>0</v>
      </c>
      <c r="G45" s="45">
        <v>1</v>
      </c>
    </row>
    <row r="46" spans="2:7" x14ac:dyDescent="0.15">
      <c r="B46" s="52"/>
      <c r="C46" s="53">
        <f>$C45/C45</f>
        <v>1</v>
      </c>
      <c r="D46" s="53">
        <f>D45/$C45</f>
        <v>0.88888888888888884</v>
      </c>
      <c r="E46" s="53">
        <f t="shared" ref="E46:G46" si="12">E45/$C45</f>
        <v>0</v>
      </c>
      <c r="F46" s="53">
        <f t="shared" si="12"/>
        <v>0</v>
      </c>
      <c r="G46" s="53">
        <f t="shared" si="12"/>
        <v>0.1111111111111111</v>
      </c>
    </row>
    <row r="47" spans="2:7" x14ac:dyDescent="0.15">
      <c r="B47" s="50" t="s">
        <v>43</v>
      </c>
      <c r="C47" s="44">
        <f>SUM(D47:G47)</f>
        <v>70</v>
      </c>
      <c r="D47" s="51">
        <v>31</v>
      </c>
      <c r="E47" s="45">
        <v>24</v>
      </c>
      <c r="F47" s="45">
        <v>2</v>
      </c>
      <c r="G47" s="45">
        <v>13</v>
      </c>
    </row>
    <row r="48" spans="2:7" x14ac:dyDescent="0.15">
      <c r="B48" s="52"/>
      <c r="C48" s="53">
        <f>$C47/C47</f>
        <v>1</v>
      </c>
      <c r="D48" s="53">
        <f>D47/$C47</f>
        <v>0.44285714285714284</v>
      </c>
      <c r="E48" s="53">
        <f t="shared" ref="E48:G48" si="13">E47/$C47</f>
        <v>0.34285714285714286</v>
      </c>
      <c r="F48" s="53">
        <f t="shared" si="13"/>
        <v>2.8571428571428571E-2</v>
      </c>
      <c r="G48" s="53">
        <f t="shared" si="13"/>
        <v>0.18571428571428572</v>
      </c>
    </row>
    <row r="50" spans="2:8" x14ac:dyDescent="0.4">
      <c r="B50" s="18" t="s">
        <v>48</v>
      </c>
      <c r="G50" s="19"/>
      <c r="H50" s="19"/>
    </row>
    <row r="51" spans="2:8" s="24" customFormat="1" ht="34.5" customHeight="1" x14ac:dyDescent="0.4">
      <c r="B51" s="89"/>
      <c r="C51" s="90" t="s">
        <v>39</v>
      </c>
      <c r="D51" s="91" t="s">
        <v>117</v>
      </c>
      <c r="E51" s="91" t="s">
        <v>118</v>
      </c>
      <c r="F51" s="96" t="s">
        <v>119</v>
      </c>
      <c r="G51" s="91" t="s">
        <v>91</v>
      </c>
    </row>
    <row r="52" spans="2:8" x14ac:dyDescent="0.15">
      <c r="B52" s="164" t="s">
        <v>42</v>
      </c>
      <c r="C52" s="44">
        <f>SUM(D52:G52)</f>
        <v>802</v>
      </c>
      <c r="D52" s="45">
        <f t="shared" ref="D52:G52" si="14">SUM(D54,D56,D58,D60,D62,)</f>
        <v>509</v>
      </c>
      <c r="E52" s="45">
        <f t="shared" si="14"/>
        <v>151</v>
      </c>
      <c r="F52" s="45">
        <f t="shared" si="14"/>
        <v>53</v>
      </c>
      <c r="G52" s="45">
        <f t="shared" si="14"/>
        <v>89</v>
      </c>
      <c r="H52" s="19"/>
    </row>
    <row r="53" spans="2:8" ht="12.75" thickBot="1" x14ac:dyDescent="0.2">
      <c r="B53" s="47"/>
      <c r="C53" s="48">
        <f>$C52/C52</f>
        <v>1</v>
      </c>
      <c r="D53" s="48">
        <f t="shared" ref="D53:G53" si="15">D52/$C52</f>
        <v>0.63466334164588534</v>
      </c>
      <c r="E53" s="48">
        <f t="shared" si="15"/>
        <v>0.1882793017456359</v>
      </c>
      <c r="F53" s="48">
        <f t="shared" si="15"/>
        <v>6.6084788029925193E-2</v>
      </c>
      <c r="G53" s="48">
        <f t="shared" si="15"/>
        <v>0.11097256857855362</v>
      </c>
      <c r="H53" s="19"/>
    </row>
    <row r="54" spans="2:8" ht="12.75" thickTop="1" x14ac:dyDescent="0.15">
      <c r="B54" s="50" t="s">
        <v>17</v>
      </c>
      <c r="C54" s="44">
        <f>SUM(D54:G54)</f>
        <v>633</v>
      </c>
      <c r="D54" s="51">
        <v>389</v>
      </c>
      <c r="E54" s="45">
        <v>125</v>
      </c>
      <c r="F54" s="45">
        <v>43</v>
      </c>
      <c r="G54" s="45">
        <v>76</v>
      </c>
      <c r="H54" s="19"/>
    </row>
    <row r="55" spans="2:8" x14ac:dyDescent="0.15">
      <c r="B55" s="52"/>
      <c r="C55" s="53">
        <f>$C54/C54</f>
        <v>1</v>
      </c>
      <c r="D55" s="53">
        <f t="shared" ref="D55:G55" si="16">D54/$C54</f>
        <v>0.6145339652448657</v>
      </c>
      <c r="E55" s="53">
        <f t="shared" si="16"/>
        <v>0.19747235387045814</v>
      </c>
      <c r="F55" s="53">
        <f t="shared" si="16"/>
        <v>6.7930489731437602E-2</v>
      </c>
      <c r="G55" s="53">
        <f t="shared" si="16"/>
        <v>0.12006319115323855</v>
      </c>
      <c r="H55" s="19"/>
    </row>
    <row r="56" spans="2:8" x14ac:dyDescent="0.15">
      <c r="B56" s="50" t="s">
        <v>18</v>
      </c>
      <c r="C56" s="44">
        <f>SUM(D56:G56)</f>
        <v>91</v>
      </c>
      <c r="D56" s="51">
        <v>70</v>
      </c>
      <c r="E56" s="45">
        <v>13</v>
      </c>
      <c r="F56" s="45">
        <v>4</v>
      </c>
      <c r="G56" s="45">
        <v>4</v>
      </c>
      <c r="H56" s="19"/>
    </row>
    <row r="57" spans="2:8" x14ac:dyDescent="0.15">
      <c r="B57" s="52"/>
      <c r="C57" s="53">
        <f>$C56/C56</f>
        <v>1</v>
      </c>
      <c r="D57" s="53">
        <f t="shared" ref="D57:G57" si="17">D56/$C56</f>
        <v>0.76923076923076927</v>
      </c>
      <c r="E57" s="53">
        <f t="shared" si="17"/>
        <v>0.14285714285714285</v>
      </c>
      <c r="F57" s="53">
        <f t="shared" si="17"/>
        <v>4.3956043956043959E-2</v>
      </c>
      <c r="G57" s="53">
        <f t="shared" si="17"/>
        <v>4.3956043956043959E-2</v>
      </c>
      <c r="H57" s="19"/>
    </row>
    <row r="58" spans="2:8" x14ac:dyDescent="0.15">
      <c r="B58" s="50" t="s">
        <v>19</v>
      </c>
      <c r="C58" s="44">
        <f>SUM(D58:G58)</f>
        <v>21</v>
      </c>
      <c r="D58" s="51">
        <v>14</v>
      </c>
      <c r="E58" s="45">
        <v>5</v>
      </c>
      <c r="F58" s="45">
        <v>2</v>
      </c>
      <c r="G58" s="45">
        <v>0</v>
      </c>
      <c r="H58" s="19"/>
    </row>
    <row r="59" spans="2:8" x14ac:dyDescent="0.15">
      <c r="B59" s="52"/>
      <c r="C59" s="53">
        <f>$C58/C58</f>
        <v>1</v>
      </c>
      <c r="D59" s="53">
        <f t="shared" ref="D59:G59" si="18">D58/$C58</f>
        <v>0.66666666666666663</v>
      </c>
      <c r="E59" s="53">
        <f t="shared" si="18"/>
        <v>0.23809523809523808</v>
      </c>
      <c r="F59" s="53">
        <f t="shared" si="18"/>
        <v>9.5238095238095233E-2</v>
      </c>
      <c r="G59" s="53">
        <f t="shared" si="18"/>
        <v>0</v>
      </c>
      <c r="H59" s="19"/>
    </row>
    <row r="60" spans="2:8" x14ac:dyDescent="0.15">
      <c r="B60" s="50" t="s">
        <v>20</v>
      </c>
      <c r="C60" s="44">
        <f>SUM(D60:G60)</f>
        <v>37</v>
      </c>
      <c r="D60" s="51">
        <v>29</v>
      </c>
      <c r="E60" s="45">
        <v>3</v>
      </c>
      <c r="F60" s="45">
        <v>3</v>
      </c>
      <c r="G60" s="45">
        <v>2</v>
      </c>
      <c r="H60" s="19"/>
    </row>
    <row r="61" spans="2:8" x14ac:dyDescent="0.15">
      <c r="B61" s="52"/>
      <c r="C61" s="53">
        <f>$C60/C60</f>
        <v>1</v>
      </c>
      <c r="D61" s="53">
        <f t="shared" ref="D61:G61" si="19">D60/$C60</f>
        <v>0.78378378378378377</v>
      </c>
      <c r="E61" s="53">
        <f t="shared" si="19"/>
        <v>8.1081081081081086E-2</v>
      </c>
      <c r="F61" s="53">
        <f t="shared" si="19"/>
        <v>8.1081081081081086E-2</v>
      </c>
      <c r="G61" s="53">
        <f t="shared" si="19"/>
        <v>5.4054054054054057E-2</v>
      </c>
      <c r="H61" s="19"/>
    </row>
    <row r="62" spans="2:8" x14ac:dyDescent="0.15">
      <c r="B62" s="50" t="s">
        <v>24</v>
      </c>
      <c r="C62" s="44">
        <f>SUM(D62:G62)</f>
        <v>20</v>
      </c>
      <c r="D62" s="51">
        <v>7</v>
      </c>
      <c r="E62" s="45">
        <v>5</v>
      </c>
      <c r="F62" s="45">
        <v>1</v>
      </c>
      <c r="G62" s="45">
        <v>7</v>
      </c>
      <c r="H62" s="19"/>
    </row>
    <row r="63" spans="2:8" x14ac:dyDescent="0.15">
      <c r="B63" s="52"/>
      <c r="C63" s="53">
        <f>$C62/C62</f>
        <v>1</v>
      </c>
      <c r="D63" s="53">
        <f t="shared" ref="D63:G63" si="20">D62/$C62</f>
        <v>0.35</v>
      </c>
      <c r="E63" s="53">
        <f t="shared" si="20"/>
        <v>0.25</v>
      </c>
      <c r="F63" s="53">
        <f t="shared" si="20"/>
        <v>0.05</v>
      </c>
      <c r="G63" s="53">
        <f t="shared" si="20"/>
        <v>0.35</v>
      </c>
      <c r="H63" s="19"/>
    </row>
    <row r="64" spans="2:8" x14ac:dyDescent="0.4">
      <c r="H64" s="19"/>
    </row>
    <row r="65" spans="2:8" x14ac:dyDescent="0.4">
      <c r="B65" s="18" t="s">
        <v>49</v>
      </c>
      <c r="H65" s="19"/>
    </row>
    <row r="66" spans="2:8" s="24" customFormat="1" ht="36" customHeight="1" x14ac:dyDescent="0.4">
      <c r="B66" s="89"/>
      <c r="C66" s="90" t="s">
        <v>39</v>
      </c>
      <c r="D66" s="91" t="s">
        <v>117</v>
      </c>
      <c r="E66" s="91" t="s">
        <v>118</v>
      </c>
      <c r="F66" s="133" t="s">
        <v>119</v>
      </c>
      <c r="G66" s="91" t="s">
        <v>91</v>
      </c>
    </row>
    <row r="67" spans="2:8" x14ac:dyDescent="0.15">
      <c r="B67" s="164" t="s">
        <v>42</v>
      </c>
      <c r="C67" s="44">
        <f>SUM(D67:G67)</f>
        <v>784</v>
      </c>
      <c r="D67" s="45">
        <f>SUM(D69,D71,D73,D75,D77,D79)</f>
        <v>508</v>
      </c>
      <c r="E67" s="45">
        <f t="shared" ref="E67:G67" si="21">SUM(E69,E71,E73,E75,E77,E79)</f>
        <v>146</v>
      </c>
      <c r="F67" s="45">
        <f t="shared" si="21"/>
        <v>52</v>
      </c>
      <c r="G67" s="45">
        <f t="shared" si="21"/>
        <v>78</v>
      </c>
      <c r="H67" s="19"/>
    </row>
    <row r="68" spans="2:8" ht="12.75" thickBot="1" x14ac:dyDescent="0.2">
      <c r="B68" s="47"/>
      <c r="C68" s="48">
        <f>$C67/C67</f>
        <v>1</v>
      </c>
      <c r="D68" s="48">
        <f>D67/$C67</f>
        <v>0.64795918367346939</v>
      </c>
      <c r="E68" s="48">
        <f t="shared" ref="E68:G68" si="22">E67/$C67</f>
        <v>0.18622448979591838</v>
      </c>
      <c r="F68" s="48">
        <f t="shared" si="22"/>
        <v>6.6326530612244902E-2</v>
      </c>
      <c r="G68" s="48">
        <f t="shared" si="22"/>
        <v>9.9489795918367346E-2</v>
      </c>
      <c r="H68" s="19"/>
    </row>
    <row r="69" spans="2:8" ht="12.75" thickTop="1" x14ac:dyDescent="0.15">
      <c r="B69" s="50" t="s">
        <v>498</v>
      </c>
      <c r="C69" s="44">
        <f>SUM(D69:G69)</f>
        <v>109</v>
      </c>
      <c r="D69" s="51">
        <v>59</v>
      </c>
      <c r="E69" s="45">
        <v>21</v>
      </c>
      <c r="F69" s="45">
        <v>10</v>
      </c>
      <c r="G69" s="45">
        <v>19</v>
      </c>
    </row>
    <row r="70" spans="2:8" x14ac:dyDescent="0.15">
      <c r="B70" s="52"/>
      <c r="C70" s="53">
        <f>$C69/C69</f>
        <v>1</v>
      </c>
      <c r="D70" s="53">
        <f>D69/$C69</f>
        <v>0.54128440366972475</v>
      </c>
      <c r="E70" s="53">
        <f t="shared" ref="E70:G70" si="23">E69/$C69</f>
        <v>0.19266055045871561</v>
      </c>
      <c r="F70" s="53">
        <f t="shared" si="23"/>
        <v>9.1743119266055051E-2</v>
      </c>
      <c r="G70" s="53">
        <f t="shared" si="23"/>
        <v>0.1743119266055046</v>
      </c>
    </row>
    <row r="71" spans="2:8" x14ac:dyDescent="0.15">
      <c r="B71" s="50" t="s">
        <v>21</v>
      </c>
      <c r="C71" s="44">
        <f>SUM(D71:G71)</f>
        <v>226</v>
      </c>
      <c r="D71" s="51">
        <v>148</v>
      </c>
      <c r="E71" s="45">
        <v>32</v>
      </c>
      <c r="F71" s="45">
        <v>16</v>
      </c>
      <c r="G71" s="45">
        <v>30</v>
      </c>
    </row>
    <row r="72" spans="2:8" x14ac:dyDescent="0.15">
      <c r="B72" s="52"/>
      <c r="C72" s="53">
        <f>$C71/C71</f>
        <v>1</v>
      </c>
      <c r="D72" s="53">
        <f>D71/$C71</f>
        <v>0.65486725663716816</v>
      </c>
      <c r="E72" s="53">
        <f t="shared" ref="E72:G72" si="24">E71/$C71</f>
        <v>0.1415929203539823</v>
      </c>
      <c r="F72" s="53">
        <f t="shared" si="24"/>
        <v>7.0796460176991149E-2</v>
      </c>
      <c r="G72" s="53">
        <f t="shared" si="24"/>
        <v>0.13274336283185842</v>
      </c>
    </row>
    <row r="73" spans="2:8" x14ac:dyDescent="0.15">
      <c r="B73" s="50" t="s">
        <v>22</v>
      </c>
      <c r="C73" s="44">
        <f>SUM(D73:G73)</f>
        <v>276</v>
      </c>
      <c r="D73" s="51">
        <v>175</v>
      </c>
      <c r="E73" s="45">
        <v>66</v>
      </c>
      <c r="F73" s="45">
        <v>17</v>
      </c>
      <c r="G73" s="45">
        <v>18</v>
      </c>
    </row>
    <row r="74" spans="2:8" x14ac:dyDescent="0.15">
      <c r="B74" s="52"/>
      <c r="C74" s="53">
        <f>$C73/C73</f>
        <v>1</v>
      </c>
      <c r="D74" s="53">
        <f>D73/$C73</f>
        <v>0.63405797101449279</v>
      </c>
      <c r="E74" s="53">
        <f t="shared" ref="E74:G74" si="25">E73/$C73</f>
        <v>0.2391304347826087</v>
      </c>
      <c r="F74" s="53">
        <f t="shared" si="25"/>
        <v>6.1594202898550728E-2</v>
      </c>
      <c r="G74" s="53">
        <f t="shared" si="25"/>
        <v>6.5217391304347824E-2</v>
      </c>
    </row>
    <row r="75" spans="2:8" x14ac:dyDescent="0.15">
      <c r="B75" s="50" t="s">
        <v>23</v>
      </c>
      <c r="C75" s="44">
        <f>SUM(D75:G75)</f>
        <v>90</v>
      </c>
      <c r="D75" s="51">
        <v>64</v>
      </c>
      <c r="E75" s="45">
        <v>15</v>
      </c>
      <c r="F75" s="45">
        <v>4</v>
      </c>
      <c r="G75" s="45">
        <v>7</v>
      </c>
    </row>
    <row r="76" spans="2:8" x14ac:dyDescent="0.15">
      <c r="B76" s="52"/>
      <c r="C76" s="53">
        <f>$C75/C75</f>
        <v>1</v>
      </c>
      <c r="D76" s="53">
        <f>D75/$C75</f>
        <v>0.71111111111111114</v>
      </c>
      <c r="E76" s="53">
        <f t="shared" ref="E76:G76" si="26">E75/$C75</f>
        <v>0.16666666666666666</v>
      </c>
      <c r="F76" s="53">
        <f t="shared" si="26"/>
        <v>4.4444444444444446E-2</v>
      </c>
      <c r="G76" s="53">
        <f t="shared" si="26"/>
        <v>7.7777777777777779E-2</v>
      </c>
      <c r="H76" s="19"/>
    </row>
    <row r="77" spans="2:8" x14ac:dyDescent="0.15">
      <c r="B77" s="50" t="s">
        <v>320</v>
      </c>
      <c r="C77" s="44">
        <f>SUM(D77:G77)</f>
        <v>62</v>
      </c>
      <c r="D77" s="51">
        <v>45</v>
      </c>
      <c r="E77" s="45">
        <v>10</v>
      </c>
      <c r="F77" s="45">
        <v>5</v>
      </c>
      <c r="G77" s="45">
        <v>2</v>
      </c>
      <c r="H77" s="19"/>
    </row>
    <row r="78" spans="2:8" x14ac:dyDescent="0.15">
      <c r="B78" s="52"/>
      <c r="C78" s="53">
        <f>$C77/C77</f>
        <v>1</v>
      </c>
      <c r="D78" s="53">
        <f>D77/$C77</f>
        <v>0.72580645161290325</v>
      </c>
      <c r="E78" s="53">
        <f t="shared" ref="E78:G78" si="27">E77/$C77</f>
        <v>0.16129032258064516</v>
      </c>
      <c r="F78" s="53">
        <f t="shared" si="27"/>
        <v>8.0645161290322578E-2</v>
      </c>
      <c r="G78" s="53">
        <f t="shared" si="27"/>
        <v>3.2258064516129031E-2</v>
      </c>
      <c r="H78" s="19"/>
    </row>
    <row r="79" spans="2:8" x14ac:dyDescent="0.15">
      <c r="B79" s="50" t="s">
        <v>319</v>
      </c>
      <c r="C79" s="44">
        <f>SUM(D79:G79)</f>
        <v>21</v>
      </c>
      <c r="D79" s="51">
        <v>17</v>
      </c>
      <c r="E79" s="45">
        <v>2</v>
      </c>
      <c r="F79" s="45">
        <v>0</v>
      </c>
      <c r="G79" s="45">
        <v>2</v>
      </c>
      <c r="H79" s="19"/>
    </row>
    <row r="80" spans="2:8" ht="12.75" thickBot="1" x14ac:dyDescent="0.2">
      <c r="B80" s="52"/>
      <c r="C80" s="53">
        <f>$C79/C79</f>
        <v>1</v>
      </c>
      <c r="D80" s="53">
        <f>D79/$C79</f>
        <v>0.80952380952380953</v>
      </c>
      <c r="E80" s="53">
        <f t="shared" ref="E80:G80" si="28">E79/$C79</f>
        <v>9.5238095238095233E-2</v>
      </c>
      <c r="F80" s="53">
        <f t="shared" si="28"/>
        <v>0</v>
      </c>
      <c r="G80" s="53">
        <f t="shared" si="28"/>
        <v>9.5238095238095233E-2</v>
      </c>
      <c r="H80" s="19"/>
    </row>
    <row r="81" spans="2:18" ht="14.25" thickTop="1" x14ac:dyDescent="0.15">
      <c r="B81" s="243" t="s">
        <v>489</v>
      </c>
      <c r="C81" s="244">
        <f t="shared" ref="C81:C82" si="29">SUM(D81:G81)</f>
        <v>763</v>
      </c>
      <c r="D81" s="244">
        <f>SUM(D69,D71,D73,D75,D77)</f>
        <v>491</v>
      </c>
      <c r="E81" s="244">
        <f>SUM(E69,E71,E73,E75,E77)</f>
        <v>144</v>
      </c>
      <c r="F81" s="244">
        <f>SUM(F69,F71,F73,F75,F77)</f>
        <v>52</v>
      </c>
      <c r="G81" s="244">
        <f>SUM(G69,G71,G73,G75,G77)</f>
        <v>76</v>
      </c>
      <c r="H81" s="19"/>
    </row>
    <row r="82" spans="2:18" ht="13.5" x14ac:dyDescent="0.15">
      <c r="B82" s="245"/>
      <c r="C82" s="237">
        <f t="shared" si="29"/>
        <v>1</v>
      </c>
      <c r="D82" s="238">
        <f>D81/$C81</f>
        <v>0.64351245085190034</v>
      </c>
      <c r="E82" s="238">
        <f t="shared" ref="E82:G82" si="30">E81/$C81</f>
        <v>0.18872870249017037</v>
      </c>
      <c r="F82" s="238">
        <f t="shared" si="30"/>
        <v>6.8152031454783754E-2</v>
      </c>
      <c r="G82" s="238">
        <f t="shared" si="30"/>
        <v>9.9606815203145474E-2</v>
      </c>
      <c r="H82" s="19"/>
    </row>
    <row r="83" spans="2:18" x14ac:dyDescent="0.4">
      <c r="H83" s="19"/>
    </row>
    <row r="84" spans="2:18" ht="16.5" customHeight="1" x14ac:dyDescent="0.4">
      <c r="B84" s="18" t="s">
        <v>311</v>
      </c>
      <c r="H84" s="19"/>
    </row>
    <row r="85" spans="2:18" s="24" customFormat="1" ht="36" customHeight="1" x14ac:dyDescent="0.4">
      <c r="B85" s="89"/>
      <c r="C85" s="90" t="s">
        <v>39</v>
      </c>
      <c r="D85" s="91" t="s">
        <v>117</v>
      </c>
      <c r="E85" s="91" t="s">
        <v>118</v>
      </c>
      <c r="F85" s="91" t="s">
        <v>119</v>
      </c>
      <c r="G85" s="91" t="s">
        <v>91</v>
      </c>
    </row>
    <row r="86" spans="2:18" x14ac:dyDescent="0.15">
      <c r="B86" s="164" t="s">
        <v>42</v>
      </c>
      <c r="C86" s="44">
        <f>SUM(D86:G86)</f>
        <v>802</v>
      </c>
      <c r="D86" s="45">
        <f>SUM(D88,D90,D92,D94,D96,D98,D100)</f>
        <v>509</v>
      </c>
      <c r="E86" s="45">
        <f t="shared" ref="E86:G86" si="31">SUM(E88,E90,E92,E94,E96,E98,E100)</f>
        <v>151</v>
      </c>
      <c r="F86" s="45">
        <f t="shared" si="31"/>
        <v>53</v>
      </c>
      <c r="G86" s="45">
        <f t="shared" si="31"/>
        <v>89</v>
      </c>
      <c r="H86" s="19"/>
    </row>
    <row r="87" spans="2:18" ht="12.75" thickBot="1" x14ac:dyDescent="0.2">
      <c r="B87" s="47"/>
      <c r="C87" s="48">
        <f>$C86/C86</f>
        <v>1</v>
      </c>
      <c r="D87" s="48">
        <f t="shared" ref="D87:G87" si="32">D86/$C86</f>
        <v>0.63466334164588534</v>
      </c>
      <c r="E87" s="48">
        <f t="shared" si="32"/>
        <v>0.1882793017456359</v>
      </c>
      <c r="F87" s="48">
        <f t="shared" si="32"/>
        <v>6.6084788029925193E-2</v>
      </c>
      <c r="G87" s="48">
        <f t="shared" si="32"/>
        <v>0.11097256857855362</v>
      </c>
      <c r="H87" s="19"/>
    </row>
    <row r="88" spans="2:18" ht="12.75" thickTop="1" x14ac:dyDescent="0.15">
      <c r="B88" s="50" t="s">
        <v>67</v>
      </c>
      <c r="C88" s="44">
        <f>SUM(D88:G88)</f>
        <v>262</v>
      </c>
      <c r="D88" s="51">
        <v>158</v>
      </c>
      <c r="E88" s="45">
        <v>48</v>
      </c>
      <c r="F88" s="45">
        <v>19</v>
      </c>
      <c r="G88" s="45">
        <v>37</v>
      </c>
      <c r="H88" s="72"/>
      <c r="I88" s="73"/>
      <c r="J88" s="73"/>
      <c r="K88" s="73"/>
      <c r="L88" s="73"/>
      <c r="M88" s="73"/>
      <c r="N88" s="73"/>
      <c r="O88" s="73"/>
      <c r="P88" s="73"/>
      <c r="Q88" s="73"/>
      <c r="R88" s="73"/>
    </row>
    <row r="89" spans="2:18" x14ac:dyDescent="0.15">
      <c r="B89" s="52"/>
      <c r="C89" s="53">
        <f>$C88/C88</f>
        <v>1</v>
      </c>
      <c r="D89" s="53">
        <f t="shared" ref="D89:G89" si="33">D88/$C88</f>
        <v>0.60305343511450382</v>
      </c>
      <c r="E89" s="53">
        <f t="shared" si="33"/>
        <v>0.18320610687022901</v>
      </c>
      <c r="F89" s="53">
        <f t="shared" si="33"/>
        <v>7.2519083969465645E-2</v>
      </c>
      <c r="G89" s="53">
        <f t="shared" si="33"/>
        <v>0.14122137404580154</v>
      </c>
      <c r="H89" s="72"/>
      <c r="I89" s="73"/>
      <c r="J89" s="73"/>
      <c r="K89" s="73"/>
      <c r="L89" s="73"/>
      <c r="M89" s="73"/>
      <c r="N89" s="73"/>
      <c r="O89" s="73"/>
      <c r="P89" s="73"/>
      <c r="Q89" s="73"/>
      <c r="R89" s="73"/>
    </row>
    <row r="90" spans="2:18" x14ac:dyDescent="0.15">
      <c r="B90" s="50" t="s">
        <v>31</v>
      </c>
      <c r="C90" s="44">
        <f>SUM(D90:G90)</f>
        <v>31</v>
      </c>
      <c r="D90" s="51">
        <v>21</v>
      </c>
      <c r="E90" s="45">
        <v>4</v>
      </c>
      <c r="F90" s="45">
        <v>3</v>
      </c>
      <c r="G90" s="45">
        <v>3</v>
      </c>
      <c r="H90" s="72"/>
      <c r="I90" s="73"/>
      <c r="J90" s="73"/>
      <c r="K90" s="73"/>
      <c r="L90" s="73"/>
      <c r="M90" s="73"/>
      <c r="N90" s="73"/>
      <c r="O90" s="73"/>
      <c r="P90" s="73"/>
      <c r="Q90" s="73"/>
      <c r="R90" s="73"/>
    </row>
    <row r="91" spans="2:18" x14ac:dyDescent="0.15">
      <c r="B91" s="52"/>
      <c r="C91" s="53">
        <f>$C90/C90</f>
        <v>1</v>
      </c>
      <c r="D91" s="53">
        <f t="shared" ref="D91:G91" si="34">D90/$C90</f>
        <v>0.67741935483870963</v>
      </c>
      <c r="E91" s="53">
        <f t="shared" si="34"/>
        <v>0.12903225806451613</v>
      </c>
      <c r="F91" s="53">
        <f t="shared" si="34"/>
        <v>9.6774193548387094E-2</v>
      </c>
      <c r="G91" s="53">
        <f t="shared" si="34"/>
        <v>9.6774193548387094E-2</v>
      </c>
      <c r="H91" s="72"/>
      <c r="I91" s="73"/>
      <c r="J91" s="73"/>
      <c r="K91" s="73"/>
      <c r="L91" s="73"/>
      <c r="M91" s="73"/>
      <c r="N91" s="73"/>
      <c r="O91" s="73"/>
      <c r="P91" s="73"/>
      <c r="Q91" s="73"/>
      <c r="R91" s="73"/>
    </row>
    <row r="92" spans="2:18" x14ac:dyDescent="0.15">
      <c r="B92" s="50" t="s">
        <v>32</v>
      </c>
      <c r="C92" s="44">
        <f>SUM(D92:G92)</f>
        <v>56</v>
      </c>
      <c r="D92" s="51">
        <v>37</v>
      </c>
      <c r="E92" s="45">
        <v>13</v>
      </c>
      <c r="F92" s="45">
        <v>4</v>
      </c>
      <c r="G92" s="45">
        <v>2</v>
      </c>
      <c r="H92" s="72"/>
      <c r="I92" s="73"/>
      <c r="J92" s="73"/>
      <c r="K92" s="73"/>
      <c r="L92" s="73"/>
      <c r="M92" s="73"/>
      <c r="N92" s="73"/>
      <c r="O92" s="73"/>
      <c r="P92" s="73"/>
      <c r="Q92" s="73"/>
      <c r="R92" s="73"/>
    </row>
    <row r="93" spans="2:18" x14ac:dyDescent="0.15">
      <c r="B93" s="52"/>
      <c r="C93" s="53">
        <f>$C92/C92</f>
        <v>1</v>
      </c>
      <c r="D93" s="53">
        <f t="shared" ref="D93:G93" si="35">D92/$C92</f>
        <v>0.6607142857142857</v>
      </c>
      <c r="E93" s="53">
        <f t="shared" si="35"/>
        <v>0.23214285714285715</v>
      </c>
      <c r="F93" s="53">
        <f t="shared" si="35"/>
        <v>7.1428571428571425E-2</v>
      </c>
      <c r="G93" s="53">
        <f t="shared" si="35"/>
        <v>3.5714285714285712E-2</v>
      </c>
      <c r="H93" s="72"/>
      <c r="I93" s="73"/>
      <c r="J93" s="73"/>
      <c r="K93" s="73"/>
      <c r="L93" s="73"/>
      <c r="M93" s="73"/>
      <c r="N93" s="73"/>
      <c r="O93" s="73"/>
      <c r="P93" s="73"/>
      <c r="Q93" s="73"/>
      <c r="R93" s="73"/>
    </row>
    <row r="94" spans="2:18" x14ac:dyDescent="0.15">
      <c r="B94" s="50" t="s">
        <v>33</v>
      </c>
      <c r="C94" s="44">
        <f>SUM(D94:G94)</f>
        <v>235</v>
      </c>
      <c r="D94" s="51">
        <v>151</v>
      </c>
      <c r="E94" s="45">
        <v>55</v>
      </c>
      <c r="F94" s="45">
        <v>11</v>
      </c>
      <c r="G94" s="45">
        <v>18</v>
      </c>
      <c r="H94" s="72"/>
      <c r="I94" s="73"/>
      <c r="J94" s="73"/>
      <c r="K94" s="73"/>
      <c r="L94" s="73"/>
      <c r="M94" s="73"/>
      <c r="N94" s="73"/>
      <c r="O94" s="73"/>
      <c r="P94" s="73"/>
      <c r="Q94" s="73"/>
      <c r="R94" s="73"/>
    </row>
    <row r="95" spans="2:18" x14ac:dyDescent="0.15">
      <c r="B95" s="52"/>
      <c r="C95" s="53">
        <f>$C94/C94</f>
        <v>1</v>
      </c>
      <c r="D95" s="53">
        <f t="shared" ref="D95:G95" si="36">D94/$C94</f>
        <v>0.64255319148936174</v>
      </c>
      <c r="E95" s="53">
        <f t="shared" si="36"/>
        <v>0.23404255319148937</v>
      </c>
      <c r="F95" s="53">
        <f t="shared" si="36"/>
        <v>4.6808510638297871E-2</v>
      </c>
      <c r="G95" s="53">
        <f t="shared" si="36"/>
        <v>7.6595744680851063E-2</v>
      </c>
      <c r="H95" s="19"/>
    </row>
    <row r="96" spans="2:18" ht="12" customHeight="1" x14ac:dyDescent="0.15">
      <c r="B96" s="50" t="s">
        <v>34</v>
      </c>
      <c r="C96" s="44">
        <f>SUM(D96:G96)</f>
        <v>99</v>
      </c>
      <c r="D96" s="51">
        <v>66</v>
      </c>
      <c r="E96" s="45">
        <v>13</v>
      </c>
      <c r="F96" s="45">
        <v>9</v>
      </c>
      <c r="G96" s="45">
        <v>11</v>
      </c>
      <c r="H96" s="19"/>
    </row>
    <row r="97" spans="2:8" ht="12" customHeight="1" x14ac:dyDescent="0.15">
      <c r="B97" s="52"/>
      <c r="C97" s="53">
        <f>$C96/C96</f>
        <v>1</v>
      </c>
      <c r="D97" s="53">
        <f t="shared" ref="D97:G97" si="37">D96/$C96</f>
        <v>0.66666666666666663</v>
      </c>
      <c r="E97" s="53">
        <f t="shared" si="37"/>
        <v>0.13131313131313133</v>
      </c>
      <c r="F97" s="53">
        <f t="shared" si="37"/>
        <v>9.0909090909090912E-2</v>
      </c>
      <c r="G97" s="53">
        <f t="shared" si="37"/>
        <v>0.1111111111111111</v>
      </c>
      <c r="H97" s="19"/>
    </row>
    <row r="98" spans="2:8" ht="12" customHeight="1" x14ac:dyDescent="0.15">
      <c r="B98" s="50" t="s">
        <v>35</v>
      </c>
      <c r="C98" s="44">
        <f>SUM(D98:G98)</f>
        <v>97</v>
      </c>
      <c r="D98" s="51">
        <v>68</v>
      </c>
      <c r="E98" s="45">
        <v>16</v>
      </c>
      <c r="F98" s="45">
        <v>5</v>
      </c>
      <c r="G98" s="45">
        <v>8</v>
      </c>
      <c r="H98" s="19"/>
    </row>
    <row r="99" spans="2:8" s="57" customFormat="1" ht="12" customHeight="1" x14ac:dyDescent="0.15">
      <c r="B99" s="52"/>
      <c r="C99" s="53">
        <f t="shared" ref="C99" si="38">$C98/C98</f>
        <v>1</v>
      </c>
      <c r="D99" s="53">
        <f t="shared" ref="D99:G99" si="39">D98/$C98</f>
        <v>0.7010309278350515</v>
      </c>
      <c r="E99" s="53">
        <f t="shared" si="39"/>
        <v>0.16494845360824742</v>
      </c>
      <c r="F99" s="53">
        <f t="shared" si="39"/>
        <v>5.1546391752577317E-2</v>
      </c>
      <c r="G99" s="53">
        <f t="shared" si="39"/>
        <v>8.247422680412371E-2</v>
      </c>
    </row>
    <row r="100" spans="2:8" ht="12" customHeight="1" x14ac:dyDescent="0.15">
      <c r="B100" s="50" t="s">
        <v>0</v>
      </c>
      <c r="C100" s="44">
        <f>SUM(D100:G100)</f>
        <v>22</v>
      </c>
      <c r="D100" s="51">
        <v>8</v>
      </c>
      <c r="E100" s="45">
        <v>2</v>
      </c>
      <c r="F100" s="45">
        <v>2</v>
      </c>
      <c r="G100" s="45">
        <v>10</v>
      </c>
      <c r="H100" s="19"/>
    </row>
    <row r="101" spans="2:8" s="57" customFormat="1" ht="12" customHeight="1" x14ac:dyDescent="0.15">
      <c r="B101" s="52"/>
      <c r="C101" s="53">
        <f t="shared" ref="C101" si="40">$C100/C100</f>
        <v>1</v>
      </c>
      <c r="D101" s="53">
        <f t="shared" ref="D101:G101" si="41">D100/$C100</f>
        <v>0.36363636363636365</v>
      </c>
      <c r="E101" s="53">
        <f t="shared" si="41"/>
        <v>9.0909090909090912E-2</v>
      </c>
      <c r="F101" s="53">
        <f t="shared" si="41"/>
        <v>9.0909090909090912E-2</v>
      </c>
      <c r="G101" s="53">
        <f t="shared" si="41"/>
        <v>0.45454545454545453</v>
      </c>
    </row>
    <row r="102" spans="2:8" s="57" customFormat="1" ht="13.5" x14ac:dyDescent="0.4">
      <c r="E102" s="58"/>
    </row>
  </sheetData>
  <mergeCells count="2">
    <mergeCell ref="B2:L3"/>
    <mergeCell ref="B13:D13"/>
  </mergeCells>
  <phoneticPr fontId="2"/>
  <pageMargins left="0.70866141732283472" right="0.70866141732283472" top="0.74803149606299213" bottom="0.74803149606299213" header="0.31496062992125984" footer="0.31496062992125984"/>
  <pageSetup paperSize="9" orientation="landscape" r:id="rId1"/>
  <rowBreaks count="3" manualBreakCount="3">
    <brk id="22" max="11" man="1"/>
    <brk id="49" max="11" man="1"/>
    <brk id="83" max="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21"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183</v>
      </c>
    </row>
    <row r="7" spans="2:12" x14ac:dyDescent="0.4">
      <c r="B7" s="169" t="s">
        <v>185</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148</v>
      </c>
      <c r="F10" s="146">
        <f>E10/E$14</f>
        <v>0.18453865336658354</v>
      </c>
    </row>
    <row r="11" spans="2:12" ht="15" customHeight="1" x14ac:dyDescent="0.15">
      <c r="B11" s="143" t="s">
        <v>118</v>
      </c>
      <c r="C11" s="144"/>
      <c r="D11" s="144"/>
      <c r="E11" s="85">
        <v>169</v>
      </c>
      <c r="F11" s="146">
        <f>E11/E$14</f>
        <v>0.21072319201995013</v>
      </c>
    </row>
    <row r="12" spans="2:12" ht="15" customHeight="1" x14ac:dyDescent="0.15">
      <c r="B12" s="143" t="s">
        <v>119</v>
      </c>
      <c r="C12" s="144"/>
      <c r="D12" s="144"/>
      <c r="E12" s="85">
        <v>359</v>
      </c>
      <c r="F12" s="146">
        <f>E12/E$14</f>
        <v>0.44763092269326682</v>
      </c>
    </row>
    <row r="13" spans="2:12" ht="15" customHeight="1" thickBot="1" x14ac:dyDescent="0.2">
      <c r="B13" s="170" t="s">
        <v>0</v>
      </c>
      <c r="C13" s="148"/>
      <c r="D13" s="148"/>
      <c r="E13" s="150">
        <v>126</v>
      </c>
      <c r="F13" s="151">
        <f>E13/E$14</f>
        <v>0.15710723192019951</v>
      </c>
    </row>
    <row r="14" spans="2:12" ht="15" customHeight="1" thickTop="1" x14ac:dyDescent="0.15">
      <c r="B14" s="325" t="s">
        <v>14</v>
      </c>
      <c r="C14" s="326"/>
      <c r="D14" s="327"/>
      <c r="E14" s="152">
        <f>SUM(E10:E13)</f>
        <v>802</v>
      </c>
      <c r="F14" s="153">
        <f>SUM(F10:F13)</f>
        <v>0.99999999999999989</v>
      </c>
    </row>
    <row r="15" spans="2:12" ht="9.75" customHeight="1" x14ac:dyDescent="0.4">
      <c r="B15" s="171"/>
    </row>
    <row r="16" spans="2:12" x14ac:dyDescent="0.4">
      <c r="B16" s="18" t="s">
        <v>80</v>
      </c>
    </row>
    <row r="17" spans="2:14" ht="28.5" customHeight="1" x14ac:dyDescent="0.4">
      <c r="B17" s="1"/>
      <c r="C17" s="83" t="s">
        <v>39</v>
      </c>
      <c r="D17" s="83" t="s">
        <v>117</v>
      </c>
      <c r="E17" s="83" t="s">
        <v>118</v>
      </c>
      <c r="F17" s="83" t="s">
        <v>119</v>
      </c>
      <c r="G17" s="83" t="s">
        <v>91</v>
      </c>
    </row>
    <row r="18" spans="2:14" ht="15" customHeight="1" x14ac:dyDescent="0.4">
      <c r="B18" s="4" t="s">
        <v>267</v>
      </c>
      <c r="C18" s="5">
        <f>SUM(D18:G18)</f>
        <v>892</v>
      </c>
      <c r="D18" s="5">
        <v>156</v>
      </c>
      <c r="E18" s="5">
        <v>260</v>
      </c>
      <c r="F18" s="5">
        <v>426</v>
      </c>
      <c r="G18" s="5">
        <v>50</v>
      </c>
    </row>
    <row r="19" spans="2:14" ht="15" customHeight="1" x14ac:dyDescent="0.4">
      <c r="B19" s="7" t="s">
        <v>268</v>
      </c>
      <c r="C19" s="5">
        <f>SUM(D19:G19)</f>
        <v>802</v>
      </c>
      <c r="D19" s="8">
        <v>148</v>
      </c>
      <c r="E19" s="8">
        <v>169</v>
      </c>
      <c r="F19" s="8">
        <v>359</v>
      </c>
      <c r="G19" s="8">
        <v>126</v>
      </c>
    </row>
    <row r="20" spans="2:14" ht="7.5" customHeight="1" x14ac:dyDescent="0.4">
      <c r="B20" s="10"/>
      <c r="C20" s="10"/>
      <c r="D20" s="10"/>
      <c r="E20" s="11"/>
      <c r="F20" s="10"/>
      <c r="G20" s="10"/>
    </row>
    <row r="21" spans="2:14" ht="15" customHeight="1" x14ac:dyDescent="0.4">
      <c r="B21" s="4" t="s">
        <v>267</v>
      </c>
      <c r="C21" s="12">
        <f>C18/C18</f>
        <v>1</v>
      </c>
      <c r="D21" s="12">
        <f>D18/$C18</f>
        <v>0.17488789237668162</v>
      </c>
      <c r="E21" s="12">
        <f t="shared" ref="E21:G22" si="0">E18/$C18</f>
        <v>0.2914798206278027</v>
      </c>
      <c r="F21" s="12">
        <f t="shared" si="0"/>
        <v>0.47757847533632286</v>
      </c>
      <c r="G21" s="12">
        <f t="shared" si="0"/>
        <v>5.6053811659192827E-2</v>
      </c>
    </row>
    <row r="22" spans="2:14" ht="15" customHeight="1" x14ac:dyDescent="0.4">
      <c r="B22" s="7" t="s">
        <v>268</v>
      </c>
      <c r="C22" s="12">
        <f>C19/C19</f>
        <v>1</v>
      </c>
      <c r="D22" s="12">
        <f>D19/$C19</f>
        <v>0.18453865336658354</v>
      </c>
      <c r="E22" s="12">
        <f t="shared" si="0"/>
        <v>0.21072319201995013</v>
      </c>
      <c r="F22" s="12">
        <f t="shared" si="0"/>
        <v>0.44763092269326682</v>
      </c>
      <c r="G22" s="12">
        <f t="shared" si="0"/>
        <v>0.15710723192019951</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148</v>
      </c>
      <c r="E26" s="45">
        <f t="shared" ref="E26:G26" si="1">SUM(E28,E30,E32,E34,E36,E38,E40,E42,E44,E46,E48)</f>
        <v>169</v>
      </c>
      <c r="F26" s="45">
        <f t="shared" si="1"/>
        <v>359</v>
      </c>
      <c r="G26" s="45">
        <f t="shared" si="1"/>
        <v>126</v>
      </c>
    </row>
    <row r="27" spans="2:14" ht="12.75" thickBot="1" x14ac:dyDescent="0.2">
      <c r="B27" s="47"/>
      <c r="C27" s="48">
        <f>$C26/C26</f>
        <v>1</v>
      </c>
      <c r="D27" s="48">
        <f>D26/$C26</f>
        <v>0.18453865336658354</v>
      </c>
      <c r="E27" s="48">
        <f t="shared" ref="E27:G27" si="2">E26/$C26</f>
        <v>0.21072319201995013</v>
      </c>
      <c r="F27" s="48">
        <f t="shared" si="2"/>
        <v>0.44763092269326682</v>
      </c>
      <c r="G27" s="48">
        <f t="shared" si="2"/>
        <v>0.15710723192019951</v>
      </c>
    </row>
    <row r="28" spans="2:14" ht="12.75" thickTop="1" x14ac:dyDescent="0.15">
      <c r="B28" s="50" t="s">
        <v>5</v>
      </c>
      <c r="C28" s="44">
        <f>SUM(D28:G28)</f>
        <v>245</v>
      </c>
      <c r="D28" s="51">
        <v>44</v>
      </c>
      <c r="E28" s="45">
        <v>47</v>
      </c>
      <c r="F28" s="45">
        <v>122</v>
      </c>
      <c r="G28" s="45">
        <v>32</v>
      </c>
    </row>
    <row r="29" spans="2:14" x14ac:dyDescent="0.15">
      <c r="B29" s="52"/>
      <c r="C29" s="53">
        <f>$C28/C28</f>
        <v>1</v>
      </c>
      <c r="D29" s="53">
        <f>D28/$C28</f>
        <v>0.17959183673469387</v>
      </c>
      <c r="E29" s="53">
        <f t="shared" ref="E29:G29" si="3">E28/$C28</f>
        <v>0.19183673469387755</v>
      </c>
      <c r="F29" s="53">
        <f t="shared" si="3"/>
        <v>0.49795918367346936</v>
      </c>
      <c r="G29" s="53">
        <f t="shared" si="3"/>
        <v>0.1306122448979592</v>
      </c>
    </row>
    <row r="30" spans="2:14" x14ac:dyDescent="0.15">
      <c r="B30" s="50" t="s">
        <v>6</v>
      </c>
      <c r="C30" s="44">
        <f>SUM(D30:G30)</f>
        <v>89</v>
      </c>
      <c r="D30" s="51">
        <v>23</v>
      </c>
      <c r="E30" s="45">
        <v>8</v>
      </c>
      <c r="F30" s="45">
        <v>43</v>
      </c>
      <c r="G30" s="45">
        <v>15</v>
      </c>
    </row>
    <row r="31" spans="2:14" x14ac:dyDescent="0.15">
      <c r="B31" s="52"/>
      <c r="C31" s="53">
        <f>$C30/C30</f>
        <v>1</v>
      </c>
      <c r="D31" s="53">
        <f>D30/$C30</f>
        <v>0.25842696629213485</v>
      </c>
      <c r="E31" s="53">
        <f t="shared" ref="E31:G31" si="4">E30/$C30</f>
        <v>8.98876404494382E-2</v>
      </c>
      <c r="F31" s="53">
        <f t="shared" si="4"/>
        <v>0.48314606741573035</v>
      </c>
      <c r="G31" s="53">
        <f t="shared" si="4"/>
        <v>0.16853932584269662</v>
      </c>
    </row>
    <row r="32" spans="2:14" x14ac:dyDescent="0.15">
      <c r="B32" s="50" t="s">
        <v>7</v>
      </c>
      <c r="C32" s="44">
        <f>SUM(D32:G32)</f>
        <v>213</v>
      </c>
      <c r="D32" s="51">
        <v>36</v>
      </c>
      <c r="E32" s="45">
        <v>54</v>
      </c>
      <c r="F32" s="45">
        <v>88</v>
      </c>
      <c r="G32" s="45">
        <v>35</v>
      </c>
    </row>
    <row r="33" spans="2:7" x14ac:dyDescent="0.15">
      <c r="B33" s="52"/>
      <c r="C33" s="53">
        <f>$C32/C32</f>
        <v>1</v>
      </c>
      <c r="D33" s="53">
        <f>D32/$C32</f>
        <v>0.16901408450704225</v>
      </c>
      <c r="E33" s="53">
        <f t="shared" ref="E33:G33" si="5">E32/$C32</f>
        <v>0.25352112676056338</v>
      </c>
      <c r="F33" s="53">
        <f t="shared" si="5"/>
        <v>0.41314553990610331</v>
      </c>
      <c r="G33" s="53">
        <f t="shared" si="5"/>
        <v>0.16431924882629109</v>
      </c>
    </row>
    <row r="34" spans="2:7" x14ac:dyDescent="0.15">
      <c r="B34" s="50" t="s">
        <v>8</v>
      </c>
      <c r="C34" s="44">
        <f>SUM(D34:G34)</f>
        <v>36</v>
      </c>
      <c r="D34" s="51">
        <v>8</v>
      </c>
      <c r="E34" s="45">
        <v>5</v>
      </c>
      <c r="F34" s="45">
        <v>19</v>
      </c>
      <c r="G34" s="45">
        <v>4</v>
      </c>
    </row>
    <row r="35" spans="2:7" x14ac:dyDescent="0.15">
      <c r="B35" s="52"/>
      <c r="C35" s="53">
        <f>$C34/C34</f>
        <v>1</v>
      </c>
      <c r="D35" s="53">
        <f>D34/$C34</f>
        <v>0.22222222222222221</v>
      </c>
      <c r="E35" s="53">
        <f t="shared" ref="E35:G35" si="6">E34/$C34</f>
        <v>0.1388888888888889</v>
      </c>
      <c r="F35" s="53">
        <f t="shared" si="6"/>
        <v>0.52777777777777779</v>
      </c>
      <c r="G35" s="53">
        <f t="shared" si="6"/>
        <v>0.1111111111111111</v>
      </c>
    </row>
    <row r="36" spans="2:7" x14ac:dyDescent="0.15">
      <c r="B36" s="50" t="s">
        <v>9</v>
      </c>
      <c r="C36" s="44">
        <f>SUM(D36:G36)</f>
        <v>98</v>
      </c>
      <c r="D36" s="51">
        <v>22</v>
      </c>
      <c r="E36" s="45">
        <v>23</v>
      </c>
      <c r="F36" s="45">
        <v>40</v>
      </c>
      <c r="G36" s="45">
        <v>13</v>
      </c>
    </row>
    <row r="37" spans="2:7" x14ac:dyDescent="0.15">
      <c r="B37" s="52"/>
      <c r="C37" s="53">
        <f>$C36/C36</f>
        <v>1</v>
      </c>
      <c r="D37" s="53">
        <f>D36/$C36</f>
        <v>0.22448979591836735</v>
      </c>
      <c r="E37" s="53">
        <f t="shared" ref="E37:G37" si="7">E36/$C36</f>
        <v>0.23469387755102042</v>
      </c>
      <c r="F37" s="53">
        <f t="shared" si="7"/>
        <v>0.40816326530612246</v>
      </c>
      <c r="G37" s="53">
        <f t="shared" si="7"/>
        <v>0.1326530612244898</v>
      </c>
    </row>
    <row r="38" spans="2:7" x14ac:dyDescent="0.15">
      <c r="B38" s="50" t="s">
        <v>1</v>
      </c>
      <c r="C38" s="44">
        <f>SUM(D38:G38)</f>
        <v>4</v>
      </c>
      <c r="D38" s="51">
        <v>0</v>
      </c>
      <c r="E38" s="45">
        <v>2</v>
      </c>
      <c r="F38" s="45">
        <v>2</v>
      </c>
      <c r="G38" s="45">
        <v>0</v>
      </c>
    </row>
    <row r="39" spans="2:7" x14ac:dyDescent="0.15">
      <c r="B39" s="52"/>
      <c r="C39" s="53">
        <f>$C38/C38</f>
        <v>1</v>
      </c>
      <c r="D39" s="53">
        <f>D38/$C38</f>
        <v>0</v>
      </c>
      <c r="E39" s="53">
        <f t="shared" ref="E39:G39" si="8">E38/$C38</f>
        <v>0.5</v>
      </c>
      <c r="F39" s="53">
        <f t="shared" si="8"/>
        <v>0.5</v>
      </c>
      <c r="G39" s="53">
        <f t="shared" si="8"/>
        <v>0</v>
      </c>
    </row>
    <row r="40" spans="2:7" x14ac:dyDescent="0.15">
      <c r="B40" s="50" t="s">
        <v>10</v>
      </c>
      <c r="C40" s="44">
        <f>SUM(D40:G40)</f>
        <v>17</v>
      </c>
      <c r="D40" s="51">
        <v>2</v>
      </c>
      <c r="E40" s="45">
        <v>4</v>
      </c>
      <c r="F40" s="45">
        <v>10</v>
      </c>
      <c r="G40" s="45">
        <v>1</v>
      </c>
    </row>
    <row r="41" spans="2:7" x14ac:dyDescent="0.15">
      <c r="B41" s="52"/>
      <c r="C41" s="53">
        <f>$C40/C40</f>
        <v>1</v>
      </c>
      <c r="D41" s="53">
        <f>D40/$C40</f>
        <v>0.11764705882352941</v>
      </c>
      <c r="E41" s="53">
        <f t="shared" ref="E41:G41" si="9">E40/$C40</f>
        <v>0.23529411764705882</v>
      </c>
      <c r="F41" s="53">
        <f t="shared" si="9"/>
        <v>0.58823529411764708</v>
      </c>
      <c r="G41" s="53">
        <f t="shared" si="9"/>
        <v>5.8823529411764705E-2</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0</v>
      </c>
      <c r="E44" s="45">
        <v>6</v>
      </c>
      <c r="F44" s="45">
        <v>8</v>
      </c>
      <c r="G44" s="45">
        <v>4</v>
      </c>
    </row>
    <row r="45" spans="2:7" x14ac:dyDescent="0.15">
      <c r="B45" s="52"/>
      <c r="C45" s="53">
        <f>$C44/C44</f>
        <v>1</v>
      </c>
      <c r="D45" s="53">
        <f>D44/$C44</f>
        <v>0</v>
      </c>
      <c r="E45" s="53">
        <f t="shared" ref="E45:G45" si="11">E44/$C44</f>
        <v>0.33333333333333331</v>
      </c>
      <c r="F45" s="53">
        <f t="shared" si="11"/>
        <v>0.44444444444444442</v>
      </c>
      <c r="G45" s="53">
        <f t="shared" si="11"/>
        <v>0.22222222222222221</v>
      </c>
    </row>
    <row r="46" spans="2:7" x14ac:dyDescent="0.15">
      <c r="B46" s="50" t="s">
        <v>13</v>
      </c>
      <c r="C46" s="44">
        <f>SUM(D46:G46)</f>
        <v>9</v>
      </c>
      <c r="D46" s="51">
        <v>3</v>
      </c>
      <c r="E46" s="45">
        <v>2</v>
      </c>
      <c r="F46" s="45">
        <v>3</v>
      </c>
      <c r="G46" s="45">
        <v>1</v>
      </c>
    </row>
    <row r="47" spans="2:7" x14ac:dyDescent="0.15">
      <c r="B47" s="52"/>
      <c r="C47" s="53">
        <f>$C46/C46</f>
        <v>1</v>
      </c>
      <c r="D47" s="53">
        <f>D46/$C46</f>
        <v>0.33333333333333331</v>
      </c>
      <c r="E47" s="53">
        <f t="shared" ref="E47:G47" si="12">E46/$C46</f>
        <v>0.22222222222222221</v>
      </c>
      <c r="F47" s="53">
        <f t="shared" si="12"/>
        <v>0.33333333333333331</v>
      </c>
      <c r="G47" s="53">
        <f t="shared" si="12"/>
        <v>0.1111111111111111</v>
      </c>
    </row>
    <row r="48" spans="2:7" x14ac:dyDescent="0.15">
      <c r="B48" s="50" t="s">
        <v>43</v>
      </c>
      <c r="C48" s="44">
        <f>SUM(D48:G48)</f>
        <v>70</v>
      </c>
      <c r="D48" s="51">
        <v>8</v>
      </c>
      <c r="E48" s="45">
        <v>17</v>
      </c>
      <c r="F48" s="45">
        <v>24</v>
      </c>
      <c r="G48" s="45">
        <v>21</v>
      </c>
    </row>
    <row r="49" spans="2:8" x14ac:dyDescent="0.15">
      <c r="B49" s="52"/>
      <c r="C49" s="53">
        <f>$C48/C48</f>
        <v>1</v>
      </c>
      <c r="D49" s="53">
        <f>D48/$C48</f>
        <v>0.11428571428571428</v>
      </c>
      <c r="E49" s="53">
        <f t="shared" ref="E49:G49" si="13">E48/$C48</f>
        <v>0.24285714285714285</v>
      </c>
      <c r="F49" s="53">
        <f t="shared" si="13"/>
        <v>0.34285714285714286</v>
      </c>
      <c r="G49" s="53">
        <f t="shared" si="13"/>
        <v>0.3</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148</v>
      </c>
      <c r="E53" s="45">
        <f t="shared" si="14"/>
        <v>169</v>
      </c>
      <c r="F53" s="45">
        <f t="shared" si="14"/>
        <v>359</v>
      </c>
      <c r="G53" s="45">
        <f t="shared" si="14"/>
        <v>126</v>
      </c>
      <c r="H53" s="19"/>
    </row>
    <row r="54" spans="2:8" ht="12.75" thickBot="1" x14ac:dyDescent="0.2">
      <c r="B54" s="47"/>
      <c r="C54" s="48">
        <f>$C53/C53</f>
        <v>1</v>
      </c>
      <c r="D54" s="48">
        <f t="shared" ref="D54:G54" si="15">D53/$C53</f>
        <v>0.18453865336658354</v>
      </c>
      <c r="E54" s="48">
        <f t="shared" si="15"/>
        <v>0.21072319201995013</v>
      </c>
      <c r="F54" s="48">
        <f t="shared" si="15"/>
        <v>0.44763092269326682</v>
      </c>
      <c r="G54" s="48">
        <f t="shared" si="15"/>
        <v>0.15710723192019951</v>
      </c>
      <c r="H54" s="19"/>
    </row>
    <row r="55" spans="2:8" ht="12.75" thickTop="1" x14ac:dyDescent="0.15">
      <c r="B55" s="50" t="s">
        <v>17</v>
      </c>
      <c r="C55" s="44">
        <f>SUM(D55:G55)</f>
        <v>633</v>
      </c>
      <c r="D55" s="51">
        <v>113</v>
      </c>
      <c r="E55" s="45">
        <v>139</v>
      </c>
      <c r="F55" s="45">
        <v>274</v>
      </c>
      <c r="G55" s="45">
        <v>107</v>
      </c>
      <c r="H55" s="19"/>
    </row>
    <row r="56" spans="2:8" x14ac:dyDescent="0.15">
      <c r="B56" s="52"/>
      <c r="C56" s="53">
        <f>$C55/C55</f>
        <v>1</v>
      </c>
      <c r="D56" s="53">
        <f t="shared" ref="D56:G56" si="16">D55/$C55</f>
        <v>0.17851500789889416</v>
      </c>
      <c r="E56" s="53">
        <f t="shared" si="16"/>
        <v>0.21958925750394945</v>
      </c>
      <c r="F56" s="53">
        <f t="shared" si="16"/>
        <v>0.43285939968404424</v>
      </c>
      <c r="G56" s="53">
        <f t="shared" si="16"/>
        <v>0.16903633491311215</v>
      </c>
      <c r="H56" s="19"/>
    </row>
    <row r="57" spans="2:8" x14ac:dyDescent="0.15">
      <c r="B57" s="50" t="s">
        <v>18</v>
      </c>
      <c r="C57" s="44">
        <f>SUM(D57:G57)</f>
        <v>91</v>
      </c>
      <c r="D57" s="51">
        <v>18</v>
      </c>
      <c r="E57" s="45">
        <v>20</v>
      </c>
      <c r="F57" s="45">
        <v>46</v>
      </c>
      <c r="G57" s="45">
        <v>7</v>
      </c>
      <c r="H57" s="19"/>
    </row>
    <row r="58" spans="2:8" x14ac:dyDescent="0.15">
      <c r="B58" s="52"/>
      <c r="C58" s="53">
        <f>$C57/C57</f>
        <v>1</v>
      </c>
      <c r="D58" s="53">
        <f t="shared" ref="D58:G58" si="17">D57/$C57</f>
        <v>0.19780219780219779</v>
      </c>
      <c r="E58" s="53">
        <f t="shared" si="17"/>
        <v>0.21978021978021978</v>
      </c>
      <c r="F58" s="53">
        <f t="shared" si="17"/>
        <v>0.50549450549450547</v>
      </c>
      <c r="G58" s="53">
        <f t="shared" si="17"/>
        <v>7.6923076923076927E-2</v>
      </c>
      <c r="H58" s="19"/>
    </row>
    <row r="59" spans="2:8" x14ac:dyDescent="0.15">
      <c r="B59" s="50" t="s">
        <v>19</v>
      </c>
      <c r="C59" s="44">
        <f>SUM(D59:G59)</f>
        <v>21</v>
      </c>
      <c r="D59" s="51">
        <v>6</v>
      </c>
      <c r="E59" s="45">
        <v>3</v>
      </c>
      <c r="F59" s="45">
        <v>12</v>
      </c>
      <c r="G59" s="45">
        <v>0</v>
      </c>
      <c r="H59" s="19"/>
    </row>
    <row r="60" spans="2:8" x14ac:dyDescent="0.15">
      <c r="B60" s="52"/>
      <c r="C60" s="53">
        <f>$C59/C59</f>
        <v>1</v>
      </c>
      <c r="D60" s="53">
        <f t="shared" ref="D60:G60" si="18">D59/$C59</f>
        <v>0.2857142857142857</v>
      </c>
      <c r="E60" s="53">
        <f t="shared" si="18"/>
        <v>0.14285714285714285</v>
      </c>
      <c r="F60" s="53">
        <f t="shared" si="18"/>
        <v>0.5714285714285714</v>
      </c>
      <c r="G60" s="53">
        <f t="shared" si="18"/>
        <v>0</v>
      </c>
      <c r="H60" s="19"/>
    </row>
    <row r="61" spans="2:8" x14ac:dyDescent="0.15">
      <c r="B61" s="50" t="s">
        <v>20</v>
      </c>
      <c r="C61" s="44">
        <f>SUM(D61:G61)</f>
        <v>37</v>
      </c>
      <c r="D61" s="51">
        <v>11</v>
      </c>
      <c r="E61" s="45">
        <v>6</v>
      </c>
      <c r="F61" s="45">
        <v>18</v>
      </c>
      <c r="G61" s="45">
        <v>2</v>
      </c>
      <c r="H61" s="19"/>
    </row>
    <row r="62" spans="2:8" x14ac:dyDescent="0.15">
      <c r="B62" s="52"/>
      <c r="C62" s="53">
        <f>$C61/C61</f>
        <v>1</v>
      </c>
      <c r="D62" s="53">
        <f t="shared" ref="D62:G62" si="19">D61/$C61</f>
        <v>0.29729729729729731</v>
      </c>
      <c r="E62" s="53">
        <f t="shared" si="19"/>
        <v>0.16216216216216217</v>
      </c>
      <c r="F62" s="53">
        <f t="shared" si="19"/>
        <v>0.48648648648648651</v>
      </c>
      <c r="G62" s="53">
        <f t="shared" si="19"/>
        <v>5.4054054054054057E-2</v>
      </c>
      <c r="H62" s="19"/>
    </row>
    <row r="63" spans="2:8" x14ac:dyDescent="0.15">
      <c r="B63" s="50" t="s">
        <v>24</v>
      </c>
      <c r="C63" s="44">
        <f>SUM(D63:G63)</f>
        <v>20</v>
      </c>
      <c r="D63" s="51">
        <v>0</v>
      </c>
      <c r="E63" s="45">
        <v>1</v>
      </c>
      <c r="F63" s="45">
        <v>9</v>
      </c>
      <c r="G63" s="45">
        <v>10</v>
      </c>
      <c r="H63" s="19"/>
    </row>
    <row r="64" spans="2:8" x14ac:dyDescent="0.15">
      <c r="B64" s="52"/>
      <c r="C64" s="53">
        <f>$C63/C63</f>
        <v>1</v>
      </c>
      <c r="D64" s="53">
        <f t="shared" ref="D64:G64" si="20">D63/$C63</f>
        <v>0</v>
      </c>
      <c r="E64" s="53">
        <f t="shared" si="20"/>
        <v>0.05</v>
      </c>
      <c r="F64" s="53">
        <f t="shared" si="20"/>
        <v>0.45</v>
      </c>
      <c r="G64" s="53">
        <f t="shared" si="20"/>
        <v>0.5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148</v>
      </c>
      <c r="E68" s="45">
        <f t="shared" ref="E68:G68" si="21">SUM(E70,E72,E74,E76,E78,E80)</f>
        <v>166</v>
      </c>
      <c r="F68" s="45">
        <f t="shared" si="21"/>
        <v>356</v>
      </c>
      <c r="G68" s="45">
        <f t="shared" si="21"/>
        <v>114</v>
      </c>
      <c r="H68" s="19"/>
    </row>
    <row r="69" spans="2:8" ht="12.75" thickBot="1" x14ac:dyDescent="0.2">
      <c r="B69" s="47"/>
      <c r="C69" s="48">
        <f>$C68/C68</f>
        <v>1</v>
      </c>
      <c r="D69" s="48">
        <f>D68/$C68</f>
        <v>0.18877551020408162</v>
      </c>
      <c r="E69" s="48">
        <f t="shared" ref="E69:G69" si="22">E68/$C68</f>
        <v>0.21173469387755103</v>
      </c>
      <c r="F69" s="48">
        <f t="shared" si="22"/>
        <v>0.45408163265306123</v>
      </c>
      <c r="G69" s="48">
        <f t="shared" si="22"/>
        <v>0.14540816326530612</v>
      </c>
      <c r="H69" s="19"/>
    </row>
    <row r="70" spans="2:8" ht="12.75" thickTop="1" x14ac:dyDescent="0.15">
      <c r="B70" s="50" t="s">
        <v>498</v>
      </c>
      <c r="C70" s="44">
        <f>SUM(D70:G70)</f>
        <v>109</v>
      </c>
      <c r="D70" s="51">
        <v>14</v>
      </c>
      <c r="E70" s="45">
        <v>17</v>
      </c>
      <c r="F70" s="45">
        <v>49</v>
      </c>
      <c r="G70" s="45">
        <v>29</v>
      </c>
    </row>
    <row r="71" spans="2:8" x14ac:dyDescent="0.15">
      <c r="B71" s="52"/>
      <c r="C71" s="53">
        <f>$C70/C70</f>
        <v>1</v>
      </c>
      <c r="D71" s="53">
        <f>D70/$C70</f>
        <v>0.12844036697247707</v>
      </c>
      <c r="E71" s="53">
        <f t="shared" ref="E71:G71" si="23">E70/$C70</f>
        <v>0.15596330275229359</v>
      </c>
      <c r="F71" s="53">
        <f t="shared" si="23"/>
        <v>0.44954128440366975</v>
      </c>
      <c r="G71" s="53">
        <f t="shared" si="23"/>
        <v>0.26605504587155965</v>
      </c>
    </row>
    <row r="72" spans="2:8" x14ac:dyDescent="0.15">
      <c r="B72" s="50" t="s">
        <v>21</v>
      </c>
      <c r="C72" s="44">
        <f>SUM(D72:G72)</f>
        <v>226</v>
      </c>
      <c r="D72" s="51">
        <v>50</v>
      </c>
      <c r="E72" s="45">
        <v>41</v>
      </c>
      <c r="F72" s="45">
        <v>94</v>
      </c>
      <c r="G72" s="45">
        <v>41</v>
      </c>
    </row>
    <row r="73" spans="2:8" x14ac:dyDescent="0.15">
      <c r="B73" s="52"/>
      <c r="C73" s="53">
        <f>$C72/C72</f>
        <v>1</v>
      </c>
      <c r="D73" s="53">
        <f>D72/$C72</f>
        <v>0.22123893805309736</v>
      </c>
      <c r="E73" s="53">
        <f t="shared" ref="E73:G73" si="24">E72/$C72</f>
        <v>0.18141592920353983</v>
      </c>
      <c r="F73" s="53">
        <f t="shared" si="24"/>
        <v>0.41592920353982299</v>
      </c>
      <c r="G73" s="53">
        <f t="shared" si="24"/>
        <v>0.18141592920353983</v>
      </c>
    </row>
    <row r="74" spans="2:8" x14ac:dyDescent="0.15">
      <c r="B74" s="50" t="s">
        <v>22</v>
      </c>
      <c r="C74" s="44">
        <f>SUM(D74:G74)</f>
        <v>276</v>
      </c>
      <c r="D74" s="51">
        <v>44</v>
      </c>
      <c r="E74" s="45">
        <v>71</v>
      </c>
      <c r="F74" s="45">
        <v>129</v>
      </c>
      <c r="G74" s="45">
        <v>32</v>
      </c>
    </row>
    <row r="75" spans="2:8" x14ac:dyDescent="0.15">
      <c r="B75" s="52"/>
      <c r="C75" s="53">
        <f>$C74/C74</f>
        <v>1</v>
      </c>
      <c r="D75" s="53">
        <f>D74/$C74</f>
        <v>0.15942028985507245</v>
      </c>
      <c r="E75" s="53">
        <f t="shared" ref="E75:G75" si="25">E74/$C74</f>
        <v>0.25724637681159418</v>
      </c>
      <c r="F75" s="53">
        <f t="shared" si="25"/>
        <v>0.46739130434782611</v>
      </c>
      <c r="G75" s="53">
        <f t="shared" si="25"/>
        <v>0.11594202898550725</v>
      </c>
    </row>
    <row r="76" spans="2:8" x14ac:dyDescent="0.15">
      <c r="B76" s="50" t="s">
        <v>23</v>
      </c>
      <c r="C76" s="44">
        <f>SUM(D76:G76)</f>
        <v>90</v>
      </c>
      <c r="D76" s="51">
        <v>19</v>
      </c>
      <c r="E76" s="45">
        <v>19</v>
      </c>
      <c r="F76" s="45">
        <v>45</v>
      </c>
      <c r="G76" s="45">
        <v>7</v>
      </c>
    </row>
    <row r="77" spans="2:8" x14ac:dyDescent="0.15">
      <c r="B77" s="52"/>
      <c r="C77" s="53">
        <f>$C76/C76</f>
        <v>1</v>
      </c>
      <c r="D77" s="53">
        <f>D76/$C76</f>
        <v>0.21111111111111111</v>
      </c>
      <c r="E77" s="53">
        <f t="shared" ref="E77:G77" si="26">E76/$C76</f>
        <v>0.21111111111111111</v>
      </c>
      <c r="F77" s="53">
        <f t="shared" si="26"/>
        <v>0.5</v>
      </c>
      <c r="G77" s="53">
        <f t="shared" si="26"/>
        <v>7.7777777777777779E-2</v>
      </c>
      <c r="H77" s="19"/>
    </row>
    <row r="78" spans="2:8" x14ac:dyDescent="0.15">
      <c r="B78" s="50" t="s">
        <v>320</v>
      </c>
      <c r="C78" s="44">
        <f>SUM(D78:G78)</f>
        <v>62</v>
      </c>
      <c r="D78" s="51">
        <v>15</v>
      </c>
      <c r="E78" s="45">
        <v>15</v>
      </c>
      <c r="F78" s="45">
        <v>29</v>
      </c>
      <c r="G78" s="45">
        <v>3</v>
      </c>
      <c r="H78" s="19"/>
    </row>
    <row r="79" spans="2:8" x14ac:dyDescent="0.15">
      <c r="B79" s="52"/>
      <c r="C79" s="53">
        <f>$C78/C78</f>
        <v>1</v>
      </c>
      <c r="D79" s="53">
        <f>D78/$C78</f>
        <v>0.24193548387096775</v>
      </c>
      <c r="E79" s="53">
        <f t="shared" ref="E79:G79" si="27">E78/$C78</f>
        <v>0.24193548387096775</v>
      </c>
      <c r="F79" s="53">
        <f t="shared" si="27"/>
        <v>0.46774193548387094</v>
      </c>
      <c r="G79" s="53">
        <f t="shared" si="27"/>
        <v>4.8387096774193547E-2</v>
      </c>
      <c r="H79" s="19"/>
    </row>
    <row r="80" spans="2:8" x14ac:dyDescent="0.15">
      <c r="B80" s="50" t="s">
        <v>319</v>
      </c>
      <c r="C80" s="44">
        <f>SUM(D80:G80)</f>
        <v>21</v>
      </c>
      <c r="D80" s="51">
        <v>6</v>
      </c>
      <c r="E80" s="45">
        <v>3</v>
      </c>
      <c r="F80" s="45">
        <v>10</v>
      </c>
      <c r="G80" s="45">
        <v>2</v>
      </c>
      <c r="H80" s="19"/>
    </row>
    <row r="81" spans="2:18" ht="12.75" thickBot="1" x14ac:dyDescent="0.2">
      <c r="B81" s="52"/>
      <c r="C81" s="53">
        <f>$C80/C80</f>
        <v>1</v>
      </c>
      <c r="D81" s="53">
        <f>D80/$C80</f>
        <v>0.2857142857142857</v>
      </c>
      <c r="E81" s="53">
        <f t="shared" ref="E81:G81" si="28">E80/$C80</f>
        <v>0.14285714285714285</v>
      </c>
      <c r="F81" s="53">
        <f t="shared" si="28"/>
        <v>0.47619047619047616</v>
      </c>
      <c r="G81" s="53">
        <f t="shared" si="28"/>
        <v>9.5238095238095233E-2</v>
      </c>
      <c r="H81" s="19"/>
    </row>
    <row r="82" spans="2:18" ht="14.25" thickTop="1" x14ac:dyDescent="0.15">
      <c r="B82" s="243" t="s">
        <v>489</v>
      </c>
      <c r="C82" s="244">
        <f t="shared" ref="C82:C83" si="29">SUM(D82:G82)</f>
        <v>763</v>
      </c>
      <c r="D82" s="244">
        <f>SUM(D70,D72,D74,D76,D78)</f>
        <v>142</v>
      </c>
      <c r="E82" s="244">
        <f>SUM(E70,E72,E74,E76,E78)</f>
        <v>163</v>
      </c>
      <c r="F82" s="244">
        <f>SUM(F70,F72,F74,F76,F78)</f>
        <v>346</v>
      </c>
      <c r="G82" s="244">
        <f>SUM(G70,G72,G74,G76,G78)</f>
        <v>112</v>
      </c>
      <c r="H82" s="19"/>
    </row>
    <row r="83" spans="2:18" ht="13.5" x14ac:dyDescent="0.15">
      <c r="B83" s="245"/>
      <c r="C83" s="237">
        <f t="shared" si="29"/>
        <v>1</v>
      </c>
      <c r="D83" s="238">
        <f>D82/$C82</f>
        <v>0.18610747051114024</v>
      </c>
      <c r="E83" s="238">
        <f t="shared" ref="E83:G83" si="30">E82/$C82</f>
        <v>0.21363040629095675</v>
      </c>
      <c r="F83" s="238">
        <f t="shared" si="30"/>
        <v>0.45347313237221493</v>
      </c>
      <c r="G83" s="238">
        <f t="shared" si="30"/>
        <v>0.14678899082568808</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148</v>
      </c>
      <c r="E87" s="45">
        <f t="shared" ref="E87:G87" si="31">SUM(E89,E91,E93,E95,E97,E99,E101)</f>
        <v>169</v>
      </c>
      <c r="F87" s="45">
        <f t="shared" si="31"/>
        <v>359</v>
      </c>
      <c r="G87" s="45">
        <f t="shared" si="31"/>
        <v>126</v>
      </c>
      <c r="H87" s="19"/>
    </row>
    <row r="88" spans="2:18" ht="12.75" thickBot="1" x14ac:dyDescent="0.2">
      <c r="B88" s="47"/>
      <c r="C88" s="48">
        <f>$C87/C87</f>
        <v>1</v>
      </c>
      <c r="D88" s="48">
        <f t="shared" ref="D88:G88" si="32">D87/$C87</f>
        <v>0.18453865336658354</v>
      </c>
      <c r="E88" s="48">
        <f t="shared" si="32"/>
        <v>0.21072319201995013</v>
      </c>
      <c r="F88" s="48">
        <f t="shared" si="32"/>
        <v>0.44763092269326682</v>
      </c>
      <c r="G88" s="48">
        <f t="shared" si="32"/>
        <v>0.15710723192019951</v>
      </c>
      <c r="H88" s="19"/>
    </row>
    <row r="89" spans="2:18" ht="12.75" thickTop="1" x14ac:dyDescent="0.15">
      <c r="B89" s="50" t="s">
        <v>67</v>
      </c>
      <c r="C89" s="44">
        <f>SUM(D89:G89)</f>
        <v>262</v>
      </c>
      <c r="D89" s="51">
        <v>53</v>
      </c>
      <c r="E89" s="45">
        <v>57</v>
      </c>
      <c r="F89" s="45">
        <v>105</v>
      </c>
      <c r="G89" s="45">
        <v>47</v>
      </c>
      <c r="H89" s="72"/>
      <c r="I89" s="73"/>
      <c r="J89" s="73"/>
      <c r="K89" s="73"/>
      <c r="L89" s="73"/>
      <c r="M89" s="73"/>
      <c r="N89" s="73"/>
      <c r="O89" s="73"/>
      <c r="P89" s="73"/>
      <c r="Q89" s="73"/>
      <c r="R89" s="73"/>
    </row>
    <row r="90" spans="2:18" x14ac:dyDescent="0.15">
      <c r="B90" s="52"/>
      <c r="C90" s="53">
        <f>$C89/C89</f>
        <v>1</v>
      </c>
      <c r="D90" s="53">
        <f t="shared" ref="D90:G90" si="33">D89/$C89</f>
        <v>0.20229007633587787</v>
      </c>
      <c r="E90" s="53">
        <f t="shared" si="33"/>
        <v>0.21755725190839695</v>
      </c>
      <c r="F90" s="53">
        <f t="shared" si="33"/>
        <v>0.40076335877862596</v>
      </c>
      <c r="G90" s="53">
        <f t="shared" si="33"/>
        <v>0.17938931297709923</v>
      </c>
      <c r="H90" s="72"/>
      <c r="I90" s="73"/>
      <c r="J90" s="73"/>
      <c r="K90" s="73"/>
      <c r="L90" s="73"/>
      <c r="M90" s="73"/>
      <c r="N90" s="73"/>
      <c r="O90" s="73"/>
      <c r="P90" s="73"/>
      <c r="Q90" s="73"/>
      <c r="R90" s="73"/>
    </row>
    <row r="91" spans="2:18" x14ac:dyDescent="0.15">
      <c r="B91" s="50" t="s">
        <v>31</v>
      </c>
      <c r="C91" s="44">
        <f>SUM(D91:G91)</f>
        <v>31</v>
      </c>
      <c r="D91" s="51">
        <v>7</v>
      </c>
      <c r="E91" s="45">
        <v>6</v>
      </c>
      <c r="F91" s="45">
        <v>15</v>
      </c>
      <c r="G91" s="45">
        <v>3</v>
      </c>
      <c r="H91" s="72"/>
      <c r="I91" s="73"/>
      <c r="J91" s="73"/>
      <c r="K91" s="73"/>
      <c r="L91" s="73"/>
      <c r="M91" s="73"/>
      <c r="N91" s="73"/>
      <c r="O91" s="73"/>
      <c r="P91" s="73"/>
      <c r="Q91" s="73"/>
      <c r="R91" s="73"/>
    </row>
    <row r="92" spans="2:18" x14ac:dyDescent="0.15">
      <c r="B92" s="52"/>
      <c r="C92" s="53">
        <f>$C91/C91</f>
        <v>1</v>
      </c>
      <c r="D92" s="53">
        <f t="shared" ref="D92:G92" si="34">D91/$C91</f>
        <v>0.22580645161290322</v>
      </c>
      <c r="E92" s="53">
        <f t="shared" si="34"/>
        <v>0.19354838709677419</v>
      </c>
      <c r="F92" s="53">
        <f t="shared" si="34"/>
        <v>0.4838709677419355</v>
      </c>
      <c r="G92" s="53">
        <f t="shared" si="34"/>
        <v>9.6774193548387094E-2</v>
      </c>
      <c r="H92" s="72"/>
      <c r="I92" s="73"/>
      <c r="J92" s="73"/>
      <c r="K92" s="73"/>
      <c r="L92" s="73"/>
      <c r="M92" s="73"/>
      <c r="N92" s="73"/>
      <c r="O92" s="73"/>
      <c r="P92" s="73"/>
      <c r="Q92" s="73"/>
      <c r="R92" s="73"/>
    </row>
    <row r="93" spans="2:18" x14ac:dyDescent="0.15">
      <c r="B93" s="50" t="s">
        <v>32</v>
      </c>
      <c r="C93" s="44">
        <f>SUM(D93:G93)</f>
        <v>56</v>
      </c>
      <c r="D93" s="51">
        <v>11</v>
      </c>
      <c r="E93" s="45">
        <v>8</v>
      </c>
      <c r="F93" s="45">
        <v>32</v>
      </c>
      <c r="G93" s="45">
        <v>5</v>
      </c>
      <c r="H93" s="72"/>
      <c r="I93" s="73"/>
      <c r="J93" s="73"/>
      <c r="K93" s="73"/>
      <c r="L93" s="73"/>
      <c r="M93" s="73"/>
      <c r="N93" s="73"/>
      <c r="O93" s="73"/>
      <c r="P93" s="73"/>
      <c r="Q93" s="73"/>
      <c r="R93" s="73"/>
    </row>
    <row r="94" spans="2:18" x14ac:dyDescent="0.15">
      <c r="B94" s="52"/>
      <c r="C94" s="53">
        <f>$C93/C93</f>
        <v>1</v>
      </c>
      <c r="D94" s="53">
        <f t="shared" ref="D94:G94" si="35">D93/$C93</f>
        <v>0.19642857142857142</v>
      </c>
      <c r="E94" s="53">
        <f t="shared" si="35"/>
        <v>0.14285714285714285</v>
      </c>
      <c r="F94" s="53">
        <f t="shared" si="35"/>
        <v>0.5714285714285714</v>
      </c>
      <c r="G94" s="53">
        <f t="shared" si="35"/>
        <v>8.9285714285714288E-2</v>
      </c>
      <c r="H94" s="72"/>
      <c r="I94" s="73"/>
      <c r="J94" s="73"/>
      <c r="K94" s="73"/>
      <c r="L94" s="73"/>
      <c r="M94" s="73"/>
      <c r="N94" s="73"/>
      <c r="O94" s="73"/>
      <c r="P94" s="73"/>
      <c r="Q94" s="73"/>
      <c r="R94" s="73"/>
    </row>
    <row r="95" spans="2:18" x14ac:dyDescent="0.15">
      <c r="B95" s="50" t="s">
        <v>33</v>
      </c>
      <c r="C95" s="44">
        <f>SUM(D95:G95)</f>
        <v>235</v>
      </c>
      <c r="D95" s="51">
        <v>35</v>
      </c>
      <c r="E95" s="45">
        <v>55</v>
      </c>
      <c r="F95" s="45">
        <v>119</v>
      </c>
      <c r="G95" s="45">
        <v>26</v>
      </c>
      <c r="H95" s="72"/>
      <c r="I95" s="73"/>
      <c r="J95" s="73"/>
      <c r="K95" s="73"/>
      <c r="L95" s="73"/>
      <c r="M95" s="73"/>
      <c r="N95" s="73"/>
      <c r="O95" s="73"/>
      <c r="P95" s="73"/>
      <c r="Q95" s="73"/>
      <c r="R95" s="73"/>
    </row>
    <row r="96" spans="2:18" x14ac:dyDescent="0.15">
      <c r="B96" s="52"/>
      <c r="C96" s="53">
        <f>$C95/C95</f>
        <v>1</v>
      </c>
      <c r="D96" s="53">
        <f t="shared" ref="D96:G96" si="36">D95/$C95</f>
        <v>0.14893617021276595</v>
      </c>
      <c r="E96" s="53">
        <f t="shared" si="36"/>
        <v>0.23404255319148937</v>
      </c>
      <c r="F96" s="53">
        <f t="shared" si="36"/>
        <v>0.50638297872340421</v>
      </c>
      <c r="G96" s="53">
        <f t="shared" si="36"/>
        <v>0.11063829787234042</v>
      </c>
      <c r="H96" s="19"/>
    </row>
    <row r="97" spans="2:8" ht="12" customHeight="1" x14ac:dyDescent="0.15">
      <c r="B97" s="50" t="s">
        <v>34</v>
      </c>
      <c r="C97" s="44">
        <f>SUM(D97:G97)</f>
        <v>99</v>
      </c>
      <c r="D97" s="51">
        <v>17</v>
      </c>
      <c r="E97" s="45">
        <v>23</v>
      </c>
      <c r="F97" s="45">
        <v>41</v>
      </c>
      <c r="G97" s="45">
        <v>18</v>
      </c>
      <c r="H97" s="19"/>
    </row>
    <row r="98" spans="2:8" ht="12" customHeight="1" x14ac:dyDescent="0.15">
      <c r="B98" s="52"/>
      <c r="C98" s="53">
        <f>$C97/C97</f>
        <v>1</v>
      </c>
      <c r="D98" s="53">
        <f t="shared" ref="D98:G98" si="37">D97/$C97</f>
        <v>0.17171717171717171</v>
      </c>
      <c r="E98" s="53">
        <f t="shared" si="37"/>
        <v>0.23232323232323232</v>
      </c>
      <c r="F98" s="53">
        <f t="shared" si="37"/>
        <v>0.41414141414141414</v>
      </c>
      <c r="G98" s="53">
        <f t="shared" si="37"/>
        <v>0.18181818181818182</v>
      </c>
      <c r="H98" s="19"/>
    </row>
    <row r="99" spans="2:8" ht="12" customHeight="1" x14ac:dyDescent="0.15">
      <c r="B99" s="50" t="s">
        <v>35</v>
      </c>
      <c r="C99" s="44">
        <f>SUM(D99:G99)</f>
        <v>97</v>
      </c>
      <c r="D99" s="51">
        <v>22</v>
      </c>
      <c r="E99" s="45">
        <v>19</v>
      </c>
      <c r="F99" s="45">
        <v>41</v>
      </c>
      <c r="G99" s="45">
        <v>15</v>
      </c>
      <c r="H99" s="19"/>
    </row>
    <row r="100" spans="2:8" s="57" customFormat="1" ht="12" customHeight="1" x14ac:dyDescent="0.15">
      <c r="B100" s="52"/>
      <c r="C100" s="53">
        <f t="shared" ref="C100" si="38">$C99/C99</f>
        <v>1</v>
      </c>
      <c r="D100" s="53">
        <f t="shared" ref="D100:G100" si="39">D99/$C99</f>
        <v>0.22680412371134021</v>
      </c>
      <c r="E100" s="53">
        <f t="shared" si="39"/>
        <v>0.19587628865979381</v>
      </c>
      <c r="F100" s="53">
        <f t="shared" si="39"/>
        <v>0.42268041237113402</v>
      </c>
      <c r="G100" s="53">
        <f t="shared" si="39"/>
        <v>0.15463917525773196</v>
      </c>
    </row>
    <row r="101" spans="2:8" ht="12" customHeight="1" x14ac:dyDescent="0.15">
      <c r="B101" s="50" t="s">
        <v>0</v>
      </c>
      <c r="C101" s="44">
        <f>SUM(D101:G101)</f>
        <v>22</v>
      </c>
      <c r="D101" s="51">
        <v>3</v>
      </c>
      <c r="E101" s="45">
        <v>1</v>
      </c>
      <c r="F101" s="45">
        <v>6</v>
      </c>
      <c r="G101" s="45">
        <v>12</v>
      </c>
      <c r="H101" s="19"/>
    </row>
    <row r="102" spans="2:8" s="57" customFormat="1" ht="12" customHeight="1" x14ac:dyDescent="0.15">
      <c r="B102" s="52"/>
      <c r="C102" s="53">
        <f t="shared" ref="C102" si="40">$C101/C101</f>
        <v>1</v>
      </c>
      <c r="D102" s="53">
        <f t="shared" ref="D102:G102" si="41">D101/$C101</f>
        <v>0.13636363636363635</v>
      </c>
      <c r="E102" s="53">
        <f t="shared" si="41"/>
        <v>4.5454545454545456E-2</v>
      </c>
      <c r="F102" s="53">
        <f t="shared" si="41"/>
        <v>0.27272727272727271</v>
      </c>
      <c r="G102" s="53">
        <f t="shared" si="41"/>
        <v>0.54545454545454541</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24"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183</v>
      </c>
    </row>
    <row r="7" spans="2:12" x14ac:dyDescent="0.4">
      <c r="B7" s="169" t="s">
        <v>186</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131</v>
      </c>
      <c r="F10" s="146">
        <f>E10/E$14</f>
        <v>0.1633416458852868</v>
      </c>
    </row>
    <row r="11" spans="2:12" ht="15" customHeight="1" x14ac:dyDescent="0.15">
      <c r="B11" s="143" t="s">
        <v>118</v>
      </c>
      <c r="C11" s="144"/>
      <c r="D11" s="144"/>
      <c r="E11" s="85">
        <v>229</v>
      </c>
      <c r="F11" s="146">
        <f>E11/E$14</f>
        <v>0.28553615960099749</v>
      </c>
    </row>
    <row r="12" spans="2:12" ht="15" customHeight="1" x14ac:dyDescent="0.15">
      <c r="B12" s="143" t="s">
        <v>119</v>
      </c>
      <c r="C12" s="144"/>
      <c r="D12" s="144"/>
      <c r="E12" s="85">
        <v>310</v>
      </c>
      <c r="F12" s="146">
        <f>E12/E$14</f>
        <v>0.38653366583541149</v>
      </c>
    </row>
    <row r="13" spans="2:12" ht="15" customHeight="1" thickBot="1" x14ac:dyDescent="0.2">
      <c r="B13" s="170" t="s">
        <v>0</v>
      </c>
      <c r="C13" s="148"/>
      <c r="D13" s="148"/>
      <c r="E13" s="150">
        <v>132</v>
      </c>
      <c r="F13" s="151">
        <f>E13/E$14</f>
        <v>0.16458852867830423</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7" customHeight="1" x14ac:dyDescent="0.4">
      <c r="B17" s="1"/>
      <c r="C17" s="83" t="s">
        <v>39</v>
      </c>
      <c r="D17" s="83" t="s">
        <v>117</v>
      </c>
      <c r="E17" s="83" t="s">
        <v>118</v>
      </c>
      <c r="F17" s="83" t="s">
        <v>119</v>
      </c>
      <c r="G17" s="83" t="s">
        <v>91</v>
      </c>
    </row>
    <row r="18" spans="2:14" ht="15" customHeight="1" x14ac:dyDescent="0.4">
      <c r="B18" s="4" t="s">
        <v>267</v>
      </c>
      <c r="C18" s="5">
        <f>SUM(D18:G18)</f>
        <v>892</v>
      </c>
      <c r="D18" s="5">
        <v>183</v>
      </c>
      <c r="E18" s="5">
        <v>309</v>
      </c>
      <c r="F18" s="5">
        <v>352</v>
      </c>
      <c r="G18" s="5">
        <v>48</v>
      </c>
    </row>
    <row r="19" spans="2:14" ht="15" customHeight="1" x14ac:dyDescent="0.4">
      <c r="B19" s="7" t="s">
        <v>268</v>
      </c>
      <c r="C19" s="5">
        <f>SUM(D19:G19)</f>
        <v>802</v>
      </c>
      <c r="D19" s="8">
        <v>131</v>
      </c>
      <c r="E19" s="8">
        <v>229</v>
      </c>
      <c r="F19" s="8">
        <v>310</v>
      </c>
      <c r="G19" s="8">
        <v>132</v>
      </c>
    </row>
    <row r="20" spans="2:14" ht="7.5" customHeight="1" x14ac:dyDescent="0.4">
      <c r="B20" s="10"/>
      <c r="C20" s="10"/>
      <c r="D20" s="10"/>
      <c r="E20" s="11"/>
      <c r="F20" s="10"/>
      <c r="G20" s="10"/>
    </row>
    <row r="21" spans="2:14" ht="15" customHeight="1" x14ac:dyDescent="0.4">
      <c r="B21" s="4" t="s">
        <v>267</v>
      </c>
      <c r="C21" s="12">
        <f>C18/C18</f>
        <v>1</v>
      </c>
      <c r="D21" s="12">
        <f>D18/$C18</f>
        <v>0.20515695067264575</v>
      </c>
      <c r="E21" s="12">
        <f t="shared" ref="E21:G22" si="0">E18/$C18</f>
        <v>0.34641255605381166</v>
      </c>
      <c r="F21" s="12">
        <f t="shared" si="0"/>
        <v>0.39461883408071746</v>
      </c>
      <c r="G21" s="12">
        <f t="shared" si="0"/>
        <v>5.3811659192825115E-2</v>
      </c>
    </row>
    <row r="22" spans="2:14" ht="15" customHeight="1" x14ac:dyDescent="0.4">
      <c r="B22" s="7" t="s">
        <v>268</v>
      </c>
      <c r="C22" s="12">
        <f>C19/C19</f>
        <v>1</v>
      </c>
      <c r="D22" s="12">
        <f>D19/$C19</f>
        <v>0.1633416458852868</v>
      </c>
      <c r="E22" s="12">
        <f t="shared" si="0"/>
        <v>0.28553615960099749</v>
      </c>
      <c r="F22" s="12">
        <f t="shared" si="0"/>
        <v>0.38653366583541149</v>
      </c>
      <c r="G22" s="12">
        <f t="shared" si="0"/>
        <v>0.16458852867830423</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131</v>
      </c>
      <c r="E26" s="45">
        <f t="shared" ref="E26:G26" si="1">SUM(E28,E30,E32,E34,E36,E38,E40,E42,E44,E46,E48)</f>
        <v>229</v>
      </c>
      <c r="F26" s="45">
        <f t="shared" si="1"/>
        <v>310</v>
      </c>
      <c r="G26" s="45">
        <f t="shared" si="1"/>
        <v>132</v>
      </c>
    </row>
    <row r="27" spans="2:14" ht="12.75" thickBot="1" x14ac:dyDescent="0.2">
      <c r="B27" s="47"/>
      <c r="C27" s="48">
        <f>$C26/C26</f>
        <v>1</v>
      </c>
      <c r="D27" s="48">
        <f>D26/$C26</f>
        <v>0.1633416458852868</v>
      </c>
      <c r="E27" s="48">
        <f t="shared" ref="E27:G27" si="2">E26/$C26</f>
        <v>0.28553615960099749</v>
      </c>
      <c r="F27" s="48">
        <f t="shared" si="2"/>
        <v>0.38653366583541149</v>
      </c>
      <c r="G27" s="48">
        <f t="shared" si="2"/>
        <v>0.16458852867830423</v>
      </c>
    </row>
    <row r="28" spans="2:14" ht="12.75" thickTop="1" x14ac:dyDescent="0.15">
      <c r="B28" s="50" t="s">
        <v>5</v>
      </c>
      <c r="C28" s="44">
        <f>SUM(D28:G28)</f>
        <v>245</v>
      </c>
      <c r="D28" s="51">
        <v>41</v>
      </c>
      <c r="E28" s="45">
        <v>67</v>
      </c>
      <c r="F28" s="45">
        <v>105</v>
      </c>
      <c r="G28" s="45">
        <v>32</v>
      </c>
    </row>
    <row r="29" spans="2:14" x14ac:dyDescent="0.15">
      <c r="B29" s="52"/>
      <c r="C29" s="53">
        <f>$C28/C28</f>
        <v>1</v>
      </c>
      <c r="D29" s="53">
        <f>D28/$C28</f>
        <v>0.16734693877551021</v>
      </c>
      <c r="E29" s="53">
        <f t="shared" ref="E29:G29" si="3">E28/$C28</f>
        <v>0.27346938775510204</v>
      </c>
      <c r="F29" s="53">
        <f t="shared" si="3"/>
        <v>0.42857142857142855</v>
      </c>
      <c r="G29" s="53">
        <f t="shared" si="3"/>
        <v>0.1306122448979592</v>
      </c>
    </row>
    <row r="30" spans="2:14" x14ac:dyDescent="0.15">
      <c r="B30" s="50" t="s">
        <v>6</v>
      </c>
      <c r="C30" s="44">
        <f>SUM(D30:G30)</f>
        <v>89</v>
      </c>
      <c r="D30" s="51">
        <v>12</v>
      </c>
      <c r="E30" s="45">
        <v>20</v>
      </c>
      <c r="F30" s="45">
        <v>41</v>
      </c>
      <c r="G30" s="45">
        <v>16</v>
      </c>
    </row>
    <row r="31" spans="2:14" x14ac:dyDescent="0.15">
      <c r="B31" s="52"/>
      <c r="C31" s="53">
        <f>$C30/C30</f>
        <v>1</v>
      </c>
      <c r="D31" s="53">
        <f>D30/$C30</f>
        <v>0.1348314606741573</v>
      </c>
      <c r="E31" s="53">
        <f t="shared" ref="E31:G31" si="4">E30/$C30</f>
        <v>0.2247191011235955</v>
      </c>
      <c r="F31" s="53">
        <f t="shared" si="4"/>
        <v>0.4606741573033708</v>
      </c>
      <c r="G31" s="53">
        <f t="shared" si="4"/>
        <v>0.1797752808988764</v>
      </c>
    </row>
    <row r="32" spans="2:14" x14ac:dyDescent="0.15">
      <c r="B32" s="50" t="s">
        <v>7</v>
      </c>
      <c r="C32" s="44">
        <f>SUM(D32:G32)</f>
        <v>213</v>
      </c>
      <c r="D32" s="51">
        <v>28</v>
      </c>
      <c r="E32" s="45">
        <v>68</v>
      </c>
      <c r="F32" s="45">
        <v>78</v>
      </c>
      <c r="G32" s="45">
        <v>39</v>
      </c>
    </row>
    <row r="33" spans="2:7" x14ac:dyDescent="0.15">
      <c r="B33" s="52"/>
      <c r="C33" s="53">
        <f>$C32/C32</f>
        <v>1</v>
      </c>
      <c r="D33" s="53">
        <f>D32/$C32</f>
        <v>0.13145539906103287</v>
      </c>
      <c r="E33" s="53">
        <f t="shared" ref="E33:G33" si="5">E32/$C32</f>
        <v>0.31924882629107981</v>
      </c>
      <c r="F33" s="53">
        <f t="shared" si="5"/>
        <v>0.36619718309859156</v>
      </c>
      <c r="G33" s="53">
        <f t="shared" si="5"/>
        <v>0.18309859154929578</v>
      </c>
    </row>
    <row r="34" spans="2:7" x14ac:dyDescent="0.15">
      <c r="B34" s="50" t="s">
        <v>8</v>
      </c>
      <c r="C34" s="44">
        <f>SUM(D34:G34)</f>
        <v>36</v>
      </c>
      <c r="D34" s="51">
        <v>9</v>
      </c>
      <c r="E34" s="45">
        <v>11</v>
      </c>
      <c r="F34" s="45">
        <v>11</v>
      </c>
      <c r="G34" s="45">
        <v>5</v>
      </c>
    </row>
    <row r="35" spans="2:7" x14ac:dyDescent="0.15">
      <c r="B35" s="52"/>
      <c r="C35" s="53">
        <f>$C34/C34</f>
        <v>1</v>
      </c>
      <c r="D35" s="53">
        <f>D34/$C34</f>
        <v>0.25</v>
      </c>
      <c r="E35" s="53">
        <f t="shared" ref="E35:G35" si="6">E34/$C34</f>
        <v>0.30555555555555558</v>
      </c>
      <c r="F35" s="53">
        <f t="shared" si="6"/>
        <v>0.30555555555555558</v>
      </c>
      <c r="G35" s="53">
        <f t="shared" si="6"/>
        <v>0.1388888888888889</v>
      </c>
    </row>
    <row r="36" spans="2:7" x14ac:dyDescent="0.15">
      <c r="B36" s="50" t="s">
        <v>9</v>
      </c>
      <c r="C36" s="44">
        <f>SUM(D36:G36)</f>
        <v>98</v>
      </c>
      <c r="D36" s="51">
        <v>17</v>
      </c>
      <c r="E36" s="45">
        <v>29</v>
      </c>
      <c r="F36" s="45">
        <v>38</v>
      </c>
      <c r="G36" s="45">
        <v>14</v>
      </c>
    </row>
    <row r="37" spans="2:7" x14ac:dyDescent="0.15">
      <c r="B37" s="52"/>
      <c r="C37" s="53">
        <f>$C36/C36</f>
        <v>1</v>
      </c>
      <c r="D37" s="53">
        <f>D36/$C36</f>
        <v>0.17346938775510204</v>
      </c>
      <c r="E37" s="53">
        <f t="shared" ref="E37:G37" si="7">E36/$C36</f>
        <v>0.29591836734693877</v>
      </c>
      <c r="F37" s="53">
        <f t="shared" si="7"/>
        <v>0.38775510204081631</v>
      </c>
      <c r="G37" s="53">
        <f t="shared" si="7"/>
        <v>0.14285714285714285</v>
      </c>
    </row>
    <row r="38" spans="2:7" x14ac:dyDescent="0.15">
      <c r="B38" s="50" t="s">
        <v>1</v>
      </c>
      <c r="C38" s="44">
        <f>SUM(D38:G38)</f>
        <v>4</v>
      </c>
      <c r="D38" s="51">
        <v>3</v>
      </c>
      <c r="E38" s="45">
        <v>1</v>
      </c>
      <c r="F38" s="45">
        <v>0</v>
      </c>
      <c r="G38" s="45">
        <v>0</v>
      </c>
    </row>
    <row r="39" spans="2:7" x14ac:dyDescent="0.15">
      <c r="B39" s="52"/>
      <c r="C39" s="53">
        <f>$C38/C38</f>
        <v>1</v>
      </c>
      <c r="D39" s="53">
        <f>D38/$C38</f>
        <v>0.75</v>
      </c>
      <c r="E39" s="53">
        <f t="shared" ref="E39:G39" si="8">E38/$C38</f>
        <v>0.25</v>
      </c>
      <c r="F39" s="53">
        <f t="shared" si="8"/>
        <v>0</v>
      </c>
      <c r="G39" s="53">
        <f t="shared" si="8"/>
        <v>0</v>
      </c>
    </row>
    <row r="40" spans="2:7" x14ac:dyDescent="0.15">
      <c r="B40" s="50" t="s">
        <v>10</v>
      </c>
      <c r="C40" s="44">
        <f>SUM(D40:G40)</f>
        <v>17</v>
      </c>
      <c r="D40" s="51">
        <v>2</v>
      </c>
      <c r="E40" s="45">
        <v>6</v>
      </c>
      <c r="F40" s="45">
        <v>8</v>
      </c>
      <c r="G40" s="45">
        <v>1</v>
      </c>
    </row>
    <row r="41" spans="2:7" x14ac:dyDescent="0.15">
      <c r="B41" s="52"/>
      <c r="C41" s="53">
        <f>$C40/C40</f>
        <v>1</v>
      </c>
      <c r="D41" s="53">
        <f>D40/$C40</f>
        <v>0.11764705882352941</v>
      </c>
      <c r="E41" s="53">
        <f t="shared" ref="E41:G41" si="9">E40/$C40</f>
        <v>0.35294117647058826</v>
      </c>
      <c r="F41" s="53">
        <f t="shared" si="9"/>
        <v>0.47058823529411764</v>
      </c>
      <c r="G41" s="53">
        <f t="shared" si="9"/>
        <v>5.8823529411764705E-2</v>
      </c>
    </row>
    <row r="42" spans="2:7" x14ac:dyDescent="0.15">
      <c r="B42" s="50" t="s">
        <v>11</v>
      </c>
      <c r="C42" s="44">
        <f>SUM(D42:G42)</f>
        <v>3</v>
      </c>
      <c r="D42" s="51">
        <v>1</v>
      </c>
      <c r="E42" s="45">
        <v>1</v>
      </c>
      <c r="F42" s="45">
        <v>1</v>
      </c>
      <c r="G42" s="45">
        <v>0</v>
      </c>
    </row>
    <row r="43" spans="2:7" x14ac:dyDescent="0.15">
      <c r="B43" s="52"/>
      <c r="C43" s="53">
        <f>$C42/C42</f>
        <v>1</v>
      </c>
      <c r="D43" s="53">
        <f>D42/$C42</f>
        <v>0.33333333333333331</v>
      </c>
      <c r="E43" s="53">
        <f t="shared" ref="E43:G43" si="10">E42/$C42</f>
        <v>0.33333333333333331</v>
      </c>
      <c r="F43" s="53">
        <f t="shared" si="10"/>
        <v>0.33333333333333331</v>
      </c>
      <c r="G43" s="53">
        <f t="shared" si="10"/>
        <v>0</v>
      </c>
    </row>
    <row r="44" spans="2:7" x14ac:dyDescent="0.15">
      <c r="B44" s="50" t="s">
        <v>12</v>
      </c>
      <c r="C44" s="44">
        <f>SUM(D44:G44)</f>
        <v>18</v>
      </c>
      <c r="D44" s="51">
        <v>1</v>
      </c>
      <c r="E44" s="45">
        <v>9</v>
      </c>
      <c r="F44" s="45">
        <v>4</v>
      </c>
      <c r="G44" s="45">
        <v>4</v>
      </c>
    </row>
    <row r="45" spans="2:7" x14ac:dyDescent="0.15">
      <c r="B45" s="52"/>
      <c r="C45" s="53">
        <f>$C44/C44</f>
        <v>1</v>
      </c>
      <c r="D45" s="53">
        <f>D44/$C44</f>
        <v>5.5555555555555552E-2</v>
      </c>
      <c r="E45" s="53">
        <f t="shared" ref="E45:G45" si="11">E44/$C44</f>
        <v>0.5</v>
      </c>
      <c r="F45" s="53">
        <f t="shared" si="11"/>
        <v>0.22222222222222221</v>
      </c>
      <c r="G45" s="53">
        <f t="shared" si="11"/>
        <v>0.22222222222222221</v>
      </c>
    </row>
    <row r="46" spans="2:7" x14ac:dyDescent="0.15">
      <c r="B46" s="50" t="s">
        <v>13</v>
      </c>
      <c r="C46" s="44">
        <f>SUM(D46:G46)</f>
        <v>9</v>
      </c>
      <c r="D46" s="51">
        <v>5</v>
      </c>
      <c r="E46" s="45">
        <v>1</v>
      </c>
      <c r="F46" s="45">
        <v>2</v>
      </c>
      <c r="G46" s="45">
        <v>1</v>
      </c>
    </row>
    <row r="47" spans="2:7" x14ac:dyDescent="0.15">
      <c r="B47" s="52"/>
      <c r="C47" s="53">
        <f>$C46/C46</f>
        <v>1</v>
      </c>
      <c r="D47" s="53">
        <f>D46/$C46</f>
        <v>0.55555555555555558</v>
      </c>
      <c r="E47" s="53">
        <f t="shared" ref="E47:G47" si="12">E46/$C46</f>
        <v>0.1111111111111111</v>
      </c>
      <c r="F47" s="53">
        <f t="shared" si="12"/>
        <v>0.22222222222222221</v>
      </c>
      <c r="G47" s="53">
        <f t="shared" si="12"/>
        <v>0.1111111111111111</v>
      </c>
    </row>
    <row r="48" spans="2:7" x14ac:dyDescent="0.15">
      <c r="B48" s="50" t="s">
        <v>43</v>
      </c>
      <c r="C48" s="44">
        <f>SUM(D48:G48)</f>
        <v>70</v>
      </c>
      <c r="D48" s="51">
        <v>12</v>
      </c>
      <c r="E48" s="45">
        <v>16</v>
      </c>
      <c r="F48" s="45">
        <v>22</v>
      </c>
      <c r="G48" s="45">
        <v>20</v>
      </c>
    </row>
    <row r="49" spans="2:8" x14ac:dyDescent="0.15">
      <c r="B49" s="52"/>
      <c r="C49" s="53">
        <f>$C48/C48</f>
        <v>1</v>
      </c>
      <c r="D49" s="53">
        <f>D48/$C48</f>
        <v>0.17142857142857143</v>
      </c>
      <c r="E49" s="53">
        <f t="shared" ref="E49:G49" si="13">E48/$C48</f>
        <v>0.22857142857142856</v>
      </c>
      <c r="F49" s="53">
        <f t="shared" si="13"/>
        <v>0.31428571428571428</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131</v>
      </c>
      <c r="E53" s="45">
        <f t="shared" si="14"/>
        <v>229</v>
      </c>
      <c r="F53" s="45">
        <f t="shared" si="14"/>
        <v>310</v>
      </c>
      <c r="G53" s="45">
        <f t="shared" si="14"/>
        <v>132</v>
      </c>
      <c r="H53" s="19"/>
    </row>
    <row r="54" spans="2:8" ht="12.75" thickBot="1" x14ac:dyDescent="0.2">
      <c r="B54" s="47"/>
      <c r="C54" s="48">
        <f>$C53/C53</f>
        <v>1</v>
      </c>
      <c r="D54" s="48">
        <f t="shared" ref="D54:G54" si="15">D53/$C53</f>
        <v>0.1633416458852868</v>
      </c>
      <c r="E54" s="48">
        <f t="shared" si="15"/>
        <v>0.28553615960099749</v>
      </c>
      <c r="F54" s="48">
        <f t="shared" si="15"/>
        <v>0.38653366583541149</v>
      </c>
      <c r="G54" s="48">
        <f t="shared" si="15"/>
        <v>0.16458852867830423</v>
      </c>
      <c r="H54" s="19"/>
    </row>
    <row r="55" spans="2:8" ht="12.75" thickTop="1" x14ac:dyDescent="0.15">
      <c r="B55" s="50" t="s">
        <v>17</v>
      </c>
      <c r="C55" s="44">
        <f>SUM(D55:G55)</f>
        <v>633</v>
      </c>
      <c r="D55" s="51">
        <v>80</v>
      </c>
      <c r="E55" s="45">
        <v>180</v>
      </c>
      <c r="F55" s="45">
        <v>260</v>
      </c>
      <c r="G55" s="45">
        <v>113</v>
      </c>
      <c r="H55" s="19"/>
    </row>
    <row r="56" spans="2:8" x14ac:dyDescent="0.15">
      <c r="B56" s="52"/>
      <c r="C56" s="53">
        <f>$C55/C55</f>
        <v>1</v>
      </c>
      <c r="D56" s="53">
        <f t="shared" ref="D56:G56" si="16">D55/$C55</f>
        <v>0.1263823064770932</v>
      </c>
      <c r="E56" s="53">
        <f t="shared" si="16"/>
        <v>0.28436018957345971</v>
      </c>
      <c r="F56" s="53">
        <f t="shared" si="16"/>
        <v>0.41074249605055291</v>
      </c>
      <c r="G56" s="53">
        <f t="shared" si="16"/>
        <v>0.17851500789889416</v>
      </c>
      <c r="H56" s="19"/>
    </row>
    <row r="57" spans="2:8" x14ac:dyDescent="0.15">
      <c r="B57" s="50" t="s">
        <v>18</v>
      </c>
      <c r="C57" s="44">
        <f>SUM(D57:G57)</f>
        <v>91</v>
      </c>
      <c r="D57" s="51">
        <v>21</v>
      </c>
      <c r="E57" s="45">
        <v>31</v>
      </c>
      <c r="F57" s="45">
        <v>32</v>
      </c>
      <c r="G57" s="45">
        <v>7</v>
      </c>
      <c r="H57" s="19"/>
    </row>
    <row r="58" spans="2:8" x14ac:dyDescent="0.15">
      <c r="B58" s="52"/>
      <c r="C58" s="53">
        <f>$C57/C57</f>
        <v>1</v>
      </c>
      <c r="D58" s="53">
        <f t="shared" ref="D58:G58" si="17">D57/$C57</f>
        <v>0.23076923076923078</v>
      </c>
      <c r="E58" s="53">
        <f t="shared" si="17"/>
        <v>0.34065934065934067</v>
      </c>
      <c r="F58" s="53">
        <f t="shared" si="17"/>
        <v>0.35164835164835168</v>
      </c>
      <c r="G58" s="53">
        <f t="shared" si="17"/>
        <v>7.6923076923076927E-2</v>
      </c>
      <c r="H58" s="19"/>
    </row>
    <row r="59" spans="2:8" x14ac:dyDescent="0.15">
      <c r="B59" s="50" t="s">
        <v>19</v>
      </c>
      <c r="C59" s="44">
        <f>SUM(D59:G59)</f>
        <v>21</v>
      </c>
      <c r="D59" s="51">
        <v>10</v>
      </c>
      <c r="E59" s="45">
        <v>7</v>
      </c>
      <c r="F59" s="45">
        <v>4</v>
      </c>
      <c r="G59" s="45">
        <v>0</v>
      </c>
      <c r="H59" s="19"/>
    </row>
    <row r="60" spans="2:8" x14ac:dyDescent="0.15">
      <c r="B60" s="52"/>
      <c r="C60" s="53">
        <f>$C59/C59</f>
        <v>1</v>
      </c>
      <c r="D60" s="53">
        <f t="shared" ref="D60:G60" si="18">D59/$C59</f>
        <v>0.47619047619047616</v>
      </c>
      <c r="E60" s="53">
        <f t="shared" si="18"/>
        <v>0.33333333333333331</v>
      </c>
      <c r="F60" s="53">
        <f t="shared" si="18"/>
        <v>0.19047619047619047</v>
      </c>
      <c r="G60" s="53">
        <f t="shared" si="18"/>
        <v>0</v>
      </c>
      <c r="H60" s="19"/>
    </row>
    <row r="61" spans="2:8" x14ac:dyDescent="0.15">
      <c r="B61" s="50" t="s">
        <v>20</v>
      </c>
      <c r="C61" s="44">
        <f>SUM(D61:G61)</f>
        <v>37</v>
      </c>
      <c r="D61" s="51">
        <v>16</v>
      </c>
      <c r="E61" s="45">
        <v>9</v>
      </c>
      <c r="F61" s="45">
        <v>9</v>
      </c>
      <c r="G61" s="45">
        <v>3</v>
      </c>
      <c r="H61" s="19"/>
    </row>
    <row r="62" spans="2:8" x14ac:dyDescent="0.15">
      <c r="B62" s="52"/>
      <c r="C62" s="53">
        <f>$C61/C61</f>
        <v>1</v>
      </c>
      <c r="D62" s="53">
        <f t="shared" ref="D62:G62" si="19">D61/$C61</f>
        <v>0.43243243243243246</v>
      </c>
      <c r="E62" s="53">
        <f t="shared" si="19"/>
        <v>0.24324324324324326</v>
      </c>
      <c r="F62" s="53">
        <f t="shared" si="19"/>
        <v>0.24324324324324326</v>
      </c>
      <c r="G62" s="53">
        <f t="shared" si="19"/>
        <v>8.1081081081081086E-2</v>
      </c>
      <c r="H62" s="19"/>
    </row>
    <row r="63" spans="2:8" x14ac:dyDescent="0.15">
      <c r="B63" s="50" t="s">
        <v>24</v>
      </c>
      <c r="C63" s="44">
        <f>SUM(D63:G63)</f>
        <v>20</v>
      </c>
      <c r="D63" s="51">
        <v>4</v>
      </c>
      <c r="E63" s="45">
        <v>2</v>
      </c>
      <c r="F63" s="45">
        <v>5</v>
      </c>
      <c r="G63" s="45">
        <v>9</v>
      </c>
      <c r="H63" s="19"/>
    </row>
    <row r="64" spans="2:8" x14ac:dyDescent="0.15">
      <c r="B64" s="52"/>
      <c r="C64" s="53">
        <f>$C63/C63</f>
        <v>1</v>
      </c>
      <c r="D64" s="53">
        <f t="shared" ref="D64:G64" si="20">D63/$C63</f>
        <v>0.2</v>
      </c>
      <c r="E64" s="53">
        <f t="shared" si="20"/>
        <v>0.1</v>
      </c>
      <c r="F64" s="53">
        <f t="shared" si="20"/>
        <v>0.25</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91" t="s">
        <v>119</v>
      </c>
      <c r="G67" s="91" t="s">
        <v>91</v>
      </c>
    </row>
    <row r="68" spans="2:8" x14ac:dyDescent="0.15">
      <c r="B68" s="164" t="s">
        <v>42</v>
      </c>
      <c r="C68" s="44">
        <f>SUM(D68:G68)</f>
        <v>784</v>
      </c>
      <c r="D68" s="45">
        <f>SUM(D70,D72,D74,D76,D78,D80)</f>
        <v>130</v>
      </c>
      <c r="E68" s="45">
        <f t="shared" ref="E68:G68" si="21">SUM(E70,E72,E74,E76,E78,E80)</f>
        <v>226</v>
      </c>
      <c r="F68" s="45">
        <f t="shared" si="21"/>
        <v>307</v>
      </c>
      <c r="G68" s="45">
        <f t="shared" si="21"/>
        <v>121</v>
      </c>
      <c r="H68" s="19"/>
    </row>
    <row r="69" spans="2:8" ht="12.75" thickBot="1" x14ac:dyDescent="0.2">
      <c r="B69" s="47"/>
      <c r="C69" s="48">
        <f>$C68/C68</f>
        <v>1</v>
      </c>
      <c r="D69" s="48">
        <f>D68/$C68</f>
        <v>0.16581632653061223</v>
      </c>
      <c r="E69" s="48">
        <f t="shared" ref="E69:G69" si="22">E68/$C68</f>
        <v>0.28826530612244899</v>
      </c>
      <c r="F69" s="48">
        <f t="shared" si="22"/>
        <v>0.39158163265306123</v>
      </c>
      <c r="G69" s="48">
        <f t="shared" si="22"/>
        <v>0.15433673469387754</v>
      </c>
      <c r="H69" s="19"/>
    </row>
    <row r="70" spans="2:8" ht="12.75" thickTop="1" x14ac:dyDescent="0.15">
      <c r="B70" s="50" t="s">
        <v>499</v>
      </c>
      <c r="C70" s="44">
        <f>SUM(D70:G70)</f>
        <v>109</v>
      </c>
      <c r="D70" s="51">
        <v>13</v>
      </c>
      <c r="E70" s="45">
        <v>19</v>
      </c>
      <c r="F70" s="45">
        <v>48</v>
      </c>
      <c r="G70" s="45">
        <v>29</v>
      </c>
    </row>
    <row r="71" spans="2:8" x14ac:dyDescent="0.15">
      <c r="B71" s="52"/>
      <c r="C71" s="53">
        <f>$C70/C70</f>
        <v>1</v>
      </c>
      <c r="D71" s="53">
        <f>D70/$C70</f>
        <v>0.11926605504587157</v>
      </c>
      <c r="E71" s="53">
        <f t="shared" ref="E71:G71" si="23">E70/$C70</f>
        <v>0.1743119266055046</v>
      </c>
      <c r="F71" s="53">
        <f t="shared" si="23"/>
        <v>0.44036697247706424</v>
      </c>
      <c r="G71" s="53">
        <f t="shared" si="23"/>
        <v>0.26605504587155965</v>
      </c>
    </row>
    <row r="72" spans="2:8" x14ac:dyDescent="0.15">
      <c r="B72" s="50" t="s">
        <v>21</v>
      </c>
      <c r="C72" s="44">
        <f>SUM(D72:G72)</f>
        <v>226</v>
      </c>
      <c r="D72" s="51">
        <v>29</v>
      </c>
      <c r="E72" s="45">
        <v>49</v>
      </c>
      <c r="F72" s="45">
        <v>100</v>
      </c>
      <c r="G72" s="45">
        <v>48</v>
      </c>
    </row>
    <row r="73" spans="2:8" x14ac:dyDescent="0.15">
      <c r="B73" s="52"/>
      <c r="C73" s="53">
        <f>$C72/C72</f>
        <v>1</v>
      </c>
      <c r="D73" s="53">
        <f>D72/$C72</f>
        <v>0.12831858407079647</v>
      </c>
      <c r="E73" s="53">
        <f t="shared" ref="E73:G73" si="24">E72/$C72</f>
        <v>0.2168141592920354</v>
      </c>
      <c r="F73" s="53">
        <f t="shared" si="24"/>
        <v>0.44247787610619471</v>
      </c>
      <c r="G73" s="53">
        <f t="shared" si="24"/>
        <v>0.21238938053097345</v>
      </c>
    </row>
    <row r="74" spans="2:8" x14ac:dyDescent="0.15">
      <c r="B74" s="50" t="s">
        <v>22</v>
      </c>
      <c r="C74" s="44">
        <f>SUM(D74:G74)</f>
        <v>276</v>
      </c>
      <c r="D74" s="51">
        <v>41</v>
      </c>
      <c r="E74" s="45">
        <v>94</v>
      </c>
      <c r="F74" s="45">
        <v>110</v>
      </c>
      <c r="G74" s="45">
        <v>31</v>
      </c>
    </row>
    <row r="75" spans="2:8" x14ac:dyDescent="0.15">
      <c r="B75" s="52"/>
      <c r="C75" s="53">
        <f>$C74/C74</f>
        <v>1</v>
      </c>
      <c r="D75" s="53">
        <f>D74/$C74</f>
        <v>0.14855072463768115</v>
      </c>
      <c r="E75" s="53">
        <f t="shared" ref="E75:G75" si="25">E74/$C74</f>
        <v>0.34057971014492755</v>
      </c>
      <c r="F75" s="53">
        <f t="shared" si="25"/>
        <v>0.39855072463768115</v>
      </c>
      <c r="G75" s="53">
        <f t="shared" si="25"/>
        <v>0.11231884057971014</v>
      </c>
    </row>
    <row r="76" spans="2:8" x14ac:dyDescent="0.15">
      <c r="B76" s="50" t="s">
        <v>23</v>
      </c>
      <c r="C76" s="44">
        <f>SUM(D76:G76)</f>
        <v>90</v>
      </c>
      <c r="D76" s="51">
        <v>21</v>
      </c>
      <c r="E76" s="45">
        <v>32</v>
      </c>
      <c r="F76" s="45">
        <v>30</v>
      </c>
      <c r="G76" s="45">
        <v>7</v>
      </c>
    </row>
    <row r="77" spans="2:8" x14ac:dyDescent="0.15">
      <c r="B77" s="52"/>
      <c r="C77" s="53">
        <f>$C76/C76</f>
        <v>1</v>
      </c>
      <c r="D77" s="53">
        <f>D76/$C76</f>
        <v>0.23333333333333334</v>
      </c>
      <c r="E77" s="53">
        <f t="shared" ref="E77:G77" si="26">E76/$C76</f>
        <v>0.35555555555555557</v>
      </c>
      <c r="F77" s="53">
        <f t="shared" si="26"/>
        <v>0.33333333333333331</v>
      </c>
      <c r="G77" s="53">
        <f t="shared" si="26"/>
        <v>7.7777777777777779E-2</v>
      </c>
      <c r="H77" s="19"/>
    </row>
    <row r="78" spans="2:8" x14ac:dyDescent="0.15">
      <c r="B78" s="50" t="s">
        <v>320</v>
      </c>
      <c r="C78" s="44">
        <f>SUM(D78:G78)</f>
        <v>62</v>
      </c>
      <c r="D78" s="51">
        <v>14</v>
      </c>
      <c r="E78" s="45">
        <v>28</v>
      </c>
      <c r="F78" s="45">
        <v>16</v>
      </c>
      <c r="G78" s="45">
        <v>4</v>
      </c>
      <c r="H78" s="19"/>
    </row>
    <row r="79" spans="2:8" x14ac:dyDescent="0.15">
      <c r="B79" s="52"/>
      <c r="C79" s="53">
        <f>$C78/C78</f>
        <v>1</v>
      </c>
      <c r="D79" s="53">
        <f>D78/$C78</f>
        <v>0.22580645161290322</v>
      </c>
      <c r="E79" s="53">
        <f t="shared" ref="E79:G79" si="27">E78/$C78</f>
        <v>0.45161290322580644</v>
      </c>
      <c r="F79" s="53">
        <f t="shared" si="27"/>
        <v>0.25806451612903225</v>
      </c>
      <c r="G79" s="53">
        <f t="shared" si="27"/>
        <v>6.4516129032258063E-2</v>
      </c>
      <c r="H79" s="19"/>
    </row>
    <row r="80" spans="2:8" x14ac:dyDescent="0.15">
      <c r="B80" s="50" t="s">
        <v>319</v>
      </c>
      <c r="C80" s="44">
        <f>SUM(D80:G80)</f>
        <v>21</v>
      </c>
      <c r="D80" s="51">
        <v>12</v>
      </c>
      <c r="E80" s="45">
        <v>4</v>
      </c>
      <c r="F80" s="45">
        <v>3</v>
      </c>
      <c r="G80" s="45">
        <v>2</v>
      </c>
      <c r="H80" s="19"/>
    </row>
    <row r="81" spans="2:18" ht="12.75" thickBot="1" x14ac:dyDescent="0.2">
      <c r="B81" s="52"/>
      <c r="C81" s="53">
        <f>$C80/C80</f>
        <v>1</v>
      </c>
      <c r="D81" s="53">
        <f>D80/$C80</f>
        <v>0.5714285714285714</v>
      </c>
      <c r="E81" s="53">
        <f t="shared" ref="E81:G81" si="28">E80/$C80</f>
        <v>0.19047619047619047</v>
      </c>
      <c r="F81" s="53">
        <f t="shared" si="28"/>
        <v>0.14285714285714285</v>
      </c>
      <c r="G81" s="53">
        <f t="shared" si="28"/>
        <v>9.5238095238095233E-2</v>
      </c>
      <c r="H81" s="19"/>
    </row>
    <row r="82" spans="2:18" ht="14.25" thickTop="1" x14ac:dyDescent="0.15">
      <c r="B82" s="243" t="s">
        <v>489</v>
      </c>
      <c r="C82" s="244">
        <f t="shared" ref="C82:C83" si="29">SUM(D82:G82)</f>
        <v>763</v>
      </c>
      <c r="D82" s="244">
        <f>SUM(D70,D72,D74,D76,D78)</f>
        <v>118</v>
      </c>
      <c r="E82" s="244">
        <f>SUM(E70,E72,E74,E76,E78)</f>
        <v>222</v>
      </c>
      <c r="F82" s="244">
        <f>SUM(F70,F72,F74,F76,F78)</f>
        <v>304</v>
      </c>
      <c r="G82" s="261">
        <f>SUM(G70,G72,G74,G76,G78)</f>
        <v>119</v>
      </c>
      <c r="H82" s="19"/>
    </row>
    <row r="83" spans="2:18" ht="13.5" x14ac:dyDescent="0.15">
      <c r="B83" s="245"/>
      <c r="C83" s="237">
        <f t="shared" si="29"/>
        <v>1</v>
      </c>
      <c r="D83" s="238">
        <f>D82/$C82</f>
        <v>0.15465268676277852</v>
      </c>
      <c r="E83" s="238">
        <f t="shared" ref="E83:G83" si="30">E82/$C82</f>
        <v>0.29095674967234603</v>
      </c>
      <c r="F83" s="238">
        <f t="shared" si="30"/>
        <v>0.3984272608125819</v>
      </c>
      <c r="G83" s="262">
        <f t="shared" si="30"/>
        <v>0.15596330275229359</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131</v>
      </c>
      <c r="E87" s="45">
        <f t="shared" ref="E87:G87" si="31">SUM(E89,E91,E93,E95,E97,E99,E101)</f>
        <v>229</v>
      </c>
      <c r="F87" s="45">
        <f t="shared" si="31"/>
        <v>310</v>
      </c>
      <c r="G87" s="45">
        <f t="shared" si="31"/>
        <v>132</v>
      </c>
      <c r="H87" s="19"/>
    </row>
    <row r="88" spans="2:18" ht="12.75" thickBot="1" x14ac:dyDescent="0.2">
      <c r="B88" s="47"/>
      <c r="C88" s="48">
        <f>$C87/C87</f>
        <v>1</v>
      </c>
      <c r="D88" s="48">
        <f t="shared" ref="D88:G88" si="32">D87/$C87</f>
        <v>0.1633416458852868</v>
      </c>
      <c r="E88" s="48">
        <f t="shared" si="32"/>
        <v>0.28553615960099749</v>
      </c>
      <c r="F88" s="48">
        <f t="shared" si="32"/>
        <v>0.38653366583541149</v>
      </c>
      <c r="G88" s="48">
        <f t="shared" si="32"/>
        <v>0.16458852867830423</v>
      </c>
      <c r="H88" s="19"/>
    </row>
    <row r="89" spans="2:18" ht="12.75" thickTop="1" x14ac:dyDescent="0.15">
      <c r="B89" s="50" t="s">
        <v>67</v>
      </c>
      <c r="C89" s="44">
        <f>SUM(D89:G89)</f>
        <v>262</v>
      </c>
      <c r="D89" s="51">
        <v>43</v>
      </c>
      <c r="E89" s="45">
        <v>76</v>
      </c>
      <c r="F89" s="45">
        <v>95</v>
      </c>
      <c r="G89" s="45">
        <v>48</v>
      </c>
      <c r="H89" s="72"/>
      <c r="I89" s="73"/>
      <c r="J89" s="73"/>
      <c r="K89" s="73"/>
      <c r="L89" s="73"/>
      <c r="M89" s="73"/>
      <c r="N89" s="73"/>
      <c r="O89" s="73"/>
      <c r="P89" s="73"/>
      <c r="Q89" s="73"/>
      <c r="R89" s="73"/>
    </row>
    <row r="90" spans="2:18" x14ac:dyDescent="0.15">
      <c r="B90" s="52"/>
      <c r="C90" s="53">
        <f>$C89/C89</f>
        <v>1</v>
      </c>
      <c r="D90" s="53">
        <f t="shared" ref="D90:G90" si="33">D89/$C89</f>
        <v>0.16412213740458015</v>
      </c>
      <c r="E90" s="53">
        <f t="shared" si="33"/>
        <v>0.29007633587786258</v>
      </c>
      <c r="F90" s="53">
        <f t="shared" si="33"/>
        <v>0.36259541984732824</v>
      </c>
      <c r="G90" s="53">
        <f t="shared" si="33"/>
        <v>0.18320610687022901</v>
      </c>
      <c r="H90" s="72"/>
      <c r="I90" s="73"/>
      <c r="J90" s="73"/>
      <c r="K90" s="73"/>
      <c r="L90" s="73"/>
      <c r="M90" s="73"/>
      <c r="N90" s="73"/>
      <c r="O90" s="73"/>
      <c r="P90" s="73"/>
      <c r="Q90" s="73"/>
      <c r="R90" s="73"/>
    </row>
    <row r="91" spans="2:18" x14ac:dyDescent="0.15">
      <c r="B91" s="50" t="s">
        <v>31</v>
      </c>
      <c r="C91" s="44">
        <f>SUM(D91:G91)</f>
        <v>31</v>
      </c>
      <c r="D91" s="51">
        <v>10</v>
      </c>
      <c r="E91" s="45">
        <v>10</v>
      </c>
      <c r="F91" s="45">
        <v>7</v>
      </c>
      <c r="G91" s="45">
        <v>4</v>
      </c>
      <c r="H91" s="72"/>
      <c r="I91" s="73"/>
      <c r="J91" s="73"/>
      <c r="K91" s="73"/>
      <c r="L91" s="73"/>
      <c r="M91" s="73"/>
      <c r="N91" s="73"/>
      <c r="O91" s="73"/>
      <c r="P91" s="73"/>
      <c r="Q91" s="73"/>
      <c r="R91" s="73"/>
    </row>
    <row r="92" spans="2:18" x14ac:dyDescent="0.15">
      <c r="B92" s="52"/>
      <c r="C92" s="53">
        <f>$C91/C91</f>
        <v>1</v>
      </c>
      <c r="D92" s="53">
        <f t="shared" ref="D92:G92" si="34">D91/$C91</f>
        <v>0.32258064516129031</v>
      </c>
      <c r="E92" s="53">
        <f t="shared" si="34"/>
        <v>0.32258064516129031</v>
      </c>
      <c r="F92" s="53">
        <f t="shared" si="34"/>
        <v>0.22580645161290322</v>
      </c>
      <c r="G92" s="53">
        <f t="shared" si="34"/>
        <v>0.12903225806451613</v>
      </c>
      <c r="H92" s="72"/>
      <c r="I92" s="73"/>
      <c r="J92" s="73"/>
      <c r="K92" s="73"/>
      <c r="L92" s="73"/>
      <c r="M92" s="73"/>
      <c r="N92" s="73"/>
      <c r="O92" s="73"/>
      <c r="P92" s="73"/>
      <c r="Q92" s="73"/>
      <c r="R92" s="73"/>
    </row>
    <row r="93" spans="2:18" x14ac:dyDescent="0.15">
      <c r="B93" s="50" t="s">
        <v>32</v>
      </c>
      <c r="C93" s="44">
        <f>SUM(D93:G93)</f>
        <v>56</v>
      </c>
      <c r="D93" s="51">
        <v>11</v>
      </c>
      <c r="E93" s="45">
        <v>22</v>
      </c>
      <c r="F93" s="45">
        <v>19</v>
      </c>
      <c r="G93" s="45">
        <v>4</v>
      </c>
      <c r="H93" s="72"/>
      <c r="I93" s="73"/>
      <c r="J93" s="73"/>
      <c r="K93" s="73"/>
      <c r="L93" s="73"/>
      <c r="M93" s="73"/>
      <c r="N93" s="73"/>
      <c r="O93" s="73"/>
      <c r="P93" s="73"/>
      <c r="Q93" s="73"/>
      <c r="R93" s="73"/>
    </row>
    <row r="94" spans="2:18" x14ac:dyDescent="0.15">
      <c r="B94" s="52"/>
      <c r="C94" s="53">
        <f>$C93/C93</f>
        <v>1</v>
      </c>
      <c r="D94" s="53">
        <f t="shared" ref="D94:G94" si="35">D93/$C93</f>
        <v>0.19642857142857142</v>
      </c>
      <c r="E94" s="53">
        <f t="shared" si="35"/>
        <v>0.39285714285714285</v>
      </c>
      <c r="F94" s="53">
        <f t="shared" si="35"/>
        <v>0.3392857142857143</v>
      </c>
      <c r="G94" s="53">
        <f t="shared" si="35"/>
        <v>7.1428571428571425E-2</v>
      </c>
      <c r="H94" s="72"/>
      <c r="I94" s="73"/>
      <c r="J94" s="73"/>
      <c r="K94" s="73"/>
      <c r="L94" s="73"/>
      <c r="M94" s="73"/>
      <c r="N94" s="73"/>
      <c r="O94" s="73"/>
      <c r="P94" s="73"/>
      <c r="Q94" s="73"/>
      <c r="R94" s="73"/>
    </row>
    <row r="95" spans="2:18" x14ac:dyDescent="0.15">
      <c r="B95" s="50" t="s">
        <v>33</v>
      </c>
      <c r="C95" s="44">
        <f>SUM(D95:G95)</f>
        <v>235</v>
      </c>
      <c r="D95" s="51">
        <v>37</v>
      </c>
      <c r="E95" s="45">
        <v>72</v>
      </c>
      <c r="F95" s="45">
        <v>100</v>
      </c>
      <c r="G95" s="45">
        <v>26</v>
      </c>
      <c r="H95" s="72"/>
      <c r="I95" s="73"/>
      <c r="J95" s="73"/>
      <c r="K95" s="73"/>
      <c r="L95" s="73"/>
      <c r="M95" s="73"/>
      <c r="N95" s="73"/>
      <c r="O95" s="73"/>
      <c r="P95" s="73"/>
      <c r="Q95" s="73"/>
      <c r="R95" s="73"/>
    </row>
    <row r="96" spans="2:18" x14ac:dyDescent="0.15">
      <c r="B96" s="52"/>
      <c r="C96" s="53">
        <f>$C95/C95</f>
        <v>1</v>
      </c>
      <c r="D96" s="53">
        <f t="shared" ref="D96:G96" si="36">D95/$C95</f>
        <v>0.1574468085106383</v>
      </c>
      <c r="E96" s="53">
        <f t="shared" si="36"/>
        <v>0.30638297872340425</v>
      </c>
      <c r="F96" s="53">
        <f t="shared" si="36"/>
        <v>0.42553191489361702</v>
      </c>
      <c r="G96" s="53">
        <f t="shared" si="36"/>
        <v>0.11063829787234042</v>
      </c>
      <c r="H96" s="19"/>
    </row>
    <row r="97" spans="2:8" ht="12" customHeight="1" x14ac:dyDescent="0.15">
      <c r="B97" s="50" t="s">
        <v>34</v>
      </c>
      <c r="C97" s="44">
        <f>SUM(D97:G97)</f>
        <v>99</v>
      </c>
      <c r="D97" s="51">
        <v>13</v>
      </c>
      <c r="E97" s="45">
        <v>22</v>
      </c>
      <c r="F97" s="45">
        <v>46</v>
      </c>
      <c r="G97" s="45">
        <v>18</v>
      </c>
      <c r="H97" s="19"/>
    </row>
    <row r="98" spans="2:8" ht="12" customHeight="1" x14ac:dyDescent="0.15">
      <c r="B98" s="52"/>
      <c r="C98" s="53">
        <f>$C97/C97</f>
        <v>1</v>
      </c>
      <c r="D98" s="53">
        <f t="shared" ref="D98:G98" si="37">D97/$C97</f>
        <v>0.13131313131313133</v>
      </c>
      <c r="E98" s="53">
        <f t="shared" si="37"/>
        <v>0.22222222222222221</v>
      </c>
      <c r="F98" s="53">
        <f t="shared" si="37"/>
        <v>0.46464646464646464</v>
      </c>
      <c r="G98" s="53">
        <f t="shared" si="37"/>
        <v>0.18181818181818182</v>
      </c>
      <c r="H98" s="19"/>
    </row>
    <row r="99" spans="2:8" ht="12" customHeight="1" x14ac:dyDescent="0.15">
      <c r="B99" s="50" t="s">
        <v>35</v>
      </c>
      <c r="C99" s="44">
        <f>SUM(D99:G99)</f>
        <v>97</v>
      </c>
      <c r="D99" s="51">
        <v>13</v>
      </c>
      <c r="E99" s="45">
        <v>26</v>
      </c>
      <c r="F99" s="45">
        <v>38</v>
      </c>
      <c r="G99" s="45">
        <v>20</v>
      </c>
      <c r="H99" s="19"/>
    </row>
    <row r="100" spans="2:8" s="57" customFormat="1" ht="12" customHeight="1" x14ac:dyDescent="0.15">
      <c r="B100" s="52"/>
      <c r="C100" s="53">
        <f t="shared" ref="C100" si="38">$C99/C99</f>
        <v>1</v>
      </c>
      <c r="D100" s="53">
        <f t="shared" ref="D100:G100" si="39">D99/$C99</f>
        <v>0.13402061855670103</v>
      </c>
      <c r="E100" s="53">
        <f t="shared" si="39"/>
        <v>0.26804123711340205</v>
      </c>
      <c r="F100" s="53">
        <f t="shared" si="39"/>
        <v>0.39175257731958762</v>
      </c>
      <c r="G100" s="53">
        <f t="shared" si="39"/>
        <v>0.20618556701030927</v>
      </c>
    </row>
    <row r="101" spans="2:8" ht="12" customHeight="1" x14ac:dyDescent="0.15">
      <c r="B101" s="50" t="s">
        <v>0</v>
      </c>
      <c r="C101" s="44">
        <f>SUM(D101:G101)</f>
        <v>22</v>
      </c>
      <c r="D101" s="51">
        <v>4</v>
      </c>
      <c r="E101" s="45">
        <v>1</v>
      </c>
      <c r="F101" s="45">
        <v>5</v>
      </c>
      <c r="G101" s="45">
        <v>12</v>
      </c>
      <c r="H101" s="19"/>
    </row>
    <row r="102" spans="2:8" s="57" customFormat="1" ht="12" customHeight="1" x14ac:dyDescent="0.15">
      <c r="B102" s="52"/>
      <c r="C102" s="53">
        <f t="shared" ref="C102" si="40">$C101/C101</f>
        <v>1</v>
      </c>
      <c r="D102" s="53">
        <f t="shared" ref="D102:G102" si="41">D101/$C101</f>
        <v>0.18181818181818182</v>
      </c>
      <c r="E102" s="53">
        <f t="shared" si="41"/>
        <v>4.5454545454545456E-2</v>
      </c>
      <c r="F102" s="53">
        <f t="shared" si="41"/>
        <v>0.22727272727272727</v>
      </c>
      <c r="G102" s="53">
        <f t="shared" si="41"/>
        <v>0.54545454545454541</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20.2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183</v>
      </c>
    </row>
    <row r="7" spans="2:12" x14ac:dyDescent="0.4">
      <c r="B7" s="169" t="s">
        <v>187</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7</v>
      </c>
      <c r="F10" s="146">
        <f>E10/E$14</f>
        <v>8.7281795511221939E-3</v>
      </c>
    </row>
    <row r="11" spans="2:12" ht="15" customHeight="1" x14ac:dyDescent="0.15">
      <c r="B11" s="143" t="s">
        <v>118</v>
      </c>
      <c r="C11" s="144"/>
      <c r="D11" s="144"/>
      <c r="E11" s="85">
        <v>5</v>
      </c>
      <c r="F11" s="146">
        <f>E11/E$14</f>
        <v>6.2344139650872821E-3</v>
      </c>
    </row>
    <row r="12" spans="2:12" ht="15" customHeight="1" x14ac:dyDescent="0.15">
      <c r="B12" s="143" t="s">
        <v>119</v>
      </c>
      <c r="C12" s="144"/>
      <c r="D12" s="144"/>
      <c r="E12" s="85">
        <v>82</v>
      </c>
      <c r="F12" s="146">
        <f>E12/E$14</f>
        <v>0.10224438902743142</v>
      </c>
    </row>
    <row r="13" spans="2:12" ht="15" customHeight="1" thickBot="1" x14ac:dyDescent="0.2">
      <c r="B13" s="170" t="s">
        <v>0</v>
      </c>
      <c r="C13" s="148"/>
      <c r="D13" s="148"/>
      <c r="E13" s="150">
        <v>708</v>
      </c>
      <c r="F13" s="151">
        <f>E13/E$14</f>
        <v>0.88279301745635907</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4" customHeight="1" x14ac:dyDescent="0.4">
      <c r="B17" s="1"/>
      <c r="C17" s="83" t="s">
        <v>39</v>
      </c>
      <c r="D17" s="83" t="s">
        <v>117</v>
      </c>
      <c r="E17" s="83" t="s">
        <v>118</v>
      </c>
      <c r="F17" s="83" t="s">
        <v>119</v>
      </c>
      <c r="G17" s="83" t="s">
        <v>91</v>
      </c>
    </row>
    <row r="18" spans="2:14" ht="15" customHeight="1" x14ac:dyDescent="0.4">
      <c r="B18" s="4" t="s">
        <v>267</v>
      </c>
      <c r="C18" s="5">
        <f>SUM(D18:G18)</f>
        <v>892</v>
      </c>
      <c r="D18" s="5">
        <v>3</v>
      </c>
      <c r="E18" s="5">
        <v>9</v>
      </c>
      <c r="F18" s="5">
        <v>63</v>
      </c>
      <c r="G18" s="5">
        <v>817</v>
      </c>
    </row>
    <row r="19" spans="2:14" ht="15" customHeight="1" x14ac:dyDescent="0.4">
      <c r="B19" s="7" t="s">
        <v>268</v>
      </c>
      <c r="C19" s="5">
        <f>SUM(D19:G19)</f>
        <v>802</v>
      </c>
      <c r="D19" s="8">
        <v>7</v>
      </c>
      <c r="E19" s="8">
        <v>5</v>
      </c>
      <c r="F19" s="8">
        <v>82</v>
      </c>
      <c r="G19" s="8">
        <v>708</v>
      </c>
    </row>
    <row r="20" spans="2:14" ht="7.5" customHeight="1" x14ac:dyDescent="0.4">
      <c r="B20" s="10"/>
      <c r="C20" s="10"/>
      <c r="D20" s="10"/>
      <c r="E20" s="11"/>
      <c r="F20" s="10"/>
      <c r="G20" s="10"/>
    </row>
    <row r="21" spans="2:14" ht="15" customHeight="1" x14ac:dyDescent="0.4">
      <c r="B21" s="4" t="s">
        <v>267</v>
      </c>
      <c r="C21" s="12">
        <f>C18/C18</f>
        <v>1</v>
      </c>
      <c r="D21" s="12">
        <f>D18/$C18</f>
        <v>3.3632286995515697E-3</v>
      </c>
      <c r="E21" s="12">
        <f t="shared" ref="E21:G22" si="0">E18/$C18</f>
        <v>1.0089686098654708E-2</v>
      </c>
      <c r="F21" s="12">
        <f t="shared" si="0"/>
        <v>7.0627802690582955E-2</v>
      </c>
      <c r="G21" s="12">
        <f t="shared" si="0"/>
        <v>0.9159192825112108</v>
      </c>
    </row>
    <row r="22" spans="2:14" ht="15" customHeight="1" x14ac:dyDescent="0.4">
      <c r="B22" s="7" t="s">
        <v>268</v>
      </c>
      <c r="C22" s="12">
        <f>C19/C19</f>
        <v>1</v>
      </c>
      <c r="D22" s="12">
        <f>D19/$C19</f>
        <v>8.7281795511221939E-3</v>
      </c>
      <c r="E22" s="12">
        <f t="shared" si="0"/>
        <v>6.2344139650872821E-3</v>
      </c>
      <c r="F22" s="12">
        <f t="shared" si="0"/>
        <v>0.10224438902743142</v>
      </c>
      <c r="G22" s="12">
        <f t="shared" si="0"/>
        <v>0.88279301745635907</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7</v>
      </c>
      <c r="E26" s="45">
        <f t="shared" ref="E26:G26" si="1">SUM(E28,E30,E32,E34,E36,E38,E40,E42,E44,E46,E48)</f>
        <v>5</v>
      </c>
      <c r="F26" s="45">
        <f t="shared" si="1"/>
        <v>82</v>
      </c>
      <c r="G26" s="45">
        <f t="shared" si="1"/>
        <v>708</v>
      </c>
    </row>
    <row r="27" spans="2:14" ht="12.75" thickBot="1" x14ac:dyDescent="0.2">
      <c r="B27" s="47"/>
      <c r="C27" s="48">
        <f>$C26/C26</f>
        <v>1</v>
      </c>
      <c r="D27" s="48">
        <f>D26/$C26</f>
        <v>8.7281795511221939E-3</v>
      </c>
      <c r="E27" s="48">
        <f t="shared" ref="E27:G27" si="2">E26/$C26</f>
        <v>6.2344139650872821E-3</v>
      </c>
      <c r="F27" s="48">
        <f t="shared" si="2"/>
        <v>0.10224438902743142</v>
      </c>
      <c r="G27" s="48">
        <f t="shared" si="2"/>
        <v>0.88279301745635907</v>
      </c>
    </row>
    <row r="28" spans="2:14" ht="12.75" thickTop="1" x14ac:dyDescent="0.15">
      <c r="B28" s="50" t="s">
        <v>5</v>
      </c>
      <c r="C28" s="44">
        <f>SUM(D28:G28)</f>
        <v>245</v>
      </c>
      <c r="D28" s="51">
        <v>3</v>
      </c>
      <c r="E28" s="45">
        <v>2</v>
      </c>
      <c r="F28" s="45">
        <v>31</v>
      </c>
      <c r="G28" s="45">
        <v>209</v>
      </c>
    </row>
    <row r="29" spans="2:14" x14ac:dyDescent="0.15">
      <c r="B29" s="52"/>
      <c r="C29" s="53">
        <f>$C28/C28</f>
        <v>1</v>
      </c>
      <c r="D29" s="53">
        <f>D28/$C28</f>
        <v>1.2244897959183673E-2</v>
      </c>
      <c r="E29" s="53">
        <f t="shared" ref="E29:G29" si="3">E28/$C28</f>
        <v>8.1632653061224497E-3</v>
      </c>
      <c r="F29" s="53">
        <f t="shared" si="3"/>
        <v>0.12653061224489795</v>
      </c>
      <c r="G29" s="53">
        <f t="shared" si="3"/>
        <v>0.85306122448979593</v>
      </c>
    </row>
    <row r="30" spans="2:14" x14ac:dyDescent="0.15">
      <c r="B30" s="50" t="s">
        <v>6</v>
      </c>
      <c r="C30" s="44">
        <f>SUM(D30:G30)</f>
        <v>89</v>
      </c>
      <c r="D30" s="51">
        <v>1</v>
      </c>
      <c r="E30" s="45">
        <v>1</v>
      </c>
      <c r="F30" s="45">
        <v>9</v>
      </c>
      <c r="G30" s="45">
        <v>78</v>
      </c>
    </row>
    <row r="31" spans="2:14" x14ac:dyDescent="0.15">
      <c r="B31" s="52"/>
      <c r="C31" s="53">
        <f>$C30/C30</f>
        <v>1</v>
      </c>
      <c r="D31" s="53">
        <f>D30/$C30</f>
        <v>1.1235955056179775E-2</v>
      </c>
      <c r="E31" s="53">
        <f t="shared" ref="E31:G31" si="4">E30/$C30</f>
        <v>1.1235955056179775E-2</v>
      </c>
      <c r="F31" s="53">
        <f t="shared" si="4"/>
        <v>0.10112359550561797</v>
      </c>
      <c r="G31" s="53">
        <f t="shared" si="4"/>
        <v>0.8764044943820225</v>
      </c>
    </row>
    <row r="32" spans="2:14" x14ac:dyDescent="0.15">
      <c r="B32" s="50" t="s">
        <v>7</v>
      </c>
      <c r="C32" s="44">
        <f>SUM(D32:G32)</f>
        <v>213</v>
      </c>
      <c r="D32" s="51">
        <v>1</v>
      </c>
      <c r="E32" s="45">
        <v>1</v>
      </c>
      <c r="F32" s="45">
        <v>18</v>
      </c>
      <c r="G32" s="45">
        <v>193</v>
      </c>
    </row>
    <row r="33" spans="2:7" x14ac:dyDescent="0.15">
      <c r="B33" s="52"/>
      <c r="C33" s="53">
        <f>$C32/C32</f>
        <v>1</v>
      </c>
      <c r="D33" s="53">
        <f>D32/$C32</f>
        <v>4.6948356807511738E-3</v>
      </c>
      <c r="E33" s="53">
        <f t="shared" ref="E33:G33" si="5">E32/$C32</f>
        <v>4.6948356807511738E-3</v>
      </c>
      <c r="F33" s="53">
        <f t="shared" si="5"/>
        <v>8.4507042253521125E-2</v>
      </c>
      <c r="G33" s="53">
        <f t="shared" si="5"/>
        <v>0.9061032863849765</v>
      </c>
    </row>
    <row r="34" spans="2:7" x14ac:dyDescent="0.15">
      <c r="B34" s="50" t="s">
        <v>8</v>
      </c>
      <c r="C34" s="44">
        <f>SUM(D34:G34)</f>
        <v>36</v>
      </c>
      <c r="D34" s="51">
        <v>1</v>
      </c>
      <c r="E34" s="45">
        <v>0</v>
      </c>
      <c r="F34" s="45">
        <v>2</v>
      </c>
      <c r="G34" s="45">
        <v>33</v>
      </c>
    </row>
    <row r="35" spans="2:7" x14ac:dyDescent="0.15">
      <c r="B35" s="52"/>
      <c r="C35" s="53">
        <f>$C34/C34</f>
        <v>1</v>
      </c>
      <c r="D35" s="53">
        <f>D34/$C34</f>
        <v>2.7777777777777776E-2</v>
      </c>
      <c r="E35" s="53">
        <f t="shared" ref="E35:G35" si="6">E34/$C34</f>
        <v>0</v>
      </c>
      <c r="F35" s="53">
        <f t="shared" si="6"/>
        <v>5.5555555555555552E-2</v>
      </c>
      <c r="G35" s="53">
        <f t="shared" si="6"/>
        <v>0.91666666666666663</v>
      </c>
    </row>
    <row r="36" spans="2:7" x14ac:dyDescent="0.15">
      <c r="B36" s="50" t="s">
        <v>9</v>
      </c>
      <c r="C36" s="44">
        <f>SUM(D36:G36)</f>
        <v>98</v>
      </c>
      <c r="D36" s="51">
        <v>0</v>
      </c>
      <c r="E36" s="45">
        <v>1</v>
      </c>
      <c r="F36" s="45">
        <v>5</v>
      </c>
      <c r="G36" s="45">
        <v>92</v>
      </c>
    </row>
    <row r="37" spans="2:7" x14ac:dyDescent="0.15">
      <c r="B37" s="52"/>
      <c r="C37" s="53">
        <f>$C36/C36</f>
        <v>1</v>
      </c>
      <c r="D37" s="53">
        <f>D36/$C36</f>
        <v>0</v>
      </c>
      <c r="E37" s="53">
        <f t="shared" ref="E37:G37" si="7">E36/$C36</f>
        <v>1.020408163265306E-2</v>
      </c>
      <c r="F37" s="53">
        <f t="shared" si="7"/>
        <v>5.1020408163265307E-2</v>
      </c>
      <c r="G37" s="53">
        <f t="shared" si="7"/>
        <v>0.93877551020408168</v>
      </c>
    </row>
    <row r="38" spans="2:7" x14ac:dyDescent="0.15">
      <c r="B38" s="50" t="s">
        <v>1</v>
      </c>
      <c r="C38" s="44">
        <f>SUM(D38:G38)</f>
        <v>4</v>
      </c>
      <c r="D38" s="51">
        <v>0</v>
      </c>
      <c r="E38" s="45">
        <v>0</v>
      </c>
      <c r="F38" s="45">
        <v>0</v>
      </c>
      <c r="G38" s="45">
        <v>4</v>
      </c>
    </row>
    <row r="39" spans="2:7" x14ac:dyDescent="0.15">
      <c r="B39" s="52"/>
      <c r="C39" s="53">
        <f>$C38/C38</f>
        <v>1</v>
      </c>
      <c r="D39" s="53">
        <f>D38/$C38</f>
        <v>0</v>
      </c>
      <c r="E39" s="53">
        <f t="shared" ref="E39:G39" si="8">E38/$C38</f>
        <v>0</v>
      </c>
      <c r="F39" s="53">
        <f t="shared" si="8"/>
        <v>0</v>
      </c>
      <c r="G39" s="53">
        <f t="shared" si="8"/>
        <v>1</v>
      </c>
    </row>
    <row r="40" spans="2:7" x14ac:dyDescent="0.15">
      <c r="B40" s="50" t="s">
        <v>10</v>
      </c>
      <c r="C40" s="44">
        <f>SUM(D40:G40)</f>
        <v>17</v>
      </c>
      <c r="D40" s="51">
        <v>0</v>
      </c>
      <c r="E40" s="45">
        <v>0</v>
      </c>
      <c r="F40" s="45">
        <v>6</v>
      </c>
      <c r="G40" s="45">
        <v>11</v>
      </c>
    </row>
    <row r="41" spans="2:7" x14ac:dyDescent="0.15">
      <c r="B41" s="52"/>
      <c r="C41" s="53">
        <f>$C40/C40</f>
        <v>1</v>
      </c>
      <c r="D41" s="53">
        <f>D40/$C40</f>
        <v>0</v>
      </c>
      <c r="E41" s="53">
        <f t="shared" ref="E41:G41" si="9">E40/$C40</f>
        <v>0</v>
      </c>
      <c r="F41" s="53">
        <f t="shared" si="9"/>
        <v>0.35294117647058826</v>
      </c>
      <c r="G41" s="53">
        <f t="shared" si="9"/>
        <v>0.6470588235294118</v>
      </c>
    </row>
    <row r="42" spans="2:7" x14ac:dyDescent="0.15">
      <c r="B42" s="50" t="s">
        <v>11</v>
      </c>
      <c r="C42" s="44">
        <f>SUM(D42:G42)</f>
        <v>3</v>
      </c>
      <c r="D42" s="51">
        <v>0</v>
      </c>
      <c r="E42" s="45">
        <v>0</v>
      </c>
      <c r="F42" s="45">
        <v>0</v>
      </c>
      <c r="G42" s="45">
        <v>3</v>
      </c>
    </row>
    <row r="43" spans="2:7" x14ac:dyDescent="0.15">
      <c r="B43" s="52"/>
      <c r="C43" s="53">
        <f>$C42/C42</f>
        <v>1</v>
      </c>
      <c r="D43" s="53">
        <f>D42/$C42</f>
        <v>0</v>
      </c>
      <c r="E43" s="53">
        <f t="shared" ref="E43:G43" si="10">E42/$C42</f>
        <v>0</v>
      </c>
      <c r="F43" s="53">
        <f t="shared" si="10"/>
        <v>0</v>
      </c>
      <c r="G43" s="53">
        <f t="shared" si="10"/>
        <v>1</v>
      </c>
    </row>
    <row r="44" spans="2:7" x14ac:dyDescent="0.15">
      <c r="B44" s="50" t="s">
        <v>12</v>
      </c>
      <c r="C44" s="44">
        <f>SUM(D44:G44)</f>
        <v>18</v>
      </c>
      <c r="D44" s="51">
        <v>1</v>
      </c>
      <c r="E44" s="45">
        <v>0</v>
      </c>
      <c r="F44" s="45">
        <v>3</v>
      </c>
      <c r="G44" s="45">
        <v>14</v>
      </c>
    </row>
    <row r="45" spans="2:7" x14ac:dyDescent="0.15">
      <c r="B45" s="52"/>
      <c r="C45" s="53">
        <f>$C44/C44</f>
        <v>1</v>
      </c>
      <c r="D45" s="53">
        <f>D44/$C44</f>
        <v>5.5555555555555552E-2</v>
      </c>
      <c r="E45" s="53">
        <f t="shared" ref="E45:G45" si="11">E44/$C44</f>
        <v>0</v>
      </c>
      <c r="F45" s="53">
        <f t="shared" si="11"/>
        <v>0.16666666666666666</v>
      </c>
      <c r="G45" s="53">
        <f t="shared" si="11"/>
        <v>0.77777777777777779</v>
      </c>
    </row>
    <row r="46" spans="2:7" x14ac:dyDescent="0.15">
      <c r="B46" s="50" t="s">
        <v>13</v>
      </c>
      <c r="C46" s="44">
        <f>SUM(D46:G46)</f>
        <v>9</v>
      </c>
      <c r="D46" s="51">
        <v>0</v>
      </c>
      <c r="E46" s="45">
        <v>0</v>
      </c>
      <c r="F46" s="45">
        <v>1</v>
      </c>
      <c r="G46" s="45">
        <v>8</v>
      </c>
    </row>
    <row r="47" spans="2:7" x14ac:dyDescent="0.15">
      <c r="B47" s="52"/>
      <c r="C47" s="53">
        <f>$C46/C46</f>
        <v>1</v>
      </c>
      <c r="D47" s="53">
        <f>D46/$C46</f>
        <v>0</v>
      </c>
      <c r="E47" s="53">
        <f t="shared" ref="E47:G47" si="12">E46/$C46</f>
        <v>0</v>
      </c>
      <c r="F47" s="53">
        <f t="shared" si="12"/>
        <v>0.1111111111111111</v>
      </c>
      <c r="G47" s="53">
        <f t="shared" si="12"/>
        <v>0.88888888888888884</v>
      </c>
    </row>
    <row r="48" spans="2:7" x14ac:dyDescent="0.15">
      <c r="B48" s="50" t="s">
        <v>43</v>
      </c>
      <c r="C48" s="44">
        <f>SUM(D48:G48)</f>
        <v>70</v>
      </c>
      <c r="D48" s="51">
        <v>0</v>
      </c>
      <c r="E48" s="45">
        <v>0</v>
      </c>
      <c r="F48" s="45">
        <v>7</v>
      </c>
      <c r="G48" s="45">
        <v>63</v>
      </c>
    </row>
    <row r="49" spans="2:8" x14ac:dyDescent="0.15">
      <c r="B49" s="52"/>
      <c r="C49" s="53">
        <f>$C48/C48</f>
        <v>1</v>
      </c>
      <c r="D49" s="53">
        <f>D48/$C48</f>
        <v>0</v>
      </c>
      <c r="E49" s="53">
        <f t="shared" ref="E49:G49" si="13">E48/$C48</f>
        <v>0</v>
      </c>
      <c r="F49" s="53">
        <f t="shared" si="13"/>
        <v>0.1</v>
      </c>
      <c r="G49" s="53">
        <f t="shared" si="13"/>
        <v>0.9</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7</v>
      </c>
      <c r="E53" s="45">
        <f t="shared" si="14"/>
        <v>5</v>
      </c>
      <c r="F53" s="45">
        <f t="shared" si="14"/>
        <v>82</v>
      </c>
      <c r="G53" s="45">
        <f t="shared" si="14"/>
        <v>708</v>
      </c>
      <c r="H53" s="19"/>
    </row>
    <row r="54" spans="2:8" ht="12.75" thickBot="1" x14ac:dyDescent="0.2">
      <c r="B54" s="47"/>
      <c r="C54" s="48">
        <f>$C53/C53</f>
        <v>1</v>
      </c>
      <c r="D54" s="48">
        <f t="shared" ref="D54:G54" si="15">D53/$C53</f>
        <v>8.7281795511221939E-3</v>
      </c>
      <c r="E54" s="48">
        <f t="shared" si="15"/>
        <v>6.2344139650872821E-3</v>
      </c>
      <c r="F54" s="48">
        <f t="shared" si="15"/>
        <v>0.10224438902743142</v>
      </c>
      <c r="G54" s="48">
        <f t="shared" si="15"/>
        <v>0.88279301745635907</v>
      </c>
      <c r="H54" s="19"/>
    </row>
    <row r="55" spans="2:8" ht="12.75" thickTop="1" x14ac:dyDescent="0.15">
      <c r="B55" s="50" t="s">
        <v>17</v>
      </c>
      <c r="C55" s="44">
        <f>SUM(D55:G55)</f>
        <v>633</v>
      </c>
      <c r="D55" s="51">
        <v>4</v>
      </c>
      <c r="E55" s="45">
        <v>5</v>
      </c>
      <c r="F55" s="45">
        <v>68</v>
      </c>
      <c r="G55" s="45">
        <v>556</v>
      </c>
      <c r="H55" s="19"/>
    </row>
    <row r="56" spans="2:8" x14ac:dyDescent="0.15">
      <c r="B56" s="52"/>
      <c r="C56" s="53">
        <f>$C55/C55</f>
        <v>1</v>
      </c>
      <c r="D56" s="53">
        <f t="shared" ref="D56:G56" si="16">D55/$C55</f>
        <v>6.3191153238546603E-3</v>
      </c>
      <c r="E56" s="53">
        <f t="shared" si="16"/>
        <v>7.8988941548183249E-3</v>
      </c>
      <c r="F56" s="53">
        <f t="shared" si="16"/>
        <v>0.10742496050552923</v>
      </c>
      <c r="G56" s="53">
        <f t="shared" si="16"/>
        <v>0.87835703001579779</v>
      </c>
      <c r="H56" s="19"/>
    </row>
    <row r="57" spans="2:8" x14ac:dyDescent="0.15">
      <c r="B57" s="50" t="s">
        <v>18</v>
      </c>
      <c r="C57" s="44">
        <f>SUM(D57:G57)</f>
        <v>91</v>
      </c>
      <c r="D57" s="51">
        <v>1</v>
      </c>
      <c r="E57" s="45">
        <v>0</v>
      </c>
      <c r="F57" s="45">
        <v>9</v>
      </c>
      <c r="G57" s="45">
        <v>81</v>
      </c>
      <c r="H57" s="19"/>
    </row>
    <row r="58" spans="2:8" x14ac:dyDescent="0.15">
      <c r="B58" s="52"/>
      <c r="C58" s="53">
        <f>$C57/C57</f>
        <v>1</v>
      </c>
      <c r="D58" s="53">
        <f t="shared" ref="D58:G58" si="17">D57/$C57</f>
        <v>1.098901098901099E-2</v>
      </c>
      <c r="E58" s="53">
        <f t="shared" si="17"/>
        <v>0</v>
      </c>
      <c r="F58" s="53">
        <f t="shared" si="17"/>
        <v>9.8901098901098897E-2</v>
      </c>
      <c r="G58" s="53">
        <f t="shared" si="17"/>
        <v>0.89010989010989006</v>
      </c>
      <c r="H58" s="19"/>
    </row>
    <row r="59" spans="2:8" x14ac:dyDescent="0.15">
      <c r="B59" s="50" t="s">
        <v>19</v>
      </c>
      <c r="C59" s="44">
        <f>SUM(D59:G59)</f>
        <v>21</v>
      </c>
      <c r="D59" s="51">
        <v>1</v>
      </c>
      <c r="E59" s="45">
        <v>0</v>
      </c>
      <c r="F59" s="45">
        <v>1</v>
      </c>
      <c r="G59" s="45">
        <v>19</v>
      </c>
      <c r="H59" s="19"/>
    </row>
    <row r="60" spans="2:8" x14ac:dyDescent="0.15">
      <c r="B60" s="52"/>
      <c r="C60" s="53">
        <f>$C59/C59</f>
        <v>1</v>
      </c>
      <c r="D60" s="53">
        <f t="shared" ref="D60:G60" si="18">D59/$C59</f>
        <v>4.7619047619047616E-2</v>
      </c>
      <c r="E60" s="53">
        <f t="shared" si="18"/>
        <v>0</v>
      </c>
      <c r="F60" s="53">
        <f t="shared" si="18"/>
        <v>4.7619047619047616E-2</v>
      </c>
      <c r="G60" s="53">
        <f t="shared" si="18"/>
        <v>0.90476190476190477</v>
      </c>
      <c r="H60" s="19"/>
    </row>
    <row r="61" spans="2:8" x14ac:dyDescent="0.15">
      <c r="B61" s="50" t="s">
        <v>20</v>
      </c>
      <c r="C61" s="44">
        <f>SUM(D61:G61)</f>
        <v>37</v>
      </c>
      <c r="D61" s="51">
        <v>0</v>
      </c>
      <c r="E61" s="45">
        <v>0</v>
      </c>
      <c r="F61" s="45">
        <v>2</v>
      </c>
      <c r="G61" s="45">
        <v>35</v>
      </c>
      <c r="H61" s="19"/>
    </row>
    <row r="62" spans="2:8" x14ac:dyDescent="0.15">
      <c r="B62" s="52"/>
      <c r="C62" s="53">
        <f>$C61/C61</f>
        <v>1</v>
      </c>
      <c r="D62" s="53">
        <f t="shared" ref="D62:G62" si="19">D61/$C61</f>
        <v>0</v>
      </c>
      <c r="E62" s="53">
        <f t="shared" si="19"/>
        <v>0</v>
      </c>
      <c r="F62" s="53">
        <f t="shared" si="19"/>
        <v>5.4054054054054057E-2</v>
      </c>
      <c r="G62" s="53">
        <f t="shared" si="19"/>
        <v>0.94594594594594594</v>
      </c>
      <c r="H62" s="19"/>
    </row>
    <row r="63" spans="2:8" x14ac:dyDescent="0.15">
      <c r="B63" s="50" t="s">
        <v>24</v>
      </c>
      <c r="C63" s="44">
        <f>SUM(D63:G63)</f>
        <v>20</v>
      </c>
      <c r="D63" s="51">
        <v>1</v>
      </c>
      <c r="E63" s="45">
        <v>0</v>
      </c>
      <c r="F63" s="45">
        <v>2</v>
      </c>
      <c r="G63" s="45">
        <v>17</v>
      </c>
      <c r="H63" s="19"/>
    </row>
    <row r="64" spans="2:8" x14ac:dyDescent="0.15">
      <c r="B64" s="52"/>
      <c r="C64" s="53">
        <f>$C63/C63</f>
        <v>1</v>
      </c>
      <c r="D64" s="53">
        <f t="shared" ref="D64:G64" si="20">D63/$C63</f>
        <v>0.05</v>
      </c>
      <c r="E64" s="53">
        <f t="shared" si="20"/>
        <v>0</v>
      </c>
      <c r="F64" s="53">
        <f t="shared" si="20"/>
        <v>0.1</v>
      </c>
      <c r="G64" s="53">
        <f t="shared" si="20"/>
        <v>0.85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7</v>
      </c>
      <c r="E68" s="45">
        <f t="shared" ref="E68:G68" si="21">SUM(E70,E72,E74,E76,E78,E80)</f>
        <v>5</v>
      </c>
      <c r="F68" s="45">
        <f t="shared" si="21"/>
        <v>82</v>
      </c>
      <c r="G68" s="45">
        <f t="shared" si="21"/>
        <v>690</v>
      </c>
      <c r="H68" s="19"/>
    </row>
    <row r="69" spans="2:8" ht="12.75" thickBot="1" x14ac:dyDescent="0.2">
      <c r="B69" s="47"/>
      <c r="C69" s="48">
        <f>$C68/C68</f>
        <v>1</v>
      </c>
      <c r="D69" s="48">
        <f>D68/$C68</f>
        <v>8.9285714285714281E-3</v>
      </c>
      <c r="E69" s="48">
        <f t="shared" ref="E69:G69" si="22">E68/$C68</f>
        <v>6.3775510204081634E-3</v>
      </c>
      <c r="F69" s="48">
        <f t="shared" si="22"/>
        <v>0.10459183673469388</v>
      </c>
      <c r="G69" s="48">
        <f t="shared" si="22"/>
        <v>0.88010204081632648</v>
      </c>
      <c r="H69" s="19"/>
    </row>
    <row r="70" spans="2:8" ht="12.75" thickTop="1" x14ac:dyDescent="0.15">
      <c r="B70" s="50" t="s">
        <v>498</v>
      </c>
      <c r="C70" s="44">
        <f>SUM(D70:G70)</f>
        <v>109</v>
      </c>
      <c r="D70" s="51">
        <v>0</v>
      </c>
      <c r="E70" s="45">
        <v>0</v>
      </c>
      <c r="F70" s="45">
        <v>11</v>
      </c>
      <c r="G70" s="45">
        <v>98</v>
      </c>
    </row>
    <row r="71" spans="2:8" x14ac:dyDescent="0.15">
      <c r="B71" s="52"/>
      <c r="C71" s="53">
        <f>$C70/C70</f>
        <v>1</v>
      </c>
      <c r="D71" s="53">
        <f>D70/$C70</f>
        <v>0</v>
      </c>
      <c r="E71" s="53">
        <f t="shared" ref="E71:G71" si="23">E70/$C70</f>
        <v>0</v>
      </c>
      <c r="F71" s="53">
        <f t="shared" si="23"/>
        <v>0.10091743119266056</v>
      </c>
      <c r="G71" s="53">
        <f t="shared" si="23"/>
        <v>0.8990825688073395</v>
      </c>
    </row>
    <row r="72" spans="2:8" x14ac:dyDescent="0.15">
      <c r="B72" s="50" t="s">
        <v>21</v>
      </c>
      <c r="C72" s="44">
        <f>SUM(D72:G72)</f>
        <v>226</v>
      </c>
      <c r="D72" s="51">
        <v>1</v>
      </c>
      <c r="E72" s="45">
        <v>2</v>
      </c>
      <c r="F72" s="45">
        <v>27</v>
      </c>
      <c r="G72" s="45">
        <v>196</v>
      </c>
    </row>
    <row r="73" spans="2:8" x14ac:dyDescent="0.15">
      <c r="B73" s="52"/>
      <c r="C73" s="53">
        <f>$C72/C72</f>
        <v>1</v>
      </c>
      <c r="D73" s="53">
        <f>D72/$C72</f>
        <v>4.4247787610619468E-3</v>
      </c>
      <c r="E73" s="53">
        <f t="shared" ref="E73:G73" si="24">E72/$C72</f>
        <v>8.8495575221238937E-3</v>
      </c>
      <c r="F73" s="53">
        <f t="shared" si="24"/>
        <v>0.11946902654867257</v>
      </c>
      <c r="G73" s="53">
        <f t="shared" si="24"/>
        <v>0.86725663716814161</v>
      </c>
    </row>
    <row r="74" spans="2:8" x14ac:dyDescent="0.15">
      <c r="B74" s="50" t="s">
        <v>22</v>
      </c>
      <c r="C74" s="44">
        <f>SUM(D74:G74)</f>
        <v>276</v>
      </c>
      <c r="D74" s="51">
        <v>1</v>
      </c>
      <c r="E74" s="45">
        <v>2</v>
      </c>
      <c r="F74" s="45">
        <v>29</v>
      </c>
      <c r="G74" s="45">
        <v>244</v>
      </c>
    </row>
    <row r="75" spans="2:8" x14ac:dyDescent="0.15">
      <c r="B75" s="52"/>
      <c r="C75" s="53">
        <f>$C74/C74</f>
        <v>1</v>
      </c>
      <c r="D75" s="53">
        <f>D74/$C74</f>
        <v>3.6231884057971015E-3</v>
      </c>
      <c r="E75" s="53">
        <f t="shared" ref="E75:G75" si="25">E74/$C74</f>
        <v>7.246376811594203E-3</v>
      </c>
      <c r="F75" s="53">
        <f t="shared" si="25"/>
        <v>0.10507246376811594</v>
      </c>
      <c r="G75" s="53">
        <f t="shared" si="25"/>
        <v>0.88405797101449279</v>
      </c>
    </row>
    <row r="76" spans="2:8" x14ac:dyDescent="0.15">
      <c r="B76" s="50" t="s">
        <v>23</v>
      </c>
      <c r="C76" s="44">
        <f>SUM(D76:G76)</f>
        <v>90</v>
      </c>
      <c r="D76" s="51">
        <v>1</v>
      </c>
      <c r="E76" s="45">
        <v>1</v>
      </c>
      <c r="F76" s="45">
        <v>12</v>
      </c>
      <c r="G76" s="45">
        <v>76</v>
      </c>
    </row>
    <row r="77" spans="2:8" x14ac:dyDescent="0.15">
      <c r="B77" s="52"/>
      <c r="C77" s="53">
        <f>$C76/C76</f>
        <v>1</v>
      </c>
      <c r="D77" s="53">
        <f>D76/$C76</f>
        <v>1.1111111111111112E-2</v>
      </c>
      <c r="E77" s="53">
        <f t="shared" ref="E77:G77" si="26">E76/$C76</f>
        <v>1.1111111111111112E-2</v>
      </c>
      <c r="F77" s="53">
        <f t="shared" si="26"/>
        <v>0.13333333333333333</v>
      </c>
      <c r="G77" s="53">
        <f t="shared" si="26"/>
        <v>0.84444444444444444</v>
      </c>
      <c r="H77" s="19"/>
    </row>
    <row r="78" spans="2:8" x14ac:dyDescent="0.15">
      <c r="B78" s="50" t="s">
        <v>320</v>
      </c>
      <c r="C78" s="44">
        <f>SUM(D78:G78)</f>
        <v>62</v>
      </c>
      <c r="D78" s="51">
        <v>3</v>
      </c>
      <c r="E78" s="45">
        <v>0</v>
      </c>
      <c r="F78" s="45">
        <v>3</v>
      </c>
      <c r="G78" s="45">
        <v>56</v>
      </c>
      <c r="H78" s="19"/>
    </row>
    <row r="79" spans="2:8" x14ac:dyDescent="0.15">
      <c r="B79" s="52"/>
      <c r="C79" s="53">
        <f>$C78/C78</f>
        <v>1</v>
      </c>
      <c r="D79" s="53">
        <f>D78/$C78</f>
        <v>4.8387096774193547E-2</v>
      </c>
      <c r="E79" s="53">
        <f t="shared" ref="E79:G79" si="27">E78/$C78</f>
        <v>0</v>
      </c>
      <c r="F79" s="53">
        <f t="shared" si="27"/>
        <v>4.8387096774193547E-2</v>
      </c>
      <c r="G79" s="53">
        <f t="shared" si="27"/>
        <v>0.90322580645161288</v>
      </c>
      <c r="H79" s="19"/>
    </row>
    <row r="80" spans="2:8" x14ac:dyDescent="0.15">
      <c r="B80" s="50" t="s">
        <v>319</v>
      </c>
      <c r="C80" s="44">
        <f>SUM(D80:G80)</f>
        <v>21</v>
      </c>
      <c r="D80" s="51">
        <v>1</v>
      </c>
      <c r="E80" s="45">
        <v>0</v>
      </c>
      <c r="F80" s="45">
        <v>0</v>
      </c>
      <c r="G80" s="45">
        <v>20</v>
      </c>
      <c r="H80" s="19"/>
    </row>
    <row r="81" spans="2:18" ht="12.75" thickBot="1" x14ac:dyDescent="0.2">
      <c r="B81" s="52"/>
      <c r="C81" s="53">
        <f>$C80/C80</f>
        <v>1</v>
      </c>
      <c r="D81" s="53">
        <f>D80/$C80</f>
        <v>4.7619047619047616E-2</v>
      </c>
      <c r="E81" s="53">
        <f t="shared" ref="E81:G81" si="28">E80/$C80</f>
        <v>0</v>
      </c>
      <c r="F81" s="53">
        <f t="shared" si="28"/>
        <v>0</v>
      </c>
      <c r="G81" s="53">
        <f t="shared" si="28"/>
        <v>0.95238095238095233</v>
      </c>
      <c r="H81" s="19"/>
    </row>
    <row r="82" spans="2:18" ht="14.25" thickTop="1" x14ac:dyDescent="0.15">
      <c r="B82" s="243" t="s">
        <v>489</v>
      </c>
      <c r="C82" s="244">
        <f t="shared" ref="C82:C83" si="29">SUM(D82:G82)</f>
        <v>763</v>
      </c>
      <c r="D82" s="244">
        <f>SUM(D70,D72,D74,D76,D78)</f>
        <v>6</v>
      </c>
      <c r="E82" s="244">
        <f>SUM(E70,E72,E74,E76,E78)</f>
        <v>5</v>
      </c>
      <c r="F82" s="244">
        <f>SUM(F70,F72,F74,F76,F78)</f>
        <v>82</v>
      </c>
      <c r="G82" s="244">
        <f>SUM(G70,G72,G74,G76,G78)</f>
        <v>670</v>
      </c>
      <c r="H82" s="19"/>
    </row>
    <row r="83" spans="2:18" ht="13.5" x14ac:dyDescent="0.15">
      <c r="B83" s="245"/>
      <c r="C83" s="237">
        <f t="shared" si="29"/>
        <v>1</v>
      </c>
      <c r="D83" s="238">
        <f>D82/$C82</f>
        <v>7.8636959370904317E-3</v>
      </c>
      <c r="E83" s="238">
        <f t="shared" ref="E83:G83" si="30">E82/$C82</f>
        <v>6.55307994757536E-3</v>
      </c>
      <c r="F83" s="238">
        <f t="shared" si="30"/>
        <v>0.10747051114023591</v>
      </c>
      <c r="G83" s="238">
        <f t="shared" si="30"/>
        <v>0.8781127129750983</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7</v>
      </c>
      <c r="E87" s="45">
        <f t="shared" ref="E87:G87" si="31">SUM(E89,E91,E93,E95,E97,E99,E101)</f>
        <v>5</v>
      </c>
      <c r="F87" s="45">
        <f t="shared" si="31"/>
        <v>82</v>
      </c>
      <c r="G87" s="45">
        <f t="shared" si="31"/>
        <v>708</v>
      </c>
      <c r="H87" s="19"/>
    </row>
    <row r="88" spans="2:18" ht="12.75" thickBot="1" x14ac:dyDescent="0.2">
      <c r="B88" s="47"/>
      <c r="C88" s="48">
        <f>$C87/C87</f>
        <v>1</v>
      </c>
      <c r="D88" s="48">
        <f t="shared" ref="D88:G88" si="32">D87/$C87</f>
        <v>8.7281795511221939E-3</v>
      </c>
      <c r="E88" s="48">
        <f t="shared" si="32"/>
        <v>6.2344139650872821E-3</v>
      </c>
      <c r="F88" s="48">
        <f t="shared" si="32"/>
        <v>0.10224438902743142</v>
      </c>
      <c r="G88" s="48">
        <f t="shared" si="32"/>
        <v>0.88279301745635907</v>
      </c>
      <c r="H88" s="19"/>
    </row>
    <row r="89" spans="2:18" ht="12.75" thickTop="1" x14ac:dyDescent="0.15">
      <c r="B89" s="50" t="s">
        <v>67</v>
      </c>
      <c r="C89" s="44">
        <f>SUM(D89:G89)</f>
        <v>262</v>
      </c>
      <c r="D89" s="51">
        <v>2</v>
      </c>
      <c r="E89" s="45">
        <v>1</v>
      </c>
      <c r="F89" s="45">
        <v>26</v>
      </c>
      <c r="G89" s="45">
        <v>233</v>
      </c>
      <c r="H89" s="72"/>
      <c r="I89" s="73"/>
      <c r="J89" s="73"/>
      <c r="K89" s="73"/>
      <c r="L89" s="73"/>
      <c r="M89" s="73"/>
      <c r="N89" s="73"/>
      <c r="O89" s="73"/>
      <c r="P89" s="73"/>
      <c r="Q89" s="73"/>
      <c r="R89" s="73"/>
    </row>
    <row r="90" spans="2:18" x14ac:dyDescent="0.15">
      <c r="B90" s="52"/>
      <c r="C90" s="53">
        <f>$C89/C89</f>
        <v>1</v>
      </c>
      <c r="D90" s="53">
        <f t="shared" ref="D90:G90" si="33">D89/$C89</f>
        <v>7.6335877862595417E-3</v>
      </c>
      <c r="E90" s="53">
        <f t="shared" si="33"/>
        <v>3.8167938931297708E-3</v>
      </c>
      <c r="F90" s="53">
        <f t="shared" si="33"/>
        <v>9.9236641221374045E-2</v>
      </c>
      <c r="G90" s="53">
        <f t="shared" si="33"/>
        <v>0.88931297709923662</v>
      </c>
      <c r="H90" s="72"/>
      <c r="I90" s="73"/>
      <c r="J90" s="73"/>
      <c r="K90" s="73"/>
      <c r="L90" s="73"/>
      <c r="M90" s="73"/>
      <c r="N90" s="73"/>
      <c r="O90" s="73"/>
      <c r="P90" s="73"/>
      <c r="Q90" s="73"/>
      <c r="R90" s="73"/>
    </row>
    <row r="91" spans="2:18" x14ac:dyDescent="0.15">
      <c r="B91" s="50" t="s">
        <v>31</v>
      </c>
      <c r="C91" s="44">
        <f>SUM(D91:G91)</f>
        <v>31</v>
      </c>
      <c r="D91" s="51">
        <v>2</v>
      </c>
      <c r="E91" s="45">
        <v>0</v>
      </c>
      <c r="F91" s="45">
        <v>1</v>
      </c>
      <c r="G91" s="45">
        <v>28</v>
      </c>
      <c r="H91" s="72"/>
      <c r="I91" s="73"/>
      <c r="J91" s="73"/>
      <c r="K91" s="73"/>
      <c r="L91" s="73"/>
      <c r="M91" s="73"/>
      <c r="N91" s="73"/>
      <c r="O91" s="73"/>
      <c r="P91" s="73"/>
      <c r="Q91" s="73"/>
      <c r="R91" s="73"/>
    </row>
    <row r="92" spans="2:18" x14ac:dyDescent="0.15">
      <c r="B92" s="52"/>
      <c r="C92" s="53">
        <f>$C91/C91</f>
        <v>1</v>
      </c>
      <c r="D92" s="53">
        <f t="shared" ref="D92:G92" si="34">D91/$C91</f>
        <v>6.4516129032258063E-2</v>
      </c>
      <c r="E92" s="53">
        <f t="shared" si="34"/>
        <v>0</v>
      </c>
      <c r="F92" s="53">
        <f t="shared" si="34"/>
        <v>3.2258064516129031E-2</v>
      </c>
      <c r="G92" s="53">
        <f t="shared" si="34"/>
        <v>0.90322580645161288</v>
      </c>
      <c r="H92" s="72"/>
      <c r="I92" s="73"/>
      <c r="J92" s="73"/>
      <c r="K92" s="73"/>
      <c r="L92" s="73"/>
      <c r="M92" s="73"/>
      <c r="N92" s="73"/>
      <c r="O92" s="73"/>
      <c r="P92" s="73"/>
      <c r="Q92" s="73"/>
      <c r="R92" s="73"/>
    </row>
    <row r="93" spans="2:18" x14ac:dyDescent="0.15">
      <c r="B93" s="50" t="s">
        <v>32</v>
      </c>
      <c r="C93" s="44">
        <f>SUM(D93:G93)</f>
        <v>56</v>
      </c>
      <c r="D93" s="51">
        <v>2</v>
      </c>
      <c r="E93" s="45">
        <v>1</v>
      </c>
      <c r="F93" s="45">
        <v>6</v>
      </c>
      <c r="G93" s="45">
        <v>47</v>
      </c>
      <c r="H93" s="72"/>
      <c r="I93" s="73"/>
      <c r="J93" s="73"/>
      <c r="K93" s="73"/>
      <c r="L93" s="73"/>
      <c r="M93" s="73"/>
      <c r="N93" s="73"/>
      <c r="O93" s="73"/>
      <c r="P93" s="73"/>
      <c r="Q93" s="73"/>
      <c r="R93" s="73"/>
    </row>
    <row r="94" spans="2:18" x14ac:dyDescent="0.15">
      <c r="B94" s="52"/>
      <c r="C94" s="53">
        <f>$C93/C93</f>
        <v>1</v>
      </c>
      <c r="D94" s="53">
        <f t="shared" ref="D94:G94" si="35">D93/$C93</f>
        <v>3.5714285714285712E-2</v>
      </c>
      <c r="E94" s="53">
        <f t="shared" si="35"/>
        <v>1.7857142857142856E-2</v>
      </c>
      <c r="F94" s="53">
        <f t="shared" si="35"/>
        <v>0.10714285714285714</v>
      </c>
      <c r="G94" s="53">
        <f t="shared" si="35"/>
        <v>0.8392857142857143</v>
      </c>
      <c r="H94" s="72"/>
      <c r="I94" s="73"/>
      <c r="J94" s="73"/>
      <c r="K94" s="73"/>
      <c r="L94" s="73"/>
      <c r="M94" s="73"/>
      <c r="N94" s="73"/>
      <c r="O94" s="73"/>
      <c r="P94" s="73"/>
      <c r="Q94" s="73"/>
      <c r="R94" s="73"/>
    </row>
    <row r="95" spans="2:18" x14ac:dyDescent="0.15">
      <c r="B95" s="50" t="s">
        <v>33</v>
      </c>
      <c r="C95" s="44">
        <f>SUM(D95:G95)</f>
        <v>235</v>
      </c>
      <c r="D95" s="51">
        <v>1</v>
      </c>
      <c r="E95" s="45">
        <v>2</v>
      </c>
      <c r="F95" s="45">
        <v>27</v>
      </c>
      <c r="G95" s="45">
        <v>205</v>
      </c>
      <c r="H95" s="72"/>
      <c r="I95" s="73"/>
      <c r="J95" s="73"/>
      <c r="K95" s="73"/>
      <c r="L95" s="73"/>
      <c r="M95" s="73"/>
      <c r="N95" s="73"/>
      <c r="O95" s="73"/>
      <c r="P95" s="73"/>
      <c r="Q95" s="73"/>
      <c r="R95" s="73"/>
    </row>
    <row r="96" spans="2:18" x14ac:dyDescent="0.15">
      <c r="B96" s="52"/>
      <c r="C96" s="53">
        <f>$C95/C95</f>
        <v>1</v>
      </c>
      <c r="D96" s="53">
        <f t="shared" ref="D96:G96" si="36">D95/$C95</f>
        <v>4.2553191489361703E-3</v>
      </c>
      <c r="E96" s="53">
        <f t="shared" si="36"/>
        <v>8.5106382978723406E-3</v>
      </c>
      <c r="F96" s="53">
        <f t="shared" si="36"/>
        <v>0.1148936170212766</v>
      </c>
      <c r="G96" s="53">
        <f t="shared" si="36"/>
        <v>0.87234042553191493</v>
      </c>
      <c r="H96" s="19"/>
    </row>
    <row r="97" spans="2:8" ht="12" customHeight="1" x14ac:dyDescent="0.15">
      <c r="B97" s="50" t="s">
        <v>34</v>
      </c>
      <c r="C97" s="44">
        <f>SUM(D97:G97)</f>
        <v>99</v>
      </c>
      <c r="D97" s="51">
        <v>0</v>
      </c>
      <c r="E97" s="45">
        <v>1</v>
      </c>
      <c r="F97" s="45">
        <v>12</v>
      </c>
      <c r="G97" s="45">
        <v>86</v>
      </c>
      <c r="H97" s="19"/>
    </row>
    <row r="98" spans="2:8" ht="12" customHeight="1" x14ac:dyDescent="0.15">
      <c r="B98" s="52"/>
      <c r="C98" s="53">
        <f>$C97/C97</f>
        <v>1</v>
      </c>
      <c r="D98" s="53">
        <f t="shared" ref="D98:G98" si="37">D97/$C97</f>
        <v>0</v>
      </c>
      <c r="E98" s="53">
        <f t="shared" si="37"/>
        <v>1.0101010101010102E-2</v>
      </c>
      <c r="F98" s="53">
        <f t="shared" si="37"/>
        <v>0.12121212121212122</v>
      </c>
      <c r="G98" s="53">
        <f t="shared" si="37"/>
        <v>0.86868686868686873</v>
      </c>
      <c r="H98" s="19"/>
    </row>
    <row r="99" spans="2:8" ht="12" customHeight="1" x14ac:dyDescent="0.15">
      <c r="B99" s="50" t="s">
        <v>35</v>
      </c>
      <c r="C99" s="44">
        <f>SUM(D99:G99)</f>
        <v>97</v>
      </c>
      <c r="D99" s="51">
        <v>0</v>
      </c>
      <c r="E99" s="45">
        <v>0</v>
      </c>
      <c r="F99" s="45">
        <v>7</v>
      </c>
      <c r="G99" s="45">
        <v>90</v>
      </c>
      <c r="H99" s="19"/>
    </row>
    <row r="100" spans="2:8" s="57" customFormat="1" ht="12" customHeight="1" x14ac:dyDescent="0.15">
      <c r="B100" s="52"/>
      <c r="C100" s="53">
        <f t="shared" ref="C100" si="38">$C99/C99</f>
        <v>1</v>
      </c>
      <c r="D100" s="53">
        <f t="shared" ref="D100:G100" si="39">D99/$C99</f>
        <v>0</v>
      </c>
      <c r="E100" s="53">
        <f t="shared" si="39"/>
        <v>0</v>
      </c>
      <c r="F100" s="53">
        <f t="shared" si="39"/>
        <v>7.2164948453608241E-2</v>
      </c>
      <c r="G100" s="53">
        <f t="shared" si="39"/>
        <v>0.92783505154639179</v>
      </c>
    </row>
    <row r="101" spans="2:8" ht="12" customHeight="1" x14ac:dyDescent="0.15">
      <c r="B101" s="50" t="s">
        <v>0</v>
      </c>
      <c r="C101" s="44">
        <f>SUM(D101:G101)</f>
        <v>22</v>
      </c>
      <c r="D101" s="51">
        <v>0</v>
      </c>
      <c r="E101" s="45">
        <v>0</v>
      </c>
      <c r="F101" s="45">
        <v>3</v>
      </c>
      <c r="G101" s="45">
        <v>19</v>
      </c>
      <c r="H101" s="19"/>
    </row>
    <row r="102" spans="2:8" s="57" customFormat="1" ht="12" customHeight="1" x14ac:dyDescent="0.15">
      <c r="B102" s="52"/>
      <c r="C102" s="53">
        <f t="shared" ref="C102" si="40">$C101/C101</f>
        <v>1</v>
      </c>
      <c r="D102" s="53">
        <f t="shared" ref="D102:G102" si="41">D101/$C101</f>
        <v>0</v>
      </c>
      <c r="E102" s="53">
        <f t="shared" si="41"/>
        <v>0</v>
      </c>
      <c r="F102" s="53">
        <f t="shared" si="41"/>
        <v>0.13636363636363635</v>
      </c>
      <c r="G102" s="53">
        <f t="shared" si="41"/>
        <v>0.86363636363636365</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24.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188</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426</v>
      </c>
      <c r="F10" s="146">
        <f>E10/E$14</f>
        <v>0.53117206982543641</v>
      </c>
    </row>
    <row r="11" spans="2:12" ht="15" customHeight="1" x14ac:dyDescent="0.15">
      <c r="B11" s="143" t="s">
        <v>118</v>
      </c>
      <c r="C11" s="144"/>
      <c r="D11" s="144"/>
      <c r="E11" s="85">
        <v>154</v>
      </c>
      <c r="F11" s="146">
        <f>E11/E$14</f>
        <v>0.19201995012468828</v>
      </c>
    </row>
    <row r="12" spans="2:12" ht="15" customHeight="1" x14ac:dyDescent="0.15">
      <c r="B12" s="143" t="s">
        <v>119</v>
      </c>
      <c r="C12" s="144"/>
      <c r="D12" s="144"/>
      <c r="E12" s="85">
        <v>116</v>
      </c>
      <c r="F12" s="146">
        <f>E12/E$14</f>
        <v>0.14463840399002495</v>
      </c>
    </row>
    <row r="13" spans="2:12" ht="15" customHeight="1" thickBot="1" x14ac:dyDescent="0.2">
      <c r="B13" s="170" t="s">
        <v>0</v>
      </c>
      <c r="C13" s="148"/>
      <c r="D13" s="148"/>
      <c r="E13" s="150">
        <v>106</v>
      </c>
      <c r="F13" s="151">
        <f>E13/E$14</f>
        <v>0.13216957605985039</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6.25" customHeight="1" x14ac:dyDescent="0.4">
      <c r="B17" s="1"/>
      <c r="C17" s="83" t="s">
        <v>39</v>
      </c>
      <c r="D17" s="83" t="s">
        <v>117</v>
      </c>
      <c r="E17" s="83" t="s">
        <v>118</v>
      </c>
      <c r="F17" s="83" t="s">
        <v>119</v>
      </c>
      <c r="G17" s="83" t="s">
        <v>91</v>
      </c>
    </row>
    <row r="18" spans="2:14" ht="15" customHeight="1" x14ac:dyDescent="0.4">
      <c r="B18" s="4" t="s">
        <v>267</v>
      </c>
      <c r="C18" s="5">
        <f>SUM(D18:G18)</f>
        <v>892</v>
      </c>
      <c r="D18" s="5">
        <v>538</v>
      </c>
      <c r="E18" s="5">
        <v>173</v>
      </c>
      <c r="F18" s="5">
        <v>144</v>
      </c>
      <c r="G18" s="5">
        <v>37</v>
      </c>
    </row>
    <row r="19" spans="2:14" ht="15" customHeight="1" x14ac:dyDescent="0.4">
      <c r="B19" s="7" t="s">
        <v>268</v>
      </c>
      <c r="C19" s="5">
        <f>SUM(D19:G19)</f>
        <v>802</v>
      </c>
      <c r="D19" s="8">
        <v>426</v>
      </c>
      <c r="E19" s="8">
        <v>154</v>
      </c>
      <c r="F19" s="8">
        <v>116</v>
      </c>
      <c r="G19" s="8">
        <v>106</v>
      </c>
    </row>
    <row r="20" spans="2:14" ht="7.5" customHeight="1" x14ac:dyDescent="0.4">
      <c r="B20" s="10"/>
      <c r="C20" s="10"/>
      <c r="D20" s="10"/>
      <c r="E20" s="11"/>
      <c r="F20" s="10"/>
      <c r="G20" s="10"/>
    </row>
    <row r="21" spans="2:14" ht="15" customHeight="1" x14ac:dyDescent="0.4">
      <c r="B21" s="4" t="s">
        <v>267</v>
      </c>
      <c r="C21" s="12">
        <f>C18/C18</f>
        <v>1</v>
      </c>
      <c r="D21" s="12">
        <f>D18/$C18</f>
        <v>0.60313901345291476</v>
      </c>
      <c r="E21" s="12">
        <f t="shared" ref="E21:G22" si="0">E18/$C18</f>
        <v>0.19394618834080718</v>
      </c>
      <c r="F21" s="12">
        <f t="shared" si="0"/>
        <v>0.16143497757847533</v>
      </c>
      <c r="G21" s="12">
        <f t="shared" si="0"/>
        <v>4.1479820627802692E-2</v>
      </c>
    </row>
    <row r="22" spans="2:14" ht="15" customHeight="1" x14ac:dyDescent="0.4">
      <c r="B22" s="7" t="s">
        <v>268</v>
      </c>
      <c r="C22" s="12">
        <f>C19/C19</f>
        <v>1</v>
      </c>
      <c r="D22" s="12">
        <f>D19/$C19</f>
        <v>0.53117206982543641</v>
      </c>
      <c r="E22" s="12">
        <f t="shared" si="0"/>
        <v>0.19201995012468828</v>
      </c>
      <c r="F22" s="12">
        <f t="shared" si="0"/>
        <v>0.14463840399002495</v>
      </c>
      <c r="G22" s="12">
        <f t="shared" si="0"/>
        <v>0.13216957605985039</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426</v>
      </c>
      <c r="E26" s="45">
        <f t="shared" ref="E26:G26" si="1">SUM(E28,E30,E32,E34,E36,E38,E40,E42,E44,E46,E48)</f>
        <v>154</v>
      </c>
      <c r="F26" s="45">
        <f t="shared" si="1"/>
        <v>116</v>
      </c>
      <c r="G26" s="45">
        <f t="shared" si="1"/>
        <v>106</v>
      </c>
    </row>
    <row r="27" spans="2:14" ht="12.75" thickBot="1" x14ac:dyDescent="0.2">
      <c r="B27" s="47"/>
      <c r="C27" s="48">
        <f>$C26/C26</f>
        <v>1</v>
      </c>
      <c r="D27" s="48">
        <f>D26/$C26</f>
        <v>0.53117206982543641</v>
      </c>
      <c r="E27" s="48">
        <f t="shared" ref="E27:G27" si="2">E26/$C26</f>
        <v>0.19201995012468828</v>
      </c>
      <c r="F27" s="48">
        <f t="shared" si="2"/>
        <v>0.14463840399002495</v>
      </c>
      <c r="G27" s="48">
        <f t="shared" si="2"/>
        <v>0.13216957605985039</v>
      </c>
    </row>
    <row r="28" spans="2:14" ht="12.75" thickTop="1" x14ac:dyDescent="0.15">
      <c r="B28" s="50" t="s">
        <v>5</v>
      </c>
      <c r="C28" s="44">
        <f>SUM(D28:G28)</f>
        <v>245</v>
      </c>
      <c r="D28" s="51">
        <v>130</v>
      </c>
      <c r="E28" s="45">
        <v>51</v>
      </c>
      <c r="F28" s="45">
        <v>42</v>
      </c>
      <c r="G28" s="45">
        <v>22</v>
      </c>
    </row>
    <row r="29" spans="2:14" x14ac:dyDescent="0.15">
      <c r="B29" s="52"/>
      <c r="C29" s="53">
        <f>$C28/C28</f>
        <v>1</v>
      </c>
      <c r="D29" s="53">
        <f>D28/$C28</f>
        <v>0.53061224489795922</v>
      </c>
      <c r="E29" s="53">
        <f t="shared" ref="E29:G29" si="3">E28/$C28</f>
        <v>0.20816326530612245</v>
      </c>
      <c r="F29" s="53">
        <f t="shared" si="3"/>
        <v>0.17142857142857143</v>
      </c>
      <c r="G29" s="53">
        <f t="shared" si="3"/>
        <v>8.9795918367346933E-2</v>
      </c>
    </row>
    <row r="30" spans="2:14" x14ac:dyDescent="0.15">
      <c r="B30" s="50" t="s">
        <v>6</v>
      </c>
      <c r="C30" s="44">
        <f>SUM(D30:G30)</f>
        <v>89</v>
      </c>
      <c r="D30" s="51">
        <v>43</v>
      </c>
      <c r="E30" s="45">
        <v>18</v>
      </c>
      <c r="F30" s="45">
        <v>12</v>
      </c>
      <c r="G30" s="45">
        <v>16</v>
      </c>
    </row>
    <row r="31" spans="2:14" x14ac:dyDescent="0.15">
      <c r="B31" s="52"/>
      <c r="C31" s="53">
        <f>$C30/C30</f>
        <v>1</v>
      </c>
      <c r="D31" s="53">
        <f>D30/$C30</f>
        <v>0.48314606741573035</v>
      </c>
      <c r="E31" s="53">
        <f t="shared" ref="E31:G31" si="4">E30/$C30</f>
        <v>0.20224719101123595</v>
      </c>
      <c r="F31" s="53">
        <f t="shared" si="4"/>
        <v>0.1348314606741573</v>
      </c>
      <c r="G31" s="53">
        <f t="shared" si="4"/>
        <v>0.1797752808988764</v>
      </c>
    </row>
    <row r="32" spans="2:14" x14ac:dyDescent="0.15">
      <c r="B32" s="50" t="s">
        <v>7</v>
      </c>
      <c r="C32" s="44">
        <f>SUM(D32:G32)</f>
        <v>213</v>
      </c>
      <c r="D32" s="51">
        <v>123</v>
      </c>
      <c r="E32" s="45">
        <v>35</v>
      </c>
      <c r="F32" s="45">
        <v>26</v>
      </c>
      <c r="G32" s="45">
        <v>29</v>
      </c>
    </row>
    <row r="33" spans="2:7" x14ac:dyDescent="0.15">
      <c r="B33" s="52"/>
      <c r="C33" s="53">
        <f>$C32/C32</f>
        <v>1</v>
      </c>
      <c r="D33" s="53">
        <f>D32/$C32</f>
        <v>0.57746478873239437</v>
      </c>
      <c r="E33" s="53">
        <f t="shared" ref="E33:G33" si="5">E32/$C32</f>
        <v>0.16431924882629109</v>
      </c>
      <c r="F33" s="53">
        <f t="shared" si="5"/>
        <v>0.12206572769953052</v>
      </c>
      <c r="G33" s="53">
        <f t="shared" si="5"/>
        <v>0.13615023474178403</v>
      </c>
    </row>
    <row r="34" spans="2:7" x14ac:dyDescent="0.15">
      <c r="B34" s="50" t="s">
        <v>8</v>
      </c>
      <c r="C34" s="44">
        <f>SUM(D34:G34)</f>
        <v>98</v>
      </c>
      <c r="D34" s="51">
        <v>55</v>
      </c>
      <c r="E34" s="45">
        <v>20</v>
      </c>
      <c r="F34" s="45">
        <v>11</v>
      </c>
      <c r="G34" s="45">
        <v>12</v>
      </c>
    </row>
    <row r="35" spans="2:7" x14ac:dyDescent="0.15">
      <c r="B35" s="52"/>
      <c r="C35" s="53">
        <f>$C34/C34</f>
        <v>1</v>
      </c>
      <c r="D35" s="53">
        <f>D34/$C34</f>
        <v>0.56122448979591832</v>
      </c>
      <c r="E35" s="53">
        <f t="shared" ref="E35:G35" si="6">E34/$C34</f>
        <v>0.20408163265306123</v>
      </c>
      <c r="F35" s="53">
        <f t="shared" si="6"/>
        <v>0.11224489795918367</v>
      </c>
      <c r="G35" s="53">
        <f t="shared" si="6"/>
        <v>0.12244897959183673</v>
      </c>
    </row>
    <row r="36" spans="2:7" x14ac:dyDescent="0.15">
      <c r="B36" s="50" t="s">
        <v>9</v>
      </c>
      <c r="C36" s="44">
        <f>SUM(D36:G36)</f>
        <v>4</v>
      </c>
      <c r="D36" s="51">
        <v>4</v>
      </c>
      <c r="E36" s="45">
        <v>0</v>
      </c>
      <c r="F36" s="45">
        <v>0</v>
      </c>
      <c r="G36" s="45">
        <v>0</v>
      </c>
    </row>
    <row r="37" spans="2:7" x14ac:dyDescent="0.15">
      <c r="B37" s="52"/>
      <c r="C37" s="53">
        <f>$C36/C36</f>
        <v>1</v>
      </c>
      <c r="D37" s="53">
        <f>D36/$C36</f>
        <v>1</v>
      </c>
      <c r="E37" s="53">
        <f t="shared" ref="E37:G37" si="7">E36/$C36</f>
        <v>0</v>
      </c>
      <c r="F37" s="53">
        <f t="shared" si="7"/>
        <v>0</v>
      </c>
      <c r="G37" s="53">
        <f t="shared" si="7"/>
        <v>0</v>
      </c>
    </row>
    <row r="38" spans="2:7" x14ac:dyDescent="0.15">
      <c r="B38" s="50" t="s">
        <v>1</v>
      </c>
      <c r="C38" s="44">
        <f>SUM(D38:G38)</f>
        <v>17</v>
      </c>
      <c r="D38" s="51">
        <v>10</v>
      </c>
      <c r="E38" s="45">
        <v>5</v>
      </c>
      <c r="F38" s="45">
        <v>1</v>
      </c>
      <c r="G38" s="45">
        <v>1</v>
      </c>
    </row>
    <row r="39" spans="2:7" x14ac:dyDescent="0.15">
      <c r="B39" s="52"/>
      <c r="C39" s="53">
        <f>$C38/C38</f>
        <v>1</v>
      </c>
      <c r="D39" s="53">
        <f>D38/$C38</f>
        <v>0.58823529411764708</v>
      </c>
      <c r="E39" s="53">
        <f t="shared" ref="E39:G39" si="8">E38/$C38</f>
        <v>0.29411764705882354</v>
      </c>
      <c r="F39" s="53">
        <f t="shared" si="8"/>
        <v>5.8823529411764705E-2</v>
      </c>
      <c r="G39" s="53">
        <f t="shared" si="8"/>
        <v>5.8823529411764705E-2</v>
      </c>
    </row>
    <row r="40" spans="2:7" x14ac:dyDescent="0.15">
      <c r="B40" s="50" t="s">
        <v>10</v>
      </c>
      <c r="C40" s="44">
        <f>SUM(D40:G40)</f>
        <v>3</v>
      </c>
      <c r="D40" s="51">
        <v>3</v>
      </c>
      <c r="E40" s="45">
        <v>0</v>
      </c>
      <c r="F40" s="45">
        <v>0</v>
      </c>
      <c r="G40" s="45">
        <v>0</v>
      </c>
    </row>
    <row r="41" spans="2:7" x14ac:dyDescent="0.15">
      <c r="B41" s="52"/>
      <c r="C41" s="53">
        <f>$C40/C40</f>
        <v>1</v>
      </c>
      <c r="D41" s="53">
        <f>D40/$C40</f>
        <v>1</v>
      </c>
      <c r="E41" s="53">
        <f t="shared" ref="E41:G41" si="9">E40/$C40</f>
        <v>0</v>
      </c>
      <c r="F41" s="53">
        <f t="shared" si="9"/>
        <v>0</v>
      </c>
      <c r="G41" s="53">
        <f t="shared" si="9"/>
        <v>0</v>
      </c>
    </row>
    <row r="42" spans="2:7" x14ac:dyDescent="0.15">
      <c r="B42" s="50" t="s">
        <v>11</v>
      </c>
      <c r="C42" s="44">
        <f>SUM(D42:G42)</f>
        <v>18</v>
      </c>
      <c r="D42" s="51">
        <v>8</v>
      </c>
      <c r="E42" s="45">
        <v>4</v>
      </c>
      <c r="F42" s="45">
        <v>2</v>
      </c>
      <c r="G42" s="45">
        <v>4</v>
      </c>
    </row>
    <row r="43" spans="2:7" x14ac:dyDescent="0.15">
      <c r="B43" s="52"/>
      <c r="C43" s="53">
        <f>$C42/C42</f>
        <v>1</v>
      </c>
      <c r="D43" s="53">
        <f>D42/$C42</f>
        <v>0.44444444444444442</v>
      </c>
      <c r="E43" s="53">
        <f t="shared" ref="E43:G43" si="10">E42/$C42</f>
        <v>0.22222222222222221</v>
      </c>
      <c r="F43" s="53">
        <f t="shared" si="10"/>
        <v>0.1111111111111111</v>
      </c>
      <c r="G43" s="53">
        <f t="shared" si="10"/>
        <v>0.22222222222222221</v>
      </c>
    </row>
    <row r="44" spans="2:7" x14ac:dyDescent="0.15">
      <c r="B44" s="50" t="s">
        <v>12</v>
      </c>
      <c r="C44" s="44">
        <f>SUM(D44:G44)</f>
        <v>9</v>
      </c>
      <c r="D44" s="51">
        <v>7</v>
      </c>
      <c r="E44" s="45">
        <v>1</v>
      </c>
      <c r="F44" s="45">
        <v>0</v>
      </c>
      <c r="G44" s="45">
        <v>1</v>
      </c>
    </row>
    <row r="45" spans="2:7" x14ac:dyDescent="0.15">
      <c r="B45" s="52"/>
      <c r="C45" s="53">
        <f>$C44/C44</f>
        <v>1</v>
      </c>
      <c r="D45" s="53">
        <f>D44/$C44</f>
        <v>0.77777777777777779</v>
      </c>
      <c r="E45" s="53">
        <f t="shared" ref="E45:G45" si="11">E44/$C44</f>
        <v>0.1111111111111111</v>
      </c>
      <c r="F45" s="53">
        <f t="shared" si="11"/>
        <v>0</v>
      </c>
      <c r="G45" s="53">
        <f t="shared" si="11"/>
        <v>0.1111111111111111</v>
      </c>
    </row>
    <row r="46" spans="2:7" x14ac:dyDescent="0.15">
      <c r="B46" s="50" t="s">
        <v>13</v>
      </c>
      <c r="C46" s="44">
        <f>SUM(D46:G46)</f>
        <v>61</v>
      </c>
      <c r="D46" s="51">
        <v>21</v>
      </c>
      <c r="E46" s="45">
        <v>13</v>
      </c>
      <c r="F46" s="45">
        <v>13</v>
      </c>
      <c r="G46" s="45">
        <v>14</v>
      </c>
    </row>
    <row r="47" spans="2:7" x14ac:dyDescent="0.15">
      <c r="B47" s="52"/>
      <c r="C47" s="53">
        <f>$C46/C46</f>
        <v>1</v>
      </c>
      <c r="D47" s="53">
        <f>D46/$C46</f>
        <v>0.34426229508196721</v>
      </c>
      <c r="E47" s="53">
        <f t="shared" ref="E47:G47" si="12">E46/$C46</f>
        <v>0.21311475409836064</v>
      </c>
      <c r="F47" s="53">
        <f t="shared" si="12"/>
        <v>0.21311475409836064</v>
      </c>
      <c r="G47" s="53">
        <f t="shared" si="12"/>
        <v>0.22950819672131148</v>
      </c>
    </row>
    <row r="48" spans="2:7" x14ac:dyDescent="0.15">
      <c r="B48" s="50" t="s">
        <v>43</v>
      </c>
      <c r="C48" s="44">
        <f>SUM(D48:G48)</f>
        <v>45</v>
      </c>
      <c r="D48" s="51">
        <v>22</v>
      </c>
      <c r="E48" s="45">
        <v>7</v>
      </c>
      <c r="F48" s="45">
        <v>9</v>
      </c>
      <c r="G48" s="45">
        <v>7</v>
      </c>
    </row>
    <row r="49" spans="2:8" x14ac:dyDescent="0.15">
      <c r="B49" s="52"/>
      <c r="C49" s="53">
        <f>$C48/C48</f>
        <v>1</v>
      </c>
      <c r="D49" s="53">
        <f>D48/$C48</f>
        <v>0.48888888888888887</v>
      </c>
      <c r="E49" s="53">
        <f t="shared" ref="E49:G49" si="13">E48/$C48</f>
        <v>0.15555555555555556</v>
      </c>
      <c r="F49" s="53">
        <f t="shared" si="13"/>
        <v>0.2</v>
      </c>
      <c r="G49" s="53">
        <f t="shared" si="13"/>
        <v>0.15555555555555556</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426</v>
      </c>
      <c r="E53" s="45">
        <f t="shared" si="14"/>
        <v>154</v>
      </c>
      <c r="F53" s="45">
        <f t="shared" si="14"/>
        <v>116</v>
      </c>
      <c r="G53" s="45">
        <f t="shared" si="14"/>
        <v>106</v>
      </c>
      <c r="H53" s="19"/>
    </row>
    <row r="54" spans="2:8" ht="12.75" thickBot="1" x14ac:dyDescent="0.2">
      <c r="B54" s="47"/>
      <c r="C54" s="48">
        <f>$C53/C53</f>
        <v>1</v>
      </c>
      <c r="D54" s="48">
        <f t="shared" ref="D54:G54" si="15">D53/$C53</f>
        <v>0.53117206982543641</v>
      </c>
      <c r="E54" s="48">
        <f t="shared" si="15"/>
        <v>0.19201995012468828</v>
      </c>
      <c r="F54" s="48">
        <f t="shared" si="15"/>
        <v>0.14463840399002495</v>
      </c>
      <c r="G54" s="48">
        <f t="shared" si="15"/>
        <v>0.13216957605985039</v>
      </c>
      <c r="H54" s="19"/>
    </row>
    <row r="55" spans="2:8" ht="12.75" thickTop="1" x14ac:dyDescent="0.15">
      <c r="B55" s="50" t="s">
        <v>17</v>
      </c>
      <c r="C55" s="44">
        <f>SUM(D55:G55)</f>
        <v>633</v>
      </c>
      <c r="D55" s="51">
        <v>310</v>
      </c>
      <c r="E55" s="45">
        <v>128</v>
      </c>
      <c r="F55" s="45">
        <v>102</v>
      </c>
      <c r="G55" s="45">
        <v>93</v>
      </c>
      <c r="H55" s="19"/>
    </row>
    <row r="56" spans="2:8" x14ac:dyDescent="0.15">
      <c r="B56" s="52"/>
      <c r="C56" s="53">
        <f>$C55/C55</f>
        <v>1</v>
      </c>
      <c r="D56" s="53">
        <f t="shared" ref="D56:G56" si="16">D55/$C55</f>
        <v>0.48973143759873616</v>
      </c>
      <c r="E56" s="53">
        <f t="shared" si="16"/>
        <v>0.20221169036334913</v>
      </c>
      <c r="F56" s="53">
        <f t="shared" si="16"/>
        <v>0.16113744075829384</v>
      </c>
      <c r="G56" s="53">
        <f t="shared" si="16"/>
        <v>0.14691943127962084</v>
      </c>
      <c r="H56" s="19"/>
    </row>
    <row r="57" spans="2:8" x14ac:dyDescent="0.15">
      <c r="B57" s="50" t="s">
        <v>18</v>
      </c>
      <c r="C57" s="44">
        <f>SUM(D57:G57)</f>
        <v>91</v>
      </c>
      <c r="D57" s="51">
        <v>65</v>
      </c>
      <c r="E57" s="45">
        <v>16</v>
      </c>
      <c r="F57" s="45">
        <v>4</v>
      </c>
      <c r="G57" s="45">
        <v>6</v>
      </c>
      <c r="H57" s="19"/>
    </row>
    <row r="58" spans="2:8" x14ac:dyDescent="0.15">
      <c r="B58" s="52"/>
      <c r="C58" s="53">
        <f>$C57/C57</f>
        <v>1</v>
      </c>
      <c r="D58" s="53">
        <f t="shared" ref="D58:G58" si="17">D57/$C57</f>
        <v>0.7142857142857143</v>
      </c>
      <c r="E58" s="53">
        <f t="shared" si="17"/>
        <v>0.17582417582417584</v>
      </c>
      <c r="F58" s="53">
        <f t="shared" si="17"/>
        <v>4.3956043956043959E-2</v>
      </c>
      <c r="G58" s="53">
        <f t="shared" si="17"/>
        <v>6.5934065934065936E-2</v>
      </c>
      <c r="H58" s="19"/>
    </row>
    <row r="59" spans="2:8" x14ac:dyDescent="0.15">
      <c r="B59" s="50" t="s">
        <v>19</v>
      </c>
      <c r="C59" s="44">
        <f>SUM(D59:G59)</f>
        <v>21</v>
      </c>
      <c r="D59" s="51">
        <v>15</v>
      </c>
      <c r="E59" s="45">
        <v>4</v>
      </c>
      <c r="F59" s="45">
        <v>2</v>
      </c>
      <c r="G59" s="45">
        <v>0</v>
      </c>
      <c r="H59" s="19"/>
    </row>
    <row r="60" spans="2:8" x14ac:dyDescent="0.15">
      <c r="B60" s="52"/>
      <c r="C60" s="53">
        <f>$C59/C59</f>
        <v>1</v>
      </c>
      <c r="D60" s="53">
        <f t="shared" ref="D60:G60" si="18">D59/$C59</f>
        <v>0.7142857142857143</v>
      </c>
      <c r="E60" s="53">
        <f t="shared" si="18"/>
        <v>0.19047619047619047</v>
      </c>
      <c r="F60" s="53">
        <f t="shared" si="18"/>
        <v>9.5238095238095233E-2</v>
      </c>
      <c r="G60" s="53">
        <f t="shared" si="18"/>
        <v>0</v>
      </c>
      <c r="H60" s="19"/>
    </row>
    <row r="61" spans="2:8" x14ac:dyDescent="0.15">
      <c r="B61" s="50" t="s">
        <v>20</v>
      </c>
      <c r="C61" s="44">
        <f>SUM(D61:G61)</f>
        <v>37</v>
      </c>
      <c r="D61" s="51">
        <v>27</v>
      </c>
      <c r="E61" s="45">
        <v>4</v>
      </c>
      <c r="F61" s="45">
        <v>3</v>
      </c>
      <c r="G61" s="45">
        <v>3</v>
      </c>
      <c r="H61" s="19"/>
    </row>
    <row r="62" spans="2:8" x14ac:dyDescent="0.15">
      <c r="B62" s="52"/>
      <c r="C62" s="53">
        <f>$C61/C61</f>
        <v>1</v>
      </c>
      <c r="D62" s="53">
        <f t="shared" ref="D62:G62" si="19">D61/$C61</f>
        <v>0.72972972972972971</v>
      </c>
      <c r="E62" s="53">
        <f t="shared" si="19"/>
        <v>0.10810810810810811</v>
      </c>
      <c r="F62" s="53">
        <f t="shared" si="19"/>
        <v>8.1081081081081086E-2</v>
      </c>
      <c r="G62" s="53">
        <f t="shared" si="19"/>
        <v>8.1081081081081086E-2</v>
      </c>
      <c r="H62" s="19"/>
    </row>
    <row r="63" spans="2:8" x14ac:dyDescent="0.15">
      <c r="B63" s="50" t="s">
        <v>24</v>
      </c>
      <c r="C63" s="44">
        <f>SUM(D63:G63)</f>
        <v>20</v>
      </c>
      <c r="D63" s="51">
        <v>9</v>
      </c>
      <c r="E63" s="45">
        <v>2</v>
      </c>
      <c r="F63" s="45">
        <v>5</v>
      </c>
      <c r="G63" s="45">
        <v>4</v>
      </c>
      <c r="H63" s="19"/>
    </row>
    <row r="64" spans="2:8" x14ac:dyDescent="0.15">
      <c r="B64" s="52"/>
      <c r="C64" s="53">
        <f>$C63/C63</f>
        <v>1</v>
      </c>
      <c r="D64" s="53">
        <f t="shared" ref="D64:G64" si="20">D63/$C63</f>
        <v>0.45</v>
      </c>
      <c r="E64" s="53">
        <f t="shared" si="20"/>
        <v>0.1</v>
      </c>
      <c r="F64" s="53">
        <f t="shared" si="20"/>
        <v>0.25</v>
      </c>
      <c r="G64" s="53">
        <f t="shared" si="20"/>
        <v>0.2</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422</v>
      </c>
      <c r="E68" s="45">
        <f t="shared" ref="E68:G68" si="21">SUM(E70,E72,E74,E76,E78,E80)</f>
        <v>153</v>
      </c>
      <c r="F68" s="45">
        <f t="shared" si="21"/>
        <v>114</v>
      </c>
      <c r="G68" s="45">
        <f t="shared" si="21"/>
        <v>95</v>
      </c>
      <c r="H68" s="19"/>
    </row>
    <row r="69" spans="2:8" ht="12.75" thickBot="1" x14ac:dyDescent="0.2">
      <c r="B69" s="47"/>
      <c r="C69" s="48">
        <f>$C68/C68</f>
        <v>1</v>
      </c>
      <c r="D69" s="48">
        <f>D68/$C68</f>
        <v>0.53826530612244894</v>
      </c>
      <c r="E69" s="48">
        <f t="shared" ref="E69:G69" si="22">E68/$C68</f>
        <v>0.1951530612244898</v>
      </c>
      <c r="F69" s="48">
        <f t="shared" si="22"/>
        <v>0.14540816326530612</v>
      </c>
      <c r="G69" s="48">
        <f t="shared" si="22"/>
        <v>0.1211734693877551</v>
      </c>
      <c r="H69" s="19"/>
    </row>
    <row r="70" spans="2:8" ht="12.75" thickTop="1" x14ac:dyDescent="0.15">
      <c r="B70" s="50" t="s">
        <v>498</v>
      </c>
      <c r="C70" s="44">
        <f>SUM(D70:G70)</f>
        <v>109</v>
      </c>
      <c r="D70" s="51">
        <v>42</v>
      </c>
      <c r="E70" s="45">
        <v>18</v>
      </c>
      <c r="F70" s="45">
        <v>26</v>
      </c>
      <c r="G70" s="45">
        <v>23</v>
      </c>
    </row>
    <row r="71" spans="2:8" x14ac:dyDescent="0.15">
      <c r="B71" s="52"/>
      <c r="C71" s="53">
        <f>$C70/C70</f>
        <v>1</v>
      </c>
      <c r="D71" s="53">
        <f>D70/$C70</f>
        <v>0.38532110091743121</v>
      </c>
      <c r="E71" s="53">
        <f t="shared" ref="E71:G71" si="23">E70/$C70</f>
        <v>0.16513761467889909</v>
      </c>
      <c r="F71" s="53">
        <f t="shared" si="23"/>
        <v>0.23853211009174313</v>
      </c>
      <c r="G71" s="53">
        <f t="shared" si="23"/>
        <v>0.21100917431192662</v>
      </c>
    </row>
    <row r="72" spans="2:8" x14ac:dyDescent="0.15">
      <c r="B72" s="50" t="s">
        <v>21</v>
      </c>
      <c r="C72" s="44">
        <f>SUM(D72:G72)</f>
        <v>226</v>
      </c>
      <c r="D72" s="51">
        <v>106</v>
      </c>
      <c r="E72" s="45">
        <v>46</v>
      </c>
      <c r="F72" s="45">
        <v>36</v>
      </c>
      <c r="G72" s="45">
        <v>38</v>
      </c>
    </row>
    <row r="73" spans="2:8" x14ac:dyDescent="0.15">
      <c r="B73" s="52"/>
      <c r="C73" s="53">
        <f>$C72/C72</f>
        <v>1</v>
      </c>
      <c r="D73" s="53">
        <f>D72/$C72</f>
        <v>0.46902654867256638</v>
      </c>
      <c r="E73" s="53">
        <f t="shared" ref="E73:G73" si="24">E72/$C72</f>
        <v>0.20353982300884957</v>
      </c>
      <c r="F73" s="53">
        <f t="shared" si="24"/>
        <v>0.15929203539823009</v>
      </c>
      <c r="G73" s="53">
        <f t="shared" si="24"/>
        <v>0.16814159292035399</v>
      </c>
    </row>
    <row r="74" spans="2:8" x14ac:dyDescent="0.15">
      <c r="B74" s="50" t="s">
        <v>22</v>
      </c>
      <c r="C74" s="44">
        <f>SUM(D74:G74)</f>
        <v>276</v>
      </c>
      <c r="D74" s="51">
        <v>152</v>
      </c>
      <c r="E74" s="45">
        <v>58</v>
      </c>
      <c r="F74" s="45">
        <v>42</v>
      </c>
      <c r="G74" s="45">
        <v>24</v>
      </c>
    </row>
    <row r="75" spans="2:8" x14ac:dyDescent="0.15">
      <c r="B75" s="52"/>
      <c r="C75" s="53">
        <f>$C74/C74</f>
        <v>1</v>
      </c>
      <c r="D75" s="53">
        <f>D74/$C74</f>
        <v>0.55072463768115942</v>
      </c>
      <c r="E75" s="53">
        <f t="shared" ref="E75:G75" si="25">E74/$C74</f>
        <v>0.21014492753623187</v>
      </c>
      <c r="F75" s="53">
        <f t="shared" si="25"/>
        <v>0.15217391304347827</v>
      </c>
      <c r="G75" s="53">
        <f t="shared" si="25"/>
        <v>8.6956521739130432E-2</v>
      </c>
    </row>
    <row r="76" spans="2:8" x14ac:dyDescent="0.15">
      <c r="B76" s="50" t="s">
        <v>23</v>
      </c>
      <c r="C76" s="44">
        <f>SUM(D76:G76)</f>
        <v>90</v>
      </c>
      <c r="D76" s="51">
        <v>65</v>
      </c>
      <c r="E76" s="45">
        <v>16</v>
      </c>
      <c r="F76" s="45">
        <v>4</v>
      </c>
      <c r="G76" s="45">
        <v>5</v>
      </c>
    </row>
    <row r="77" spans="2:8" x14ac:dyDescent="0.15">
      <c r="B77" s="52"/>
      <c r="C77" s="53">
        <f>$C76/C76</f>
        <v>1</v>
      </c>
      <c r="D77" s="53">
        <f>D76/$C76</f>
        <v>0.72222222222222221</v>
      </c>
      <c r="E77" s="53">
        <f t="shared" ref="E77:G77" si="26">E76/$C76</f>
        <v>0.17777777777777778</v>
      </c>
      <c r="F77" s="53">
        <f t="shared" si="26"/>
        <v>4.4444444444444446E-2</v>
      </c>
      <c r="G77" s="53">
        <f t="shared" si="26"/>
        <v>5.5555555555555552E-2</v>
      </c>
      <c r="H77" s="19"/>
    </row>
    <row r="78" spans="2:8" x14ac:dyDescent="0.15">
      <c r="B78" s="50" t="s">
        <v>320</v>
      </c>
      <c r="C78" s="44">
        <f>SUM(D78:G78)</f>
        <v>62</v>
      </c>
      <c r="D78" s="51">
        <v>39</v>
      </c>
      <c r="E78" s="45">
        <v>15</v>
      </c>
      <c r="F78" s="45">
        <v>5</v>
      </c>
      <c r="G78" s="45">
        <v>3</v>
      </c>
      <c r="H78" s="19"/>
    </row>
    <row r="79" spans="2:8" x14ac:dyDescent="0.15">
      <c r="B79" s="52"/>
      <c r="C79" s="53">
        <f>$C78/C78</f>
        <v>1</v>
      </c>
      <c r="D79" s="53">
        <f>D78/$C78</f>
        <v>0.62903225806451613</v>
      </c>
      <c r="E79" s="53">
        <f t="shared" ref="E79:G79" si="27">E78/$C78</f>
        <v>0.24193548387096775</v>
      </c>
      <c r="F79" s="53">
        <f t="shared" si="27"/>
        <v>8.0645161290322578E-2</v>
      </c>
      <c r="G79" s="53">
        <f t="shared" si="27"/>
        <v>4.8387096774193547E-2</v>
      </c>
      <c r="H79" s="19"/>
    </row>
    <row r="80" spans="2:8" x14ac:dyDescent="0.15">
      <c r="B80" s="50" t="s">
        <v>319</v>
      </c>
      <c r="C80" s="44">
        <f>SUM(D80:G80)</f>
        <v>21</v>
      </c>
      <c r="D80" s="51">
        <v>18</v>
      </c>
      <c r="E80" s="45">
        <v>0</v>
      </c>
      <c r="F80" s="45">
        <v>1</v>
      </c>
      <c r="G80" s="45">
        <v>2</v>
      </c>
      <c r="H80" s="19"/>
    </row>
    <row r="81" spans="2:18" ht="12.75" thickBot="1" x14ac:dyDescent="0.2">
      <c r="B81" s="52"/>
      <c r="C81" s="53">
        <f>$C80/C80</f>
        <v>1</v>
      </c>
      <c r="D81" s="53">
        <f>D80/$C80</f>
        <v>0.8571428571428571</v>
      </c>
      <c r="E81" s="53">
        <f t="shared" ref="E81:G81" si="28">E80/$C80</f>
        <v>0</v>
      </c>
      <c r="F81" s="53">
        <f t="shared" si="28"/>
        <v>4.7619047619047616E-2</v>
      </c>
      <c r="G81" s="53">
        <f t="shared" si="28"/>
        <v>9.5238095238095233E-2</v>
      </c>
      <c r="H81" s="19"/>
    </row>
    <row r="82" spans="2:18" ht="14.25" thickTop="1" x14ac:dyDescent="0.15">
      <c r="B82" s="243" t="s">
        <v>489</v>
      </c>
      <c r="C82" s="244">
        <f t="shared" ref="C82:C83" si="29">SUM(D82:G82)</f>
        <v>763</v>
      </c>
      <c r="D82" s="244">
        <f>SUM(D70,D72,D74,D76,D78)</f>
        <v>404</v>
      </c>
      <c r="E82" s="244">
        <f>SUM(E70,E72,E74,E76,E78)</f>
        <v>153</v>
      </c>
      <c r="F82" s="244">
        <f>SUM(F70,F72,F74,F76,F78)</f>
        <v>113</v>
      </c>
      <c r="G82" s="244">
        <f>SUM(G70,G72,G74,G76,G78)</f>
        <v>93</v>
      </c>
      <c r="H82" s="19"/>
    </row>
    <row r="83" spans="2:18" ht="13.5" x14ac:dyDescent="0.15">
      <c r="B83" s="245"/>
      <c r="C83" s="237">
        <f t="shared" si="29"/>
        <v>1</v>
      </c>
      <c r="D83" s="238">
        <f>D82/$C82</f>
        <v>0.5294888597640891</v>
      </c>
      <c r="E83" s="238">
        <f t="shared" ref="E83:G83" si="30">E82/$C82</f>
        <v>0.20052424639580602</v>
      </c>
      <c r="F83" s="238">
        <f t="shared" si="30"/>
        <v>0.14809960681520315</v>
      </c>
      <c r="G83" s="238">
        <f t="shared" si="30"/>
        <v>0.1218872870249017</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426</v>
      </c>
      <c r="E87" s="45">
        <f t="shared" ref="E87:G87" si="31">SUM(E89,E91,E93,E95,E97,E99,E101)</f>
        <v>154</v>
      </c>
      <c r="F87" s="45">
        <f t="shared" si="31"/>
        <v>116</v>
      </c>
      <c r="G87" s="45">
        <f t="shared" si="31"/>
        <v>106</v>
      </c>
      <c r="H87" s="19"/>
    </row>
    <row r="88" spans="2:18" ht="12.75" thickBot="1" x14ac:dyDescent="0.2">
      <c r="B88" s="47"/>
      <c r="C88" s="48">
        <f>$C87/C87</f>
        <v>1</v>
      </c>
      <c r="D88" s="48">
        <f t="shared" ref="D88:G88" si="32">D87/$C87</f>
        <v>0.53117206982543641</v>
      </c>
      <c r="E88" s="48">
        <f t="shared" si="32"/>
        <v>0.19201995012468828</v>
      </c>
      <c r="F88" s="48">
        <f t="shared" si="32"/>
        <v>0.14463840399002495</v>
      </c>
      <c r="G88" s="48">
        <f t="shared" si="32"/>
        <v>0.13216957605985039</v>
      </c>
      <c r="H88" s="19"/>
    </row>
    <row r="89" spans="2:18" ht="12.75" thickTop="1" x14ac:dyDescent="0.15">
      <c r="B89" s="50" t="s">
        <v>67</v>
      </c>
      <c r="C89" s="44">
        <f>SUM(D89:G89)</f>
        <v>262</v>
      </c>
      <c r="D89" s="51">
        <v>131</v>
      </c>
      <c r="E89" s="45">
        <v>51</v>
      </c>
      <c r="F89" s="45">
        <v>33</v>
      </c>
      <c r="G89" s="45">
        <v>47</v>
      </c>
      <c r="H89" s="72"/>
      <c r="I89" s="73"/>
      <c r="J89" s="73"/>
      <c r="K89" s="73"/>
      <c r="L89" s="73"/>
      <c r="M89" s="73"/>
      <c r="N89" s="73"/>
      <c r="O89" s="73"/>
      <c r="P89" s="73"/>
      <c r="Q89" s="73"/>
      <c r="R89" s="73"/>
    </row>
    <row r="90" spans="2:18" x14ac:dyDescent="0.15">
      <c r="B90" s="52"/>
      <c r="C90" s="53">
        <f>$C89/C89</f>
        <v>1</v>
      </c>
      <c r="D90" s="53">
        <f t="shared" ref="D90:G90" si="33">D89/$C89</f>
        <v>0.5</v>
      </c>
      <c r="E90" s="53">
        <f t="shared" si="33"/>
        <v>0.19465648854961831</v>
      </c>
      <c r="F90" s="53">
        <f t="shared" si="33"/>
        <v>0.12595419847328243</v>
      </c>
      <c r="G90" s="53">
        <f t="shared" si="33"/>
        <v>0.17938931297709923</v>
      </c>
      <c r="H90" s="72"/>
      <c r="I90" s="73"/>
      <c r="J90" s="73"/>
      <c r="K90" s="73"/>
      <c r="L90" s="73"/>
      <c r="M90" s="73"/>
      <c r="N90" s="73"/>
      <c r="O90" s="73"/>
      <c r="P90" s="73"/>
      <c r="Q90" s="73"/>
      <c r="R90" s="73"/>
    </row>
    <row r="91" spans="2:18" x14ac:dyDescent="0.15">
      <c r="B91" s="50" t="s">
        <v>31</v>
      </c>
      <c r="C91" s="44">
        <f>SUM(D91:G91)</f>
        <v>31</v>
      </c>
      <c r="D91" s="51">
        <v>22</v>
      </c>
      <c r="E91" s="45">
        <v>3</v>
      </c>
      <c r="F91" s="45">
        <v>2</v>
      </c>
      <c r="G91" s="45">
        <v>4</v>
      </c>
      <c r="H91" s="72"/>
      <c r="I91" s="73"/>
      <c r="J91" s="73"/>
      <c r="K91" s="73"/>
      <c r="L91" s="73"/>
      <c r="M91" s="73"/>
      <c r="N91" s="73"/>
      <c r="O91" s="73"/>
      <c r="P91" s="73"/>
      <c r="Q91" s="73"/>
      <c r="R91" s="73"/>
    </row>
    <row r="92" spans="2:18" x14ac:dyDescent="0.15">
      <c r="B92" s="52"/>
      <c r="C92" s="53">
        <f>$C91/C91</f>
        <v>1</v>
      </c>
      <c r="D92" s="53">
        <f t="shared" ref="D92:G92" si="34">D91/$C91</f>
        <v>0.70967741935483875</v>
      </c>
      <c r="E92" s="53">
        <f t="shared" si="34"/>
        <v>9.6774193548387094E-2</v>
      </c>
      <c r="F92" s="53">
        <f t="shared" si="34"/>
        <v>6.4516129032258063E-2</v>
      </c>
      <c r="G92" s="53">
        <f t="shared" si="34"/>
        <v>0.12903225806451613</v>
      </c>
      <c r="H92" s="72"/>
      <c r="I92" s="73"/>
      <c r="J92" s="73"/>
      <c r="K92" s="73"/>
      <c r="L92" s="73"/>
      <c r="M92" s="73"/>
      <c r="N92" s="73"/>
      <c r="O92" s="73"/>
      <c r="P92" s="73"/>
      <c r="Q92" s="73"/>
      <c r="R92" s="73"/>
    </row>
    <row r="93" spans="2:18" x14ac:dyDescent="0.15">
      <c r="B93" s="50" t="s">
        <v>32</v>
      </c>
      <c r="C93" s="44">
        <f>SUM(D93:G93)</f>
        <v>56</v>
      </c>
      <c r="D93" s="51">
        <v>38</v>
      </c>
      <c r="E93" s="45">
        <v>13</v>
      </c>
      <c r="F93" s="45">
        <v>4</v>
      </c>
      <c r="G93" s="45">
        <v>1</v>
      </c>
      <c r="H93" s="72"/>
      <c r="I93" s="73"/>
      <c r="J93" s="73"/>
      <c r="K93" s="73"/>
      <c r="L93" s="73"/>
      <c r="M93" s="73"/>
      <c r="N93" s="73"/>
      <c r="O93" s="73"/>
      <c r="P93" s="73"/>
      <c r="Q93" s="73"/>
      <c r="R93" s="73"/>
    </row>
    <row r="94" spans="2:18" x14ac:dyDescent="0.15">
      <c r="B94" s="52"/>
      <c r="C94" s="53">
        <f>$C93/C93</f>
        <v>1</v>
      </c>
      <c r="D94" s="53">
        <f t="shared" ref="D94:G94" si="35">D93/$C93</f>
        <v>0.6785714285714286</v>
      </c>
      <c r="E94" s="53">
        <f t="shared" si="35"/>
        <v>0.23214285714285715</v>
      </c>
      <c r="F94" s="53">
        <f t="shared" si="35"/>
        <v>7.1428571428571425E-2</v>
      </c>
      <c r="G94" s="53">
        <f t="shared" si="35"/>
        <v>1.7857142857142856E-2</v>
      </c>
      <c r="H94" s="72"/>
      <c r="I94" s="73"/>
      <c r="J94" s="73"/>
      <c r="K94" s="73"/>
      <c r="L94" s="73"/>
      <c r="M94" s="73"/>
      <c r="N94" s="73"/>
      <c r="O94" s="73"/>
      <c r="P94" s="73"/>
      <c r="Q94" s="73"/>
      <c r="R94" s="73"/>
    </row>
    <row r="95" spans="2:18" x14ac:dyDescent="0.15">
      <c r="B95" s="50" t="s">
        <v>33</v>
      </c>
      <c r="C95" s="44">
        <f>SUM(D95:G95)</f>
        <v>235</v>
      </c>
      <c r="D95" s="51">
        <v>123</v>
      </c>
      <c r="E95" s="45">
        <v>47</v>
      </c>
      <c r="F95" s="45">
        <v>45</v>
      </c>
      <c r="G95" s="45">
        <v>20</v>
      </c>
      <c r="H95" s="72"/>
      <c r="I95" s="73"/>
      <c r="J95" s="73"/>
      <c r="K95" s="73"/>
      <c r="L95" s="73"/>
      <c r="M95" s="73"/>
      <c r="N95" s="73"/>
      <c r="O95" s="73"/>
      <c r="P95" s="73"/>
      <c r="Q95" s="73"/>
      <c r="R95" s="73"/>
    </row>
    <row r="96" spans="2:18" x14ac:dyDescent="0.15">
      <c r="B96" s="52"/>
      <c r="C96" s="53">
        <f>$C95/C95</f>
        <v>1</v>
      </c>
      <c r="D96" s="53">
        <f t="shared" ref="D96:G96" si="36">D95/$C95</f>
        <v>0.52340425531914891</v>
      </c>
      <c r="E96" s="53">
        <f t="shared" si="36"/>
        <v>0.2</v>
      </c>
      <c r="F96" s="53">
        <f t="shared" si="36"/>
        <v>0.19148936170212766</v>
      </c>
      <c r="G96" s="53">
        <f t="shared" si="36"/>
        <v>8.5106382978723402E-2</v>
      </c>
      <c r="H96" s="19"/>
    </row>
    <row r="97" spans="2:8" ht="12" customHeight="1" x14ac:dyDescent="0.15">
      <c r="B97" s="50" t="s">
        <v>34</v>
      </c>
      <c r="C97" s="44">
        <f>SUM(D97:G97)</f>
        <v>99</v>
      </c>
      <c r="D97" s="51">
        <v>49</v>
      </c>
      <c r="E97" s="45">
        <v>24</v>
      </c>
      <c r="F97" s="45">
        <v>15</v>
      </c>
      <c r="G97" s="45">
        <v>11</v>
      </c>
      <c r="H97" s="19"/>
    </row>
    <row r="98" spans="2:8" ht="12" customHeight="1" x14ac:dyDescent="0.15">
      <c r="B98" s="52"/>
      <c r="C98" s="53">
        <f>$C97/C97</f>
        <v>1</v>
      </c>
      <c r="D98" s="53">
        <f t="shared" ref="D98:G98" si="37">D97/$C97</f>
        <v>0.49494949494949497</v>
      </c>
      <c r="E98" s="53">
        <f t="shared" si="37"/>
        <v>0.24242424242424243</v>
      </c>
      <c r="F98" s="53">
        <f t="shared" si="37"/>
        <v>0.15151515151515152</v>
      </c>
      <c r="G98" s="53">
        <f t="shared" si="37"/>
        <v>0.1111111111111111</v>
      </c>
      <c r="H98" s="19"/>
    </row>
    <row r="99" spans="2:8" ht="12" customHeight="1" x14ac:dyDescent="0.15">
      <c r="B99" s="50" t="s">
        <v>35</v>
      </c>
      <c r="C99" s="44">
        <f>SUM(D99:G99)</f>
        <v>97</v>
      </c>
      <c r="D99" s="51">
        <v>56</v>
      </c>
      <c r="E99" s="45">
        <v>13</v>
      </c>
      <c r="F99" s="45">
        <v>16</v>
      </c>
      <c r="G99" s="45">
        <v>12</v>
      </c>
      <c r="H99" s="19"/>
    </row>
    <row r="100" spans="2:8" s="57" customFormat="1" ht="12" customHeight="1" x14ac:dyDescent="0.15">
      <c r="B100" s="52"/>
      <c r="C100" s="53">
        <f t="shared" ref="C100" si="38">$C99/C99</f>
        <v>1</v>
      </c>
      <c r="D100" s="53">
        <f t="shared" ref="D100:G100" si="39">D99/$C99</f>
        <v>0.57731958762886593</v>
      </c>
      <c r="E100" s="53">
        <f t="shared" si="39"/>
        <v>0.13402061855670103</v>
      </c>
      <c r="F100" s="53">
        <f t="shared" si="39"/>
        <v>0.16494845360824742</v>
      </c>
      <c r="G100" s="53">
        <f t="shared" si="39"/>
        <v>0.12371134020618557</v>
      </c>
    </row>
    <row r="101" spans="2:8" ht="12" customHeight="1" x14ac:dyDescent="0.15">
      <c r="B101" s="50" t="s">
        <v>0</v>
      </c>
      <c r="C101" s="44">
        <f>SUM(D101:G101)</f>
        <v>22</v>
      </c>
      <c r="D101" s="51">
        <v>7</v>
      </c>
      <c r="E101" s="45">
        <v>3</v>
      </c>
      <c r="F101" s="45">
        <v>1</v>
      </c>
      <c r="G101" s="45">
        <v>11</v>
      </c>
      <c r="H101" s="19"/>
    </row>
    <row r="102" spans="2:8" s="57" customFormat="1" ht="12" customHeight="1" x14ac:dyDescent="0.15">
      <c r="B102" s="52"/>
      <c r="C102" s="53">
        <f t="shared" ref="C102" si="40">$C101/C101</f>
        <v>1</v>
      </c>
      <c r="D102" s="53">
        <f t="shared" ref="D102:G102" si="41">D101/$C101</f>
        <v>0.31818181818181818</v>
      </c>
      <c r="E102" s="53">
        <f t="shared" si="41"/>
        <v>0.13636363636363635</v>
      </c>
      <c r="F102" s="53">
        <f t="shared" si="41"/>
        <v>4.5454545454545456E-2</v>
      </c>
      <c r="G102" s="53">
        <f t="shared" si="41"/>
        <v>0.5</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30.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189</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105</v>
      </c>
      <c r="F10" s="146">
        <f>E10/E$14</f>
        <v>0.13092269326683292</v>
      </c>
    </row>
    <row r="11" spans="2:12" ht="15" customHeight="1" x14ac:dyDescent="0.15">
      <c r="B11" s="143" t="s">
        <v>118</v>
      </c>
      <c r="C11" s="144"/>
      <c r="D11" s="144"/>
      <c r="E11" s="85">
        <v>225</v>
      </c>
      <c r="F11" s="146">
        <f>E11/E$14</f>
        <v>0.28054862842892769</v>
      </c>
    </row>
    <row r="12" spans="2:12" ht="15" customHeight="1" x14ac:dyDescent="0.15">
      <c r="B12" s="143" t="s">
        <v>119</v>
      </c>
      <c r="C12" s="144"/>
      <c r="D12" s="144"/>
      <c r="E12" s="85">
        <v>348</v>
      </c>
      <c r="F12" s="146">
        <f>E12/E$14</f>
        <v>0.43391521197007482</v>
      </c>
    </row>
    <row r="13" spans="2:12" ht="15" customHeight="1" thickBot="1" x14ac:dyDescent="0.2">
      <c r="B13" s="170" t="s">
        <v>0</v>
      </c>
      <c r="C13" s="148"/>
      <c r="D13" s="148"/>
      <c r="E13" s="150">
        <v>124</v>
      </c>
      <c r="F13" s="151">
        <f>E13/E$14</f>
        <v>0.15461346633416459</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7" customHeight="1" x14ac:dyDescent="0.4">
      <c r="B17" s="1"/>
      <c r="C17" s="83" t="s">
        <v>39</v>
      </c>
      <c r="D17" s="83" t="s">
        <v>117</v>
      </c>
      <c r="E17" s="83" t="s">
        <v>118</v>
      </c>
      <c r="F17" s="83" t="s">
        <v>119</v>
      </c>
      <c r="G17" s="83" t="s">
        <v>91</v>
      </c>
    </row>
    <row r="18" spans="2:14" ht="15" customHeight="1" x14ac:dyDescent="0.4">
      <c r="B18" s="4" t="s">
        <v>267</v>
      </c>
      <c r="C18" s="5">
        <f>SUM(D18:G18)</f>
        <v>892</v>
      </c>
      <c r="D18" s="5">
        <v>98</v>
      </c>
      <c r="E18" s="5">
        <v>329</v>
      </c>
      <c r="F18" s="5">
        <v>422</v>
      </c>
      <c r="G18" s="5">
        <v>43</v>
      </c>
    </row>
    <row r="19" spans="2:14" ht="15" customHeight="1" x14ac:dyDescent="0.4">
      <c r="B19" s="7" t="s">
        <v>268</v>
      </c>
      <c r="C19" s="5">
        <f>SUM(D19:G19)</f>
        <v>802</v>
      </c>
      <c r="D19" s="8">
        <v>105</v>
      </c>
      <c r="E19" s="8">
        <v>225</v>
      </c>
      <c r="F19" s="8">
        <v>348</v>
      </c>
      <c r="G19" s="8">
        <v>124</v>
      </c>
    </row>
    <row r="20" spans="2:14" ht="7.5" customHeight="1" x14ac:dyDescent="0.4">
      <c r="B20" s="10"/>
      <c r="C20" s="10"/>
      <c r="D20" s="10"/>
      <c r="E20" s="11"/>
      <c r="F20" s="10"/>
      <c r="G20" s="10"/>
    </row>
    <row r="21" spans="2:14" ht="15" customHeight="1" x14ac:dyDescent="0.4">
      <c r="B21" s="4" t="s">
        <v>267</v>
      </c>
      <c r="C21" s="12">
        <f>C18/C18</f>
        <v>1</v>
      </c>
      <c r="D21" s="12">
        <f>D18/$C18</f>
        <v>0.10986547085201794</v>
      </c>
      <c r="E21" s="12">
        <f t="shared" ref="E21:G22" si="0">E18/$C18</f>
        <v>0.3688340807174888</v>
      </c>
      <c r="F21" s="12">
        <f t="shared" si="0"/>
        <v>0.47309417040358742</v>
      </c>
      <c r="G21" s="12">
        <f t="shared" si="0"/>
        <v>4.820627802690583E-2</v>
      </c>
    </row>
    <row r="22" spans="2:14" ht="15" customHeight="1" x14ac:dyDescent="0.4">
      <c r="B22" s="7" t="s">
        <v>268</v>
      </c>
      <c r="C22" s="12">
        <f>C19/C19</f>
        <v>1</v>
      </c>
      <c r="D22" s="12">
        <f>D19/$C19</f>
        <v>0.13092269326683292</v>
      </c>
      <c r="E22" s="12">
        <f t="shared" si="0"/>
        <v>0.28054862842892769</v>
      </c>
      <c r="F22" s="12">
        <f t="shared" si="0"/>
        <v>0.43391521197007482</v>
      </c>
      <c r="G22" s="12">
        <f t="shared" si="0"/>
        <v>0.15461346633416459</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105</v>
      </c>
      <c r="E26" s="45">
        <f t="shared" ref="E26:G26" si="1">SUM(E28,E30,E32,E34,E36,E38,E40,E42,E44,E46,E48)</f>
        <v>225</v>
      </c>
      <c r="F26" s="45">
        <f t="shared" si="1"/>
        <v>348</v>
      </c>
      <c r="G26" s="45">
        <f t="shared" si="1"/>
        <v>124</v>
      </c>
    </row>
    <row r="27" spans="2:14" ht="12.75" thickBot="1" x14ac:dyDescent="0.2">
      <c r="B27" s="47"/>
      <c r="C27" s="48">
        <f>$C26/C26</f>
        <v>1</v>
      </c>
      <c r="D27" s="48">
        <f>D26/$C26</f>
        <v>0.13092269326683292</v>
      </c>
      <c r="E27" s="48">
        <f t="shared" ref="E27:G27" si="2">E26/$C26</f>
        <v>0.28054862842892769</v>
      </c>
      <c r="F27" s="48">
        <f t="shared" si="2"/>
        <v>0.43391521197007482</v>
      </c>
      <c r="G27" s="48">
        <f t="shared" si="2"/>
        <v>0.15461346633416459</v>
      </c>
    </row>
    <row r="28" spans="2:14" ht="12.75" thickTop="1" x14ac:dyDescent="0.15">
      <c r="B28" s="50" t="s">
        <v>5</v>
      </c>
      <c r="C28" s="44">
        <f>SUM(D28:G28)</f>
        <v>245</v>
      </c>
      <c r="D28" s="51">
        <v>36</v>
      </c>
      <c r="E28" s="45">
        <v>68</v>
      </c>
      <c r="F28" s="45">
        <v>110</v>
      </c>
      <c r="G28" s="45">
        <v>31</v>
      </c>
    </row>
    <row r="29" spans="2:14" x14ac:dyDescent="0.15">
      <c r="B29" s="52"/>
      <c r="C29" s="53">
        <f>$C28/C28</f>
        <v>1</v>
      </c>
      <c r="D29" s="53">
        <f>D28/$C28</f>
        <v>0.14693877551020409</v>
      </c>
      <c r="E29" s="53">
        <f t="shared" ref="E29:G29" si="3">E28/$C28</f>
        <v>0.27755102040816326</v>
      </c>
      <c r="F29" s="53">
        <f t="shared" si="3"/>
        <v>0.44897959183673469</v>
      </c>
      <c r="G29" s="53">
        <f t="shared" si="3"/>
        <v>0.12653061224489795</v>
      </c>
    </row>
    <row r="30" spans="2:14" x14ac:dyDescent="0.15">
      <c r="B30" s="50" t="s">
        <v>6</v>
      </c>
      <c r="C30" s="44">
        <f>SUM(D30:G30)</f>
        <v>89</v>
      </c>
      <c r="D30" s="51">
        <v>13</v>
      </c>
      <c r="E30" s="45">
        <v>18</v>
      </c>
      <c r="F30" s="45">
        <v>43</v>
      </c>
      <c r="G30" s="45">
        <v>15</v>
      </c>
    </row>
    <row r="31" spans="2:14" x14ac:dyDescent="0.15">
      <c r="B31" s="52"/>
      <c r="C31" s="53">
        <f>$C30/C30</f>
        <v>1</v>
      </c>
      <c r="D31" s="53">
        <f>D30/$C30</f>
        <v>0.14606741573033707</v>
      </c>
      <c r="E31" s="53">
        <f t="shared" ref="E31:G31" si="4">E30/$C30</f>
        <v>0.20224719101123595</v>
      </c>
      <c r="F31" s="53">
        <f t="shared" si="4"/>
        <v>0.48314606741573035</v>
      </c>
      <c r="G31" s="53">
        <f t="shared" si="4"/>
        <v>0.16853932584269662</v>
      </c>
    </row>
    <row r="32" spans="2:14" x14ac:dyDescent="0.15">
      <c r="B32" s="50" t="s">
        <v>7</v>
      </c>
      <c r="C32" s="44">
        <f>SUM(D32:G32)</f>
        <v>213</v>
      </c>
      <c r="D32" s="51">
        <v>22</v>
      </c>
      <c r="E32" s="45">
        <v>66</v>
      </c>
      <c r="F32" s="45">
        <v>91</v>
      </c>
      <c r="G32" s="45">
        <v>34</v>
      </c>
    </row>
    <row r="33" spans="2:7" x14ac:dyDescent="0.15">
      <c r="B33" s="52"/>
      <c r="C33" s="53">
        <f>$C32/C32</f>
        <v>1</v>
      </c>
      <c r="D33" s="53">
        <f>D32/$C32</f>
        <v>0.10328638497652583</v>
      </c>
      <c r="E33" s="53">
        <f t="shared" ref="E33:G33" si="5">E32/$C32</f>
        <v>0.30985915492957744</v>
      </c>
      <c r="F33" s="53">
        <f t="shared" si="5"/>
        <v>0.42723004694835681</v>
      </c>
      <c r="G33" s="53">
        <f t="shared" si="5"/>
        <v>0.15962441314553991</v>
      </c>
    </row>
    <row r="34" spans="2:7" x14ac:dyDescent="0.15">
      <c r="B34" s="50" t="s">
        <v>8</v>
      </c>
      <c r="C34" s="44">
        <f>SUM(D34:G34)</f>
        <v>36</v>
      </c>
      <c r="D34" s="51">
        <v>6</v>
      </c>
      <c r="E34" s="45">
        <v>12</v>
      </c>
      <c r="F34" s="45">
        <v>14</v>
      </c>
      <c r="G34" s="45">
        <v>4</v>
      </c>
    </row>
    <row r="35" spans="2:7" x14ac:dyDescent="0.15">
      <c r="B35" s="52"/>
      <c r="C35" s="53">
        <f>$C34/C34</f>
        <v>1</v>
      </c>
      <c r="D35" s="53">
        <f>D34/$C34</f>
        <v>0.16666666666666666</v>
      </c>
      <c r="E35" s="53">
        <f t="shared" ref="E35:G35" si="6">E34/$C34</f>
        <v>0.33333333333333331</v>
      </c>
      <c r="F35" s="53">
        <f t="shared" si="6"/>
        <v>0.3888888888888889</v>
      </c>
      <c r="G35" s="53">
        <f t="shared" si="6"/>
        <v>0.1111111111111111</v>
      </c>
    </row>
    <row r="36" spans="2:7" x14ac:dyDescent="0.15">
      <c r="B36" s="50" t="s">
        <v>9</v>
      </c>
      <c r="C36" s="44">
        <f>SUM(D36:G36)</f>
        <v>98</v>
      </c>
      <c r="D36" s="51">
        <v>12</v>
      </c>
      <c r="E36" s="45">
        <v>30</v>
      </c>
      <c r="F36" s="45">
        <v>42</v>
      </c>
      <c r="G36" s="45">
        <v>14</v>
      </c>
    </row>
    <row r="37" spans="2:7" x14ac:dyDescent="0.15">
      <c r="B37" s="52"/>
      <c r="C37" s="53">
        <f>$C36/C36</f>
        <v>1</v>
      </c>
      <c r="D37" s="53">
        <f>D36/$C36</f>
        <v>0.12244897959183673</v>
      </c>
      <c r="E37" s="53">
        <f t="shared" ref="E37:G37" si="7">E36/$C36</f>
        <v>0.30612244897959184</v>
      </c>
      <c r="F37" s="53">
        <f t="shared" si="7"/>
        <v>0.42857142857142855</v>
      </c>
      <c r="G37" s="53">
        <f t="shared" si="7"/>
        <v>0.14285714285714285</v>
      </c>
    </row>
    <row r="38" spans="2:7" x14ac:dyDescent="0.15">
      <c r="B38" s="50" t="s">
        <v>1</v>
      </c>
      <c r="C38" s="44">
        <f>SUM(D38:G38)</f>
        <v>4</v>
      </c>
      <c r="D38" s="51">
        <v>2</v>
      </c>
      <c r="E38" s="45">
        <v>1</v>
      </c>
      <c r="F38" s="45">
        <v>1</v>
      </c>
      <c r="G38" s="45">
        <v>0</v>
      </c>
    </row>
    <row r="39" spans="2:7" x14ac:dyDescent="0.15">
      <c r="B39" s="52"/>
      <c r="C39" s="53">
        <f>$C38/C38</f>
        <v>1</v>
      </c>
      <c r="D39" s="53">
        <f>D38/$C38</f>
        <v>0.5</v>
      </c>
      <c r="E39" s="53">
        <f t="shared" ref="E39:G39" si="8">E38/$C38</f>
        <v>0.25</v>
      </c>
      <c r="F39" s="53">
        <f t="shared" si="8"/>
        <v>0.25</v>
      </c>
      <c r="G39" s="53">
        <f t="shared" si="8"/>
        <v>0</v>
      </c>
    </row>
    <row r="40" spans="2:7" x14ac:dyDescent="0.15">
      <c r="B40" s="50" t="s">
        <v>10</v>
      </c>
      <c r="C40" s="44">
        <f>SUM(D40:G40)</f>
        <v>17</v>
      </c>
      <c r="D40" s="51">
        <v>2</v>
      </c>
      <c r="E40" s="45">
        <v>7</v>
      </c>
      <c r="F40" s="45">
        <v>7</v>
      </c>
      <c r="G40" s="45">
        <v>1</v>
      </c>
    </row>
    <row r="41" spans="2:7" x14ac:dyDescent="0.15">
      <c r="B41" s="52"/>
      <c r="C41" s="53">
        <f>$C40/C40</f>
        <v>1</v>
      </c>
      <c r="D41" s="53">
        <f>D40/$C40</f>
        <v>0.11764705882352941</v>
      </c>
      <c r="E41" s="53">
        <f t="shared" ref="E41:G41" si="9">E40/$C40</f>
        <v>0.41176470588235292</v>
      </c>
      <c r="F41" s="53">
        <f t="shared" si="9"/>
        <v>0.41176470588235292</v>
      </c>
      <c r="G41" s="53">
        <f t="shared" si="9"/>
        <v>5.8823529411764705E-2</v>
      </c>
    </row>
    <row r="42" spans="2:7" x14ac:dyDescent="0.15">
      <c r="B42" s="50" t="s">
        <v>11</v>
      </c>
      <c r="C42" s="44">
        <f>SUM(D42:G42)</f>
        <v>3</v>
      </c>
      <c r="D42" s="51">
        <v>1</v>
      </c>
      <c r="E42" s="45">
        <v>0</v>
      </c>
      <c r="F42" s="45">
        <v>2</v>
      </c>
      <c r="G42" s="45">
        <v>0</v>
      </c>
    </row>
    <row r="43" spans="2:7" x14ac:dyDescent="0.15">
      <c r="B43" s="52"/>
      <c r="C43" s="53">
        <f>$C42/C42</f>
        <v>1</v>
      </c>
      <c r="D43" s="53">
        <f>D42/$C42</f>
        <v>0.33333333333333331</v>
      </c>
      <c r="E43" s="53">
        <f t="shared" ref="E43:G43" si="10">E42/$C42</f>
        <v>0</v>
      </c>
      <c r="F43" s="53">
        <f t="shared" si="10"/>
        <v>0.66666666666666663</v>
      </c>
      <c r="G43" s="53">
        <f t="shared" si="10"/>
        <v>0</v>
      </c>
    </row>
    <row r="44" spans="2:7" x14ac:dyDescent="0.15">
      <c r="B44" s="50" t="s">
        <v>12</v>
      </c>
      <c r="C44" s="44">
        <f>SUM(D44:G44)</f>
        <v>18</v>
      </c>
      <c r="D44" s="51">
        <v>2</v>
      </c>
      <c r="E44" s="45">
        <v>4</v>
      </c>
      <c r="F44" s="45">
        <v>8</v>
      </c>
      <c r="G44" s="45">
        <v>4</v>
      </c>
    </row>
    <row r="45" spans="2:7" x14ac:dyDescent="0.15">
      <c r="B45" s="52"/>
      <c r="C45" s="53">
        <f>$C44/C44</f>
        <v>1</v>
      </c>
      <c r="D45" s="53">
        <f>D44/$C44</f>
        <v>0.1111111111111111</v>
      </c>
      <c r="E45" s="53">
        <f t="shared" ref="E45:G45" si="11">E44/$C44</f>
        <v>0.22222222222222221</v>
      </c>
      <c r="F45" s="53">
        <f t="shared" si="11"/>
        <v>0.44444444444444442</v>
      </c>
      <c r="G45" s="53">
        <f t="shared" si="11"/>
        <v>0.22222222222222221</v>
      </c>
    </row>
    <row r="46" spans="2:7" x14ac:dyDescent="0.15">
      <c r="B46" s="50" t="s">
        <v>13</v>
      </c>
      <c r="C46" s="44">
        <f>SUM(D46:G46)</f>
        <v>9</v>
      </c>
      <c r="D46" s="51">
        <v>2</v>
      </c>
      <c r="E46" s="45">
        <v>3</v>
      </c>
      <c r="F46" s="45">
        <v>3</v>
      </c>
      <c r="G46" s="45">
        <v>1</v>
      </c>
    </row>
    <row r="47" spans="2:7" x14ac:dyDescent="0.15">
      <c r="B47" s="52"/>
      <c r="C47" s="53">
        <f>$C46/C46</f>
        <v>1</v>
      </c>
      <c r="D47" s="53">
        <f>D46/$C46</f>
        <v>0.22222222222222221</v>
      </c>
      <c r="E47" s="53">
        <f t="shared" ref="E47:G47" si="12">E46/$C46</f>
        <v>0.33333333333333331</v>
      </c>
      <c r="F47" s="53">
        <f t="shared" si="12"/>
        <v>0.33333333333333331</v>
      </c>
      <c r="G47" s="53">
        <f t="shared" si="12"/>
        <v>0.1111111111111111</v>
      </c>
    </row>
    <row r="48" spans="2:7" x14ac:dyDescent="0.15">
      <c r="B48" s="50" t="s">
        <v>43</v>
      </c>
      <c r="C48" s="44">
        <f>SUM(D48:G48)</f>
        <v>70</v>
      </c>
      <c r="D48" s="51">
        <v>7</v>
      </c>
      <c r="E48" s="45">
        <v>16</v>
      </c>
      <c r="F48" s="45">
        <v>27</v>
      </c>
      <c r="G48" s="45">
        <v>20</v>
      </c>
    </row>
    <row r="49" spans="2:8" x14ac:dyDescent="0.15">
      <c r="B49" s="52"/>
      <c r="C49" s="53">
        <f>$C48/C48</f>
        <v>1</v>
      </c>
      <c r="D49" s="53">
        <f>D48/$C48</f>
        <v>0.1</v>
      </c>
      <c r="E49" s="53">
        <f t="shared" ref="E49:G49" si="13">E48/$C48</f>
        <v>0.22857142857142856</v>
      </c>
      <c r="F49" s="53">
        <f t="shared" si="13"/>
        <v>0.38571428571428573</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105</v>
      </c>
      <c r="E53" s="45">
        <f t="shared" si="14"/>
        <v>225</v>
      </c>
      <c r="F53" s="45">
        <f t="shared" si="14"/>
        <v>348</v>
      </c>
      <c r="G53" s="45">
        <f t="shared" si="14"/>
        <v>124</v>
      </c>
      <c r="H53" s="19"/>
    </row>
    <row r="54" spans="2:8" ht="12.75" thickBot="1" x14ac:dyDescent="0.2">
      <c r="B54" s="47"/>
      <c r="C54" s="48">
        <f>$C53/C53</f>
        <v>1</v>
      </c>
      <c r="D54" s="48">
        <f t="shared" ref="D54:G54" si="15">D53/$C53</f>
        <v>0.13092269326683292</v>
      </c>
      <c r="E54" s="48">
        <f t="shared" si="15"/>
        <v>0.28054862842892769</v>
      </c>
      <c r="F54" s="48">
        <f t="shared" si="15"/>
        <v>0.43391521197007482</v>
      </c>
      <c r="G54" s="48">
        <f t="shared" si="15"/>
        <v>0.15461346633416459</v>
      </c>
      <c r="H54" s="19"/>
    </row>
    <row r="55" spans="2:8" ht="12.75" thickTop="1" x14ac:dyDescent="0.15">
      <c r="B55" s="50" t="s">
        <v>17</v>
      </c>
      <c r="C55" s="44">
        <f>SUM(D55:G55)</f>
        <v>633</v>
      </c>
      <c r="D55" s="51">
        <v>70</v>
      </c>
      <c r="E55" s="45">
        <v>171</v>
      </c>
      <c r="F55" s="45">
        <v>286</v>
      </c>
      <c r="G55" s="45">
        <v>106</v>
      </c>
      <c r="H55" s="19"/>
    </row>
    <row r="56" spans="2:8" x14ac:dyDescent="0.15">
      <c r="B56" s="52"/>
      <c r="C56" s="53">
        <f>$C55/C55</f>
        <v>1</v>
      </c>
      <c r="D56" s="53">
        <f t="shared" ref="D56:G56" si="16">D55/$C55</f>
        <v>0.11058451816745656</v>
      </c>
      <c r="E56" s="53">
        <f t="shared" si="16"/>
        <v>0.27014218009478674</v>
      </c>
      <c r="F56" s="53">
        <f t="shared" si="16"/>
        <v>0.4518167456556082</v>
      </c>
      <c r="G56" s="53">
        <f t="shared" si="16"/>
        <v>0.16745655608214849</v>
      </c>
      <c r="H56" s="19"/>
    </row>
    <row r="57" spans="2:8" x14ac:dyDescent="0.15">
      <c r="B57" s="50" t="s">
        <v>18</v>
      </c>
      <c r="C57" s="44">
        <f>SUM(D57:G57)</f>
        <v>91</v>
      </c>
      <c r="D57" s="51">
        <v>21</v>
      </c>
      <c r="E57" s="45">
        <v>27</v>
      </c>
      <c r="F57" s="45">
        <v>36</v>
      </c>
      <c r="G57" s="45">
        <v>7</v>
      </c>
      <c r="H57" s="19"/>
    </row>
    <row r="58" spans="2:8" x14ac:dyDescent="0.15">
      <c r="B58" s="52"/>
      <c r="C58" s="53">
        <f>$C57/C57</f>
        <v>1</v>
      </c>
      <c r="D58" s="53">
        <f t="shared" ref="D58:G58" si="17">D57/$C57</f>
        <v>0.23076923076923078</v>
      </c>
      <c r="E58" s="53">
        <f t="shared" si="17"/>
        <v>0.2967032967032967</v>
      </c>
      <c r="F58" s="53">
        <f t="shared" si="17"/>
        <v>0.39560439560439559</v>
      </c>
      <c r="G58" s="53">
        <f t="shared" si="17"/>
        <v>7.6923076923076927E-2</v>
      </c>
      <c r="H58" s="19"/>
    </row>
    <row r="59" spans="2:8" x14ac:dyDescent="0.15">
      <c r="B59" s="50" t="s">
        <v>19</v>
      </c>
      <c r="C59" s="44">
        <f>SUM(D59:G59)</f>
        <v>21</v>
      </c>
      <c r="D59" s="51">
        <v>3</v>
      </c>
      <c r="E59" s="45">
        <v>8</v>
      </c>
      <c r="F59" s="45">
        <v>10</v>
      </c>
      <c r="G59" s="45">
        <v>0</v>
      </c>
      <c r="H59" s="19"/>
    </row>
    <row r="60" spans="2:8" x14ac:dyDescent="0.15">
      <c r="B60" s="52"/>
      <c r="C60" s="53">
        <f>$C59/C59</f>
        <v>1</v>
      </c>
      <c r="D60" s="53">
        <f t="shared" ref="D60:G60" si="18">D59/$C59</f>
        <v>0.14285714285714285</v>
      </c>
      <c r="E60" s="53">
        <f t="shared" si="18"/>
        <v>0.38095238095238093</v>
      </c>
      <c r="F60" s="53">
        <f t="shared" si="18"/>
        <v>0.47619047619047616</v>
      </c>
      <c r="G60" s="53">
        <f t="shared" si="18"/>
        <v>0</v>
      </c>
      <c r="H60" s="19"/>
    </row>
    <row r="61" spans="2:8" x14ac:dyDescent="0.15">
      <c r="B61" s="50" t="s">
        <v>20</v>
      </c>
      <c r="C61" s="44">
        <f>SUM(D61:G61)</f>
        <v>37</v>
      </c>
      <c r="D61" s="51">
        <v>11</v>
      </c>
      <c r="E61" s="45">
        <v>14</v>
      </c>
      <c r="F61" s="45">
        <v>10</v>
      </c>
      <c r="G61" s="45">
        <v>2</v>
      </c>
      <c r="H61" s="19"/>
    </row>
    <row r="62" spans="2:8" x14ac:dyDescent="0.15">
      <c r="B62" s="52"/>
      <c r="C62" s="53">
        <f>$C61/C61</f>
        <v>1</v>
      </c>
      <c r="D62" s="53">
        <f t="shared" ref="D62:G62" si="19">D61/$C61</f>
        <v>0.29729729729729731</v>
      </c>
      <c r="E62" s="53">
        <f t="shared" si="19"/>
        <v>0.3783783783783784</v>
      </c>
      <c r="F62" s="53">
        <f t="shared" si="19"/>
        <v>0.27027027027027029</v>
      </c>
      <c r="G62" s="53">
        <f t="shared" si="19"/>
        <v>5.4054054054054057E-2</v>
      </c>
      <c r="H62" s="19"/>
    </row>
    <row r="63" spans="2:8" x14ac:dyDescent="0.15">
      <c r="B63" s="50" t="s">
        <v>24</v>
      </c>
      <c r="C63" s="44">
        <f>SUM(D63:G63)</f>
        <v>20</v>
      </c>
      <c r="D63" s="51">
        <v>0</v>
      </c>
      <c r="E63" s="45">
        <v>5</v>
      </c>
      <c r="F63" s="45">
        <v>6</v>
      </c>
      <c r="G63" s="45">
        <v>9</v>
      </c>
      <c r="H63" s="19"/>
    </row>
    <row r="64" spans="2:8" x14ac:dyDescent="0.15">
      <c r="B64" s="52"/>
      <c r="C64" s="53">
        <f>$C63/C63</f>
        <v>1</v>
      </c>
      <c r="D64" s="53">
        <f t="shared" ref="D64:G64" si="20">D63/$C63</f>
        <v>0</v>
      </c>
      <c r="E64" s="53">
        <f t="shared" si="20"/>
        <v>0.25</v>
      </c>
      <c r="F64" s="53">
        <f t="shared" si="20"/>
        <v>0.3</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104</v>
      </c>
      <c r="E68" s="45">
        <f>SUM(E70,E72,E74,E76,E78,E80)</f>
        <v>223</v>
      </c>
      <c r="F68" s="45">
        <f>SUM(F70,F72,F74,F76,F78,F80)</f>
        <v>345</v>
      </c>
      <c r="G68" s="45">
        <f>SUM(G70,G72,G74,G76,G78,G80)</f>
        <v>112</v>
      </c>
      <c r="H68" s="19"/>
    </row>
    <row r="69" spans="2:8" ht="12.75" thickBot="1" x14ac:dyDescent="0.2">
      <c r="B69" s="47"/>
      <c r="C69" s="48">
        <f>$C68/C68</f>
        <v>1</v>
      </c>
      <c r="D69" s="48">
        <f>D68/$C68</f>
        <v>0.1326530612244898</v>
      </c>
      <c r="E69" s="48">
        <f t="shared" ref="E69:G69" si="21">E68/$C68</f>
        <v>0.28443877551020408</v>
      </c>
      <c r="F69" s="48">
        <f t="shared" si="21"/>
        <v>0.44005102040816324</v>
      </c>
      <c r="G69" s="48">
        <f t="shared" si="21"/>
        <v>0.14285714285714285</v>
      </c>
      <c r="H69" s="19"/>
    </row>
    <row r="70" spans="2:8" ht="12.75" thickTop="1" x14ac:dyDescent="0.15">
      <c r="B70" s="50" t="s">
        <v>498</v>
      </c>
      <c r="C70" s="44">
        <f>SUM(D70:G70)</f>
        <v>109</v>
      </c>
      <c r="D70" s="51">
        <v>6</v>
      </c>
      <c r="E70" s="45">
        <v>18</v>
      </c>
      <c r="F70" s="45">
        <v>59</v>
      </c>
      <c r="G70" s="45">
        <v>26</v>
      </c>
    </row>
    <row r="71" spans="2:8" x14ac:dyDescent="0.15">
      <c r="B71" s="52"/>
      <c r="C71" s="53">
        <f>$C70/C70</f>
        <v>1</v>
      </c>
      <c r="D71" s="53">
        <f>D70/$C70</f>
        <v>5.5045871559633031E-2</v>
      </c>
      <c r="E71" s="53">
        <f t="shared" ref="E71:G71" si="22">E70/$C70</f>
        <v>0.16513761467889909</v>
      </c>
      <c r="F71" s="53">
        <f t="shared" si="22"/>
        <v>0.54128440366972475</v>
      </c>
      <c r="G71" s="53">
        <f t="shared" si="22"/>
        <v>0.23853211009174313</v>
      </c>
    </row>
    <row r="72" spans="2:8" x14ac:dyDescent="0.15">
      <c r="B72" s="50" t="s">
        <v>21</v>
      </c>
      <c r="C72" s="44">
        <f>SUM(D72:G72)</f>
        <v>226</v>
      </c>
      <c r="D72" s="51">
        <v>24</v>
      </c>
      <c r="E72" s="45">
        <v>62</v>
      </c>
      <c r="F72" s="45">
        <v>94</v>
      </c>
      <c r="G72" s="45">
        <v>46</v>
      </c>
    </row>
    <row r="73" spans="2:8" x14ac:dyDescent="0.15">
      <c r="B73" s="52"/>
      <c r="C73" s="53">
        <f>$C72/C72</f>
        <v>1</v>
      </c>
      <c r="D73" s="53">
        <f>D72/$C72</f>
        <v>0.10619469026548672</v>
      </c>
      <c r="E73" s="53">
        <f t="shared" ref="E73:G73" si="23">E72/$C72</f>
        <v>0.27433628318584069</v>
      </c>
      <c r="F73" s="53">
        <f t="shared" si="23"/>
        <v>0.41592920353982299</v>
      </c>
      <c r="G73" s="53">
        <f t="shared" si="23"/>
        <v>0.20353982300884957</v>
      </c>
    </row>
    <row r="74" spans="2:8" x14ac:dyDescent="0.15">
      <c r="B74" s="50" t="s">
        <v>22</v>
      </c>
      <c r="C74" s="44">
        <f>SUM(D74:G74)</f>
        <v>276</v>
      </c>
      <c r="D74" s="51">
        <v>44</v>
      </c>
      <c r="E74" s="45">
        <v>82</v>
      </c>
      <c r="F74" s="45">
        <v>122</v>
      </c>
      <c r="G74" s="45">
        <v>28</v>
      </c>
    </row>
    <row r="75" spans="2:8" x14ac:dyDescent="0.15">
      <c r="B75" s="52"/>
      <c r="C75" s="53">
        <f>$C74/C74</f>
        <v>1</v>
      </c>
      <c r="D75" s="53">
        <f>D74/$C74</f>
        <v>0.15942028985507245</v>
      </c>
      <c r="E75" s="53">
        <f t="shared" ref="E75:G75" si="24">E74/$C74</f>
        <v>0.29710144927536231</v>
      </c>
      <c r="F75" s="53">
        <f t="shared" si="24"/>
        <v>0.4420289855072464</v>
      </c>
      <c r="G75" s="53">
        <f t="shared" si="24"/>
        <v>0.10144927536231885</v>
      </c>
    </row>
    <row r="76" spans="2:8" x14ac:dyDescent="0.15">
      <c r="B76" s="50" t="s">
        <v>23</v>
      </c>
      <c r="C76" s="44">
        <f>SUM(D76:G76)</f>
        <v>90</v>
      </c>
      <c r="D76" s="51">
        <v>15</v>
      </c>
      <c r="E76" s="45">
        <v>26</v>
      </c>
      <c r="F76" s="45">
        <v>42</v>
      </c>
      <c r="G76" s="45">
        <v>7</v>
      </c>
    </row>
    <row r="77" spans="2:8" x14ac:dyDescent="0.15">
      <c r="B77" s="52"/>
      <c r="C77" s="53">
        <f>$C76/C76</f>
        <v>1</v>
      </c>
      <c r="D77" s="53">
        <f>D76/$C76</f>
        <v>0.16666666666666666</v>
      </c>
      <c r="E77" s="53">
        <f>E76/$C76</f>
        <v>0.28888888888888886</v>
      </c>
      <c r="F77" s="53">
        <f>F76/$C76</f>
        <v>0.46666666666666667</v>
      </c>
      <c r="G77" s="53">
        <f>G76/$C76</f>
        <v>7.7777777777777779E-2</v>
      </c>
      <c r="H77" s="19"/>
    </row>
    <row r="78" spans="2:8" x14ac:dyDescent="0.15">
      <c r="B78" s="50" t="s">
        <v>314</v>
      </c>
      <c r="C78" s="44">
        <f>SUM(D78:G78)</f>
        <v>62</v>
      </c>
      <c r="D78" s="51">
        <v>9</v>
      </c>
      <c r="E78" s="45">
        <v>30</v>
      </c>
      <c r="F78" s="45">
        <v>20</v>
      </c>
      <c r="G78" s="45">
        <v>3</v>
      </c>
      <c r="H78" s="19"/>
    </row>
    <row r="79" spans="2:8" x14ac:dyDescent="0.15">
      <c r="B79" s="52"/>
      <c r="C79" s="53">
        <f>$C78/C78</f>
        <v>1</v>
      </c>
      <c r="D79" s="53">
        <f>D78/$C78</f>
        <v>0.14516129032258066</v>
      </c>
      <c r="E79" s="53">
        <f t="shared" ref="E79:G79" si="25">E78/$C78</f>
        <v>0.4838709677419355</v>
      </c>
      <c r="F79" s="53">
        <f t="shared" si="25"/>
        <v>0.32258064516129031</v>
      </c>
      <c r="G79" s="53">
        <f t="shared" si="25"/>
        <v>4.8387096774193547E-2</v>
      </c>
      <c r="H79" s="19"/>
    </row>
    <row r="80" spans="2:8" x14ac:dyDescent="0.15">
      <c r="B80" s="50" t="s">
        <v>316</v>
      </c>
      <c r="C80" s="44">
        <f>SUM(D80:G80)</f>
        <v>21</v>
      </c>
      <c r="D80" s="51">
        <v>6</v>
      </c>
      <c r="E80" s="45">
        <v>5</v>
      </c>
      <c r="F80" s="45">
        <v>8</v>
      </c>
      <c r="G80" s="45">
        <v>2</v>
      </c>
      <c r="H80" s="19"/>
    </row>
    <row r="81" spans="2:18" ht="12.75" thickBot="1" x14ac:dyDescent="0.2">
      <c r="B81" s="52"/>
      <c r="C81" s="53">
        <f>$C80/C80</f>
        <v>1</v>
      </c>
      <c r="D81" s="53">
        <f>D80/$C80</f>
        <v>0.2857142857142857</v>
      </c>
      <c r="E81" s="53">
        <f t="shared" ref="E81:G81" si="26">E80/$C80</f>
        <v>0.23809523809523808</v>
      </c>
      <c r="F81" s="53">
        <f t="shared" si="26"/>
        <v>0.38095238095238093</v>
      </c>
      <c r="G81" s="53">
        <f t="shared" si="26"/>
        <v>9.5238095238095233E-2</v>
      </c>
      <c r="H81" s="19"/>
    </row>
    <row r="82" spans="2:18" ht="14.25" thickTop="1" x14ac:dyDescent="0.15">
      <c r="B82" s="243" t="s">
        <v>489</v>
      </c>
      <c r="C82" s="244">
        <f t="shared" ref="C82:C83" si="27">SUM(D82:G82)</f>
        <v>763</v>
      </c>
      <c r="D82" s="244">
        <f>SUM(D70,D72,D74,D76,D78)</f>
        <v>98</v>
      </c>
      <c r="E82" s="244">
        <f>SUM(E70,E72,E74,E76,E78)</f>
        <v>218</v>
      </c>
      <c r="F82" s="244">
        <f>SUM(F70,F72,F74,F76,F78)</f>
        <v>337</v>
      </c>
      <c r="G82" s="244">
        <f>SUM(G70,G72,G74,G76,G78)</f>
        <v>110</v>
      </c>
      <c r="H82" s="19"/>
    </row>
    <row r="83" spans="2:18" ht="13.5" x14ac:dyDescent="0.15">
      <c r="B83" s="245"/>
      <c r="C83" s="237">
        <f t="shared" si="27"/>
        <v>1</v>
      </c>
      <c r="D83" s="238">
        <f>D82/$C82</f>
        <v>0.12844036697247707</v>
      </c>
      <c r="E83" s="238">
        <f t="shared" ref="E83:G83" si="28">E82/$C82</f>
        <v>0.2857142857142857</v>
      </c>
      <c r="F83" s="238">
        <f t="shared" si="28"/>
        <v>0.44167758846657929</v>
      </c>
      <c r="G83" s="238">
        <f t="shared" si="28"/>
        <v>0.14416775884665792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105</v>
      </c>
      <c r="E87" s="45">
        <f t="shared" ref="E87:G87" si="29">SUM(E89,E91,E93,E95,E97,E99,E101)</f>
        <v>225</v>
      </c>
      <c r="F87" s="45">
        <f t="shared" si="29"/>
        <v>348</v>
      </c>
      <c r="G87" s="45">
        <f t="shared" si="29"/>
        <v>124</v>
      </c>
      <c r="H87" s="19"/>
    </row>
    <row r="88" spans="2:18" ht="12.75" thickBot="1" x14ac:dyDescent="0.2">
      <c r="B88" s="47"/>
      <c r="C88" s="48">
        <f>$C87/C87</f>
        <v>1</v>
      </c>
      <c r="D88" s="48">
        <f t="shared" ref="D88:G88" si="30">D87/$C87</f>
        <v>0.13092269326683292</v>
      </c>
      <c r="E88" s="48">
        <f t="shared" si="30"/>
        <v>0.28054862842892769</v>
      </c>
      <c r="F88" s="48">
        <f t="shared" si="30"/>
        <v>0.43391521197007482</v>
      </c>
      <c r="G88" s="48">
        <f t="shared" si="30"/>
        <v>0.15461346633416459</v>
      </c>
      <c r="H88" s="19"/>
    </row>
    <row r="89" spans="2:18" ht="12.75" thickTop="1" x14ac:dyDescent="0.15">
      <c r="B89" s="50" t="s">
        <v>67</v>
      </c>
      <c r="C89" s="44">
        <f>SUM(D89:G89)</f>
        <v>262</v>
      </c>
      <c r="D89" s="51">
        <v>32</v>
      </c>
      <c r="E89" s="45">
        <v>68</v>
      </c>
      <c r="F89" s="45">
        <v>114</v>
      </c>
      <c r="G89" s="45">
        <v>48</v>
      </c>
      <c r="H89" s="72"/>
      <c r="I89" s="73"/>
      <c r="J89" s="73"/>
      <c r="K89" s="73"/>
      <c r="L89" s="73"/>
      <c r="M89" s="73"/>
      <c r="N89" s="73"/>
      <c r="O89" s="73"/>
      <c r="P89" s="73"/>
      <c r="Q89" s="73"/>
      <c r="R89" s="73"/>
    </row>
    <row r="90" spans="2:18" x14ac:dyDescent="0.15">
      <c r="B90" s="52"/>
      <c r="C90" s="53">
        <f>$C89/C89</f>
        <v>1</v>
      </c>
      <c r="D90" s="53">
        <f t="shared" ref="D90:G90" si="31">D89/$C89</f>
        <v>0.12213740458015267</v>
      </c>
      <c r="E90" s="53">
        <f t="shared" si="31"/>
        <v>0.25954198473282442</v>
      </c>
      <c r="F90" s="53">
        <f t="shared" si="31"/>
        <v>0.4351145038167939</v>
      </c>
      <c r="G90" s="53">
        <f t="shared" si="31"/>
        <v>0.18320610687022901</v>
      </c>
      <c r="H90" s="72"/>
      <c r="I90" s="73"/>
      <c r="J90" s="73"/>
      <c r="K90" s="73"/>
      <c r="L90" s="73"/>
      <c r="M90" s="73"/>
      <c r="N90" s="73"/>
      <c r="O90" s="73"/>
      <c r="P90" s="73"/>
      <c r="Q90" s="73"/>
      <c r="R90" s="73"/>
    </row>
    <row r="91" spans="2:18" x14ac:dyDescent="0.15">
      <c r="B91" s="50" t="s">
        <v>31</v>
      </c>
      <c r="C91" s="44">
        <f>SUM(D91:G91)</f>
        <v>31</v>
      </c>
      <c r="D91" s="51">
        <v>4</v>
      </c>
      <c r="E91" s="45">
        <v>14</v>
      </c>
      <c r="F91" s="45">
        <v>10</v>
      </c>
      <c r="G91" s="45">
        <v>3</v>
      </c>
      <c r="H91" s="72"/>
      <c r="I91" s="73"/>
      <c r="J91" s="73"/>
      <c r="K91" s="73"/>
      <c r="L91" s="73"/>
      <c r="M91" s="73"/>
      <c r="N91" s="73"/>
      <c r="O91" s="73"/>
      <c r="P91" s="73"/>
      <c r="Q91" s="73"/>
      <c r="R91" s="73"/>
    </row>
    <row r="92" spans="2:18" x14ac:dyDescent="0.15">
      <c r="B92" s="52"/>
      <c r="C92" s="53">
        <f>$C91/C91</f>
        <v>1</v>
      </c>
      <c r="D92" s="53">
        <f t="shared" ref="D92:G92" si="32">D91/$C91</f>
        <v>0.12903225806451613</v>
      </c>
      <c r="E92" s="53">
        <f t="shared" si="32"/>
        <v>0.45161290322580644</v>
      </c>
      <c r="F92" s="53">
        <f t="shared" si="32"/>
        <v>0.32258064516129031</v>
      </c>
      <c r="G92" s="53">
        <f t="shared" si="32"/>
        <v>9.6774193548387094E-2</v>
      </c>
      <c r="H92" s="72"/>
      <c r="I92" s="73"/>
      <c r="J92" s="73"/>
      <c r="K92" s="73"/>
      <c r="L92" s="73"/>
      <c r="M92" s="73"/>
      <c r="N92" s="73"/>
      <c r="O92" s="73"/>
      <c r="P92" s="73"/>
      <c r="Q92" s="73"/>
      <c r="R92" s="73"/>
    </row>
    <row r="93" spans="2:18" x14ac:dyDescent="0.15">
      <c r="B93" s="50" t="s">
        <v>32</v>
      </c>
      <c r="C93" s="44">
        <f>SUM(D93:G93)</f>
        <v>56</v>
      </c>
      <c r="D93" s="51">
        <v>10</v>
      </c>
      <c r="E93" s="45">
        <v>18</v>
      </c>
      <c r="F93" s="45">
        <v>24</v>
      </c>
      <c r="G93" s="45">
        <v>4</v>
      </c>
      <c r="H93" s="72"/>
      <c r="I93" s="73"/>
      <c r="J93" s="73"/>
      <c r="K93" s="73"/>
      <c r="L93" s="73"/>
      <c r="M93" s="73"/>
      <c r="N93" s="73"/>
      <c r="O93" s="73"/>
      <c r="P93" s="73"/>
      <c r="Q93" s="73"/>
      <c r="R93" s="73"/>
    </row>
    <row r="94" spans="2:18" x14ac:dyDescent="0.15">
      <c r="B94" s="52"/>
      <c r="C94" s="53">
        <f>$C93/C93</f>
        <v>1</v>
      </c>
      <c r="D94" s="53">
        <f t="shared" ref="D94:G94" si="33">D93/$C93</f>
        <v>0.17857142857142858</v>
      </c>
      <c r="E94" s="53">
        <f t="shared" si="33"/>
        <v>0.32142857142857145</v>
      </c>
      <c r="F94" s="53">
        <f t="shared" si="33"/>
        <v>0.42857142857142855</v>
      </c>
      <c r="G94" s="53">
        <f t="shared" si="33"/>
        <v>7.1428571428571425E-2</v>
      </c>
      <c r="H94" s="72"/>
      <c r="I94" s="73"/>
      <c r="J94" s="73"/>
      <c r="K94" s="73"/>
      <c r="L94" s="73"/>
      <c r="M94" s="73"/>
      <c r="N94" s="73"/>
      <c r="O94" s="73"/>
      <c r="P94" s="73"/>
      <c r="Q94" s="73"/>
      <c r="R94" s="73"/>
    </row>
    <row r="95" spans="2:18" x14ac:dyDescent="0.15">
      <c r="B95" s="50" t="s">
        <v>33</v>
      </c>
      <c r="C95" s="44">
        <f>SUM(D95:G95)</f>
        <v>235</v>
      </c>
      <c r="D95" s="51">
        <v>31</v>
      </c>
      <c r="E95" s="45">
        <v>73</v>
      </c>
      <c r="F95" s="45">
        <v>107</v>
      </c>
      <c r="G95" s="45">
        <v>24</v>
      </c>
      <c r="H95" s="72"/>
      <c r="I95" s="73"/>
      <c r="J95" s="73"/>
      <c r="K95" s="73"/>
      <c r="L95" s="73"/>
      <c r="M95" s="73"/>
      <c r="N95" s="73"/>
      <c r="O95" s="73"/>
      <c r="P95" s="73"/>
      <c r="Q95" s="73"/>
      <c r="R95" s="73"/>
    </row>
    <row r="96" spans="2:18" x14ac:dyDescent="0.15">
      <c r="B96" s="52"/>
      <c r="C96" s="53">
        <f>$C95/C95</f>
        <v>1</v>
      </c>
      <c r="D96" s="53">
        <f t="shared" ref="D96:G96" si="34">D95/$C95</f>
        <v>0.13191489361702127</v>
      </c>
      <c r="E96" s="53">
        <f t="shared" si="34"/>
        <v>0.31063829787234043</v>
      </c>
      <c r="F96" s="53">
        <f t="shared" si="34"/>
        <v>0.4553191489361702</v>
      </c>
      <c r="G96" s="53">
        <f t="shared" si="34"/>
        <v>0.10212765957446808</v>
      </c>
      <c r="H96" s="19"/>
    </row>
    <row r="97" spans="2:8" ht="12" customHeight="1" x14ac:dyDescent="0.15">
      <c r="B97" s="50" t="s">
        <v>34</v>
      </c>
      <c r="C97" s="44">
        <f>SUM(D97:G97)</f>
        <v>99</v>
      </c>
      <c r="D97" s="51">
        <v>14</v>
      </c>
      <c r="E97" s="45">
        <v>21</v>
      </c>
      <c r="F97" s="45">
        <v>48</v>
      </c>
      <c r="G97" s="45">
        <v>16</v>
      </c>
      <c r="H97" s="19"/>
    </row>
    <row r="98" spans="2:8" ht="12" customHeight="1" x14ac:dyDescent="0.15">
      <c r="B98" s="52"/>
      <c r="C98" s="53">
        <f>$C97/C97</f>
        <v>1</v>
      </c>
      <c r="D98" s="53">
        <f t="shared" ref="D98:G98" si="35">D97/$C97</f>
        <v>0.14141414141414141</v>
      </c>
      <c r="E98" s="53">
        <f t="shared" si="35"/>
        <v>0.21212121212121213</v>
      </c>
      <c r="F98" s="53">
        <f t="shared" si="35"/>
        <v>0.48484848484848486</v>
      </c>
      <c r="G98" s="53">
        <f t="shared" si="35"/>
        <v>0.16161616161616163</v>
      </c>
      <c r="H98" s="19"/>
    </row>
    <row r="99" spans="2:8" ht="12" customHeight="1" x14ac:dyDescent="0.15">
      <c r="B99" s="50" t="s">
        <v>35</v>
      </c>
      <c r="C99" s="44">
        <f>SUM(D99:G99)</f>
        <v>97</v>
      </c>
      <c r="D99" s="51">
        <v>13</v>
      </c>
      <c r="E99" s="45">
        <v>29</v>
      </c>
      <c r="F99" s="45">
        <v>39</v>
      </c>
      <c r="G99" s="45">
        <v>16</v>
      </c>
      <c r="H99" s="19"/>
    </row>
    <row r="100" spans="2:8" s="57" customFormat="1" ht="12" customHeight="1" x14ac:dyDescent="0.15">
      <c r="B100" s="52"/>
      <c r="C100" s="53">
        <f t="shared" ref="C100" si="36">$C99/C99</f>
        <v>1</v>
      </c>
      <c r="D100" s="53">
        <f t="shared" ref="D100:G100" si="37">D99/$C99</f>
        <v>0.13402061855670103</v>
      </c>
      <c r="E100" s="53">
        <f t="shared" si="37"/>
        <v>0.29896907216494845</v>
      </c>
      <c r="F100" s="53">
        <f t="shared" si="37"/>
        <v>0.40206185567010311</v>
      </c>
      <c r="G100" s="53">
        <f t="shared" si="37"/>
        <v>0.16494845360824742</v>
      </c>
    </row>
    <row r="101" spans="2:8" ht="12" customHeight="1" x14ac:dyDescent="0.15">
      <c r="B101" s="50" t="s">
        <v>0</v>
      </c>
      <c r="C101" s="44">
        <f>SUM(D101:G101)</f>
        <v>22</v>
      </c>
      <c r="D101" s="51">
        <v>1</v>
      </c>
      <c r="E101" s="45">
        <v>2</v>
      </c>
      <c r="F101" s="45">
        <v>6</v>
      </c>
      <c r="G101" s="45">
        <v>13</v>
      </c>
      <c r="H101" s="19"/>
    </row>
    <row r="102" spans="2:8" s="57" customFormat="1" ht="12" customHeight="1" x14ac:dyDescent="0.15">
      <c r="B102" s="52"/>
      <c r="C102" s="53">
        <f t="shared" ref="C102" si="38">$C101/C101</f>
        <v>1</v>
      </c>
      <c r="D102" s="53">
        <f t="shared" ref="D102:G102" si="39">D101/$C101</f>
        <v>4.5454545454545456E-2</v>
      </c>
      <c r="E102" s="53">
        <f t="shared" si="39"/>
        <v>9.0909090909090912E-2</v>
      </c>
      <c r="F102" s="53">
        <f t="shared" si="39"/>
        <v>0.27272727272727271</v>
      </c>
      <c r="G102" s="53">
        <f t="shared" si="39"/>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x14ac:dyDescent="0.4">
      <c r="B3" s="346" t="s">
        <v>170</v>
      </c>
      <c r="C3" s="346"/>
      <c r="D3" s="346"/>
      <c r="E3" s="346"/>
      <c r="F3" s="346"/>
      <c r="G3" s="346"/>
      <c r="H3" s="346"/>
      <c r="I3" s="346"/>
      <c r="J3" s="346"/>
      <c r="K3" s="346"/>
      <c r="L3" s="346"/>
    </row>
    <row r="4" spans="2:12" ht="39"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190</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261</v>
      </c>
      <c r="F10" s="146">
        <f>E10/E$14</f>
        <v>0.3254364089775561</v>
      </c>
    </row>
    <row r="11" spans="2:12" ht="15" customHeight="1" x14ac:dyDescent="0.15">
      <c r="B11" s="143" t="s">
        <v>118</v>
      </c>
      <c r="C11" s="144"/>
      <c r="D11" s="144"/>
      <c r="E11" s="85">
        <v>251</v>
      </c>
      <c r="F11" s="146">
        <f>E11/E$14</f>
        <v>0.31296758104738154</v>
      </c>
    </row>
    <row r="12" spans="2:12" ht="15" customHeight="1" x14ac:dyDescent="0.15">
      <c r="B12" s="143" t="s">
        <v>119</v>
      </c>
      <c r="C12" s="144"/>
      <c r="D12" s="144"/>
      <c r="E12" s="85">
        <v>176</v>
      </c>
      <c r="F12" s="146">
        <f>E12/E$14</f>
        <v>0.21945137157107231</v>
      </c>
    </row>
    <row r="13" spans="2:12" ht="15" customHeight="1" thickBot="1" x14ac:dyDescent="0.2">
      <c r="B13" s="170" t="s">
        <v>0</v>
      </c>
      <c r="C13" s="148"/>
      <c r="D13" s="148"/>
      <c r="E13" s="150">
        <v>114</v>
      </c>
      <c r="F13" s="151">
        <f>E13/E$14</f>
        <v>0.14214463840399003</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30.75" customHeight="1" x14ac:dyDescent="0.4">
      <c r="B17" s="1"/>
      <c r="C17" s="83" t="s">
        <v>39</v>
      </c>
      <c r="D17" s="83" t="s">
        <v>117</v>
      </c>
      <c r="E17" s="83" t="s">
        <v>118</v>
      </c>
      <c r="F17" s="83" t="s">
        <v>119</v>
      </c>
      <c r="G17" s="83" t="s">
        <v>91</v>
      </c>
    </row>
    <row r="18" spans="2:14" ht="15" customHeight="1" x14ac:dyDescent="0.4">
      <c r="B18" s="4" t="s">
        <v>267</v>
      </c>
      <c r="C18" s="5">
        <f>SUM(D18:G18)</f>
        <v>892</v>
      </c>
      <c r="D18" s="5">
        <v>345</v>
      </c>
      <c r="E18" s="5">
        <v>300</v>
      </c>
      <c r="F18" s="5">
        <v>210</v>
      </c>
      <c r="G18" s="5">
        <v>37</v>
      </c>
    </row>
    <row r="19" spans="2:14" ht="15" customHeight="1" x14ac:dyDescent="0.4">
      <c r="B19" s="7" t="s">
        <v>268</v>
      </c>
      <c r="C19" s="5">
        <f>SUM(D19:G19)</f>
        <v>802</v>
      </c>
      <c r="D19" s="8">
        <v>261</v>
      </c>
      <c r="E19" s="8">
        <v>251</v>
      </c>
      <c r="F19" s="8">
        <v>176</v>
      </c>
      <c r="G19" s="8">
        <v>114</v>
      </c>
    </row>
    <row r="20" spans="2:14" ht="7.5" customHeight="1" x14ac:dyDescent="0.4">
      <c r="B20" s="10"/>
      <c r="C20" s="10"/>
      <c r="D20" s="10"/>
      <c r="E20" s="11"/>
      <c r="F20" s="10"/>
      <c r="G20" s="10"/>
    </row>
    <row r="21" spans="2:14" ht="15" customHeight="1" x14ac:dyDescent="0.4">
      <c r="B21" s="4" t="s">
        <v>267</v>
      </c>
      <c r="C21" s="12">
        <f>C18/C18</f>
        <v>1</v>
      </c>
      <c r="D21" s="12">
        <f>D18/$C18</f>
        <v>0.3867713004484305</v>
      </c>
      <c r="E21" s="12">
        <f t="shared" ref="E21:G22" si="0">E18/$C18</f>
        <v>0.33632286995515698</v>
      </c>
      <c r="F21" s="12">
        <f t="shared" si="0"/>
        <v>0.23542600896860988</v>
      </c>
      <c r="G21" s="12">
        <f t="shared" si="0"/>
        <v>4.1479820627802692E-2</v>
      </c>
    </row>
    <row r="22" spans="2:14" ht="15" customHeight="1" x14ac:dyDescent="0.4">
      <c r="B22" s="7" t="s">
        <v>268</v>
      </c>
      <c r="C22" s="12">
        <f>C19/C19</f>
        <v>1</v>
      </c>
      <c r="D22" s="12">
        <f>D19/$C19</f>
        <v>0.3254364089775561</v>
      </c>
      <c r="E22" s="12">
        <f t="shared" si="0"/>
        <v>0.31296758104738154</v>
      </c>
      <c r="F22" s="12">
        <f t="shared" si="0"/>
        <v>0.21945137157107231</v>
      </c>
      <c r="G22" s="12">
        <f t="shared" si="0"/>
        <v>0.14214463840399003</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261</v>
      </c>
      <c r="E26" s="45">
        <f t="shared" ref="E26:G26" si="1">SUM(E28,E30,E32,E34,E36,E38,E40,E42,E44,E46,E48)</f>
        <v>251</v>
      </c>
      <c r="F26" s="45">
        <f t="shared" si="1"/>
        <v>176</v>
      </c>
      <c r="G26" s="45">
        <f t="shared" si="1"/>
        <v>114</v>
      </c>
    </row>
    <row r="27" spans="2:14" ht="12.75" thickBot="1" x14ac:dyDescent="0.2">
      <c r="B27" s="47"/>
      <c r="C27" s="48">
        <f>$C26/C26</f>
        <v>1</v>
      </c>
      <c r="D27" s="48">
        <f>D26/$C26</f>
        <v>0.3254364089775561</v>
      </c>
      <c r="E27" s="48">
        <f t="shared" ref="E27:G27" si="2">E26/$C26</f>
        <v>0.31296758104738154</v>
      </c>
      <c r="F27" s="48">
        <f t="shared" si="2"/>
        <v>0.21945137157107231</v>
      </c>
      <c r="G27" s="48">
        <f t="shared" si="2"/>
        <v>0.14214463840399003</v>
      </c>
    </row>
    <row r="28" spans="2:14" ht="12.75" thickTop="1" x14ac:dyDescent="0.15">
      <c r="B28" s="50" t="s">
        <v>5</v>
      </c>
      <c r="C28" s="44">
        <f>SUM(D28:G28)</f>
        <v>245</v>
      </c>
      <c r="D28" s="51">
        <v>79</v>
      </c>
      <c r="E28" s="45">
        <v>78</v>
      </c>
      <c r="F28" s="45">
        <v>60</v>
      </c>
      <c r="G28" s="45">
        <v>28</v>
      </c>
    </row>
    <row r="29" spans="2:14" x14ac:dyDescent="0.15">
      <c r="B29" s="52"/>
      <c r="C29" s="53">
        <f>$C28/C28</f>
        <v>1</v>
      </c>
      <c r="D29" s="53">
        <f>D28/$C28</f>
        <v>0.32244897959183672</v>
      </c>
      <c r="E29" s="53">
        <f t="shared" ref="E29:G29" si="3">E28/$C28</f>
        <v>0.3183673469387755</v>
      </c>
      <c r="F29" s="53">
        <f t="shared" si="3"/>
        <v>0.24489795918367346</v>
      </c>
      <c r="G29" s="53">
        <f t="shared" si="3"/>
        <v>0.11428571428571428</v>
      </c>
    </row>
    <row r="30" spans="2:14" x14ac:dyDescent="0.15">
      <c r="B30" s="50" t="s">
        <v>6</v>
      </c>
      <c r="C30" s="44">
        <f>SUM(D30:G30)</f>
        <v>89</v>
      </c>
      <c r="D30" s="51">
        <v>27</v>
      </c>
      <c r="E30" s="45">
        <v>28</v>
      </c>
      <c r="F30" s="45">
        <v>22</v>
      </c>
      <c r="G30" s="45">
        <v>12</v>
      </c>
    </row>
    <row r="31" spans="2:14" x14ac:dyDescent="0.15">
      <c r="B31" s="52"/>
      <c r="C31" s="53">
        <f>$C30/C30</f>
        <v>1</v>
      </c>
      <c r="D31" s="53">
        <f>D30/$C30</f>
        <v>0.30337078651685395</v>
      </c>
      <c r="E31" s="53">
        <f t="shared" ref="E31:G31" si="4">E30/$C30</f>
        <v>0.3146067415730337</v>
      </c>
      <c r="F31" s="53">
        <f t="shared" si="4"/>
        <v>0.24719101123595505</v>
      </c>
      <c r="G31" s="53">
        <f t="shared" si="4"/>
        <v>0.1348314606741573</v>
      </c>
    </row>
    <row r="32" spans="2:14" x14ac:dyDescent="0.15">
      <c r="B32" s="50" t="s">
        <v>7</v>
      </c>
      <c r="C32" s="44">
        <f>SUM(D32:G32)</f>
        <v>213</v>
      </c>
      <c r="D32" s="51">
        <v>74</v>
      </c>
      <c r="E32" s="45">
        <v>66</v>
      </c>
      <c r="F32" s="45">
        <v>41</v>
      </c>
      <c r="G32" s="45">
        <v>32</v>
      </c>
    </row>
    <row r="33" spans="2:7" x14ac:dyDescent="0.15">
      <c r="B33" s="52"/>
      <c r="C33" s="53">
        <f>$C32/C32</f>
        <v>1</v>
      </c>
      <c r="D33" s="53">
        <f>D32/$C32</f>
        <v>0.34741784037558687</v>
      </c>
      <c r="E33" s="53">
        <f t="shared" ref="E33:G33" si="5">E32/$C32</f>
        <v>0.30985915492957744</v>
      </c>
      <c r="F33" s="53">
        <f t="shared" si="5"/>
        <v>0.19248826291079812</v>
      </c>
      <c r="G33" s="53">
        <f t="shared" si="5"/>
        <v>0.15023474178403756</v>
      </c>
    </row>
    <row r="34" spans="2:7" x14ac:dyDescent="0.15">
      <c r="B34" s="50" t="s">
        <v>8</v>
      </c>
      <c r="C34" s="44">
        <f>SUM(D34:G34)</f>
        <v>36</v>
      </c>
      <c r="D34" s="51">
        <v>13</v>
      </c>
      <c r="E34" s="45">
        <v>13</v>
      </c>
      <c r="F34" s="45">
        <v>6</v>
      </c>
      <c r="G34" s="45">
        <v>4</v>
      </c>
    </row>
    <row r="35" spans="2:7" x14ac:dyDescent="0.15">
      <c r="B35" s="52"/>
      <c r="C35" s="53">
        <f>$C34/C34</f>
        <v>1</v>
      </c>
      <c r="D35" s="53">
        <f>D34/$C34</f>
        <v>0.3611111111111111</v>
      </c>
      <c r="E35" s="53">
        <f t="shared" ref="E35:G35" si="6">E34/$C34</f>
        <v>0.3611111111111111</v>
      </c>
      <c r="F35" s="53">
        <f t="shared" si="6"/>
        <v>0.16666666666666666</v>
      </c>
      <c r="G35" s="53">
        <f t="shared" si="6"/>
        <v>0.1111111111111111</v>
      </c>
    </row>
    <row r="36" spans="2:7" x14ac:dyDescent="0.15">
      <c r="B36" s="50" t="s">
        <v>9</v>
      </c>
      <c r="C36" s="44">
        <f>SUM(D36:G36)</f>
        <v>98</v>
      </c>
      <c r="D36" s="51">
        <v>30</v>
      </c>
      <c r="E36" s="45">
        <v>30</v>
      </c>
      <c r="F36" s="45">
        <v>25</v>
      </c>
      <c r="G36" s="45">
        <v>13</v>
      </c>
    </row>
    <row r="37" spans="2:7" x14ac:dyDescent="0.15">
      <c r="B37" s="52"/>
      <c r="C37" s="53">
        <f>$C36/C36</f>
        <v>1</v>
      </c>
      <c r="D37" s="53">
        <f>D36/$C36</f>
        <v>0.30612244897959184</v>
      </c>
      <c r="E37" s="53">
        <f t="shared" ref="E37:G37" si="7">E36/$C36</f>
        <v>0.30612244897959184</v>
      </c>
      <c r="F37" s="53">
        <f t="shared" si="7"/>
        <v>0.25510204081632654</v>
      </c>
      <c r="G37" s="53">
        <f t="shared" si="7"/>
        <v>0.1326530612244898</v>
      </c>
    </row>
    <row r="38" spans="2:7" x14ac:dyDescent="0.15">
      <c r="B38" s="50" t="s">
        <v>1</v>
      </c>
      <c r="C38" s="44">
        <f>SUM(D38:G38)</f>
        <v>4</v>
      </c>
      <c r="D38" s="51">
        <v>3</v>
      </c>
      <c r="E38" s="45">
        <v>1</v>
      </c>
      <c r="F38" s="45">
        <v>0</v>
      </c>
      <c r="G38" s="45">
        <v>0</v>
      </c>
    </row>
    <row r="39" spans="2:7" x14ac:dyDescent="0.15">
      <c r="B39" s="52"/>
      <c r="C39" s="53">
        <f>$C38/C38</f>
        <v>1</v>
      </c>
      <c r="D39" s="53">
        <f>D38/$C38</f>
        <v>0.75</v>
      </c>
      <c r="E39" s="53">
        <f t="shared" ref="E39:G39" si="8">E38/$C38</f>
        <v>0.25</v>
      </c>
      <c r="F39" s="53">
        <f t="shared" si="8"/>
        <v>0</v>
      </c>
      <c r="G39" s="53">
        <f t="shared" si="8"/>
        <v>0</v>
      </c>
    </row>
    <row r="40" spans="2:7" x14ac:dyDescent="0.15">
      <c r="B40" s="50" t="s">
        <v>10</v>
      </c>
      <c r="C40" s="44">
        <f>SUM(D40:G40)</f>
        <v>17</v>
      </c>
      <c r="D40" s="51">
        <v>7</v>
      </c>
      <c r="E40" s="45">
        <v>7</v>
      </c>
      <c r="F40" s="45">
        <v>2</v>
      </c>
      <c r="G40" s="45">
        <v>1</v>
      </c>
    </row>
    <row r="41" spans="2:7" x14ac:dyDescent="0.15">
      <c r="B41" s="52"/>
      <c r="C41" s="53">
        <f>$C40/C40</f>
        <v>1</v>
      </c>
      <c r="D41" s="53">
        <f>D40/$C40</f>
        <v>0.41176470588235292</v>
      </c>
      <c r="E41" s="53">
        <f t="shared" ref="E41:G41" si="9">E40/$C40</f>
        <v>0.41176470588235292</v>
      </c>
      <c r="F41" s="53">
        <f t="shared" si="9"/>
        <v>0.11764705882352941</v>
      </c>
      <c r="G41" s="53">
        <f t="shared" si="9"/>
        <v>5.8823529411764705E-2</v>
      </c>
    </row>
    <row r="42" spans="2:7" x14ac:dyDescent="0.15">
      <c r="B42" s="50" t="s">
        <v>11</v>
      </c>
      <c r="C42" s="44">
        <f>SUM(D42:G42)</f>
        <v>3</v>
      </c>
      <c r="D42" s="51">
        <v>2</v>
      </c>
      <c r="E42" s="45">
        <v>1</v>
      </c>
      <c r="F42" s="45">
        <v>0</v>
      </c>
      <c r="G42" s="45">
        <v>0</v>
      </c>
    </row>
    <row r="43" spans="2:7" x14ac:dyDescent="0.15">
      <c r="B43" s="52"/>
      <c r="C43" s="53">
        <f>$C42/C42</f>
        <v>1</v>
      </c>
      <c r="D43" s="53">
        <f>D42/$C42</f>
        <v>0.66666666666666663</v>
      </c>
      <c r="E43" s="53">
        <f t="shared" ref="E43:G43" si="10">E42/$C42</f>
        <v>0.33333333333333331</v>
      </c>
      <c r="F43" s="53">
        <f t="shared" si="10"/>
        <v>0</v>
      </c>
      <c r="G43" s="53">
        <f t="shared" si="10"/>
        <v>0</v>
      </c>
    </row>
    <row r="44" spans="2:7" x14ac:dyDescent="0.15">
      <c r="B44" s="50" t="s">
        <v>12</v>
      </c>
      <c r="C44" s="44">
        <f>SUM(D44:G44)</f>
        <v>18</v>
      </c>
      <c r="D44" s="51">
        <v>6</v>
      </c>
      <c r="E44" s="45">
        <v>5</v>
      </c>
      <c r="F44" s="45">
        <v>4</v>
      </c>
      <c r="G44" s="45">
        <v>3</v>
      </c>
    </row>
    <row r="45" spans="2:7" x14ac:dyDescent="0.15">
      <c r="B45" s="52"/>
      <c r="C45" s="53">
        <f>$C44/C44</f>
        <v>1</v>
      </c>
      <c r="D45" s="53">
        <f>D44/$C44</f>
        <v>0.33333333333333331</v>
      </c>
      <c r="E45" s="53">
        <f t="shared" ref="E45:G45" si="11">E44/$C44</f>
        <v>0.27777777777777779</v>
      </c>
      <c r="F45" s="53">
        <f t="shared" si="11"/>
        <v>0.22222222222222221</v>
      </c>
      <c r="G45" s="53">
        <f t="shared" si="11"/>
        <v>0.16666666666666666</v>
      </c>
    </row>
    <row r="46" spans="2:7" x14ac:dyDescent="0.15">
      <c r="B46" s="50" t="s">
        <v>13</v>
      </c>
      <c r="C46" s="44">
        <f>SUM(D46:G46)</f>
        <v>9</v>
      </c>
      <c r="D46" s="51">
        <v>3</v>
      </c>
      <c r="E46" s="45">
        <v>4</v>
      </c>
      <c r="F46" s="45">
        <v>1</v>
      </c>
      <c r="G46" s="45">
        <v>1</v>
      </c>
    </row>
    <row r="47" spans="2:7" x14ac:dyDescent="0.15">
      <c r="B47" s="52"/>
      <c r="C47" s="53">
        <f>$C46/C46</f>
        <v>1</v>
      </c>
      <c r="D47" s="53">
        <f>D46/$C46</f>
        <v>0.33333333333333331</v>
      </c>
      <c r="E47" s="53">
        <f t="shared" ref="E47:G47" si="12">E46/$C46</f>
        <v>0.44444444444444442</v>
      </c>
      <c r="F47" s="53">
        <f t="shared" si="12"/>
        <v>0.1111111111111111</v>
      </c>
      <c r="G47" s="53">
        <f t="shared" si="12"/>
        <v>0.1111111111111111</v>
      </c>
    </row>
    <row r="48" spans="2:7" x14ac:dyDescent="0.15">
      <c r="B48" s="50" t="s">
        <v>43</v>
      </c>
      <c r="C48" s="44">
        <f>SUM(D48:G48)</f>
        <v>70</v>
      </c>
      <c r="D48" s="51">
        <v>17</v>
      </c>
      <c r="E48" s="45">
        <v>18</v>
      </c>
      <c r="F48" s="45">
        <v>15</v>
      </c>
      <c r="G48" s="45">
        <v>20</v>
      </c>
    </row>
    <row r="49" spans="2:8" x14ac:dyDescent="0.15">
      <c r="B49" s="52"/>
      <c r="C49" s="53">
        <f>$C48/C48</f>
        <v>1</v>
      </c>
      <c r="D49" s="53">
        <f>D48/$C48</f>
        <v>0.24285714285714285</v>
      </c>
      <c r="E49" s="53">
        <f t="shared" ref="E49:G49" si="13">E48/$C48</f>
        <v>0.25714285714285712</v>
      </c>
      <c r="F49" s="53">
        <f t="shared" si="13"/>
        <v>0.21428571428571427</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261</v>
      </c>
      <c r="E53" s="45">
        <f t="shared" si="14"/>
        <v>251</v>
      </c>
      <c r="F53" s="45">
        <f t="shared" si="14"/>
        <v>176</v>
      </c>
      <c r="G53" s="45">
        <f t="shared" si="14"/>
        <v>114</v>
      </c>
      <c r="H53" s="19"/>
    </row>
    <row r="54" spans="2:8" ht="12.75" thickBot="1" x14ac:dyDescent="0.2">
      <c r="B54" s="47"/>
      <c r="C54" s="48">
        <f>$C53/C53</f>
        <v>1</v>
      </c>
      <c r="D54" s="48">
        <f t="shared" ref="D54:G54" si="15">D53/$C53</f>
        <v>0.3254364089775561</v>
      </c>
      <c r="E54" s="48">
        <f t="shared" si="15"/>
        <v>0.31296758104738154</v>
      </c>
      <c r="F54" s="48">
        <f t="shared" si="15"/>
        <v>0.21945137157107231</v>
      </c>
      <c r="G54" s="48">
        <f t="shared" si="15"/>
        <v>0.14214463840399003</v>
      </c>
      <c r="H54" s="19"/>
    </row>
    <row r="55" spans="2:8" ht="12.75" thickTop="1" x14ac:dyDescent="0.15">
      <c r="B55" s="50" t="s">
        <v>17</v>
      </c>
      <c r="C55" s="44">
        <f>SUM(D55:G55)</f>
        <v>633</v>
      </c>
      <c r="D55" s="51">
        <v>177</v>
      </c>
      <c r="E55" s="45">
        <v>204</v>
      </c>
      <c r="F55" s="45">
        <v>153</v>
      </c>
      <c r="G55" s="45">
        <v>99</v>
      </c>
      <c r="H55" s="19"/>
    </row>
    <row r="56" spans="2:8" x14ac:dyDescent="0.15">
      <c r="B56" s="52"/>
      <c r="C56" s="53">
        <f>$C55/C55</f>
        <v>1</v>
      </c>
      <c r="D56" s="53">
        <f t="shared" ref="D56:G56" si="16">D55/$C55</f>
        <v>0.27962085308056872</v>
      </c>
      <c r="E56" s="53">
        <f t="shared" si="16"/>
        <v>0.32227488151658767</v>
      </c>
      <c r="F56" s="53">
        <f t="shared" si="16"/>
        <v>0.24170616113744076</v>
      </c>
      <c r="G56" s="53">
        <f t="shared" si="16"/>
        <v>0.15639810426540285</v>
      </c>
      <c r="H56" s="19"/>
    </row>
    <row r="57" spans="2:8" x14ac:dyDescent="0.15">
      <c r="B57" s="50" t="s">
        <v>18</v>
      </c>
      <c r="C57" s="44">
        <f>SUM(D57:G57)</f>
        <v>91</v>
      </c>
      <c r="D57" s="51">
        <v>50</v>
      </c>
      <c r="E57" s="45">
        <v>24</v>
      </c>
      <c r="F57" s="45">
        <v>11</v>
      </c>
      <c r="G57" s="45">
        <v>6</v>
      </c>
      <c r="H57" s="19"/>
    </row>
    <row r="58" spans="2:8" x14ac:dyDescent="0.15">
      <c r="B58" s="52"/>
      <c r="C58" s="53">
        <f>$C57/C57</f>
        <v>1</v>
      </c>
      <c r="D58" s="53">
        <f t="shared" ref="D58:G58" si="17">D57/$C57</f>
        <v>0.5494505494505495</v>
      </c>
      <c r="E58" s="53">
        <f t="shared" si="17"/>
        <v>0.26373626373626374</v>
      </c>
      <c r="F58" s="53">
        <f t="shared" si="17"/>
        <v>0.12087912087912088</v>
      </c>
      <c r="G58" s="53">
        <f t="shared" si="17"/>
        <v>6.5934065934065936E-2</v>
      </c>
      <c r="H58" s="19"/>
    </row>
    <row r="59" spans="2:8" x14ac:dyDescent="0.15">
      <c r="B59" s="50" t="s">
        <v>19</v>
      </c>
      <c r="C59" s="44">
        <f>SUM(D59:G59)</f>
        <v>21</v>
      </c>
      <c r="D59" s="51">
        <v>11</v>
      </c>
      <c r="E59" s="45">
        <v>8</v>
      </c>
      <c r="F59" s="45">
        <v>2</v>
      </c>
      <c r="G59" s="45">
        <v>0</v>
      </c>
      <c r="H59" s="19"/>
    </row>
    <row r="60" spans="2:8" x14ac:dyDescent="0.15">
      <c r="B60" s="52"/>
      <c r="C60" s="53">
        <f>$C59/C59</f>
        <v>1</v>
      </c>
      <c r="D60" s="53">
        <f t="shared" ref="D60:G60" si="18">D59/$C59</f>
        <v>0.52380952380952384</v>
      </c>
      <c r="E60" s="53">
        <f t="shared" si="18"/>
        <v>0.38095238095238093</v>
      </c>
      <c r="F60" s="53">
        <f t="shared" si="18"/>
        <v>9.5238095238095233E-2</v>
      </c>
      <c r="G60" s="53">
        <f t="shared" si="18"/>
        <v>0</v>
      </c>
      <c r="H60" s="19"/>
    </row>
    <row r="61" spans="2:8" x14ac:dyDescent="0.15">
      <c r="B61" s="50" t="s">
        <v>20</v>
      </c>
      <c r="C61" s="44">
        <f>SUM(D61:G61)</f>
        <v>37</v>
      </c>
      <c r="D61" s="51">
        <v>21</v>
      </c>
      <c r="E61" s="45">
        <v>9</v>
      </c>
      <c r="F61" s="45">
        <v>5</v>
      </c>
      <c r="G61" s="45">
        <v>2</v>
      </c>
      <c r="H61" s="19"/>
    </row>
    <row r="62" spans="2:8" x14ac:dyDescent="0.15">
      <c r="B62" s="52"/>
      <c r="C62" s="53">
        <f>$C61/C61</f>
        <v>1</v>
      </c>
      <c r="D62" s="53">
        <f t="shared" ref="D62:G62" si="19">D61/$C61</f>
        <v>0.56756756756756754</v>
      </c>
      <c r="E62" s="53">
        <f t="shared" si="19"/>
        <v>0.24324324324324326</v>
      </c>
      <c r="F62" s="53">
        <f t="shared" si="19"/>
        <v>0.13513513513513514</v>
      </c>
      <c r="G62" s="53">
        <f t="shared" si="19"/>
        <v>5.4054054054054057E-2</v>
      </c>
      <c r="H62" s="19"/>
    </row>
    <row r="63" spans="2:8" x14ac:dyDescent="0.15">
      <c r="B63" s="50" t="s">
        <v>24</v>
      </c>
      <c r="C63" s="44">
        <f>SUM(D63:G63)</f>
        <v>20</v>
      </c>
      <c r="D63" s="51">
        <v>2</v>
      </c>
      <c r="E63" s="45">
        <v>6</v>
      </c>
      <c r="F63" s="45">
        <v>5</v>
      </c>
      <c r="G63" s="45">
        <v>7</v>
      </c>
      <c r="H63" s="19"/>
    </row>
    <row r="64" spans="2:8" x14ac:dyDescent="0.15">
      <c r="B64" s="52"/>
      <c r="C64" s="53">
        <f>$C63/C63</f>
        <v>1</v>
      </c>
      <c r="D64" s="53">
        <f t="shared" ref="D64:G64" si="20">D63/$C63</f>
        <v>0.1</v>
      </c>
      <c r="E64" s="53">
        <f t="shared" si="20"/>
        <v>0.3</v>
      </c>
      <c r="F64" s="53">
        <f t="shared" si="20"/>
        <v>0.25</v>
      </c>
      <c r="G64" s="53">
        <f t="shared" si="20"/>
        <v>0.35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259</v>
      </c>
      <c r="E68" s="45">
        <f t="shared" ref="E68:G68" si="21">SUM(E70,E72,E74,E76,E78,E80)</f>
        <v>250</v>
      </c>
      <c r="F68" s="45">
        <f t="shared" si="21"/>
        <v>173</v>
      </c>
      <c r="G68" s="45">
        <f t="shared" si="21"/>
        <v>102</v>
      </c>
      <c r="H68" s="19"/>
    </row>
    <row r="69" spans="2:8" ht="12.75" thickBot="1" x14ac:dyDescent="0.2">
      <c r="B69" s="47"/>
      <c r="C69" s="48">
        <f>$C68/C68</f>
        <v>1</v>
      </c>
      <c r="D69" s="48">
        <f>D68/$C68</f>
        <v>0.33035714285714285</v>
      </c>
      <c r="E69" s="48">
        <f t="shared" ref="E69:G69" si="22">E68/$C68</f>
        <v>0.31887755102040816</v>
      </c>
      <c r="F69" s="48">
        <f t="shared" si="22"/>
        <v>0.22066326530612246</v>
      </c>
      <c r="G69" s="48">
        <f t="shared" si="22"/>
        <v>0.13010204081632654</v>
      </c>
      <c r="H69" s="19"/>
    </row>
    <row r="70" spans="2:8" ht="12.75" thickTop="1" x14ac:dyDescent="0.15">
      <c r="B70" s="50" t="s">
        <v>500</v>
      </c>
      <c r="C70" s="44">
        <f>SUM(D70:G70)</f>
        <v>109</v>
      </c>
      <c r="D70" s="51">
        <v>18</v>
      </c>
      <c r="E70" s="45">
        <v>24</v>
      </c>
      <c r="F70" s="45">
        <v>42</v>
      </c>
      <c r="G70" s="45">
        <v>25</v>
      </c>
    </row>
    <row r="71" spans="2:8" x14ac:dyDescent="0.15">
      <c r="B71" s="52"/>
      <c r="C71" s="53">
        <f>$C70/C70</f>
        <v>1</v>
      </c>
      <c r="D71" s="53">
        <f>D70/$C70</f>
        <v>0.16513761467889909</v>
      </c>
      <c r="E71" s="53">
        <f t="shared" ref="E71:G71" si="23">E70/$C70</f>
        <v>0.22018348623853212</v>
      </c>
      <c r="F71" s="53">
        <f t="shared" si="23"/>
        <v>0.38532110091743121</v>
      </c>
      <c r="G71" s="53">
        <f t="shared" si="23"/>
        <v>0.22935779816513763</v>
      </c>
    </row>
    <row r="72" spans="2:8" x14ac:dyDescent="0.15">
      <c r="B72" s="50" t="s">
        <v>21</v>
      </c>
      <c r="C72" s="44">
        <f>SUM(D72:G72)</f>
        <v>226</v>
      </c>
      <c r="D72" s="51">
        <v>66</v>
      </c>
      <c r="E72" s="45">
        <v>69</v>
      </c>
      <c r="F72" s="45">
        <v>47</v>
      </c>
      <c r="G72" s="45">
        <v>44</v>
      </c>
    </row>
    <row r="73" spans="2:8" x14ac:dyDescent="0.15">
      <c r="B73" s="52"/>
      <c r="C73" s="53">
        <f>$C72/C72</f>
        <v>1</v>
      </c>
      <c r="D73" s="53">
        <f>D72/$C72</f>
        <v>0.29203539823008851</v>
      </c>
      <c r="E73" s="53">
        <f t="shared" ref="E73:G73" si="24">E72/$C72</f>
        <v>0.30530973451327431</v>
      </c>
      <c r="F73" s="53">
        <f t="shared" si="24"/>
        <v>0.20796460176991149</v>
      </c>
      <c r="G73" s="53">
        <f t="shared" si="24"/>
        <v>0.19469026548672566</v>
      </c>
    </row>
    <row r="74" spans="2:8" x14ac:dyDescent="0.15">
      <c r="B74" s="50" t="s">
        <v>22</v>
      </c>
      <c r="C74" s="44">
        <f>SUM(D74:G74)</f>
        <v>276</v>
      </c>
      <c r="D74" s="51">
        <v>92</v>
      </c>
      <c r="E74" s="45">
        <v>100</v>
      </c>
      <c r="F74" s="45">
        <v>60</v>
      </c>
      <c r="G74" s="45">
        <v>24</v>
      </c>
    </row>
    <row r="75" spans="2:8" x14ac:dyDescent="0.15">
      <c r="B75" s="52"/>
      <c r="C75" s="53">
        <f>$C74/C74</f>
        <v>1</v>
      </c>
      <c r="D75" s="53">
        <f>D74/$C74</f>
        <v>0.33333333333333331</v>
      </c>
      <c r="E75" s="53">
        <f t="shared" ref="E75:G75" si="25">E74/$C74</f>
        <v>0.36231884057971014</v>
      </c>
      <c r="F75" s="53">
        <f t="shared" si="25"/>
        <v>0.21739130434782608</v>
      </c>
      <c r="G75" s="53">
        <f t="shared" si="25"/>
        <v>8.6956521739130432E-2</v>
      </c>
    </row>
    <row r="76" spans="2:8" x14ac:dyDescent="0.15">
      <c r="B76" s="50" t="s">
        <v>23</v>
      </c>
      <c r="C76" s="44">
        <f>SUM(D76:G76)</f>
        <v>90</v>
      </c>
      <c r="D76" s="51">
        <v>42</v>
      </c>
      <c r="E76" s="45">
        <v>28</v>
      </c>
      <c r="F76" s="45">
        <v>15</v>
      </c>
      <c r="G76" s="45">
        <v>5</v>
      </c>
    </row>
    <row r="77" spans="2:8" x14ac:dyDescent="0.15">
      <c r="B77" s="52"/>
      <c r="C77" s="53">
        <f>$C76/C76</f>
        <v>1</v>
      </c>
      <c r="D77" s="53">
        <f>D76/$C76</f>
        <v>0.46666666666666667</v>
      </c>
      <c r="E77" s="53">
        <f t="shared" ref="E77:G77" si="26">E76/$C76</f>
        <v>0.31111111111111112</v>
      </c>
      <c r="F77" s="53">
        <f t="shared" si="26"/>
        <v>0.16666666666666666</v>
      </c>
      <c r="G77" s="53">
        <f t="shared" si="26"/>
        <v>5.5555555555555552E-2</v>
      </c>
      <c r="H77" s="19"/>
    </row>
    <row r="78" spans="2:8" x14ac:dyDescent="0.15">
      <c r="B78" s="50" t="s">
        <v>320</v>
      </c>
      <c r="C78" s="44">
        <f>SUM(D78:G78)</f>
        <v>62</v>
      </c>
      <c r="D78" s="51">
        <v>28</v>
      </c>
      <c r="E78" s="45">
        <v>25</v>
      </c>
      <c r="F78" s="45">
        <v>7</v>
      </c>
      <c r="G78" s="45">
        <v>2</v>
      </c>
      <c r="H78" s="19"/>
    </row>
    <row r="79" spans="2:8" x14ac:dyDescent="0.15">
      <c r="B79" s="52"/>
      <c r="C79" s="53">
        <f>$C78/C78</f>
        <v>1</v>
      </c>
      <c r="D79" s="53">
        <f>D78/$C78</f>
        <v>0.45161290322580644</v>
      </c>
      <c r="E79" s="53">
        <f t="shared" ref="E79:G79" si="27">E78/$C78</f>
        <v>0.40322580645161288</v>
      </c>
      <c r="F79" s="53">
        <f t="shared" si="27"/>
        <v>0.11290322580645161</v>
      </c>
      <c r="G79" s="53">
        <f t="shared" si="27"/>
        <v>3.2258064516129031E-2</v>
      </c>
      <c r="H79" s="19"/>
    </row>
    <row r="80" spans="2:8" x14ac:dyDescent="0.15">
      <c r="B80" s="50" t="s">
        <v>319</v>
      </c>
      <c r="C80" s="44">
        <f>SUM(D80:G80)</f>
        <v>21</v>
      </c>
      <c r="D80" s="51">
        <v>13</v>
      </c>
      <c r="E80" s="45">
        <v>4</v>
      </c>
      <c r="F80" s="45">
        <v>2</v>
      </c>
      <c r="G80" s="45">
        <v>2</v>
      </c>
      <c r="H80" s="19"/>
    </row>
    <row r="81" spans="2:18" ht="12.75" thickBot="1" x14ac:dyDescent="0.2">
      <c r="B81" s="52"/>
      <c r="C81" s="53">
        <f>$C80/C80</f>
        <v>1</v>
      </c>
      <c r="D81" s="53">
        <f>D80/$C80</f>
        <v>0.61904761904761907</v>
      </c>
      <c r="E81" s="53">
        <f t="shared" ref="E81:G81" si="28">E80/$C80</f>
        <v>0.19047619047619047</v>
      </c>
      <c r="F81" s="53">
        <f t="shared" si="28"/>
        <v>9.5238095238095233E-2</v>
      </c>
      <c r="G81" s="53">
        <f t="shared" si="28"/>
        <v>9.5238095238095233E-2</v>
      </c>
      <c r="H81" s="19"/>
    </row>
    <row r="82" spans="2:18" ht="14.25" thickTop="1" x14ac:dyDescent="0.15">
      <c r="B82" s="243" t="s">
        <v>489</v>
      </c>
      <c r="C82" s="244">
        <f t="shared" ref="C82:C83" si="29">SUM(D82:G82)</f>
        <v>763</v>
      </c>
      <c r="D82" s="244">
        <f>SUM(D70,D72,D74,D76,D78)</f>
        <v>246</v>
      </c>
      <c r="E82" s="244">
        <f>SUM(E70,E72,E74,E76,E78)</f>
        <v>246</v>
      </c>
      <c r="F82" s="244">
        <f>SUM(F70,F72,F74,F76,F78)</f>
        <v>171</v>
      </c>
      <c r="G82" s="244">
        <f>SUM(G70,G72,G74,G76,G78)</f>
        <v>100</v>
      </c>
      <c r="H82" s="19"/>
    </row>
    <row r="83" spans="2:18" ht="13.5" x14ac:dyDescent="0.15">
      <c r="B83" s="245"/>
      <c r="C83" s="237">
        <f t="shared" si="29"/>
        <v>1</v>
      </c>
      <c r="D83" s="238">
        <f>D82/$C82</f>
        <v>0.32241153342070772</v>
      </c>
      <c r="E83" s="238">
        <f t="shared" ref="E83:G83" si="30">E82/$C82</f>
        <v>0.32241153342070772</v>
      </c>
      <c r="F83" s="238">
        <f t="shared" si="30"/>
        <v>0.22411533420707733</v>
      </c>
      <c r="G83" s="238">
        <f t="shared" si="30"/>
        <v>0.13106159895150721</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261</v>
      </c>
      <c r="E87" s="45">
        <f t="shared" ref="E87:G87" si="31">SUM(E89,E91,E93,E95,E97,E99,E101)</f>
        <v>251</v>
      </c>
      <c r="F87" s="45">
        <f t="shared" si="31"/>
        <v>176</v>
      </c>
      <c r="G87" s="45">
        <f t="shared" si="31"/>
        <v>114</v>
      </c>
      <c r="H87" s="19"/>
    </row>
    <row r="88" spans="2:18" ht="12.75" thickBot="1" x14ac:dyDescent="0.2">
      <c r="B88" s="47"/>
      <c r="C88" s="48">
        <f>$C87/C87</f>
        <v>1</v>
      </c>
      <c r="D88" s="48">
        <f t="shared" ref="D88:G88" si="32">D87/$C87</f>
        <v>0.3254364089775561</v>
      </c>
      <c r="E88" s="48">
        <f t="shared" si="32"/>
        <v>0.31296758104738154</v>
      </c>
      <c r="F88" s="48">
        <f t="shared" si="32"/>
        <v>0.21945137157107231</v>
      </c>
      <c r="G88" s="48">
        <f t="shared" si="32"/>
        <v>0.14214463840399003</v>
      </c>
      <c r="H88" s="19"/>
    </row>
    <row r="89" spans="2:18" ht="12.75" thickTop="1" x14ac:dyDescent="0.15">
      <c r="B89" s="50" t="s">
        <v>67</v>
      </c>
      <c r="C89" s="44">
        <f>SUM(D89:G89)</f>
        <v>262</v>
      </c>
      <c r="D89" s="51">
        <v>81</v>
      </c>
      <c r="E89" s="45">
        <v>76</v>
      </c>
      <c r="F89" s="45">
        <v>58</v>
      </c>
      <c r="G89" s="45">
        <v>47</v>
      </c>
      <c r="H89" s="72"/>
      <c r="I89" s="73"/>
      <c r="J89" s="73"/>
      <c r="K89" s="73"/>
      <c r="L89" s="73"/>
      <c r="M89" s="73"/>
      <c r="N89" s="73"/>
      <c r="O89" s="73"/>
      <c r="P89" s="73"/>
      <c r="Q89" s="73"/>
      <c r="R89" s="73"/>
    </row>
    <row r="90" spans="2:18" x14ac:dyDescent="0.15">
      <c r="B90" s="52"/>
      <c r="C90" s="53">
        <f>$C89/C89</f>
        <v>1</v>
      </c>
      <c r="D90" s="53">
        <f t="shared" ref="D90:G90" si="33">D89/$C89</f>
        <v>0.30916030534351147</v>
      </c>
      <c r="E90" s="53">
        <f t="shared" si="33"/>
        <v>0.29007633587786258</v>
      </c>
      <c r="F90" s="53">
        <f t="shared" si="33"/>
        <v>0.22137404580152673</v>
      </c>
      <c r="G90" s="53">
        <f t="shared" si="33"/>
        <v>0.17938931297709923</v>
      </c>
      <c r="H90" s="72"/>
      <c r="I90" s="73"/>
      <c r="J90" s="73"/>
      <c r="K90" s="73"/>
      <c r="L90" s="73"/>
      <c r="M90" s="73"/>
      <c r="N90" s="73"/>
      <c r="O90" s="73"/>
      <c r="P90" s="73"/>
      <c r="Q90" s="73"/>
      <c r="R90" s="73"/>
    </row>
    <row r="91" spans="2:18" x14ac:dyDescent="0.15">
      <c r="B91" s="50" t="s">
        <v>31</v>
      </c>
      <c r="C91" s="44">
        <f>SUM(D91:G91)</f>
        <v>31</v>
      </c>
      <c r="D91" s="51">
        <v>15</v>
      </c>
      <c r="E91" s="45">
        <v>10</v>
      </c>
      <c r="F91" s="45">
        <v>3</v>
      </c>
      <c r="G91" s="45">
        <v>3</v>
      </c>
      <c r="H91" s="72"/>
      <c r="I91" s="73"/>
      <c r="J91" s="73"/>
      <c r="K91" s="73"/>
      <c r="L91" s="73"/>
      <c r="M91" s="73"/>
      <c r="N91" s="73"/>
      <c r="O91" s="73"/>
      <c r="P91" s="73"/>
      <c r="Q91" s="73"/>
      <c r="R91" s="73"/>
    </row>
    <row r="92" spans="2:18" x14ac:dyDescent="0.15">
      <c r="B92" s="52"/>
      <c r="C92" s="53">
        <f>$C91/C91</f>
        <v>1</v>
      </c>
      <c r="D92" s="53">
        <f t="shared" ref="D92:G92" si="34">D91/$C91</f>
        <v>0.4838709677419355</v>
      </c>
      <c r="E92" s="53">
        <f t="shared" si="34"/>
        <v>0.32258064516129031</v>
      </c>
      <c r="F92" s="53">
        <f t="shared" si="34"/>
        <v>9.6774193548387094E-2</v>
      </c>
      <c r="G92" s="53">
        <f t="shared" si="34"/>
        <v>9.6774193548387094E-2</v>
      </c>
      <c r="H92" s="72"/>
      <c r="I92" s="73"/>
      <c r="J92" s="73"/>
      <c r="K92" s="73"/>
      <c r="L92" s="73"/>
      <c r="M92" s="73"/>
      <c r="N92" s="73"/>
      <c r="O92" s="73"/>
      <c r="P92" s="73"/>
      <c r="Q92" s="73"/>
      <c r="R92" s="73"/>
    </row>
    <row r="93" spans="2:18" x14ac:dyDescent="0.15">
      <c r="B93" s="50" t="s">
        <v>32</v>
      </c>
      <c r="C93" s="44">
        <f>SUM(D93:G93)</f>
        <v>56</v>
      </c>
      <c r="D93" s="51">
        <v>26</v>
      </c>
      <c r="E93" s="45">
        <v>22</v>
      </c>
      <c r="F93" s="45">
        <v>7</v>
      </c>
      <c r="G93" s="45">
        <v>1</v>
      </c>
      <c r="H93" s="72"/>
      <c r="I93" s="73"/>
      <c r="J93" s="73"/>
      <c r="K93" s="73"/>
      <c r="L93" s="73"/>
      <c r="M93" s="73"/>
      <c r="N93" s="73"/>
      <c r="O93" s="73"/>
      <c r="P93" s="73"/>
      <c r="Q93" s="73"/>
      <c r="R93" s="73"/>
    </row>
    <row r="94" spans="2:18" x14ac:dyDescent="0.15">
      <c r="B94" s="52"/>
      <c r="C94" s="53">
        <f>$C93/C93</f>
        <v>1</v>
      </c>
      <c r="D94" s="53">
        <f t="shared" ref="D94:G94" si="35">D93/$C93</f>
        <v>0.4642857142857143</v>
      </c>
      <c r="E94" s="53">
        <f t="shared" si="35"/>
        <v>0.39285714285714285</v>
      </c>
      <c r="F94" s="53">
        <f t="shared" si="35"/>
        <v>0.125</v>
      </c>
      <c r="G94" s="53">
        <f t="shared" si="35"/>
        <v>1.7857142857142856E-2</v>
      </c>
      <c r="H94" s="72"/>
      <c r="I94" s="73"/>
      <c r="J94" s="73"/>
      <c r="K94" s="73"/>
      <c r="L94" s="73"/>
      <c r="M94" s="73"/>
      <c r="N94" s="73"/>
      <c r="O94" s="73"/>
      <c r="P94" s="73"/>
      <c r="Q94" s="73"/>
      <c r="R94" s="73"/>
    </row>
    <row r="95" spans="2:18" x14ac:dyDescent="0.15">
      <c r="B95" s="50" t="s">
        <v>33</v>
      </c>
      <c r="C95" s="44">
        <f>SUM(D95:G95)</f>
        <v>235</v>
      </c>
      <c r="D95" s="51">
        <v>78</v>
      </c>
      <c r="E95" s="45">
        <v>79</v>
      </c>
      <c r="F95" s="45">
        <v>57</v>
      </c>
      <c r="G95" s="45">
        <v>21</v>
      </c>
      <c r="H95" s="72"/>
      <c r="I95" s="73"/>
      <c r="J95" s="73"/>
      <c r="K95" s="73"/>
      <c r="L95" s="73"/>
      <c r="M95" s="73"/>
      <c r="N95" s="73"/>
      <c r="O95" s="73"/>
      <c r="P95" s="73"/>
      <c r="Q95" s="73"/>
      <c r="R95" s="73"/>
    </row>
    <row r="96" spans="2:18" x14ac:dyDescent="0.15">
      <c r="B96" s="52"/>
      <c r="C96" s="53">
        <f>$C95/C95</f>
        <v>1</v>
      </c>
      <c r="D96" s="53">
        <f t="shared" ref="D96:G96" si="36">D95/$C95</f>
        <v>0.33191489361702126</v>
      </c>
      <c r="E96" s="53">
        <f t="shared" si="36"/>
        <v>0.33617021276595743</v>
      </c>
      <c r="F96" s="53">
        <f t="shared" si="36"/>
        <v>0.24255319148936169</v>
      </c>
      <c r="G96" s="53">
        <f t="shared" si="36"/>
        <v>8.9361702127659579E-2</v>
      </c>
      <c r="H96" s="19"/>
    </row>
    <row r="97" spans="2:8" ht="12" customHeight="1" x14ac:dyDescent="0.15">
      <c r="B97" s="50" t="s">
        <v>34</v>
      </c>
      <c r="C97" s="44">
        <f>SUM(D97:G97)</f>
        <v>99</v>
      </c>
      <c r="D97" s="51">
        <v>25</v>
      </c>
      <c r="E97" s="45">
        <v>32</v>
      </c>
      <c r="F97" s="45">
        <v>28</v>
      </c>
      <c r="G97" s="45">
        <v>14</v>
      </c>
      <c r="H97" s="19"/>
    </row>
    <row r="98" spans="2:8" ht="12" customHeight="1" x14ac:dyDescent="0.15">
      <c r="B98" s="52"/>
      <c r="C98" s="53">
        <f>$C97/C97</f>
        <v>1</v>
      </c>
      <c r="D98" s="53">
        <f t="shared" ref="D98:G98" si="37">D97/$C97</f>
        <v>0.25252525252525254</v>
      </c>
      <c r="E98" s="53">
        <f t="shared" si="37"/>
        <v>0.32323232323232326</v>
      </c>
      <c r="F98" s="53">
        <f t="shared" si="37"/>
        <v>0.28282828282828282</v>
      </c>
      <c r="G98" s="53">
        <f t="shared" si="37"/>
        <v>0.14141414141414141</v>
      </c>
      <c r="H98" s="19"/>
    </row>
    <row r="99" spans="2:8" ht="12" customHeight="1" x14ac:dyDescent="0.15">
      <c r="B99" s="50" t="s">
        <v>35</v>
      </c>
      <c r="C99" s="44">
        <f>SUM(D99:G99)</f>
        <v>97</v>
      </c>
      <c r="D99" s="51">
        <v>33</v>
      </c>
      <c r="E99" s="45">
        <v>29</v>
      </c>
      <c r="F99" s="45">
        <v>20</v>
      </c>
      <c r="G99" s="45">
        <v>15</v>
      </c>
      <c r="H99" s="19"/>
    </row>
    <row r="100" spans="2:8" s="57" customFormat="1" ht="12" customHeight="1" x14ac:dyDescent="0.15">
      <c r="B100" s="52"/>
      <c r="C100" s="53">
        <f t="shared" ref="C100" si="38">$C99/C99</f>
        <v>1</v>
      </c>
      <c r="D100" s="53">
        <f t="shared" ref="D100:G100" si="39">D99/$C99</f>
        <v>0.34020618556701032</v>
      </c>
      <c r="E100" s="53">
        <f t="shared" si="39"/>
        <v>0.29896907216494845</v>
      </c>
      <c r="F100" s="53">
        <f t="shared" si="39"/>
        <v>0.20618556701030927</v>
      </c>
      <c r="G100" s="53">
        <f t="shared" si="39"/>
        <v>0.15463917525773196</v>
      </c>
    </row>
    <row r="101" spans="2:8" ht="12" customHeight="1" x14ac:dyDescent="0.15">
      <c r="B101" s="50" t="s">
        <v>0</v>
      </c>
      <c r="C101" s="44">
        <f>SUM(D101:G101)</f>
        <v>22</v>
      </c>
      <c r="D101" s="51">
        <v>3</v>
      </c>
      <c r="E101" s="45">
        <v>3</v>
      </c>
      <c r="F101" s="45">
        <v>3</v>
      </c>
      <c r="G101" s="45">
        <v>13</v>
      </c>
      <c r="H101" s="19"/>
    </row>
    <row r="102" spans="2:8" s="57" customFormat="1" ht="12" customHeight="1" x14ac:dyDescent="0.15">
      <c r="B102" s="52"/>
      <c r="C102" s="53">
        <f t="shared" ref="C102" si="40">$C101/C101</f>
        <v>1</v>
      </c>
      <c r="D102" s="53">
        <f t="shared" ref="D102:G102" si="41">D101/$C101</f>
        <v>0.13636363636363635</v>
      </c>
      <c r="E102" s="53">
        <f t="shared" si="41"/>
        <v>0.13636363636363635</v>
      </c>
      <c r="F102" s="53">
        <f t="shared" si="41"/>
        <v>0.13636363636363635</v>
      </c>
      <c r="G102" s="53">
        <f t="shared" si="41"/>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30.75"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191</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95</v>
      </c>
      <c r="F10" s="146">
        <f>E10/E$14</f>
        <v>0.11845386533665836</v>
      </c>
    </row>
    <row r="11" spans="2:12" ht="15" customHeight="1" x14ac:dyDescent="0.15">
      <c r="B11" s="143" t="s">
        <v>118</v>
      </c>
      <c r="C11" s="144"/>
      <c r="D11" s="144"/>
      <c r="E11" s="85">
        <v>264</v>
      </c>
      <c r="F11" s="146">
        <f>E11/E$14</f>
        <v>0.32917705735660846</v>
      </c>
    </row>
    <row r="12" spans="2:12" ht="15" customHeight="1" x14ac:dyDescent="0.15">
      <c r="B12" s="143" t="s">
        <v>119</v>
      </c>
      <c r="C12" s="144"/>
      <c r="D12" s="144"/>
      <c r="E12" s="85">
        <v>316</v>
      </c>
      <c r="F12" s="146">
        <f>E12/E$14</f>
        <v>0.3940149625935162</v>
      </c>
    </row>
    <row r="13" spans="2:12" ht="15" customHeight="1" thickBot="1" x14ac:dyDescent="0.2">
      <c r="B13" s="170" t="s">
        <v>0</v>
      </c>
      <c r="C13" s="148"/>
      <c r="D13" s="148"/>
      <c r="E13" s="150">
        <v>127</v>
      </c>
      <c r="F13" s="151">
        <f>E13/E$14</f>
        <v>0.15835411471321695</v>
      </c>
    </row>
    <row r="14" spans="2:12" ht="15" customHeight="1" thickTop="1" x14ac:dyDescent="0.15">
      <c r="B14" s="325" t="s">
        <v>14</v>
      </c>
      <c r="C14" s="326"/>
      <c r="D14" s="327"/>
      <c r="E14" s="152">
        <f>SUM(E10:E13)</f>
        <v>802</v>
      </c>
      <c r="F14" s="153">
        <f>SUM(F10:F13)</f>
        <v>0.99999999999999989</v>
      </c>
    </row>
    <row r="15" spans="2:12" ht="9.75" customHeight="1" x14ac:dyDescent="0.4">
      <c r="B15" s="171"/>
    </row>
    <row r="16" spans="2:12" x14ac:dyDescent="0.4">
      <c r="B16" s="18" t="s">
        <v>80</v>
      </c>
    </row>
    <row r="17" spans="2:14" ht="30" customHeight="1" x14ac:dyDescent="0.4">
      <c r="B17" s="1"/>
      <c r="C17" s="83" t="s">
        <v>39</v>
      </c>
      <c r="D17" s="83" t="s">
        <v>117</v>
      </c>
      <c r="E17" s="83" t="s">
        <v>118</v>
      </c>
      <c r="F17" s="83" t="s">
        <v>119</v>
      </c>
      <c r="G17" s="83" t="s">
        <v>91</v>
      </c>
    </row>
    <row r="18" spans="2:14" ht="15" customHeight="1" x14ac:dyDescent="0.4">
      <c r="B18" s="4" t="s">
        <v>267</v>
      </c>
      <c r="C18" s="5">
        <f>SUM(D18:G18)</f>
        <v>892</v>
      </c>
      <c r="D18" s="5">
        <v>97</v>
      </c>
      <c r="E18" s="5">
        <v>359</v>
      </c>
      <c r="F18" s="5">
        <v>390</v>
      </c>
      <c r="G18" s="5">
        <v>46</v>
      </c>
    </row>
    <row r="19" spans="2:14" ht="15" customHeight="1" x14ac:dyDescent="0.4">
      <c r="B19" s="7" t="s">
        <v>268</v>
      </c>
      <c r="C19" s="5">
        <f>SUM(D19:G19)</f>
        <v>802</v>
      </c>
      <c r="D19" s="8">
        <v>95</v>
      </c>
      <c r="E19" s="8">
        <v>264</v>
      </c>
      <c r="F19" s="8">
        <v>316</v>
      </c>
      <c r="G19" s="8">
        <v>127</v>
      </c>
    </row>
    <row r="20" spans="2:14" ht="7.5" customHeight="1" x14ac:dyDescent="0.4">
      <c r="B20" s="10"/>
      <c r="C20" s="10"/>
      <c r="D20" s="10"/>
      <c r="E20" s="11"/>
      <c r="F20" s="10"/>
      <c r="G20" s="10"/>
    </row>
    <row r="21" spans="2:14" ht="15" customHeight="1" x14ac:dyDescent="0.4">
      <c r="B21" s="4" t="s">
        <v>267</v>
      </c>
      <c r="C21" s="12">
        <f>C18/C18</f>
        <v>1</v>
      </c>
      <c r="D21" s="12">
        <f>D18/$C18</f>
        <v>0.10874439461883408</v>
      </c>
      <c r="E21" s="12">
        <f t="shared" ref="E21:G22" si="0">E18/$C18</f>
        <v>0.40246636771300448</v>
      </c>
      <c r="F21" s="12">
        <f t="shared" si="0"/>
        <v>0.43721973094170402</v>
      </c>
      <c r="G21" s="12">
        <f t="shared" si="0"/>
        <v>5.1569506726457402E-2</v>
      </c>
    </row>
    <row r="22" spans="2:14" ht="15" customHeight="1" x14ac:dyDescent="0.4">
      <c r="B22" s="7" t="s">
        <v>268</v>
      </c>
      <c r="C22" s="12">
        <f>C19/C19</f>
        <v>1</v>
      </c>
      <c r="D22" s="12">
        <f>D19/$C19</f>
        <v>0.11845386533665836</v>
      </c>
      <c r="E22" s="12">
        <f t="shared" si="0"/>
        <v>0.32917705735660846</v>
      </c>
      <c r="F22" s="12">
        <f t="shared" si="0"/>
        <v>0.3940149625935162</v>
      </c>
      <c r="G22" s="12">
        <f t="shared" si="0"/>
        <v>0.15835411471321695</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95</v>
      </c>
      <c r="E26" s="45">
        <f t="shared" ref="E26:G26" si="1">SUM(E28,E30,E32,E34,E36,E38,E40,E42,E44,E46,E48)</f>
        <v>264</v>
      </c>
      <c r="F26" s="45">
        <f t="shared" si="1"/>
        <v>316</v>
      </c>
      <c r="G26" s="45">
        <f t="shared" si="1"/>
        <v>127</v>
      </c>
    </row>
    <row r="27" spans="2:14" ht="12.75" thickBot="1" x14ac:dyDescent="0.2">
      <c r="B27" s="47"/>
      <c r="C27" s="48">
        <f>$C26/C26</f>
        <v>1</v>
      </c>
      <c r="D27" s="48">
        <f>D26/$C26</f>
        <v>0.11845386533665836</v>
      </c>
      <c r="E27" s="48">
        <f t="shared" ref="E27:G27" si="2">E26/$C26</f>
        <v>0.32917705735660846</v>
      </c>
      <c r="F27" s="48">
        <f t="shared" si="2"/>
        <v>0.3940149625935162</v>
      </c>
      <c r="G27" s="48">
        <f t="shared" si="2"/>
        <v>0.15835411471321695</v>
      </c>
    </row>
    <row r="28" spans="2:14" ht="12.75" thickTop="1" x14ac:dyDescent="0.15">
      <c r="B28" s="50" t="s">
        <v>5</v>
      </c>
      <c r="C28" s="44">
        <f>SUM(D28:G28)</f>
        <v>245</v>
      </c>
      <c r="D28" s="51">
        <v>31</v>
      </c>
      <c r="E28" s="45">
        <v>82</v>
      </c>
      <c r="F28" s="45">
        <v>101</v>
      </c>
      <c r="G28" s="45">
        <v>31</v>
      </c>
    </row>
    <row r="29" spans="2:14" x14ac:dyDescent="0.15">
      <c r="B29" s="52"/>
      <c r="C29" s="53">
        <f>$C28/C28</f>
        <v>1</v>
      </c>
      <c r="D29" s="53">
        <f>D28/$C28</f>
        <v>0.12653061224489795</v>
      </c>
      <c r="E29" s="53">
        <f t="shared" ref="E29:G29" si="3">E28/$C28</f>
        <v>0.33469387755102042</v>
      </c>
      <c r="F29" s="53">
        <f t="shared" si="3"/>
        <v>0.41224489795918368</v>
      </c>
      <c r="G29" s="53">
        <f t="shared" si="3"/>
        <v>0.12653061224489795</v>
      </c>
    </row>
    <row r="30" spans="2:14" x14ac:dyDescent="0.15">
      <c r="B30" s="50" t="s">
        <v>6</v>
      </c>
      <c r="C30" s="44">
        <f>SUM(D30:G30)</f>
        <v>89</v>
      </c>
      <c r="D30" s="51">
        <v>9</v>
      </c>
      <c r="E30" s="45">
        <v>25</v>
      </c>
      <c r="F30" s="45">
        <v>39</v>
      </c>
      <c r="G30" s="45">
        <v>16</v>
      </c>
    </row>
    <row r="31" spans="2:14" x14ac:dyDescent="0.15">
      <c r="B31" s="52"/>
      <c r="C31" s="53">
        <f>$C30/C30</f>
        <v>1</v>
      </c>
      <c r="D31" s="53">
        <f>D30/$C30</f>
        <v>0.10112359550561797</v>
      </c>
      <c r="E31" s="53">
        <f t="shared" ref="E31:G31" si="4">E30/$C30</f>
        <v>0.2808988764044944</v>
      </c>
      <c r="F31" s="53">
        <f t="shared" si="4"/>
        <v>0.43820224719101125</v>
      </c>
      <c r="G31" s="53">
        <f t="shared" si="4"/>
        <v>0.1797752808988764</v>
      </c>
    </row>
    <row r="32" spans="2:14" x14ac:dyDescent="0.15">
      <c r="B32" s="50" t="s">
        <v>7</v>
      </c>
      <c r="C32" s="44">
        <f>SUM(D32:G32)</f>
        <v>213</v>
      </c>
      <c r="D32" s="51">
        <v>23</v>
      </c>
      <c r="E32" s="45">
        <v>74</v>
      </c>
      <c r="F32" s="45">
        <v>82</v>
      </c>
      <c r="G32" s="45">
        <v>34</v>
      </c>
    </row>
    <row r="33" spans="2:7" x14ac:dyDescent="0.15">
      <c r="B33" s="52"/>
      <c r="C33" s="53">
        <f>$C32/C32</f>
        <v>1</v>
      </c>
      <c r="D33" s="53">
        <f>D32/$C32</f>
        <v>0.107981220657277</v>
      </c>
      <c r="E33" s="53">
        <f t="shared" ref="E33:G33" si="5">E32/$C32</f>
        <v>0.34741784037558687</v>
      </c>
      <c r="F33" s="53">
        <f t="shared" si="5"/>
        <v>0.38497652582159625</v>
      </c>
      <c r="G33" s="53">
        <f t="shared" si="5"/>
        <v>0.15962441314553991</v>
      </c>
    </row>
    <row r="34" spans="2:7" x14ac:dyDescent="0.15">
      <c r="B34" s="50" t="s">
        <v>8</v>
      </c>
      <c r="C34" s="44">
        <f>SUM(D34:G34)</f>
        <v>36</v>
      </c>
      <c r="D34" s="51">
        <v>7</v>
      </c>
      <c r="E34" s="45">
        <v>10</v>
      </c>
      <c r="F34" s="45">
        <v>15</v>
      </c>
      <c r="G34" s="45">
        <v>4</v>
      </c>
    </row>
    <row r="35" spans="2:7" x14ac:dyDescent="0.15">
      <c r="B35" s="52"/>
      <c r="C35" s="53">
        <f>$C34/C34</f>
        <v>1</v>
      </c>
      <c r="D35" s="53">
        <f>D34/$C34</f>
        <v>0.19444444444444445</v>
      </c>
      <c r="E35" s="53">
        <f t="shared" ref="E35:G35" si="6">E34/$C34</f>
        <v>0.27777777777777779</v>
      </c>
      <c r="F35" s="53">
        <f t="shared" si="6"/>
        <v>0.41666666666666669</v>
      </c>
      <c r="G35" s="53">
        <f t="shared" si="6"/>
        <v>0.1111111111111111</v>
      </c>
    </row>
    <row r="36" spans="2:7" x14ac:dyDescent="0.15">
      <c r="B36" s="50" t="s">
        <v>9</v>
      </c>
      <c r="C36" s="44">
        <f>SUM(D36:G36)</f>
        <v>98</v>
      </c>
      <c r="D36" s="51">
        <v>11</v>
      </c>
      <c r="E36" s="45">
        <v>32</v>
      </c>
      <c r="F36" s="45">
        <v>39</v>
      </c>
      <c r="G36" s="45">
        <v>16</v>
      </c>
    </row>
    <row r="37" spans="2:7" x14ac:dyDescent="0.15">
      <c r="B37" s="52"/>
      <c r="C37" s="53">
        <f>$C36/C36</f>
        <v>1</v>
      </c>
      <c r="D37" s="53">
        <f>D36/$C36</f>
        <v>0.11224489795918367</v>
      </c>
      <c r="E37" s="53">
        <f t="shared" ref="E37:G37" si="7">E36/$C36</f>
        <v>0.32653061224489793</v>
      </c>
      <c r="F37" s="53">
        <f t="shared" si="7"/>
        <v>0.39795918367346939</v>
      </c>
      <c r="G37" s="53">
        <f t="shared" si="7"/>
        <v>0.16326530612244897</v>
      </c>
    </row>
    <row r="38" spans="2:7" x14ac:dyDescent="0.15">
      <c r="B38" s="50" t="s">
        <v>1</v>
      </c>
      <c r="C38" s="44">
        <f>SUM(D38:G38)</f>
        <v>4</v>
      </c>
      <c r="D38" s="51">
        <v>2</v>
      </c>
      <c r="E38" s="45">
        <v>2</v>
      </c>
      <c r="F38" s="45">
        <v>0</v>
      </c>
      <c r="G38" s="45">
        <v>0</v>
      </c>
    </row>
    <row r="39" spans="2:7" x14ac:dyDescent="0.15">
      <c r="B39" s="52"/>
      <c r="C39" s="53">
        <f>$C38/C38</f>
        <v>1</v>
      </c>
      <c r="D39" s="53">
        <f>D38/$C38</f>
        <v>0.5</v>
      </c>
      <c r="E39" s="53">
        <f t="shared" ref="E39:G39" si="8">E38/$C38</f>
        <v>0.5</v>
      </c>
      <c r="F39" s="53">
        <f t="shared" si="8"/>
        <v>0</v>
      </c>
      <c r="G39" s="53">
        <f t="shared" si="8"/>
        <v>0</v>
      </c>
    </row>
    <row r="40" spans="2:7" x14ac:dyDescent="0.15">
      <c r="B40" s="50" t="s">
        <v>10</v>
      </c>
      <c r="C40" s="44">
        <f>SUM(D40:G40)</f>
        <v>17</v>
      </c>
      <c r="D40" s="51">
        <v>3</v>
      </c>
      <c r="E40" s="45">
        <v>6</v>
      </c>
      <c r="F40" s="45">
        <v>7</v>
      </c>
      <c r="G40" s="45">
        <v>1</v>
      </c>
    </row>
    <row r="41" spans="2:7" x14ac:dyDescent="0.15">
      <c r="B41" s="52"/>
      <c r="C41" s="53">
        <f>$C40/C40</f>
        <v>1</v>
      </c>
      <c r="D41" s="53">
        <f>D40/$C40</f>
        <v>0.17647058823529413</v>
      </c>
      <c r="E41" s="53">
        <f t="shared" ref="E41:G41" si="9">E40/$C40</f>
        <v>0.35294117647058826</v>
      </c>
      <c r="F41" s="53">
        <f t="shared" si="9"/>
        <v>0.41176470588235292</v>
      </c>
      <c r="G41" s="53">
        <f t="shared" si="9"/>
        <v>5.8823529411764705E-2</v>
      </c>
    </row>
    <row r="42" spans="2:7" x14ac:dyDescent="0.15">
      <c r="B42" s="50" t="s">
        <v>11</v>
      </c>
      <c r="C42" s="44">
        <f>SUM(D42:G42)</f>
        <v>3</v>
      </c>
      <c r="D42" s="51">
        <v>1</v>
      </c>
      <c r="E42" s="45">
        <v>0</v>
      </c>
      <c r="F42" s="45">
        <v>2</v>
      </c>
      <c r="G42" s="45">
        <v>0</v>
      </c>
    </row>
    <row r="43" spans="2:7" x14ac:dyDescent="0.15">
      <c r="B43" s="52"/>
      <c r="C43" s="53">
        <f>$C42/C42</f>
        <v>1</v>
      </c>
      <c r="D43" s="53">
        <f>D42/$C42</f>
        <v>0.33333333333333331</v>
      </c>
      <c r="E43" s="53">
        <f t="shared" ref="E43:G43" si="10">E42/$C42</f>
        <v>0</v>
      </c>
      <c r="F43" s="53">
        <f t="shared" si="10"/>
        <v>0.66666666666666663</v>
      </c>
      <c r="G43" s="53">
        <f t="shared" si="10"/>
        <v>0</v>
      </c>
    </row>
    <row r="44" spans="2:7" x14ac:dyDescent="0.15">
      <c r="B44" s="50" t="s">
        <v>12</v>
      </c>
      <c r="C44" s="44">
        <f>SUM(D44:G44)</f>
        <v>18</v>
      </c>
      <c r="D44" s="51">
        <v>2</v>
      </c>
      <c r="E44" s="45">
        <v>5</v>
      </c>
      <c r="F44" s="45">
        <v>8</v>
      </c>
      <c r="G44" s="45">
        <v>3</v>
      </c>
    </row>
    <row r="45" spans="2:7" x14ac:dyDescent="0.15">
      <c r="B45" s="52"/>
      <c r="C45" s="53">
        <f>$C44/C44</f>
        <v>1</v>
      </c>
      <c r="D45" s="53">
        <f>D44/$C44</f>
        <v>0.1111111111111111</v>
      </c>
      <c r="E45" s="53">
        <f t="shared" ref="E45:G45" si="11">E44/$C44</f>
        <v>0.27777777777777779</v>
      </c>
      <c r="F45" s="53">
        <f t="shared" si="11"/>
        <v>0.44444444444444442</v>
      </c>
      <c r="G45" s="53">
        <f t="shared" si="11"/>
        <v>0.16666666666666666</v>
      </c>
    </row>
    <row r="46" spans="2:7" x14ac:dyDescent="0.15">
      <c r="B46" s="50" t="s">
        <v>13</v>
      </c>
      <c r="C46" s="44">
        <f>SUM(D46:G46)</f>
        <v>9</v>
      </c>
      <c r="D46" s="51">
        <v>2</v>
      </c>
      <c r="E46" s="45">
        <v>3</v>
      </c>
      <c r="F46" s="45">
        <v>3</v>
      </c>
      <c r="G46" s="45">
        <v>1</v>
      </c>
    </row>
    <row r="47" spans="2:7" x14ac:dyDescent="0.15">
      <c r="B47" s="52"/>
      <c r="C47" s="53">
        <f>$C46/C46</f>
        <v>1</v>
      </c>
      <c r="D47" s="53">
        <f>D46/$C46</f>
        <v>0.22222222222222221</v>
      </c>
      <c r="E47" s="53">
        <f t="shared" ref="E47:G47" si="12">E46/$C46</f>
        <v>0.33333333333333331</v>
      </c>
      <c r="F47" s="53">
        <f t="shared" si="12"/>
        <v>0.33333333333333331</v>
      </c>
      <c r="G47" s="53">
        <f t="shared" si="12"/>
        <v>0.1111111111111111</v>
      </c>
    </row>
    <row r="48" spans="2:7" x14ac:dyDescent="0.15">
      <c r="B48" s="50" t="s">
        <v>43</v>
      </c>
      <c r="C48" s="44">
        <f>SUM(D48:G48)</f>
        <v>70</v>
      </c>
      <c r="D48" s="51">
        <v>4</v>
      </c>
      <c r="E48" s="45">
        <v>25</v>
      </c>
      <c r="F48" s="45">
        <v>20</v>
      </c>
      <c r="G48" s="45">
        <v>21</v>
      </c>
    </row>
    <row r="49" spans="2:8" x14ac:dyDescent="0.15">
      <c r="B49" s="52"/>
      <c r="C49" s="53">
        <f>$C48/C48</f>
        <v>1</v>
      </c>
      <c r="D49" s="53">
        <f>D48/$C48</f>
        <v>5.7142857142857141E-2</v>
      </c>
      <c r="E49" s="53">
        <f t="shared" ref="E49:G49" si="13">E48/$C48</f>
        <v>0.35714285714285715</v>
      </c>
      <c r="F49" s="53">
        <f t="shared" si="13"/>
        <v>0.2857142857142857</v>
      </c>
      <c r="G49" s="53">
        <f t="shared" si="13"/>
        <v>0.3</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95</v>
      </c>
      <c r="E53" s="45">
        <f t="shared" si="14"/>
        <v>264</v>
      </c>
      <c r="F53" s="45">
        <f t="shared" si="14"/>
        <v>316</v>
      </c>
      <c r="G53" s="45">
        <f t="shared" si="14"/>
        <v>127</v>
      </c>
      <c r="H53" s="19"/>
    </row>
    <row r="54" spans="2:8" ht="12.75" thickBot="1" x14ac:dyDescent="0.2">
      <c r="B54" s="47"/>
      <c r="C54" s="48">
        <f>$C53/C53</f>
        <v>1</v>
      </c>
      <c r="D54" s="48">
        <f t="shared" ref="D54:G54" si="15">D53/$C53</f>
        <v>0.11845386533665836</v>
      </c>
      <c r="E54" s="48">
        <f t="shared" si="15"/>
        <v>0.32917705735660846</v>
      </c>
      <c r="F54" s="48">
        <f t="shared" si="15"/>
        <v>0.3940149625935162</v>
      </c>
      <c r="G54" s="48">
        <f t="shared" si="15"/>
        <v>0.15835411471321695</v>
      </c>
      <c r="H54" s="19"/>
    </row>
    <row r="55" spans="2:8" ht="12.75" thickTop="1" x14ac:dyDescent="0.15">
      <c r="B55" s="50" t="s">
        <v>17</v>
      </c>
      <c r="C55" s="44">
        <f>SUM(D55:G55)</f>
        <v>633</v>
      </c>
      <c r="D55" s="51">
        <v>60</v>
      </c>
      <c r="E55" s="45">
        <v>197</v>
      </c>
      <c r="F55" s="45">
        <v>268</v>
      </c>
      <c r="G55" s="45">
        <v>108</v>
      </c>
      <c r="H55" s="19"/>
    </row>
    <row r="56" spans="2:8" x14ac:dyDescent="0.15">
      <c r="B56" s="52"/>
      <c r="C56" s="53">
        <f>$C55/C55</f>
        <v>1</v>
      </c>
      <c r="D56" s="53">
        <f t="shared" ref="D56:G56" si="16">D55/$C55</f>
        <v>9.4786729857819899E-2</v>
      </c>
      <c r="E56" s="53">
        <f t="shared" si="16"/>
        <v>0.31121642969984203</v>
      </c>
      <c r="F56" s="53">
        <f t="shared" si="16"/>
        <v>0.42338072669826227</v>
      </c>
      <c r="G56" s="53">
        <f t="shared" si="16"/>
        <v>0.17061611374407584</v>
      </c>
      <c r="H56" s="19"/>
    </row>
    <row r="57" spans="2:8" x14ac:dyDescent="0.15">
      <c r="B57" s="50" t="s">
        <v>18</v>
      </c>
      <c r="C57" s="44">
        <f>SUM(D57:G57)</f>
        <v>91</v>
      </c>
      <c r="D57" s="51">
        <v>23</v>
      </c>
      <c r="E57" s="45">
        <v>36</v>
      </c>
      <c r="F57" s="45">
        <v>24</v>
      </c>
      <c r="G57" s="45">
        <v>8</v>
      </c>
      <c r="H57" s="19"/>
    </row>
    <row r="58" spans="2:8" x14ac:dyDescent="0.15">
      <c r="B58" s="52"/>
      <c r="C58" s="53">
        <f>$C57/C57</f>
        <v>1</v>
      </c>
      <c r="D58" s="53">
        <f t="shared" ref="D58:G58" si="17">D57/$C57</f>
        <v>0.25274725274725274</v>
      </c>
      <c r="E58" s="53">
        <f t="shared" si="17"/>
        <v>0.39560439560439559</v>
      </c>
      <c r="F58" s="53">
        <f t="shared" si="17"/>
        <v>0.26373626373626374</v>
      </c>
      <c r="G58" s="53">
        <f t="shared" si="17"/>
        <v>8.7912087912087919E-2</v>
      </c>
      <c r="H58" s="19"/>
    </row>
    <row r="59" spans="2:8" x14ac:dyDescent="0.15">
      <c r="B59" s="50" t="s">
        <v>19</v>
      </c>
      <c r="C59" s="44">
        <f>SUM(D59:G59)</f>
        <v>21</v>
      </c>
      <c r="D59" s="51">
        <v>3</v>
      </c>
      <c r="E59" s="45">
        <v>9</v>
      </c>
      <c r="F59" s="45">
        <v>9</v>
      </c>
      <c r="G59" s="45">
        <v>0</v>
      </c>
      <c r="H59" s="19"/>
    </row>
    <row r="60" spans="2:8" x14ac:dyDescent="0.15">
      <c r="B60" s="52"/>
      <c r="C60" s="53">
        <f>$C59/C59</f>
        <v>1</v>
      </c>
      <c r="D60" s="53">
        <f t="shared" ref="D60:G60" si="18">D59/$C59</f>
        <v>0.14285714285714285</v>
      </c>
      <c r="E60" s="53">
        <f t="shared" si="18"/>
        <v>0.42857142857142855</v>
      </c>
      <c r="F60" s="53">
        <f t="shared" si="18"/>
        <v>0.42857142857142855</v>
      </c>
      <c r="G60" s="53">
        <f t="shared" si="18"/>
        <v>0</v>
      </c>
      <c r="H60" s="19"/>
    </row>
    <row r="61" spans="2:8" x14ac:dyDescent="0.15">
      <c r="B61" s="50" t="s">
        <v>20</v>
      </c>
      <c r="C61" s="44">
        <f>SUM(D61:G61)</f>
        <v>37</v>
      </c>
      <c r="D61" s="51">
        <v>9</v>
      </c>
      <c r="E61" s="45">
        <v>17</v>
      </c>
      <c r="F61" s="45">
        <v>9</v>
      </c>
      <c r="G61" s="45">
        <v>2</v>
      </c>
      <c r="H61" s="19"/>
    </row>
    <row r="62" spans="2:8" x14ac:dyDescent="0.15">
      <c r="B62" s="52"/>
      <c r="C62" s="53">
        <f>$C61/C61</f>
        <v>1</v>
      </c>
      <c r="D62" s="53">
        <f t="shared" ref="D62:G62" si="19">D61/$C61</f>
        <v>0.24324324324324326</v>
      </c>
      <c r="E62" s="53">
        <f t="shared" si="19"/>
        <v>0.45945945945945948</v>
      </c>
      <c r="F62" s="53">
        <f t="shared" si="19"/>
        <v>0.24324324324324326</v>
      </c>
      <c r="G62" s="53">
        <f t="shared" si="19"/>
        <v>5.4054054054054057E-2</v>
      </c>
      <c r="H62" s="19"/>
    </row>
    <row r="63" spans="2:8" x14ac:dyDescent="0.15">
      <c r="B63" s="50" t="s">
        <v>24</v>
      </c>
      <c r="C63" s="44">
        <f>SUM(D63:G63)</f>
        <v>20</v>
      </c>
      <c r="D63" s="51">
        <v>0</v>
      </c>
      <c r="E63" s="45">
        <v>5</v>
      </c>
      <c r="F63" s="45">
        <v>6</v>
      </c>
      <c r="G63" s="45">
        <v>9</v>
      </c>
      <c r="H63" s="19"/>
    </row>
    <row r="64" spans="2:8" x14ac:dyDescent="0.15">
      <c r="B64" s="52"/>
      <c r="C64" s="53">
        <f>$C63/C63</f>
        <v>1</v>
      </c>
      <c r="D64" s="53">
        <f t="shared" ref="D64:G64" si="20">D63/$C63</f>
        <v>0</v>
      </c>
      <c r="E64" s="53">
        <f t="shared" si="20"/>
        <v>0.25</v>
      </c>
      <c r="F64" s="53">
        <f t="shared" si="20"/>
        <v>0.3</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94</v>
      </c>
      <c r="E68" s="45">
        <f t="shared" ref="E68:G68" si="21">SUM(E70,E72,E74,E76,E78,E80)</f>
        <v>262</v>
      </c>
      <c r="F68" s="45">
        <f t="shared" si="21"/>
        <v>313</v>
      </c>
      <c r="G68" s="45">
        <f t="shared" si="21"/>
        <v>115</v>
      </c>
      <c r="H68" s="19"/>
    </row>
    <row r="69" spans="2:8" ht="12.75" thickBot="1" x14ac:dyDescent="0.2">
      <c r="B69" s="47"/>
      <c r="C69" s="48">
        <f>$C68/C68</f>
        <v>1</v>
      </c>
      <c r="D69" s="48">
        <f>D68/$C68</f>
        <v>0.11989795918367346</v>
      </c>
      <c r="E69" s="48">
        <f t="shared" ref="E69:G69" si="22">E68/$C68</f>
        <v>0.33418367346938777</v>
      </c>
      <c r="F69" s="48">
        <f t="shared" si="22"/>
        <v>0.39923469387755101</v>
      </c>
      <c r="G69" s="48">
        <f t="shared" si="22"/>
        <v>0.14668367346938777</v>
      </c>
      <c r="H69" s="19"/>
    </row>
    <row r="70" spans="2:8" ht="12.75" thickTop="1" x14ac:dyDescent="0.15">
      <c r="B70" s="50" t="s">
        <v>500</v>
      </c>
      <c r="C70" s="44">
        <f>SUM(D70:G70)</f>
        <v>109</v>
      </c>
      <c r="D70" s="51">
        <v>5</v>
      </c>
      <c r="E70" s="45">
        <v>23</v>
      </c>
      <c r="F70" s="45">
        <v>52</v>
      </c>
      <c r="G70" s="45">
        <v>29</v>
      </c>
    </row>
    <row r="71" spans="2:8" x14ac:dyDescent="0.15">
      <c r="B71" s="52"/>
      <c r="C71" s="53">
        <f>$C70/C70</f>
        <v>1</v>
      </c>
      <c r="D71" s="53">
        <f>D70/$C70</f>
        <v>4.5871559633027525E-2</v>
      </c>
      <c r="E71" s="53">
        <f t="shared" ref="E71:G71" si="23">E70/$C70</f>
        <v>0.21100917431192662</v>
      </c>
      <c r="F71" s="53">
        <f t="shared" si="23"/>
        <v>0.47706422018348627</v>
      </c>
      <c r="G71" s="53">
        <f t="shared" si="23"/>
        <v>0.26605504587155965</v>
      </c>
    </row>
    <row r="72" spans="2:8" x14ac:dyDescent="0.15">
      <c r="B72" s="50" t="s">
        <v>21</v>
      </c>
      <c r="C72" s="44">
        <f>SUM(D72:G72)</f>
        <v>226</v>
      </c>
      <c r="D72" s="51">
        <v>23</v>
      </c>
      <c r="E72" s="45">
        <v>70</v>
      </c>
      <c r="F72" s="45">
        <v>86</v>
      </c>
      <c r="G72" s="45">
        <v>47</v>
      </c>
    </row>
    <row r="73" spans="2:8" x14ac:dyDescent="0.15">
      <c r="B73" s="52"/>
      <c r="C73" s="53">
        <f>$C72/C72</f>
        <v>1</v>
      </c>
      <c r="D73" s="53">
        <f>D72/$C72</f>
        <v>0.10176991150442478</v>
      </c>
      <c r="E73" s="53">
        <f t="shared" ref="E73:G73" si="24">E72/$C72</f>
        <v>0.30973451327433627</v>
      </c>
      <c r="F73" s="53">
        <f t="shared" si="24"/>
        <v>0.38053097345132741</v>
      </c>
      <c r="G73" s="53">
        <f t="shared" si="24"/>
        <v>0.20796460176991149</v>
      </c>
    </row>
    <row r="74" spans="2:8" x14ac:dyDescent="0.15">
      <c r="B74" s="50" t="s">
        <v>22</v>
      </c>
      <c r="C74" s="44">
        <f>SUM(D74:G74)</f>
        <v>276</v>
      </c>
      <c r="D74" s="51">
        <v>37</v>
      </c>
      <c r="E74" s="45">
        <v>100</v>
      </c>
      <c r="F74" s="45">
        <v>112</v>
      </c>
      <c r="G74" s="45">
        <v>27</v>
      </c>
    </row>
    <row r="75" spans="2:8" x14ac:dyDescent="0.15">
      <c r="B75" s="52"/>
      <c r="C75" s="53">
        <f>$C74/C74</f>
        <v>1</v>
      </c>
      <c r="D75" s="53">
        <f>D74/$C74</f>
        <v>0.13405797101449277</v>
      </c>
      <c r="E75" s="53">
        <f t="shared" ref="E75:G75" si="25">E74/$C74</f>
        <v>0.36231884057971014</v>
      </c>
      <c r="F75" s="53">
        <f t="shared" si="25"/>
        <v>0.40579710144927539</v>
      </c>
      <c r="G75" s="53">
        <f t="shared" si="25"/>
        <v>9.7826086956521743E-2</v>
      </c>
    </row>
    <row r="76" spans="2:8" x14ac:dyDescent="0.15">
      <c r="B76" s="50" t="s">
        <v>23</v>
      </c>
      <c r="C76" s="44">
        <f>SUM(D76:G76)</f>
        <v>90</v>
      </c>
      <c r="D76" s="51">
        <v>13</v>
      </c>
      <c r="E76" s="45">
        <v>33</v>
      </c>
      <c r="F76" s="45">
        <v>37</v>
      </c>
      <c r="G76" s="45">
        <v>7</v>
      </c>
    </row>
    <row r="77" spans="2:8" x14ac:dyDescent="0.15">
      <c r="B77" s="52"/>
      <c r="C77" s="53">
        <f>$C76/C76</f>
        <v>1</v>
      </c>
      <c r="D77" s="53">
        <f>D76/$C76</f>
        <v>0.14444444444444443</v>
      </c>
      <c r="E77" s="53">
        <f t="shared" ref="E77:G77" si="26">E76/$C76</f>
        <v>0.36666666666666664</v>
      </c>
      <c r="F77" s="53">
        <f t="shared" si="26"/>
        <v>0.41111111111111109</v>
      </c>
      <c r="G77" s="53">
        <f t="shared" si="26"/>
        <v>7.7777777777777779E-2</v>
      </c>
      <c r="H77" s="19"/>
    </row>
    <row r="78" spans="2:8" x14ac:dyDescent="0.15">
      <c r="B78" s="50" t="s">
        <v>320</v>
      </c>
      <c r="C78" s="44">
        <f>SUM(D78:G78)</f>
        <v>62</v>
      </c>
      <c r="D78" s="51">
        <v>10</v>
      </c>
      <c r="E78" s="45">
        <v>31</v>
      </c>
      <c r="F78" s="45">
        <v>18</v>
      </c>
      <c r="G78" s="45">
        <v>3</v>
      </c>
      <c r="H78" s="19"/>
    </row>
    <row r="79" spans="2:8" x14ac:dyDescent="0.15">
      <c r="B79" s="52"/>
      <c r="C79" s="53">
        <f>$C78/C78</f>
        <v>1</v>
      </c>
      <c r="D79" s="53">
        <f>D78/$C78</f>
        <v>0.16129032258064516</v>
      </c>
      <c r="E79" s="53">
        <f t="shared" ref="E79:G79" si="27">E78/$C78</f>
        <v>0.5</v>
      </c>
      <c r="F79" s="53">
        <f t="shared" si="27"/>
        <v>0.29032258064516131</v>
      </c>
      <c r="G79" s="53">
        <f t="shared" si="27"/>
        <v>4.8387096774193547E-2</v>
      </c>
      <c r="H79" s="19"/>
    </row>
    <row r="80" spans="2:8" x14ac:dyDescent="0.15">
      <c r="B80" s="50" t="s">
        <v>319</v>
      </c>
      <c r="C80" s="44">
        <f>SUM(D80:G80)</f>
        <v>21</v>
      </c>
      <c r="D80" s="51">
        <v>6</v>
      </c>
      <c r="E80" s="45">
        <v>5</v>
      </c>
      <c r="F80" s="45">
        <v>8</v>
      </c>
      <c r="G80" s="45">
        <v>2</v>
      </c>
      <c r="H80" s="19"/>
    </row>
    <row r="81" spans="2:18" ht="12.75" thickBot="1" x14ac:dyDescent="0.2">
      <c r="B81" s="52"/>
      <c r="C81" s="53">
        <f>$C80/C80</f>
        <v>1</v>
      </c>
      <c r="D81" s="53">
        <f>D80/$C80</f>
        <v>0.2857142857142857</v>
      </c>
      <c r="E81" s="53">
        <f t="shared" ref="E81:G81" si="28">E80/$C80</f>
        <v>0.23809523809523808</v>
      </c>
      <c r="F81" s="53">
        <f t="shared" si="28"/>
        <v>0.38095238095238093</v>
      </c>
      <c r="G81" s="53">
        <f t="shared" si="28"/>
        <v>9.5238095238095233E-2</v>
      </c>
      <c r="H81" s="19"/>
    </row>
    <row r="82" spans="2:18" ht="14.25" thickTop="1" x14ac:dyDescent="0.15">
      <c r="B82" s="243" t="s">
        <v>489</v>
      </c>
      <c r="C82" s="244">
        <f t="shared" ref="C82:C83" si="29">SUM(D82:G82)</f>
        <v>763</v>
      </c>
      <c r="D82" s="244">
        <f>SUM(D70,D72,D74,D76,D78)</f>
        <v>88</v>
      </c>
      <c r="E82" s="244">
        <f>SUM(E70,E72,E74,E76,E78)</f>
        <v>257</v>
      </c>
      <c r="F82" s="244">
        <f>SUM(F70,F72,F74,F76,F78)</f>
        <v>305</v>
      </c>
      <c r="G82" s="244">
        <f>SUM(G70,G72,G74,G76,G78)</f>
        <v>113</v>
      </c>
      <c r="H82" s="19"/>
    </row>
    <row r="83" spans="2:18" ht="13.5" x14ac:dyDescent="0.15">
      <c r="B83" s="245"/>
      <c r="C83" s="237">
        <f t="shared" si="29"/>
        <v>1</v>
      </c>
      <c r="D83" s="238">
        <f>D82/$C82</f>
        <v>0.11533420707732635</v>
      </c>
      <c r="E83" s="238">
        <f t="shared" ref="E83:G83" si="30">E82/$C82</f>
        <v>0.33682830930537355</v>
      </c>
      <c r="F83" s="238">
        <f t="shared" si="30"/>
        <v>0.39973787680209699</v>
      </c>
      <c r="G83" s="238">
        <f t="shared" si="30"/>
        <v>0.14809960681520315</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95</v>
      </c>
      <c r="E87" s="45">
        <f t="shared" ref="E87:G87" si="31">SUM(E89,E91,E93,E95,E97,E99,E101)</f>
        <v>264</v>
      </c>
      <c r="F87" s="45">
        <f t="shared" si="31"/>
        <v>316</v>
      </c>
      <c r="G87" s="45">
        <f t="shared" si="31"/>
        <v>127</v>
      </c>
      <c r="H87" s="19"/>
    </row>
    <row r="88" spans="2:18" ht="12.75" thickBot="1" x14ac:dyDescent="0.2">
      <c r="B88" s="47"/>
      <c r="C88" s="48">
        <f>$C87/C87</f>
        <v>1</v>
      </c>
      <c r="D88" s="48">
        <f t="shared" ref="D88:G88" si="32">D87/$C87</f>
        <v>0.11845386533665836</v>
      </c>
      <c r="E88" s="48">
        <f t="shared" si="32"/>
        <v>0.32917705735660846</v>
      </c>
      <c r="F88" s="48">
        <f t="shared" si="32"/>
        <v>0.3940149625935162</v>
      </c>
      <c r="G88" s="48">
        <f t="shared" si="32"/>
        <v>0.15835411471321695</v>
      </c>
      <c r="H88" s="19"/>
    </row>
    <row r="89" spans="2:18" ht="12.75" thickTop="1" x14ac:dyDescent="0.15">
      <c r="B89" s="50" t="s">
        <v>67</v>
      </c>
      <c r="C89" s="44">
        <f>SUM(D89:G89)</f>
        <v>262</v>
      </c>
      <c r="D89" s="51">
        <v>30</v>
      </c>
      <c r="E89" s="45">
        <v>82</v>
      </c>
      <c r="F89" s="45">
        <v>101</v>
      </c>
      <c r="G89" s="45">
        <v>49</v>
      </c>
      <c r="H89" s="72"/>
      <c r="I89" s="73"/>
      <c r="J89" s="73"/>
      <c r="K89" s="73"/>
      <c r="L89" s="73"/>
      <c r="M89" s="73"/>
      <c r="N89" s="73"/>
      <c r="O89" s="73"/>
      <c r="P89" s="73"/>
      <c r="Q89" s="73"/>
      <c r="R89" s="73"/>
    </row>
    <row r="90" spans="2:18" x14ac:dyDescent="0.15">
      <c r="B90" s="52"/>
      <c r="C90" s="53">
        <f>$C89/C89</f>
        <v>1</v>
      </c>
      <c r="D90" s="53">
        <f t="shared" ref="D90:G90" si="33">D89/$C89</f>
        <v>0.11450381679389313</v>
      </c>
      <c r="E90" s="53">
        <f t="shared" si="33"/>
        <v>0.31297709923664124</v>
      </c>
      <c r="F90" s="53">
        <f t="shared" si="33"/>
        <v>0.38549618320610685</v>
      </c>
      <c r="G90" s="53">
        <f t="shared" si="33"/>
        <v>0.18702290076335878</v>
      </c>
      <c r="H90" s="72"/>
      <c r="I90" s="73"/>
      <c r="J90" s="73"/>
      <c r="K90" s="73"/>
      <c r="L90" s="73"/>
      <c r="M90" s="73"/>
      <c r="N90" s="73"/>
      <c r="O90" s="73"/>
      <c r="P90" s="73"/>
      <c r="Q90" s="73"/>
      <c r="R90" s="73"/>
    </row>
    <row r="91" spans="2:18" x14ac:dyDescent="0.15">
      <c r="B91" s="50" t="s">
        <v>31</v>
      </c>
      <c r="C91" s="44">
        <f>SUM(D91:G91)</f>
        <v>31</v>
      </c>
      <c r="D91" s="51">
        <v>3</v>
      </c>
      <c r="E91" s="45">
        <v>16</v>
      </c>
      <c r="F91" s="45">
        <v>9</v>
      </c>
      <c r="G91" s="45">
        <v>3</v>
      </c>
      <c r="H91" s="72"/>
      <c r="I91" s="73"/>
      <c r="J91" s="73"/>
      <c r="K91" s="73"/>
      <c r="L91" s="73"/>
      <c r="M91" s="73"/>
      <c r="N91" s="73"/>
      <c r="O91" s="73"/>
      <c r="P91" s="73"/>
      <c r="Q91" s="73"/>
      <c r="R91" s="73"/>
    </row>
    <row r="92" spans="2:18" x14ac:dyDescent="0.15">
      <c r="B92" s="52"/>
      <c r="C92" s="53">
        <f>$C91/C91</f>
        <v>1</v>
      </c>
      <c r="D92" s="53">
        <f t="shared" ref="D92:G92" si="34">D91/$C91</f>
        <v>9.6774193548387094E-2</v>
      </c>
      <c r="E92" s="53">
        <f t="shared" si="34"/>
        <v>0.5161290322580645</v>
      </c>
      <c r="F92" s="53">
        <f t="shared" si="34"/>
        <v>0.29032258064516131</v>
      </c>
      <c r="G92" s="53">
        <f t="shared" si="34"/>
        <v>9.6774193548387094E-2</v>
      </c>
      <c r="H92" s="72"/>
      <c r="I92" s="73"/>
      <c r="J92" s="73"/>
      <c r="K92" s="73"/>
      <c r="L92" s="73"/>
      <c r="M92" s="73"/>
      <c r="N92" s="73"/>
      <c r="O92" s="73"/>
      <c r="P92" s="73"/>
      <c r="Q92" s="73"/>
      <c r="R92" s="73"/>
    </row>
    <row r="93" spans="2:18" x14ac:dyDescent="0.15">
      <c r="B93" s="50" t="s">
        <v>32</v>
      </c>
      <c r="C93" s="44">
        <f>SUM(D93:G93)</f>
        <v>56</v>
      </c>
      <c r="D93" s="51">
        <v>10</v>
      </c>
      <c r="E93" s="45">
        <v>18</v>
      </c>
      <c r="F93" s="45">
        <v>24</v>
      </c>
      <c r="G93" s="45">
        <v>4</v>
      </c>
      <c r="H93" s="72"/>
      <c r="I93" s="73"/>
      <c r="J93" s="73"/>
      <c r="K93" s="73"/>
      <c r="L93" s="73"/>
      <c r="M93" s="73"/>
      <c r="N93" s="73"/>
      <c r="O93" s="73"/>
      <c r="P93" s="73"/>
      <c r="Q93" s="73"/>
      <c r="R93" s="73"/>
    </row>
    <row r="94" spans="2:18" x14ac:dyDescent="0.15">
      <c r="B94" s="52"/>
      <c r="C94" s="53">
        <f>$C93/C93</f>
        <v>1</v>
      </c>
      <c r="D94" s="53">
        <f t="shared" ref="D94:G94" si="35">D93/$C93</f>
        <v>0.17857142857142858</v>
      </c>
      <c r="E94" s="53">
        <f t="shared" si="35"/>
        <v>0.32142857142857145</v>
      </c>
      <c r="F94" s="53">
        <f t="shared" si="35"/>
        <v>0.42857142857142855</v>
      </c>
      <c r="G94" s="53">
        <f t="shared" si="35"/>
        <v>7.1428571428571425E-2</v>
      </c>
      <c r="H94" s="72"/>
      <c r="I94" s="73"/>
      <c r="J94" s="73"/>
      <c r="K94" s="73"/>
      <c r="L94" s="73"/>
      <c r="M94" s="73"/>
      <c r="N94" s="73"/>
      <c r="O94" s="73"/>
      <c r="P94" s="73"/>
      <c r="Q94" s="73"/>
      <c r="R94" s="73"/>
    </row>
    <row r="95" spans="2:18" x14ac:dyDescent="0.15">
      <c r="B95" s="50" t="s">
        <v>33</v>
      </c>
      <c r="C95" s="44">
        <f>SUM(D95:G95)</f>
        <v>235</v>
      </c>
      <c r="D95" s="51">
        <v>33</v>
      </c>
      <c r="E95" s="45">
        <v>82</v>
      </c>
      <c r="F95" s="45">
        <v>96</v>
      </c>
      <c r="G95" s="45">
        <v>24</v>
      </c>
      <c r="H95" s="72"/>
      <c r="I95" s="73"/>
      <c r="J95" s="73"/>
      <c r="K95" s="73"/>
      <c r="L95" s="73"/>
      <c r="M95" s="73"/>
      <c r="N95" s="73"/>
      <c r="O95" s="73"/>
      <c r="P95" s="73"/>
      <c r="Q95" s="73"/>
      <c r="R95" s="73"/>
    </row>
    <row r="96" spans="2:18" x14ac:dyDescent="0.15">
      <c r="B96" s="52"/>
      <c r="C96" s="53">
        <f>$C95/C95</f>
        <v>1</v>
      </c>
      <c r="D96" s="53">
        <f t="shared" ref="D96:G96" si="36">D95/$C95</f>
        <v>0.14042553191489363</v>
      </c>
      <c r="E96" s="53">
        <f t="shared" si="36"/>
        <v>0.34893617021276596</v>
      </c>
      <c r="F96" s="53">
        <f t="shared" si="36"/>
        <v>0.40851063829787232</v>
      </c>
      <c r="G96" s="53">
        <f t="shared" si="36"/>
        <v>0.10212765957446808</v>
      </c>
      <c r="H96" s="19"/>
    </row>
    <row r="97" spans="2:8" ht="12" customHeight="1" x14ac:dyDescent="0.15">
      <c r="B97" s="50" t="s">
        <v>34</v>
      </c>
      <c r="C97" s="44">
        <f>SUM(D97:G97)</f>
        <v>99</v>
      </c>
      <c r="D97" s="51">
        <v>6</v>
      </c>
      <c r="E97" s="45">
        <v>32</v>
      </c>
      <c r="F97" s="45">
        <v>44</v>
      </c>
      <c r="G97" s="45">
        <v>17</v>
      </c>
      <c r="H97" s="19"/>
    </row>
    <row r="98" spans="2:8" ht="12" customHeight="1" x14ac:dyDescent="0.15">
      <c r="B98" s="52"/>
      <c r="C98" s="53">
        <f>$C97/C97</f>
        <v>1</v>
      </c>
      <c r="D98" s="53">
        <f t="shared" ref="D98:G98" si="37">D97/$C97</f>
        <v>6.0606060606060608E-2</v>
      </c>
      <c r="E98" s="53">
        <f t="shared" si="37"/>
        <v>0.32323232323232326</v>
      </c>
      <c r="F98" s="53">
        <f t="shared" si="37"/>
        <v>0.44444444444444442</v>
      </c>
      <c r="G98" s="53">
        <f t="shared" si="37"/>
        <v>0.17171717171717171</v>
      </c>
      <c r="H98" s="19"/>
    </row>
    <row r="99" spans="2:8" ht="12" customHeight="1" x14ac:dyDescent="0.15">
      <c r="B99" s="50" t="s">
        <v>35</v>
      </c>
      <c r="C99" s="44">
        <f>SUM(D99:G99)</f>
        <v>97</v>
      </c>
      <c r="D99" s="51">
        <v>11</v>
      </c>
      <c r="E99" s="45">
        <v>31</v>
      </c>
      <c r="F99" s="45">
        <v>38</v>
      </c>
      <c r="G99" s="45">
        <v>17</v>
      </c>
      <c r="H99" s="19"/>
    </row>
    <row r="100" spans="2:8" s="57" customFormat="1" ht="12" customHeight="1" x14ac:dyDescent="0.15">
      <c r="B100" s="52"/>
      <c r="C100" s="53">
        <f t="shared" ref="C100" si="38">$C99/C99</f>
        <v>1</v>
      </c>
      <c r="D100" s="53">
        <f t="shared" ref="D100:G100" si="39">D99/$C99</f>
        <v>0.1134020618556701</v>
      </c>
      <c r="E100" s="53">
        <f t="shared" si="39"/>
        <v>0.31958762886597936</v>
      </c>
      <c r="F100" s="53">
        <f t="shared" si="39"/>
        <v>0.39175257731958762</v>
      </c>
      <c r="G100" s="53">
        <f t="shared" si="39"/>
        <v>0.17525773195876287</v>
      </c>
    </row>
    <row r="101" spans="2:8" ht="12" customHeight="1" x14ac:dyDescent="0.15">
      <c r="B101" s="50" t="s">
        <v>0</v>
      </c>
      <c r="C101" s="44">
        <f>SUM(D101:G101)</f>
        <v>22</v>
      </c>
      <c r="D101" s="51">
        <v>2</v>
      </c>
      <c r="E101" s="45">
        <v>3</v>
      </c>
      <c r="F101" s="45">
        <v>4</v>
      </c>
      <c r="G101" s="45">
        <v>13</v>
      </c>
      <c r="H101" s="19"/>
    </row>
    <row r="102" spans="2:8" s="57" customFormat="1" ht="12" customHeight="1" x14ac:dyDescent="0.15">
      <c r="B102" s="52"/>
      <c r="C102" s="53">
        <f t="shared" ref="C102" si="40">$C101/C101</f>
        <v>1</v>
      </c>
      <c r="D102" s="53">
        <f t="shared" ref="D102:G102" si="41">D101/$C101</f>
        <v>9.0909090909090912E-2</v>
      </c>
      <c r="E102" s="53">
        <f t="shared" si="41"/>
        <v>0.13636363636363635</v>
      </c>
      <c r="F102" s="53">
        <f t="shared" si="41"/>
        <v>0.18181818181818182</v>
      </c>
      <c r="G102" s="53">
        <f t="shared" si="41"/>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18.75" customHeight="1" x14ac:dyDescent="0.4">
      <c r="B3" s="346" t="s">
        <v>170</v>
      </c>
      <c r="C3" s="346"/>
      <c r="D3" s="346"/>
      <c r="E3" s="346"/>
      <c r="F3" s="346"/>
      <c r="G3" s="346"/>
      <c r="H3" s="346"/>
      <c r="I3" s="346"/>
      <c r="J3" s="346"/>
      <c r="K3" s="346"/>
      <c r="L3" s="346"/>
    </row>
    <row r="4" spans="2:12" ht="38.25"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192</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436</v>
      </c>
      <c r="F10" s="146">
        <f>E10/E$14</f>
        <v>0.54364089775561097</v>
      </c>
    </row>
    <row r="11" spans="2:12" ht="15" customHeight="1" x14ac:dyDescent="0.15">
      <c r="B11" s="143" t="s">
        <v>118</v>
      </c>
      <c r="C11" s="144"/>
      <c r="D11" s="144"/>
      <c r="E11" s="85">
        <v>198</v>
      </c>
      <c r="F11" s="146">
        <f>E11/E$14</f>
        <v>0.24688279301745636</v>
      </c>
    </row>
    <row r="12" spans="2:12" ht="15" customHeight="1" x14ac:dyDescent="0.15">
      <c r="B12" s="143" t="s">
        <v>119</v>
      </c>
      <c r="C12" s="144"/>
      <c r="D12" s="144"/>
      <c r="E12" s="85">
        <v>67</v>
      </c>
      <c r="F12" s="146">
        <f>E12/E$14</f>
        <v>8.3541147132169577E-2</v>
      </c>
    </row>
    <row r="13" spans="2:12" ht="15" customHeight="1" thickBot="1" x14ac:dyDescent="0.2">
      <c r="B13" s="170" t="s">
        <v>0</v>
      </c>
      <c r="C13" s="148"/>
      <c r="D13" s="148"/>
      <c r="E13" s="150">
        <v>101</v>
      </c>
      <c r="F13" s="151">
        <f>E13/E$14</f>
        <v>0.1259351620947631</v>
      </c>
    </row>
    <row r="14" spans="2:12" ht="15" customHeight="1" thickTop="1" x14ac:dyDescent="0.15">
      <c r="B14" s="325" t="s">
        <v>14</v>
      </c>
      <c r="C14" s="326"/>
      <c r="D14" s="327"/>
      <c r="E14" s="152">
        <f>SUM(E10:E13)</f>
        <v>802</v>
      </c>
      <c r="F14" s="153">
        <f>SUM(F10:F13)</f>
        <v>0.99999999999999989</v>
      </c>
    </row>
    <row r="15" spans="2:12" ht="9.75" customHeight="1" x14ac:dyDescent="0.4">
      <c r="B15" s="171"/>
    </row>
    <row r="16" spans="2:12" x14ac:dyDescent="0.4">
      <c r="B16" s="18" t="s">
        <v>80</v>
      </c>
    </row>
    <row r="17" spans="2:14" ht="29.25" customHeight="1" x14ac:dyDescent="0.4">
      <c r="B17" s="1"/>
      <c r="C17" s="83" t="s">
        <v>39</v>
      </c>
      <c r="D17" s="83" t="s">
        <v>117</v>
      </c>
      <c r="E17" s="83" t="s">
        <v>118</v>
      </c>
      <c r="F17" s="83" t="s">
        <v>119</v>
      </c>
      <c r="G17" s="83" t="s">
        <v>91</v>
      </c>
    </row>
    <row r="18" spans="2:14" ht="15" customHeight="1" x14ac:dyDescent="0.4">
      <c r="B18" s="4" t="s">
        <v>267</v>
      </c>
      <c r="C18" s="5">
        <f>SUM(D18:G18)</f>
        <v>892</v>
      </c>
      <c r="D18" s="5">
        <v>360</v>
      </c>
      <c r="E18" s="5">
        <v>345</v>
      </c>
      <c r="F18" s="5">
        <v>145</v>
      </c>
      <c r="G18" s="5">
        <v>42</v>
      </c>
    </row>
    <row r="19" spans="2:14" ht="15" customHeight="1" x14ac:dyDescent="0.4">
      <c r="B19" s="7" t="s">
        <v>268</v>
      </c>
      <c r="C19" s="5">
        <f>SUM(D19:G19)</f>
        <v>802</v>
      </c>
      <c r="D19" s="8">
        <v>436</v>
      </c>
      <c r="E19" s="8">
        <v>198</v>
      </c>
      <c r="F19" s="8">
        <v>67</v>
      </c>
      <c r="G19" s="8">
        <v>101</v>
      </c>
    </row>
    <row r="20" spans="2:14" ht="7.5" customHeight="1" x14ac:dyDescent="0.4">
      <c r="B20" s="10"/>
      <c r="C20" s="10"/>
      <c r="D20" s="10"/>
      <c r="E20" s="11"/>
      <c r="F20" s="10"/>
      <c r="G20" s="10"/>
    </row>
    <row r="21" spans="2:14" ht="15" customHeight="1" x14ac:dyDescent="0.4">
      <c r="B21" s="4" t="s">
        <v>267</v>
      </c>
      <c r="C21" s="12">
        <f>C18/C18</f>
        <v>1</v>
      </c>
      <c r="D21" s="12">
        <f>D18/$C18</f>
        <v>0.40358744394618834</v>
      </c>
      <c r="E21" s="12">
        <f t="shared" ref="E21:G22" si="0">E18/$C18</f>
        <v>0.3867713004484305</v>
      </c>
      <c r="F21" s="12">
        <f t="shared" si="0"/>
        <v>0.16255605381165919</v>
      </c>
      <c r="G21" s="12">
        <f t="shared" si="0"/>
        <v>4.708520179372197E-2</v>
      </c>
    </row>
    <row r="22" spans="2:14" ht="15" customHeight="1" x14ac:dyDescent="0.4">
      <c r="B22" s="7" t="s">
        <v>268</v>
      </c>
      <c r="C22" s="12">
        <f>C19/C19</f>
        <v>1</v>
      </c>
      <c r="D22" s="12">
        <f>D19/$C19</f>
        <v>0.54364089775561097</v>
      </c>
      <c r="E22" s="12">
        <f t="shared" si="0"/>
        <v>0.24688279301745636</v>
      </c>
      <c r="F22" s="12">
        <f t="shared" si="0"/>
        <v>8.3541147132169577E-2</v>
      </c>
      <c r="G22" s="12">
        <f t="shared" si="0"/>
        <v>0.1259351620947631</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436</v>
      </c>
      <c r="E26" s="45">
        <f t="shared" ref="E26:G26" si="1">SUM(E28,E30,E32,E34,E36,E38,E40,E42,E44,E46,E48)</f>
        <v>198</v>
      </c>
      <c r="F26" s="45">
        <f t="shared" si="1"/>
        <v>67</v>
      </c>
      <c r="G26" s="45">
        <f t="shared" si="1"/>
        <v>101</v>
      </c>
    </row>
    <row r="27" spans="2:14" ht="12.75" thickBot="1" x14ac:dyDescent="0.2">
      <c r="B27" s="47"/>
      <c r="C27" s="48">
        <f>$C26/C26</f>
        <v>1</v>
      </c>
      <c r="D27" s="48">
        <f>D26/$C26</f>
        <v>0.54364089775561097</v>
      </c>
      <c r="E27" s="48">
        <f t="shared" ref="E27:G27" si="2">E26/$C26</f>
        <v>0.24688279301745636</v>
      </c>
      <c r="F27" s="48">
        <f t="shared" si="2"/>
        <v>8.3541147132169577E-2</v>
      </c>
      <c r="G27" s="48">
        <f t="shared" si="2"/>
        <v>0.1259351620947631</v>
      </c>
    </row>
    <row r="28" spans="2:14" ht="12.75" thickTop="1" x14ac:dyDescent="0.15">
      <c r="B28" s="50" t="s">
        <v>5</v>
      </c>
      <c r="C28" s="44">
        <f>SUM(D28:G28)</f>
        <v>245</v>
      </c>
      <c r="D28" s="51">
        <v>138</v>
      </c>
      <c r="E28" s="45">
        <v>61</v>
      </c>
      <c r="F28" s="45">
        <v>22</v>
      </c>
      <c r="G28" s="45">
        <v>24</v>
      </c>
    </row>
    <row r="29" spans="2:14" x14ac:dyDescent="0.15">
      <c r="B29" s="52"/>
      <c r="C29" s="53">
        <f>$C28/C28</f>
        <v>1</v>
      </c>
      <c r="D29" s="53">
        <f>D28/$C28</f>
        <v>0.56326530612244896</v>
      </c>
      <c r="E29" s="53">
        <f t="shared" ref="E29:G29" si="3">E28/$C28</f>
        <v>0.24897959183673468</v>
      </c>
      <c r="F29" s="53">
        <f t="shared" si="3"/>
        <v>8.9795918367346933E-2</v>
      </c>
      <c r="G29" s="53">
        <f t="shared" si="3"/>
        <v>9.7959183673469383E-2</v>
      </c>
    </row>
    <row r="30" spans="2:14" x14ac:dyDescent="0.15">
      <c r="B30" s="50" t="s">
        <v>6</v>
      </c>
      <c r="C30" s="44">
        <f>SUM(D30:G30)</f>
        <v>89</v>
      </c>
      <c r="D30" s="51">
        <v>43</v>
      </c>
      <c r="E30" s="45">
        <v>21</v>
      </c>
      <c r="F30" s="45">
        <v>12</v>
      </c>
      <c r="G30" s="45">
        <v>13</v>
      </c>
    </row>
    <row r="31" spans="2:14" x14ac:dyDescent="0.15">
      <c r="B31" s="52"/>
      <c r="C31" s="53">
        <f>$C30/C30</f>
        <v>1</v>
      </c>
      <c r="D31" s="53">
        <f>D30/$C30</f>
        <v>0.48314606741573035</v>
      </c>
      <c r="E31" s="53">
        <f t="shared" ref="E31:G31" si="4">E30/$C30</f>
        <v>0.23595505617977527</v>
      </c>
      <c r="F31" s="53">
        <f t="shared" si="4"/>
        <v>0.1348314606741573</v>
      </c>
      <c r="G31" s="53">
        <f t="shared" si="4"/>
        <v>0.14606741573033707</v>
      </c>
    </row>
    <row r="32" spans="2:14" x14ac:dyDescent="0.15">
      <c r="B32" s="50" t="s">
        <v>7</v>
      </c>
      <c r="C32" s="44">
        <f>SUM(D32:G32)</f>
        <v>213</v>
      </c>
      <c r="D32" s="51">
        <v>118</v>
      </c>
      <c r="E32" s="45">
        <v>53</v>
      </c>
      <c r="F32" s="45">
        <v>16</v>
      </c>
      <c r="G32" s="45">
        <v>26</v>
      </c>
    </row>
    <row r="33" spans="2:7" x14ac:dyDescent="0.15">
      <c r="B33" s="52"/>
      <c r="C33" s="53">
        <f>$C32/C32</f>
        <v>1</v>
      </c>
      <c r="D33" s="53">
        <f>D32/$C32</f>
        <v>0.5539906103286385</v>
      </c>
      <c r="E33" s="53">
        <f t="shared" ref="E33:G33" si="5">E32/$C32</f>
        <v>0.24882629107981222</v>
      </c>
      <c r="F33" s="53">
        <f t="shared" si="5"/>
        <v>7.5117370892018781E-2</v>
      </c>
      <c r="G33" s="53">
        <f t="shared" si="5"/>
        <v>0.12206572769953052</v>
      </c>
    </row>
    <row r="34" spans="2:7" x14ac:dyDescent="0.15">
      <c r="B34" s="50" t="s">
        <v>8</v>
      </c>
      <c r="C34" s="44">
        <f>SUM(D34:G34)</f>
        <v>36</v>
      </c>
      <c r="D34" s="51">
        <v>24</v>
      </c>
      <c r="E34" s="45">
        <v>5</v>
      </c>
      <c r="F34" s="45">
        <v>3</v>
      </c>
      <c r="G34" s="45">
        <v>4</v>
      </c>
    </row>
    <row r="35" spans="2:7" x14ac:dyDescent="0.15">
      <c r="B35" s="52"/>
      <c r="C35" s="53">
        <f>$C34/C34</f>
        <v>1</v>
      </c>
      <c r="D35" s="53">
        <f>D34/$C34</f>
        <v>0.66666666666666663</v>
      </c>
      <c r="E35" s="53">
        <f t="shared" ref="E35:G35" si="6">E34/$C34</f>
        <v>0.1388888888888889</v>
      </c>
      <c r="F35" s="53">
        <f t="shared" si="6"/>
        <v>8.3333333333333329E-2</v>
      </c>
      <c r="G35" s="53">
        <f t="shared" si="6"/>
        <v>0.1111111111111111</v>
      </c>
    </row>
    <row r="36" spans="2:7" x14ac:dyDescent="0.15">
      <c r="B36" s="50" t="s">
        <v>9</v>
      </c>
      <c r="C36" s="44">
        <f>SUM(D36:G36)</f>
        <v>98</v>
      </c>
      <c r="D36" s="51">
        <v>54</v>
      </c>
      <c r="E36" s="45">
        <v>25</v>
      </c>
      <c r="F36" s="45">
        <v>5</v>
      </c>
      <c r="G36" s="45">
        <v>14</v>
      </c>
    </row>
    <row r="37" spans="2:7" x14ac:dyDescent="0.15">
      <c r="B37" s="52"/>
      <c r="C37" s="53">
        <f>$C36/C36</f>
        <v>1</v>
      </c>
      <c r="D37" s="53">
        <f>D36/$C36</f>
        <v>0.55102040816326525</v>
      </c>
      <c r="E37" s="53">
        <f t="shared" ref="E37:G37" si="7">E36/$C36</f>
        <v>0.25510204081632654</v>
      </c>
      <c r="F37" s="53">
        <f t="shared" si="7"/>
        <v>5.1020408163265307E-2</v>
      </c>
      <c r="G37" s="53">
        <f t="shared" si="7"/>
        <v>0.14285714285714285</v>
      </c>
    </row>
    <row r="38" spans="2:7" x14ac:dyDescent="0.15">
      <c r="B38" s="50" t="s">
        <v>1</v>
      </c>
      <c r="C38" s="44">
        <f>SUM(D38:G38)</f>
        <v>4</v>
      </c>
      <c r="D38" s="51">
        <v>3</v>
      </c>
      <c r="E38" s="45">
        <v>1</v>
      </c>
      <c r="F38" s="45">
        <v>0</v>
      </c>
      <c r="G38" s="45">
        <v>0</v>
      </c>
    </row>
    <row r="39" spans="2:7" x14ac:dyDescent="0.15">
      <c r="B39" s="52"/>
      <c r="C39" s="53">
        <f>$C38/C38</f>
        <v>1</v>
      </c>
      <c r="D39" s="53">
        <f>D38/$C38</f>
        <v>0.75</v>
      </c>
      <c r="E39" s="53">
        <f t="shared" ref="E39:G39" si="8">E38/$C38</f>
        <v>0.25</v>
      </c>
      <c r="F39" s="53">
        <f t="shared" si="8"/>
        <v>0</v>
      </c>
      <c r="G39" s="53">
        <f t="shared" si="8"/>
        <v>0</v>
      </c>
    </row>
    <row r="40" spans="2:7" x14ac:dyDescent="0.15">
      <c r="B40" s="50" t="s">
        <v>10</v>
      </c>
      <c r="C40" s="44">
        <f>SUM(D40:G40)</f>
        <v>17</v>
      </c>
      <c r="D40" s="51">
        <v>10</v>
      </c>
      <c r="E40" s="45">
        <v>5</v>
      </c>
      <c r="F40" s="45">
        <v>1</v>
      </c>
      <c r="G40" s="45">
        <v>1</v>
      </c>
    </row>
    <row r="41" spans="2:7" x14ac:dyDescent="0.15">
      <c r="B41" s="52"/>
      <c r="C41" s="53">
        <f>$C40/C40</f>
        <v>1</v>
      </c>
      <c r="D41" s="53">
        <f>D40/$C40</f>
        <v>0.58823529411764708</v>
      </c>
      <c r="E41" s="53">
        <f t="shared" ref="E41:G41" si="9">E40/$C40</f>
        <v>0.29411764705882354</v>
      </c>
      <c r="F41" s="53">
        <f t="shared" si="9"/>
        <v>5.8823529411764705E-2</v>
      </c>
      <c r="G41" s="53">
        <f t="shared" si="9"/>
        <v>5.8823529411764705E-2</v>
      </c>
    </row>
    <row r="42" spans="2:7" x14ac:dyDescent="0.15">
      <c r="B42" s="50" t="s">
        <v>11</v>
      </c>
      <c r="C42" s="44">
        <f>SUM(D42:G42)</f>
        <v>3</v>
      </c>
      <c r="D42" s="51">
        <v>3</v>
      </c>
      <c r="E42" s="45">
        <v>0</v>
      </c>
      <c r="F42" s="45">
        <v>0</v>
      </c>
      <c r="G42" s="45">
        <v>0</v>
      </c>
    </row>
    <row r="43" spans="2:7" x14ac:dyDescent="0.15">
      <c r="B43" s="52"/>
      <c r="C43" s="53">
        <f>$C42/C42</f>
        <v>1</v>
      </c>
      <c r="D43" s="53">
        <f>D42/$C42</f>
        <v>1</v>
      </c>
      <c r="E43" s="53">
        <f t="shared" ref="E43:G43" si="10">E42/$C42</f>
        <v>0</v>
      </c>
      <c r="F43" s="53">
        <f t="shared" si="10"/>
        <v>0</v>
      </c>
      <c r="G43" s="53">
        <f t="shared" si="10"/>
        <v>0</v>
      </c>
    </row>
    <row r="44" spans="2:7" x14ac:dyDescent="0.15">
      <c r="B44" s="50" t="s">
        <v>12</v>
      </c>
      <c r="C44" s="44">
        <f>SUM(D44:G44)</f>
        <v>18</v>
      </c>
      <c r="D44" s="51">
        <v>8</v>
      </c>
      <c r="E44" s="45">
        <v>5</v>
      </c>
      <c r="F44" s="45">
        <v>2</v>
      </c>
      <c r="G44" s="45">
        <v>3</v>
      </c>
    </row>
    <row r="45" spans="2:7" x14ac:dyDescent="0.15">
      <c r="B45" s="52"/>
      <c r="C45" s="53">
        <f>$C44/C44</f>
        <v>1</v>
      </c>
      <c r="D45" s="53">
        <f>D44/$C44</f>
        <v>0.44444444444444442</v>
      </c>
      <c r="E45" s="53">
        <f t="shared" ref="E45:G45" si="11">E44/$C44</f>
        <v>0.27777777777777779</v>
      </c>
      <c r="F45" s="53">
        <f t="shared" si="11"/>
        <v>0.1111111111111111</v>
      </c>
      <c r="G45" s="53">
        <f t="shared" si="11"/>
        <v>0.16666666666666666</v>
      </c>
    </row>
    <row r="46" spans="2:7" x14ac:dyDescent="0.15">
      <c r="B46" s="50" t="s">
        <v>13</v>
      </c>
      <c r="C46" s="44">
        <f>SUM(D46:G46)</f>
        <v>9</v>
      </c>
      <c r="D46" s="51">
        <v>6</v>
      </c>
      <c r="E46" s="45">
        <v>2</v>
      </c>
      <c r="F46" s="45">
        <v>0</v>
      </c>
      <c r="G46" s="45">
        <v>1</v>
      </c>
    </row>
    <row r="47" spans="2:7" x14ac:dyDescent="0.15">
      <c r="B47" s="52"/>
      <c r="C47" s="53">
        <f>$C46/C46</f>
        <v>1</v>
      </c>
      <c r="D47" s="53">
        <f>D46/$C46</f>
        <v>0.66666666666666663</v>
      </c>
      <c r="E47" s="53">
        <f t="shared" ref="E47:G47" si="12">E46/$C46</f>
        <v>0.22222222222222221</v>
      </c>
      <c r="F47" s="53">
        <f t="shared" si="12"/>
        <v>0</v>
      </c>
      <c r="G47" s="53">
        <f t="shared" si="12"/>
        <v>0.1111111111111111</v>
      </c>
    </row>
    <row r="48" spans="2:7" x14ac:dyDescent="0.15">
      <c r="B48" s="50" t="s">
        <v>43</v>
      </c>
      <c r="C48" s="44">
        <f>SUM(D48:G48)</f>
        <v>70</v>
      </c>
      <c r="D48" s="51">
        <v>29</v>
      </c>
      <c r="E48" s="45">
        <v>20</v>
      </c>
      <c r="F48" s="45">
        <v>6</v>
      </c>
      <c r="G48" s="45">
        <v>15</v>
      </c>
    </row>
    <row r="49" spans="2:8" x14ac:dyDescent="0.15">
      <c r="B49" s="52"/>
      <c r="C49" s="53">
        <f>$C48/C48</f>
        <v>1</v>
      </c>
      <c r="D49" s="53">
        <f>D48/$C48</f>
        <v>0.41428571428571431</v>
      </c>
      <c r="E49" s="53">
        <f t="shared" ref="E49:G49" si="13">E48/$C48</f>
        <v>0.2857142857142857</v>
      </c>
      <c r="F49" s="53">
        <f t="shared" si="13"/>
        <v>8.5714285714285715E-2</v>
      </c>
      <c r="G49" s="53">
        <f t="shared" si="13"/>
        <v>0.21428571428571427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436</v>
      </c>
      <c r="E53" s="45">
        <f t="shared" si="14"/>
        <v>198</v>
      </c>
      <c r="F53" s="45">
        <f t="shared" si="14"/>
        <v>67</v>
      </c>
      <c r="G53" s="45">
        <f t="shared" si="14"/>
        <v>101</v>
      </c>
      <c r="H53" s="19"/>
    </row>
    <row r="54" spans="2:8" ht="12.75" thickBot="1" x14ac:dyDescent="0.2">
      <c r="B54" s="47"/>
      <c r="C54" s="48">
        <f>$C53/C53</f>
        <v>1</v>
      </c>
      <c r="D54" s="48">
        <f t="shared" ref="D54:G54" si="15">D53/$C53</f>
        <v>0.54364089775561097</v>
      </c>
      <c r="E54" s="48">
        <f t="shared" si="15"/>
        <v>0.24688279301745636</v>
      </c>
      <c r="F54" s="48">
        <f t="shared" si="15"/>
        <v>8.3541147132169577E-2</v>
      </c>
      <c r="G54" s="48">
        <f t="shared" si="15"/>
        <v>0.1259351620947631</v>
      </c>
      <c r="H54" s="19"/>
    </row>
    <row r="55" spans="2:8" ht="12.75" thickTop="1" x14ac:dyDescent="0.15">
      <c r="B55" s="50" t="s">
        <v>17</v>
      </c>
      <c r="C55" s="44">
        <f>SUM(D55:G55)</f>
        <v>633</v>
      </c>
      <c r="D55" s="51">
        <v>318</v>
      </c>
      <c r="E55" s="45">
        <v>168</v>
      </c>
      <c r="F55" s="45">
        <v>58</v>
      </c>
      <c r="G55" s="45">
        <v>89</v>
      </c>
      <c r="H55" s="19"/>
    </row>
    <row r="56" spans="2:8" x14ac:dyDescent="0.15">
      <c r="B56" s="52"/>
      <c r="C56" s="53">
        <f>$C55/C55</f>
        <v>1</v>
      </c>
      <c r="D56" s="53">
        <f t="shared" ref="D56:G56" si="16">D55/$C55</f>
        <v>0.50236966824644547</v>
      </c>
      <c r="E56" s="53">
        <f t="shared" si="16"/>
        <v>0.26540284360189575</v>
      </c>
      <c r="F56" s="53">
        <f t="shared" si="16"/>
        <v>9.1627172195892573E-2</v>
      </c>
      <c r="G56" s="53">
        <f t="shared" si="16"/>
        <v>0.14060031595576619</v>
      </c>
      <c r="H56" s="19"/>
    </row>
    <row r="57" spans="2:8" x14ac:dyDescent="0.15">
      <c r="B57" s="50" t="s">
        <v>18</v>
      </c>
      <c r="C57" s="44">
        <f>SUM(D57:G57)</f>
        <v>91</v>
      </c>
      <c r="D57" s="51">
        <v>66</v>
      </c>
      <c r="E57" s="45">
        <v>16</v>
      </c>
      <c r="F57" s="45">
        <v>3</v>
      </c>
      <c r="G57" s="45">
        <v>6</v>
      </c>
      <c r="H57" s="19"/>
    </row>
    <row r="58" spans="2:8" x14ac:dyDescent="0.15">
      <c r="B58" s="52"/>
      <c r="C58" s="53">
        <f>$C57/C57</f>
        <v>1</v>
      </c>
      <c r="D58" s="53">
        <f t="shared" ref="D58:G58" si="17">D57/$C57</f>
        <v>0.72527472527472525</v>
      </c>
      <c r="E58" s="53">
        <f t="shared" si="17"/>
        <v>0.17582417582417584</v>
      </c>
      <c r="F58" s="53">
        <f t="shared" si="17"/>
        <v>3.2967032967032968E-2</v>
      </c>
      <c r="G58" s="53">
        <f t="shared" si="17"/>
        <v>6.5934065934065936E-2</v>
      </c>
      <c r="H58" s="19"/>
    </row>
    <row r="59" spans="2:8" x14ac:dyDescent="0.15">
      <c r="B59" s="50" t="s">
        <v>19</v>
      </c>
      <c r="C59" s="44">
        <f>SUM(D59:G59)</f>
        <v>21</v>
      </c>
      <c r="D59" s="51">
        <v>17</v>
      </c>
      <c r="E59" s="45">
        <v>3</v>
      </c>
      <c r="F59" s="45">
        <v>1</v>
      </c>
      <c r="G59" s="45">
        <v>0</v>
      </c>
      <c r="H59" s="19"/>
    </row>
    <row r="60" spans="2:8" x14ac:dyDescent="0.15">
      <c r="B60" s="52"/>
      <c r="C60" s="53">
        <f>$C59/C59</f>
        <v>1</v>
      </c>
      <c r="D60" s="53">
        <f t="shared" ref="D60:G60" si="18">D59/$C59</f>
        <v>0.80952380952380953</v>
      </c>
      <c r="E60" s="53">
        <f t="shared" si="18"/>
        <v>0.14285714285714285</v>
      </c>
      <c r="F60" s="53">
        <f t="shared" si="18"/>
        <v>4.7619047619047616E-2</v>
      </c>
      <c r="G60" s="53">
        <f t="shared" si="18"/>
        <v>0</v>
      </c>
      <c r="H60" s="19"/>
    </row>
    <row r="61" spans="2:8" x14ac:dyDescent="0.15">
      <c r="B61" s="50" t="s">
        <v>20</v>
      </c>
      <c r="C61" s="44">
        <f>SUM(D61:G61)</f>
        <v>37</v>
      </c>
      <c r="D61" s="51">
        <v>28</v>
      </c>
      <c r="E61" s="45">
        <v>6</v>
      </c>
      <c r="F61" s="45">
        <v>1</v>
      </c>
      <c r="G61" s="45">
        <v>2</v>
      </c>
      <c r="H61" s="19"/>
    </row>
    <row r="62" spans="2:8" x14ac:dyDescent="0.15">
      <c r="B62" s="52"/>
      <c r="C62" s="53">
        <f>$C61/C61</f>
        <v>1</v>
      </c>
      <c r="D62" s="53">
        <f t="shared" ref="D62:G62" si="19">D61/$C61</f>
        <v>0.7567567567567568</v>
      </c>
      <c r="E62" s="53">
        <f t="shared" si="19"/>
        <v>0.16216216216216217</v>
      </c>
      <c r="F62" s="53">
        <f t="shared" si="19"/>
        <v>2.7027027027027029E-2</v>
      </c>
      <c r="G62" s="53">
        <f t="shared" si="19"/>
        <v>5.4054054054054057E-2</v>
      </c>
      <c r="H62" s="19"/>
    </row>
    <row r="63" spans="2:8" x14ac:dyDescent="0.15">
      <c r="B63" s="50" t="s">
        <v>24</v>
      </c>
      <c r="C63" s="44">
        <f>SUM(D63:G63)</f>
        <v>20</v>
      </c>
      <c r="D63" s="51">
        <v>7</v>
      </c>
      <c r="E63" s="45">
        <v>5</v>
      </c>
      <c r="F63" s="45">
        <v>4</v>
      </c>
      <c r="G63" s="45">
        <v>4</v>
      </c>
      <c r="H63" s="19"/>
    </row>
    <row r="64" spans="2:8" x14ac:dyDescent="0.15">
      <c r="B64" s="52"/>
      <c r="C64" s="53">
        <f>$C63/C63</f>
        <v>1</v>
      </c>
      <c r="D64" s="53">
        <f t="shared" ref="D64:G64" si="20">D63/$C63</f>
        <v>0.35</v>
      </c>
      <c r="E64" s="53">
        <f t="shared" si="20"/>
        <v>0.25</v>
      </c>
      <c r="F64" s="53">
        <f t="shared" si="20"/>
        <v>0.2</v>
      </c>
      <c r="G64" s="53">
        <f t="shared" si="20"/>
        <v>0.2</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435</v>
      </c>
      <c r="E68" s="45">
        <f t="shared" ref="E68:G68" si="21">SUM(E70,E72,E74,E76,E78,E80)</f>
        <v>192</v>
      </c>
      <c r="F68" s="45">
        <f t="shared" si="21"/>
        <v>66</v>
      </c>
      <c r="G68" s="45">
        <f t="shared" si="21"/>
        <v>91</v>
      </c>
      <c r="H68" s="19"/>
    </row>
    <row r="69" spans="2:8" ht="12.75" thickBot="1" x14ac:dyDescent="0.2">
      <c r="B69" s="47"/>
      <c r="C69" s="48">
        <f>$C68/C68</f>
        <v>1</v>
      </c>
      <c r="D69" s="48">
        <f>D68/$C68</f>
        <v>0.55484693877551017</v>
      </c>
      <c r="E69" s="48">
        <f t="shared" ref="E69:G69" si="22">E68/$C68</f>
        <v>0.24489795918367346</v>
      </c>
      <c r="F69" s="48">
        <f t="shared" si="22"/>
        <v>8.4183673469387751E-2</v>
      </c>
      <c r="G69" s="48">
        <f t="shared" si="22"/>
        <v>0.11607142857142858</v>
      </c>
      <c r="H69" s="19"/>
    </row>
    <row r="70" spans="2:8" ht="12.75" thickTop="1" x14ac:dyDescent="0.15">
      <c r="B70" s="50" t="s">
        <v>500</v>
      </c>
      <c r="C70" s="44">
        <f>SUM(D70:G70)</f>
        <v>109</v>
      </c>
      <c r="D70" s="51">
        <v>35</v>
      </c>
      <c r="E70" s="45">
        <v>27</v>
      </c>
      <c r="F70" s="45">
        <v>23</v>
      </c>
      <c r="G70" s="45">
        <v>24</v>
      </c>
    </row>
    <row r="71" spans="2:8" x14ac:dyDescent="0.15">
      <c r="B71" s="52"/>
      <c r="C71" s="53">
        <f>$C70/C70</f>
        <v>1</v>
      </c>
      <c r="D71" s="53">
        <f>D70/$C70</f>
        <v>0.32110091743119268</v>
      </c>
      <c r="E71" s="53">
        <f t="shared" ref="E71:G71" si="23">E70/$C70</f>
        <v>0.24770642201834864</v>
      </c>
      <c r="F71" s="53">
        <f t="shared" si="23"/>
        <v>0.21100917431192662</v>
      </c>
      <c r="G71" s="53">
        <f t="shared" si="23"/>
        <v>0.22018348623853212</v>
      </c>
    </row>
    <row r="72" spans="2:8" x14ac:dyDescent="0.15">
      <c r="B72" s="50" t="s">
        <v>21</v>
      </c>
      <c r="C72" s="44">
        <f>SUM(D72:G72)</f>
        <v>226</v>
      </c>
      <c r="D72" s="51">
        <v>109</v>
      </c>
      <c r="E72" s="45">
        <v>59</v>
      </c>
      <c r="F72" s="45">
        <v>23</v>
      </c>
      <c r="G72" s="45">
        <v>35</v>
      </c>
    </row>
    <row r="73" spans="2:8" x14ac:dyDescent="0.15">
      <c r="B73" s="52"/>
      <c r="C73" s="53">
        <f>$C72/C72</f>
        <v>1</v>
      </c>
      <c r="D73" s="53">
        <f>D72/$C72</f>
        <v>0.48230088495575218</v>
      </c>
      <c r="E73" s="53">
        <f t="shared" ref="E73:G73" si="24">E72/$C72</f>
        <v>0.26106194690265488</v>
      </c>
      <c r="F73" s="53">
        <f t="shared" si="24"/>
        <v>0.10176991150442478</v>
      </c>
      <c r="G73" s="53">
        <f t="shared" si="24"/>
        <v>0.15486725663716813</v>
      </c>
    </row>
    <row r="74" spans="2:8" x14ac:dyDescent="0.15">
      <c r="B74" s="50" t="s">
        <v>22</v>
      </c>
      <c r="C74" s="44">
        <f>SUM(D74:G74)</f>
        <v>276</v>
      </c>
      <c r="D74" s="51">
        <v>166</v>
      </c>
      <c r="E74" s="45">
        <v>76</v>
      </c>
      <c r="F74" s="45">
        <v>12</v>
      </c>
      <c r="G74" s="45">
        <v>22</v>
      </c>
    </row>
    <row r="75" spans="2:8" x14ac:dyDescent="0.15">
      <c r="B75" s="52"/>
      <c r="C75" s="53">
        <f>$C74/C74</f>
        <v>1</v>
      </c>
      <c r="D75" s="53">
        <f>D74/$C74</f>
        <v>0.60144927536231885</v>
      </c>
      <c r="E75" s="53">
        <f t="shared" ref="E75:G75" si="25">E74/$C74</f>
        <v>0.27536231884057971</v>
      </c>
      <c r="F75" s="53">
        <f t="shared" si="25"/>
        <v>4.3478260869565216E-2</v>
      </c>
      <c r="G75" s="53">
        <f t="shared" si="25"/>
        <v>7.9710144927536225E-2</v>
      </c>
    </row>
    <row r="76" spans="2:8" x14ac:dyDescent="0.15">
      <c r="B76" s="50" t="s">
        <v>23</v>
      </c>
      <c r="C76" s="44">
        <f>SUM(D76:G76)</f>
        <v>90</v>
      </c>
      <c r="D76" s="51">
        <v>64</v>
      </c>
      <c r="E76" s="45">
        <v>15</v>
      </c>
      <c r="F76" s="45">
        <v>6</v>
      </c>
      <c r="G76" s="45">
        <v>5</v>
      </c>
    </row>
    <row r="77" spans="2:8" x14ac:dyDescent="0.15">
      <c r="B77" s="52"/>
      <c r="C77" s="53">
        <f>$C76/C76</f>
        <v>1</v>
      </c>
      <c r="D77" s="53">
        <f>D76/$C76</f>
        <v>0.71111111111111114</v>
      </c>
      <c r="E77" s="53">
        <f t="shared" ref="E77:G77" si="26">E76/$C76</f>
        <v>0.16666666666666666</v>
      </c>
      <c r="F77" s="53">
        <f t="shared" si="26"/>
        <v>6.6666666666666666E-2</v>
      </c>
      <c r="G77" s="53">
        <f t="shared" si="26"/>
        <v>5.5555555555555552E-2</v>
      </c>
      <c r="H77" s="19"/>
    </row>
    <row r="78" spans="2:8" x14ac:dyDescent="0.15">
      <c r="B78" s="50" t="s">
        <v>320</v>
      </c>
      <c r="C78" s="44">
        <f>SUM(D78:G78)</f>
        <v>62</v>
      </c>
      <c r="D78" s="51">
        <v>45</v>
      </c>
      <c r="E78" s="45">
        <v>12</v>
      </c>
      <c r="F78" s="45">
        <v>2</v>
      </c>
      <c r="G78" s="45">
        <v>3</v>
      </c>
      <c r="H78" s="19"/>
    </row>
    <row r="79" spans="2:8" x14ac:dyDescent="0.15">
      <c r="B79" s="52"/>
      <c r="C79" s="53">
        <f>$C78/C78</f>
        <v>1</v>
      </c>
      <c r="D79" s="53">
        <f>D78/$C78</f>
        <v>0.72580645161290325</v>
      </c>
      <c r="E79" s="53">
        <f t="shared" ref="E79:G79" si="27">E78/$C78</f>
        <v>0.19354838709677419</v>
      </c>
      <c r="F79" s="53">
        <f t="shared" si="27"/>
        <v>3.2258064516129031E-2</v>
      </c>
      <c r="G79" s="53">
        <f t="shared" si="27"/>
        <v>4.8387096774193547E-2</v>
      </c>
      <c r="H79" s="19"/>
    </row>
    <row r="80" spans="2:8" x14ac:dyDescent="0.15">
      <c r="B80" s="50" t="s">
        <v>319</v>
      </c>
      <c r="C80" s="44">
        <f>SUM(D80:G80)</f>
        <v>21</v>
      </c>
      <c r="D80" s="51">
        <v>16</v>
      </c>
      <c r="E80" s="45">
        <v>3</v>
      </c>
      <c r="F80" s="45">
        <v>0</v>
      </c>
      <c r="G80" s="45">
        <v>2</v>
      </c>
      <c r="H80" s="19"/>
    </row>
    <row r="81" spans="2:18" ht="12.75" thickBot="1" x14ac:dyDescent="0.2">
      <c r="B81" s="52"/>
      <c r="C81" s="53">
        <f>$C80/C80</f>
        <v>1</v>
      </c>
      <c r="D81" s="53">
        <f>D80/$C80</f>
        <v>0.76190476190476186</v>
      </c>
      <c r="E81" s="53">
        <f t="shared" ref="E81:G81" si="28">E80/$C80</f>
        <v>0.14285714285714285</v>
      </c>
      <c r="F81" s="53">
        <f t="shared" si="28"/>
        <v>0</v>
      </c>
      <c r="G81" s="53">
        <f t="shared" si="28"/>
        <v>9.5238095238095233E-2</v>
      </c>
      <c r="H81" s="19"/>
    </row>
    <row r="82" spans="2:18" ht="14.25" thickTop="1" x14ac:dyDescent="0.15">
      <c r="B82" s="243" t="s">
        <v>489</v>
      </c>
      <c r="C82" s="244">
        <f t="shared" ref="C82:C83" si="29">SUM(D82:G82)</f>
        <v>763</v>
      </c>
      <c r="D82" s="244">
        <f>SUM(D70,D72,D74,D76,D78)</f>
        <v>419</v>
      </c>
      <c r="E82" s="244">
        <f>SUM(E70,E72,E74,E76,E78)</f>
        <v>189</v>
      </c>
      <c r="F82" s="244">
        <f>SUM(F70,F72,F74,F76,F78)</f>
        <v>66</v>
      </c>
      <c r="G82" s="244">
        <f>SUM(G70,G72,G74,G76,G78)</f>
        <v>89</v>
      </c>
      <c r="H82" s="19"/>
    </row>
    <row r="83" spans="2:18" ht="13.5" x14ac:dyDescent="0.15">
      <c r="B83" s="245"/>
      <c r="C83" s="237">
        <f t="shared" si="29"/>
        <v>1</v>
      </c>
      <c r="D83" s="238">
        <f>D82/$C82</f>
        <v>0.54914809960681521</v>
      </c>
      <c r="E83" s="238">
        <f t="shared" ref="E83:G83" si="30">E82/$C82</f>
        <v>0.24770642201834864</v>
      </c>
      <c r="F83" s="238">
        <f t="shared" si="30"/>
        <v>8.6500655307994764E-2</v>
      </c>
      <c r="G83" s="238">
        <f t="shared" si="30"/>
        <v>0.11664482306684142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436</v>
      </c>
      <c r="E87" s="45">
        <f t="shared" ref="E87:G87" si="31">SUM(E89,E91,E93,E95,E97,E99,E101)</f>
        <v>198</v>
      </c>
      <c r="F87" s="45">
        <f t="shared" si="31"/>
        <v>67</v>
      </c>
      <c r="G87" s="45">
        <f t="shared" si="31"/>
        <v>101</v>
      </c>
      <c r="H87" s="19"/>
    </row>
    <row r="88" spans="2:18" ht="12.75" thickBot="1" x14ac:dyDescent="0.2">
      <c r="B88" s="47"/>
      <c r="C88" s="48">
        <f>$C87/C87</f>
        <v>1</v>
      </c>
      <c r="D88" s="48">
        <f t="shared" ref="D88:G88" si="32">D87/$C87</f>
        <v>0.54364089775561097</v>
      </c>
      <c r="E88" s="48">
        <f t="shared" si="32"/>
        <v>0.24688279301745636</v>
      </c>
      <c r="F88" s="48">
        <f t="shared" si="32"/>
        <v>8.3541147132169577E-2</v>
      </c>
      <c r="G88" s="48">
        <f t="shared" si="32"/>
        <v>0.1259351620947631</v>
      </c>
      <c r="H88" s="19"/>
    </row>
    <row r="89" spans="2:18" ht="12.75" thickTop="1" x14ac:dyDescent="0.15">
      <c r="B89" s="50" t="s">
        <v>67</v>
      </c>
      <c r="C89" s="44">
        <f>SUM(D89:G89)</f>
        <v>262</v>
      </c>
      <c r="D89" s="51">
        <v>129</v>
      </c>
      <c r="E89" s="45">
        <v>62</v>
      </c>
      <c r="F89" s="45">
        <v>25</v>
      </c>
      <c r="G89" s="45">
        <v>46</v>
      </c>
      <c r="H89" s="72"/>
      <c r="I89" s="73"/>
      <c r="J89" s="73"/>
      <c r="K89" s="73"/>
      <c r="L89" s="73"/>
      <c r="M89" s="73"/>
      <c r="N89" s="73"/>
      <c r="O89" s="73"/>
      <c r="P89" s="73"/>
      <c r="Q89" s="73"/>
      <c r="R89" s="73"/>
    </row>
    <row r="90" spans="2:18" x14ac:dyDescent="0.15">
      <c r="B90" s="52"/>
      <c r="C90" s="53">
        <f>$C89/C89</f>
        <v>1</v>
      </c>
      <c r="D90" s="53">
        <f t="shared" ref="D90:G90" si="33">D89/$C89</f>
        <v>0.49236641221374045</v>
      </c>
      <c r="E90" s="53">
        <f t="shared" si="33"/>
        <v>0.23664122137404581</v>
      </c>
      <c r="F90" s="53">
        <f t="shared" si="33"/>
        <v>9.5419847328244281E-2</v>
      </c>
      <c r="G90" s="53">
        <f t="shared" si="33"/>
        <v>0.17557251908396945</v>
      </c>
      <c r="H90" s="72"/>
      <c r="I90" s="73"/>
      <c r="J90" s="73"/>
      <c r="K90" s="73"/>
      <c r="L90" s="73"/>
      <c r="M90" s="73"/>
      <c r="N90" s="73"/>
      <c r="O90" s="73"/>
      <c r="P90" s="73"/>
      <c r="Q90" s="73"/>
      <c r="R90" s="73"/>
    </row>
    <row r="91" spans="2:18" x14ac:dyDescent="0.15">
      <c r="B91" s="50" t="s">
        <v>31</v>
      </c>
      <c r="C91" s="44">
        <f>SUM(D91:G91)</f>
        <v>31</v>
      </c>
      <c r="D91" s="51">
        <v>20</v>
      </c>
      <c r="E91" s="45">
        <v>7</v>
      </c>
      <c r="F91" s="45">
        <v>1</v>
      </c>
      <c r="G91" s="45">
        <v>3</v>
      </c>
      <c r="H91" s="72"/>
      <c r="I91" s="73"/>
      <c r="J91" s="73"/>
      <c r="K91" s="73"/>
      <c r="L91" s="73"/>
      <c r="M91" s="73"/>
      <c r="N91" s="73"/>
      <c r="O91" s="73"/>
      <c r="P91" s="73"/>
      <c r="Q91" s="73"/>
      <c r="R91" s="73"/>
    </row>
    <row r="92" spans="2:18" x14ac:dyDescent="0.15">
      <c r="B92" s="52"/>
      <c r="C92" s="53">
        <f>$C91/C91</f>
        <v>1</v>
      </c>
      <c r="D92" s="53">
        <f t="shared" ref="D92:G92" si="34">D91/$C91</f>
        <v>0.64516129032258063</v>
      </c>
      <c r="E92" s="53">
        <f t="shared" si="34"/>
        <v>0.22580645161290322</v>
      </c>
      <c r="F92" s="53">
        <f t="shared" si="34"/>
        <v>3.2258064516129031E-2</v>
      </c>
      <c r="G92" s="53">
        <f t="shared" si="34"/>
        <v>9.6774193548387094E-2</v>
      </c>
      <c r="H92" s="72"/>
      <c r="I92" s="73"/>
      <c r="J92" s="73"/>
      <c r="K92" s="73"/>
      <c r="L92" s="73"/>
      <c r="M92" s="73"/>
      <c r="N92" s="73"/>
      <c r="O92" s="73"/>
      <c r="P92" s="73"/>
      <c r="Q92" s="73"/>
      <c r="R92" s="73"/>
    </row>
    <row r="93" spans="2:18" x14ac:dyDescent="0.15">
      <c r="B93" s="50" t="s">
        <v>32</v>
      </c>
      <c r="C93" s="44">
        <f>SUM(D93:G93)</f>
        <v>56</v>
      </c>
      <c r="D93" s="51">
        <v>41</v>
      </c>
      <c r="E93" s="45">
        <v>12</v>
      </c>
      <c r="F93" s="45">
        <v>1</v>
      </c>
      <c r="G93" s="45">
        <v>2</v>
      </c>
      <c r="H93" s="72"/>
      <c r="I93" s="73"/>
      <c r="J93" s="73"/>
      <c r="K93" s="73"/>
      <c r="L93" s="73"/>
      <c r="M93" s="73"/>
      <c r="N93" s="73"/>
      <c r="O93" s="73"/>
      <c r="P93" s="73"/>
      <c r="Q93" s="73"/>
      <c r="R93" s="73"/>
    </row>
    <row r="94" spans="2:18" x14ac:dyDescent="0.15">
      <c r="B94" s="52"/>
      <c r="C94" s="53">
        <f>$C93/C93</f>
        <v>1</v>
      </c>
      <c r="D94" s="53">
        <f t="shared" ref="D94:G94" si="35">D93/$C93</f>
        <v>0.7321428571428571</v>
      </c>
      <c r="E94" s="53">
        <f t="shared" si="35"/>
        <v>0.21428571428571427</v>
      </c>
      <c r="F94" s="53">
        <f t="shared" si="35"/>
        <v>1.7857142857142856E-2</v>
      </c>
      <c r="G94" s="53">
        <f t="shared" si="35"/>
        <v>3.5714285714285712E-2</v>
      </c>
      <c r="H94" s="72"/>
      <c r="I94" s="73"/>
      <c r="J94" s="73"/>
      <c r="K94" s="73"/>
      <c r="L94" s="73"/>
      <c r="M94" s="73"/>
      <c r="N94" s="73"/>
      <c r="O94" s="73"/>
      <c r="P94" s="73"/>
      <c r="Q94" s="73"/>
      <c r="R94" s="73"/>
    </row>
    <row r="95" spans="2:18" x14ac:dyDescent="0.15">
      <c r="B95" s="50" t="s">
        <v>33</v>
      </c>
      <c r="C95" s="44">
        <f>SUM(D95:G95)</f>
        <v>235</v>
      </c>
      <c r="D95" s="51">
        <v>125</v>
      </c>
      <c r="E95" s="45">
        <v>70</v>
      </c>
      <c r="F95" s="45">
        <v>22</v>
      </c>
      <c r="G95" s="45">
        <v>18</v>
      </c>
      <c r="H95" s="72"/>
      <c r="I95" s="73"/>
      <c r="J95" s="73"/>
      <c r="K95" s="73"/>
      <c r="L95" s="73"/>
      <c r="M95" s="73"/>
      <c r="N95" s="73"/>
      <c r="O95" s="73"/>
      <c r="P95" s="73"/>
      <c r="Q95" s="73"/>
      <c r="R95" s="73"/>
    </row>
    <row r="96" spans="2:18" x14ac:dyDescent="0.15">
      <c r="B96" s="52"/>
      <c r="C96" s="53">
        <f>$C95/C95</f>
        <v>1</v>
      </c>
      <c r="D96" s="53">
        <f t="shared" ref="D96:G96" si="36">D95/$C95</f>
        <v>0.53191489361702127</v>
      </c>
      <c r="E96" s="53">
        <f t="shared" si="36"/>
        <v>0.2978723404255319</v>
      </c>
      <c r="F96" s="53">
        <f t="shared" si="36"/>
        <v>9.3617021276595741E-2</v>
      </c>
      <c r="G96" s="53">
        <f t="shared" si="36"/>
        <v>7.6595744680851063E-2</v>
      </c>
      <c r="H96" s="19"/>
    </row>
    <row r="97" spans="2:8" ht="12" customHeight="1" x14ac:dyDescent="0.15">
      <c r="B97" s="50" t="s">
        <v>34</v>
      </c>
      <c r="C97" s="44">
        <f>SUM(D97:G97)</f>
        <v>99</v>
      </c>
      <c r="D97" s="51">
        <v>59</v>
      </c>
      <c r="E97" s="45">
        <v>20</v>
      </c>
      <c r="F97" s="45">
        <v>8</v>
      </c>
      <c r="G97" s="45">
        <v>12</v>
      </c>
      <c r="H97" s="19"/>
    </row>
    <row r="98" spans="2:8" ht="12" customHeight="1" x14ac:dyDescent="0.15">
      <c r="B98" s="52"/>
      <c r="C98" s="53">
        <f>$C97/C97</f>
        <v>1</v>
      </c>
      <c r="D98" s="53">
        <f t="shared" ref="D98:G98" si="37">D97/$C97</f>
        <v>0.59595959595959591</v>
      </c>
      <c r="E98" s="53">
        <f t="shared" si="37"/>
        <v>0.20202020202020202</v>
      </c>
      <c r="F98" s="53">
        <f t="shared" si="37"/>
        <v>8.0808080808080815E-2</v>
      </c>
      <c r="G98" s="53">
        <f t="shared" si="37"/>
        <v>0.12121212121212122</v>
      </c>
      <c r="H98" s="19"/>
    </row>
    <row r="99" spans="2:8" ht="12" customHeight="1" x14ac:dyDescent="0.15">
      <c r="B99" s="50" t="s">
        <v>35</v>
      </c>
      <c r="C99" s="44">
        <f>SUM(D99:G99)</f>
        <v>97</v>
      </c>
      <c r="D99" s="51">
        <v>56</v>
      </c>
      <c r="E99" s="45">
        <v>22</v>
      </c>
      <c r="F99" s="45">
        <v>9</v>
      </c>
      <c r="G99" s="45">
        <v>10</v>
      </c>
      <c r="H99" s="19"/>
    </row>
    <row r="100" spans="2:8" s="57" customFormat="1" ht="12" customHeight="1" x14ac:dyDescent="0.15">
      <c r="B100" s="52"/>
      <c r="C100" s="53">
        <f t="shared" ref="C100" si="38">$C99/C99</f>
        <v>1</v>
      </c>
      <c r="D100" s="53">
        <f t="shared" ref="D100:G100" si="39">D99/$C99</f>
        <v>0.57731958762886593</v>
      </c>
      <c r="E100" s="53">
        <f t="shared" si="39"/>
        <v>0.22680412371134021</v>
      </c>
      <c r="F100" s="53">
        <f t="shared" si="39"/>
        <v>9.2783505154639179E-2</v>
      </c>
      <c r="G100" s="53">
        <f t="shared" si="39"/>
        <v>0.10309278350515463</v>
      </c>
    </row>
    <row r="101" spans="2:8" ht="12" customHeight="1" x14ac:dyDescent="0.15">
      <c r="B101" s="50" t="s">
        <v>0</v>
      </c>
      <c r="C101" s="44">
        <f>SUM(D101:G101)</f>
        <v>22</v>
      </c>
      <c r="D101" s="51">
        <v>6</v>
      </c>
      <c r="E101" s="45">
        <v>5</v>
      </c>
      <c r="F101" s="45">
        <v>1</v>
      </c>
      <c r="G101" s="45">
        <v>10</v>
      </c>
      <c r="H101" s="19"/>
    </row>
    <row r="102" spans="2:8" s="57" customFormat="1" ht="12" customHeight="1" x14ac:dyDescent="0.15">
      <c r="B102" s="52"/>
      <c r="C102" s="53">
        <f t="shared" ref="C102" si="40">$C101/C101</f>
        <v>1</v>
      </c>
      <c r="D102" s="53">
        <f t="shared" ref="D102:G102" si="41">D101/$C101</f>
        <v>0.27272727272727271</v>
      </c>
      <c r="E102" s="53">
        <f t="shared" si="41"/>
        <v>0.22727272727272727</v>
      </c>
      <c r="F102" s="53">
        <f t="shared" si="41"/>
        <v>4.5454545454545456E-2</v>
      </c>
      <c r="G102" s="53">
        <f t="shared" si="41"/>
        <v>0.45454545454545453</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27" customHeight="1" x14ac:dyDescent="0.4">
      <c r="B3" s="346" t="s">
        <v>170</v>
      </c>
      <c r="C3" s="346"/>
      <c r="D3" s="346"/>
      <c r="E3" s="346"/>
      <c r="F3" s="346"/>
      <c r="G3" s="346"/>
      <c r="H3" s="346"/>
      <c r="I3" s="346"/>
      <c r="J3" s="346"/>
      <c r="K3" s="346"/>
      <c r="L3" s="346"/>
    </row>
    <row r="4" spans="2:12" ht="27" customHeight="1" x14ac:dyDescent="0.4">
      <c r="B4" s="346"/>
      <c r="C4" s="346"/>
      <c r="D4" s="346"/>
      <c r="E4" s="346"/>
      <c r="F4" s="346"/>
      <c r="G4" s="346"/>
      <c r="H4" s="346"/>
      <c r="I4" s="346"/>
      <c r="J4" s="346"/>
      <c r="K4" s="346"/>
      <c r="L4" s="346"/>
    </row>
    <row r="5" spans="2:12" x14ac:dyDescent="0.4">
      <c r="B5" s="179"/>
      <c r="C5" s="10"/>
      <c r="D5" s="10"/>
      <c r="E5" s="11"/>
      <c r="F5" s="10"/>
      <c r="G5" s="10"/>
    </row>
    <row r="6" spans="2:12" x14ac:dyDescent="0.4">
      <c r="B6" s="169" t="s">
        <v>16</v>
      </c>
    </row>
    <row r="7" spans="2:12" x14ac:dyDescent="0.4">
      <c r="B7" s="169" t="s">
        <v>193</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49</v>
      </c>
      <c r="F10" s="146">
        <f>E10/E$14</f>
        <v>6.1097256857855359E-2</v>
      </c>
    </row>
    <row r="11" spans="2:12" ht="15" customHeight="1" x14ac:dyDescent="0.15">
      <c r="B11" s="143" t="s">
        <v>118</v>
      </c>
      <c r="C11" s="144"/>
      <c r="D11" s="144"/>
      <c r="E11" s="85">
        <v>147</v>
      </c>
      <c r="F11" s="146">
        <f>E11/E$14</f>
        <v>0.18329177057356608</v>
      </c>
    </row>
    <row r="12" spans="2:12" ht="15" customHeight="1" x14ac:dyDescent="0.15">
      <c r="B12" s="143" t="s">
        <v>119</v>
      </c>
      <c r="C12" s="144"/>
      <c r="D12" s="144"/>
      <c r="E12" s="85">
        <v>484</v>
      </c>
      <c r="F12" s="146">
        <f>E12/E$14</f>
        <v>0.60349127182044893</v>
      </c>
    </row>
    <row r="13" spans="2:12" ht="15" customHeight="1" thickBot="1" x14ac:dyDescent="0.2">
      <c r="B13" s="170" t="s">
        <v>0</v>
      </c>
      <c r="C13" s="148"/>
      <c r="D13" s="148"/>
      <c r="E13" s="150">
        <v>122</v>
      </c>
      <c r="F13" s="151">
        <f>E13/E$14</f>
        <v>0.15211970074812967</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9.25" customHeight="1" x14ac:dyDescent="0.4">
      <c r="B17" s="1"/>
      <c r="C17" s="83" t="s">
        <v>39</v>
      </c>
      <c r="D17" s="83" t="s">
        <v>117</v>
      </c>
      <c r="E17" s="83" t="s">
        <v>118</v>
      </c>
      <c r="F17" s="83" t="s">
        <v>119</v>
      </c>
      <c r="G17" s="83" t="s">
        <v>91</v>
      </c>
    </row>
    <row r="18" spans="2:14" ht="15" customHeight="1" x14ac:dyDescent="0.4">
      <c r="B18" s="4" t="s">
        <v>267</v>
      </c>
      <c r="C18" s="5">
        <f>SUM(D18:G18)</f>
        <v>892</v>
      </c>
      <c r="D18" s="5">
        <v>29</v>
      </c>
      <c r="E18" s="5">
        <v>183</v>
      </c>
      <c r="F18" s="5">
        <v>621</v>
      </c>
      <c r="G18" s="5">
        <v>59</v>
      </c>
    </row>
    <row r="19" spans="2:14" ht="15" customHeight="1" x14ac:dyDescent="0.4">
      <c r="B19" s="7" t="s">
        <v>268</v>
      </c>
      <c r="C19" s="5">
        <f>SUM(D19:G19)</f>
        <v>802</v>
      </c>
      <c r="D19" s="8">
        <v>49</v>
      </c>
      <c r="E19" s="8">
        <v>147</v>
      </c>
      <c r="F19" s="8">
        <v>484</v>
      </c>
      <c r="G19" s="8">
        <v>122</v>
      </c>
    </row>
    <row r="20" spans="2:14" ht="7.5" customHeight="1" x14ac:dyDescent="0.4">
      <c r="B20" s="10"/>
      <c r="C20" s="10"/>
      <c r="D20" s="10"/>
      <c r="E20" s="11"/>
      <c r="F20" s="10"/>
      <c r="G20" s="10"/>
    </row>
    <row r="21" spans="2:14" ht="15" customHeight="1" x14ac:dyDescent="0.4">
      <c r="B21" s="4" t="s">
        <v>267</v>
      </c>
      <c r="C21" s="12">
        <f>C18/C18</f>
        <v>1</v>
      </c>
      <c r="D21" s="12">
        <f>D18/$C18</f>
        <v>3.2511210762331835E-2</v>
      </c>
      <c r="E21" s="12">
        <f t="shared" ref="E21:G22" si="0">E18/$C18</f>
        <v>0.20515695067264575</v>
      </c>
      <c r="F21" s="12">
        <f t="shared" si="0"/>
        <v>0.69618834080717484</v>
      </c>
      <c r="G21" s="12">
        <f t="shared" si="0"/>
        <v>6.614349775784753E-2</v>
      </c>
    </row>
    <row r="22" spans="2:14" ht="15" customHeight="1" x14ac:dyDescent="0.4">
      <c r="B22" s="7" t="s">
        <v>268</v>
      </c>
      <c r="C22" s="12">
        <f>C19/C19</f>
        <v>1</v>
      </c>
      <c r="D22" s="12">
        <f>D19/$C19</f>
        <v>6.1097256857855359E-2</v>
      </c>
      <c r="E22" s="12">
        <f t="shared" si="0"/>
        <v>0.18329177057356608</v>
      </c>
      <c r="F22" s="12">
        <f t="shared" si="0"/>
        <v>0.60349127182044893</v>
      </c>
      <c r="G22" s="12">
        <f t="shared" si="0"/>
        <v>0.15211970074812967</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49</v>
      </c>
      <c r="E26" s="45">
        <f t="shared" ref="E26:G26" si="1">SUM(E28,E30,E32,E34,E36,E38,E40,E42,E44,E46,E48)</f>
        <v>147</v>
      </c>
      <c r="F26" s="45">
        <f t="shared" si="1"/>
        <v>484</v>
      </c>
      <c r="G26" s="45">
        <f t="shared" si="1"/>
        <v>122</v>
      </c>
    </row>
    <row r="27" spans="2:14" ht="12.75" thickBot="1" x14ac:dyDescent="0.2">
      <c r="B27" s="47"/>
      <c r="C27" s="48">
        <f>$C26/C26</f>
        <v>1</v>
      </c>
      <c r="D27" s="48">
        <f>D26/$C26</f>
        <v>6.1097256857855359E-2</v>
      </c>
      <c r="E27" s="48">
        <f t="shared" ref="E27:G27" si="2">E26/$C26</f>
        <v>0.18329177057356608</v>
      </c>
      <c r="F27" s="48">
        <f t="shared" si="2"/>
        <v>0.60349127182044893</v>
      </c>
      <c r="G27" s="48">
        <f t="shared" si="2"/>
        <v>0.15211970074812967</v>
      </c>
    </row>
    <row r="28" spans="2:14" ht="12.75" thickTop="1" x14ac:dyDescent="0.15">
      <c r="B28" s="50" t="s">
        <v>5</v>
      </c>
      <c r="C28" s="44">
        <f>SUM(D28:G28)</f>
        <v>245</v>
      </c>
      <c r="D28" s="51">
        <v>15</v>
      </c>
      <c r="E28" s="45">
        <v>30</v>
      </c>
      <c r="F28" s="45">
        <v>168</v>
      </c>
      <c r="G28" s="45">
        <v>32</v>
      </c>
    </row>
    <row r="29" spans="2:14" x14ac:dyDescent="0.15">
      <c r="B29" s="52"/>
      <c r="C29" s="53">
        <f>$C28/C28</f>
        <v>1</v>
      </c>
      <c r="D29" s="53">
        <f>D28/$C28</f>
        <v>6.1224489795918366E-2</v>
      </c>
      <c r="E29" s="53">
        <f t="shared" ref="E29:G29" si="3">E28/$C28</f>
        <v>0.12244897959183673</v>
      </c>
      <c r="F29" s="53">
        <f t="shared" si="3"/>
        <v>0.68571428571428572</v>
      </c>
      <c r="G29" s="53">
        <f t="shared" si="3"/>
        <v>0.1306122448979592</v>
      </c>
    </row>
    <row r="30" spans="2:14" x14ac:dyDescent="0.15">
      <c r="B30" s="50" t="s">
        <v>6</v>
      </c>
      <c r="C30" s="44">
        <f>SUM(D30:G30)</f>
        <v>89</v>
      </c>
      <c r="D30" s="51">
        <v>7</v>
      </c>
      <c r="E30" s="45">
        <v>14</v>
      </c>
      <c r="F30" s="45">
        <v>54</v>
      </c>
      <c r="G30" s="45">
        <v>14</v>
      </c>
    </row>
    <row r="31" spans="2:14" x14ac:dyDescent="0.15">
      <c r="B31" s="52"/>
      <c r="C31" s="53">
        <f>$C30/C30</f>
        <v>1</v>
      </c>
      <c r="D31" s="53">
        <f>D30/$C30</f>
        <v>7.8651685393258425E-2</v>
      </c>
      <c r="E31" s="53">
        <f t="shared" ref="E31:G31" si="4">E30/$C30</f>
        <v>0.15730337078651685</v>
      </c>
      <c r="F31" s="53">
        <f t="shared" si="4"/>
        <v>0.6067415730337079</v>
      </c>
      <c r="G31" s="53">
        <f t="shared" si="4"/>
        <v>0.15730337078651685</v>
      </c>
    </row>
    <row r="32" spans="2:14" x14ac:dyDescent="0.15">
      <c r="B32" s="50" t="s">
        <v>7</v>
      </c>
      <c r="C32" s="44">
        <f>SUM(D32:G32)</f>
        <v>213</v>
      </c>
      <c r="D32" s="51">
        <v>8</v>
      </c>
      <c r="E32" s="45">
        <v>50</v>
      </c>
      <c r="F32" s="45">
        <v>121</v>
      </c>
      <c r="G32" s="45">
        <v>34</v>
      </c>
    </row>
    <row r="33" spans="2:7" x14ac:dyDescent="0.15">
      <c r="B33" s="52"/>
      <c r="C33" s="53">
        <f>$C32/C32</f>
        <v>1</v>
      </c>
      <c r="D33" s="53">
        <f>D32/$C32</f>
        <v>3.7558685446009391E-2</v>
      </c>
      <c r="E33" s="53">
        <f t="shared" ref="E33:G33" si="5">E32/$C32</f>
        <v>0.23474178403755869</v>
      </c>
      <c r="F33" s="53">
        <f t="shared" si="5"/>
        <v>0.568075117370892</v>
      </c>
      <c r="G33" s="53">
        <f t="shared" si="5"/>
        <v>0.15962441314553991</v>
      </c>
    </row>
    <row r="34" spans="2:7" x14ac:dyDescent="0.15">
      <c r="B34" s="50" t="s">
        <v>8</v>
      </c>
      <c r="C34" s="44">
        <f>SUM(D34:G34)</f>
        <v>36</v>
      </c>
      <c r="D34" s="51">
        <v>5</v>
      </c>
      <c r="E34" s="45">
        <v>7</v>
      </c>
      <c r="F34" s="45">
        <v>20</v>
      </c>
      <c r="G34" s="45">
        <v>4</v>
      </c>
    </row>
    <row r="35" spans="2:7" x14ac:dyDescent="0.15">
      <c r="B35" s="52"/>
      <c r="C35" s="53">
        <f>$C34/C34</f>
        <v>1</v>
      </c>
      <c r="D35" s="53">
        <f>D34/$C34</f>
        <v>0.1388888888888889</v>
      </c>
      <c r="E35" s="53">
        <f t="shared" ref="E35:G35" si="6">E34/$C34</f>
        <v>0.19444444444444445</v>
      </c>
      <c r="F35" s="53">
        <f t="shared" si="6"/>
        <v>0.55555555555555558</v>
      </c>
      <c r="G35" s="53">
        <f t="shared" si="6"/>
        <v>0.1111111111111111</v>
      </c>
    </row>
    <row r="36" spans="2:7" x14ac:dyDescent="0.15">
      <c r="B36" s="50" t="s">
        <v>9</v>
      </c>
      <c r="C36" s="44">
        <f>SUM(D36:G36)</f>
        <v>98</v>
      </c>
      <c r="D36" s="51">
        <v>7</v>
      </c>
      <c r="E36" s="45">
        <v>24</v>
      </c>
      <c r="F36" s="45">
        <v>55</v>
      </c>
      <c r="G36" s="45">
        <v>12</v>
      </c>
    </row>
    <row r="37" spans="2:7" x14ac:dyDescent="0.15">
      <c r="B37" s="52"/>
      <c r="C37" s="53">
        <f>$C36/C36</f>
        <v>1</v>
      </c>
      <c r="D37" s="53">
        <f>D36/$C36</f>
        <v>7.1428571428571425E-2</v>
      </c>
      <c r="E37" s="53">
        <f t="shared" ref="E37:G37" si="7">E36/$C36</f>
        <v>0.24489795918367346</v>
      </c>
      <c r="F37" s="53">
        <f t="shared" si="7"/>
        <v>0.56122448979591832</v>
      </c>
      <c r="G37" s="53">
        <f t="shared" si="7"/>
        <v>0.12244897959183673</v>
      </c>
    </row>
    <row r="38" spans="2:7" x14ac:dyDescent="0.15">
      <c r="B38" s="50" t="s">
        <v>1</v>
      </c>
      <c r="C38" s="44">
        <f>SUM(D38:G38)</f>
        <v>4</v>
      </c>
      <c r="D38" s="51">
        <v>0</v>
      </c>
      <c r="E38" s="45">
        <v>2</v>
      </c>
      <c r="F38" s="45">
        <v>2</v>
      </c>
      <c r="G38" s="45">
        <v>0</v>
      </c>
    </row>
    <row r="39" spans="2:7" x14ac:dyDescent="0.15">
      <c r="B39" s="52"/>
      <c r="C39" s="53">
        <f>$C38/C38</f>
        <v>1</v>
      </c>
      <c r="D39" s="53">
        <f>D38/$C38</f>
        <v>0</v>
      </c>
      <c r="E39" s="53">
        <f t="shared" ref="E39:G39" si="8">E38/$C38</f>
        <v>0.5</v>
      </c>
      <c r="F39" s="53">
        <f t="shared" si="8"/>
        <v>0.5</v>
      </c>
      <c r="G39" s="53">
        <f t="shared" si="8"/>
        <v>0</v>
      </c>
    </row>
    <row r="40" spans="2:7" x14ac:dyDescent="0.15">
      <c r="B40" s="50" t="s">
        <v>10</v>
      </c>
      <c r="C40" s="44">
        <f>SUM(D40:G40)</f>
        <v>17</v>
      </c>
      <c r="D40" s="51">
        <v>3</v>
      </c>
      <c r="E40" s="45">
        <v>2</v>
      </c>
      <c r="F40" s="45">
        <v>11</v>
      </c>
      <c r="G40" s="45">
        <v>1</v>
      </c>
    </row>
    <row r="41" spans="2:7" x14ac:dyDescent="0.15">
      <c r="B41" s="52"/>
      <c r="C41" s="53">
        <f>$C40/C40</f>
        <v>1</v>
      </c>
      <c r="D41" s="53">
        <f>D40/$C40</f>
        <v>0.17647058823529413</v>
      </c>
      <c r="E41" s="53">
        <f t="shared" ref="E41:G41" si="9">E40/$C40</f>
        <v>0.11764705882352941</v>
      </c>
      <c r="F41" s="53">
        <f t="shared" si="9"/>
        <v>0.6470588235294118</v>
      </c>
      <c r="G41" s="53">
        <f t="shared" si="9"/>
        <v>5.8823529411764705E-2</v>
      </c>
    </row>
    <row r="42" spans="2:7" x14ac:dyDescent="0.15">
      <c r="B42" s="50" t="s">
        <v>11</v>
      </c>
      <c r="C42" s="44">
        <f>SUM(D42:G42)</f>
        <v>3</v>
      </c>
      <c r="D42" s="51">
        <v>0</v>
      </c>
      <c r="E42" s="45">
        <v>3</v>
      </c>
      <c r="F42" s="45">
        <v>0</v>
      </c>
      <c r="G42" s="45">
        <v>0</v>
      </c>
    </row>
    <row r="43" spans="2:7" x14ac:dyDescent="0.15">
      <c r="B43" s="52"/>
      <c r="C43" s="53">
        <f>$C42/C42</f>
        <v>1</v>
      </c>
      <c r="D43" s="53">
        <f>D42/$C42</f>
        <v>0</v>
      </c>
      <c r="E43" s="53">
        <f t="shared" ref="E43:G43" si="10">E42/$C42</f>
        <v>1</v>
      </c>
      <c r="F43" s="53">
        <f t="shared" si="10"/>
        <v>0</v>
      </c>
      <c r="G43" s="53">
        <f t="shared" si="10"/>
        <v>0</v>
      </c>
    </row>
    <row r="44" spans="2:7" x14ac:dyDescent="0.15">
      <c r="B44" s="50" t="s">
        <v>12</v>
      </c>
      <c r="C44" s="44">
        <f>SUM(D44:G44)</f>
        <v>18</v>
      </c>
      <c r="D44" s="51">
        <v>2</v>
      </c>
      <c r="E44" s="45">
        <v>2</v>
      </c>
      <c r="F44" s="45">
        <v>10</v>
      </c>
      <c r="G44" s="45">
        <v>4</v>
      </c>
    </row>
    <row r="45" spans="2:7" x14ac:dyDescent="0.15">
      <c r="B45" s="52"/>
      <c r="C45" s="53">
        <f>$C44/C44</f>
        <v>1</v>
      </c>
      <c r="D45" s="53">
        <f>D44/$C44</f>
        <v>0.1111111111111111</v>
      </c>
      <c r="E45" s="53">
        <f t="shared" ref="E45:G45" si="11">E44/$C44</f>
        <v>0.1111111111111111</v>
      </c>
      <c r="F45" s="53">
        <f t="shared" si="11"/>
        <v>0.55555555555555558</v>
      </c>
      <c r="G45" s="53">
        <f t="shared" si="11"/>
        <v>0.22222222222222221</v>
      </c>
    </row>
    <row r="46" spans="2:7" x14ac:dyDescent="0.15">
      <c r="B46" s="50" t="s">
        <v>13</v>
      </c>
      <c r="C46" s="44">
        <f>SUM(D46:G46)</f>
        <v>9</v>
      </c>
      <c r="D46" s="51">
        <v>0</v>
      </c>
      <c r="E46" s="45">
        <v>2</v>
      </c>
      <c r="F46" s="45">
        <v>6</v>
      </c>
      <c r="G46" s="45">
        <v>1</v>
      </c>
    </row>
    <row r="47" spans="2:7" x14ac:dyDescent="0.15">
      <c r="B47" s="52"/>
      <c r="C47" s="53">
        <f>$C46/C46</f>
        <v>1</v>
      </c>
      <c r="D47" s="53">
        <f>D46/$C46</f>
        <v>0</v>
      </c>
      <c r="E47" s="53">
        <f t="shared" ref="E47:G47" si="12">E46/$C46</f>
        <v>0.22222222222222221</v>
      </c>
      <c r="F47" s="53">
        <f t="shared" si="12"/>
        <v>0.66666666666666663</v>
      </c>
      <c r="G47" s="53">
        <f t="shared" si="12"/>
        <v>0.1111111111111111</v>
      </c>
    </row>
    <row r="48" spans="2:7" x14ac:dyDescent="0.15">
      <c r="B48" s="50" t="s">
        <v>43</v>
      </c>
      <c r="C48" s="44">
        <f>SUM(D48:G48)</f>
        <v>70</v>
      </c>
      <c r="D48" s="51">
        <v>2</v>
      </c>
      <c r="E48" s="45">
        <v>11</v>
      </c>
      <c r="F48" s="45">
        <v>37</v>
      </c>
      <c r="G48" s="45">
        <v>20</v>
      </c>
    </row>
    <row r="49" spans="2:8" x14ac:dyDescent="0.15">
      <c r="B49" s="52"/>
      <c r="C49" s="53">
        <f>$C48/C48</f>
        <v>1</v>
      </c>
      <c r="D49" s="53">
        <f>D48/$C48</f>
        <v>2.8571428571428571E-2</v>
      </c>
      <c r="E49" s="53">
        <f t="shared" ref="E49:G49" si="13">E48/$C48</f>
        <v>0.15714285714285714</v>
      </c>
      <c r="F49" s="53">
        <f t="shared" si="13"/>
        <v>0.52857142857142858</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49</v>
      </c>
      <c r="E53" s="45">
        <f t="shared" si="14"/>
        <v>147</v>
      </c>
      <c r="F53" s="45">
        <f t="shared" si="14"/>
        <v>484</v>
      </c>
      <c r="G53" s="45">
        <f t="shared" si="14"/>
        <v>122</v>
      </c>
      <c r="H53" s="19"/>
    </row>
    <row r="54" spans="2:8" ht="12.75" thickBot="1" x14ac:dyDescent="0.2">
      <c r="B54" s="47"/>
      <c r="C54" s="48">
        <f>$C53/C53</f>
        <v>1</v>
      </c>
      <c r="D54" s="48">
        <f t="shared" ref="D54:G54" si="15">D53/$C53</f>
        <v>6.1097256857855359E-2</v>
      </c>
      <c r="E54" s="48">
        <f t="shared" si="15"/>
        <v>0.18329177057356608</v>
      </c>
      <c r="F54" s="48">
        <f t="shared" si="15"/>
        <v>0.60349127182044893</v>
      </c>
      <c r="G54" s="48">
        <f t="shared" si="15"/>
        <v>0.15211970074812967</v>
      </c>
      <c r="H54" s="19"/>
    </row>
    <row r="55" spans="2:8" ht="12.75" thickTop="1" x14ac:dyDescent="0.15">
      <c r="B55" s="50" t="s">
        <v>17</v>
      </c>
      <c r="C55" s="44">
        <f>SUM(D55:G55)</f>
        <v>633</v>
      </c>
      <c r="D55" s="51">
        <v>36</v>
      </c>
      <c r="E55" s="45">
        <v>109</v>
      </c>
      <c r="F55" s="45">
        <v>385</v>
      </c>
      <c r="G55" s="45">
        <v>103</v>
      </c>
      <c r="H55" s="19"/>
    </row>
    <row r="56" spans="2:8" x14ac:dyDescent="0.15">
      <c r="B56" s="52"/>
      <c r="C56" s="53">
        <f>$C55/C55</f>
        <v>1</v>
      </c>
      <c r="D56" s="53">
        <f t="shared" ref="D56:G56" si="16">D55/$C55</f>
        <v>5.6872037914691941E-2</v>
      </c>
      <c r="E56" s="53">
        <f t="shared" si="16"/>
        <v>0.17219589257503951</v>
      </c>
      <c r="F56" s="53">
        <f t="shared" si="16"/>
        <v>0.60821484992101105</v>
      </c>
      <c r="G56" s="53">
        <f t="shared" si="16"/>
        <v>0.1627172195892575</v>
      </c>
      <c r="H56" s="19"/>
    </row>
    <row r="57" spans="2:8" x14ac:dyDescent="0.15">
      <c r="B57" s="50" t="s">
        <v>18</v>
      </c>
      <c r="C57" s="44">
        <f>SUM(D57:G57)</f>
        <v>91</v>
      </c>
      <c r="D57" s="51">
        <v>6</v>
      </c>
      <c r="E57" s="45">
        <v>20</v>
      </c>
      <c r="F57" s="45">
        <v>57</v>
      </c>
      <c r="G57" s="45">
        <v>8</v>
      </c>
      <c r="H57" s="19"/>
    </row>
    <row r="58" spans="2:8" x14ac:dyDescent="0.15">
      <c r="B58" s="52"/>
      <c r="C58" s="53">
        <f>$C57/C57</f>
        <v>1</v>
      </c>
      <c r="D58" s="53">
        <f t="shared" ref="D58:G58" si="17">D57/$C57</f>
        <v>6.5934065934065936E-2</v>
      </c>
      <c r="E58" s="53">
        <f t="shared" si="17"/>
        <v>0.21978021978021978</v>
      </c>
      <c r="F58" s="53">
        <f t="shared" si="17"/>
        <v>0.62637362637362637</v>
      </c>
      <c r="G58" s="53">
        <f t="shared" si="17"/>
        <v>8.7912087912087919E-2</v>
      </c>
      <c r="H58" s="19"/>
    </row>
    <row r="59" spans="2:8" x14ac:dyDescent="0.15">
      <c r="B59" s="50" t="s">
        <v>19</v>
      </c>
      <c r="C59" s="44">
        <f>SUM(D59:G59)</f>
        <v>21</v>
      </c>
      <c r="D59" s="51">
        <v>3</v>
      </c>
      <c r="E59" s="45">
        <v>7</v>
      </c>
      <c r="F59" s="45">
        <v>11</v>
      </c>
      <c r="G59" s="45">
        <v>0</v>
      </c>
      <c r="H59" s="19"/>
    </row>
    <row r="60" spans="2:8" x14ac:dyDescent="0.15">
      <c r="B60" s="52"/>
      <c r="C60" s="53">
        <f>$C59/C59</f>
        <v>1</v>
      </c>
      <c r="D60" s="53">
        <f t="shared" ref="D60:G60" si="18">D59/$C59</f>
        <v>0.14285714285714285</v>
      </c>
      <c r="E60" s="53">
        <f t="shared" si="18"/>
        <v>0.33333333333333331</v>
      </c>
      <c r="F60" s="53">
        <f t="shared" si="18"/>
        <v>0.52380952380952384</v>
      </c>
      <c r="G60" s="53">
        <f t="shared" si="18"/>
        <v>0</v>
      </c>
      <c r="H60" s="19"/>
    </row>
    <row r="61" spans="2:8" x14ac:dyDescent="0.15">
      <c r="B61" s="50" t="s">
        <v>20</v>
      </c>
      <c r="C61" s="44">
        <f>SUM(D61:G61)</f>
        <v>37</v>
      </c>
      <c r="D61" s="51">
        <v>4</v>
      </c>
      <c r="E61" s="45">
        <v>10</v>
      </c>
      <c r="F61" s="45">
        <v>21</v>
      </c>
      <c r="G61" s="45">
        <v>2</v>
      </c>
      <c r="H61" s="19"/>
    </row>
    <row r="62" spans="2:8" x14ac:dyDescent="0.15">
      <c r="B62" s="52"/>
      <c r="C62" s="53">
        <f>$C61/C61</f>
        <v>1</v>
      </c>
      <c r="D62" s="53">
        <f t="shared" ref="D62:G62" si="19">D61/$C61</f>
        <v>0.10810810810810811</v>
      </c>
      <c r="E62" s="53">
        <f t="shared" si="19"/>
        <v>0.27027027027027029</v>
      </c>
      <c r="F62" s="53">
        <f t="shared" si="19"/>
        <v>0.56756756756756754</v>
      </c>
      <c r="G62" s="53">
        <f t="shared" si="19"/>
        <v>5.4054054054054057E-2</v>
      </c>
      <c r="H62" s="19"/>
    </row>
    <row r="63" spans="2:8" x14ac:dyDescent="0.15">
      <c r="B63" s="50" t="s">
        <v>24</v>
      </c>
      <c r="C63" s="44">
        <f>SUM(D63:G63)</f>
        <v>20</v>
      </c>
      <c r="D63" s="51">
        <v>0</v>
      </c>
      <c r="E63" s="45">
        <v>1</v>
      </c>
      <c r="F63" s="45">
        <v>10</v>
      </c>
      <c r="G63" s="45">
        <v>9</v>
      </c>
      <c r="H63" s="19"/>
    </row>
    <row r="64" spans="2:8" x14ac:dyDescent="0.15">
      <c r="B64" s="52"/>
      <c r="C64" s="53">
        <f>$C63/C63</f>
        <v>1</v>
      </c>
      <c r="D64" s="53">
        <f t="shared" ref="D64:G64" si="20">D63/$C63</f>
        <v>0</v>
      </c>
      <c r="E64" s="53">
        <f t="shared" si="20"/>
        <v>0.05</v>
      </c>
      <c r="F64" s="53">
        <f t="shared" si="20"/>
        <v>0.5</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49</v>
      </c>
      <c r="E68" s="45">
        <f t="shared" ref="E68:G68" si="21">SUM(E70,E72,E74,E76,E78,E80)</f>
        <v>147</v>
      </c>
      <c r="F68" s="45">
        <f t="shared" si="21"/>
        <v>479</v>
      </c>
      <c r="G68" s="45">
        <f t="shared" si="21"/>
        <v>109</v>
      </c>
      <c r="H68" s="19"/>
    </row>
    <row r="69" spans="2:8" ht="12.75" thickBot="1" x14ac:dyDescent="0.2">
      <c r="B69" s="47"/>
      <c r="C69" s="48">
        <f>$C68/C68</f>
        <v>1</v>
      </c>
      <c r="D69" s="48">
        <f>D68/$C68</f>
        <v>6.25E-2</v>
      </c>
      <c r="E69" s="48">
        <f t="shared" ref="E69:G69" si="22">E68/$C68</f>
        <v>0.1875</v>
      </c>
      <c r="F69" s="48">
        <f t="shared" si="22"/>
        <v>0.61096938775510201</v>
      </c>
      <c r="G69" s="48">
        <f t="shared" si="22"/>
        <v>0.13903061224489796</v>
      </c>
      <c r="H69" s="19"/>
    </row>
    <row r="70" spans="2:8" ht="12.75" thickTop="1" x14ac:dyDescent="0.15">
      <c r="B70" s="50" t="s">
        <v>500</v>
      </c>
      <c r="C70" s="44">
        <f>SUM(D70:G70)</f>
        <v>109</v>
      </c>
      <c r="D70" s="51">
        <v>6</v>
      </c>
      <c r="E70" s="45">
        <v>7</v>
      </c>
      <c r="F70" s="45">
        <v>70</v>
      </c>
      <c r="G70" s="45">
        <v>26</v>
      </c>
    </row>
    <row r="71" spans="2:8" x14ac:dyDescent="0.15">
      <c r="B71" s="52"/>
      <c r="C71" s="53">
        <f>$C70/C70</f>
        <v>1</v>
      </c>
      <c r="D71" s="53">
        <f>D70/$C70</f>
        <v>5.5045871559633031E-2</v>
      </c>
      <c r="E71" s="53">
        <f t="shared" ref="E71:G71" si="23">E70/$C70</f>
        <v>6.4220183486238536E-2</v>
      </c>
      <c r="F71" s="53">
        <f t="shared" si="23"/>
        <v>0.64220183486238536</v>
      </c>
      <c r="G71" s="53">
        <f t="shared" si="23"/>
        <v>0.23853211009174313</v>
      </c>
    </row>
    <row r="72" spans="2:8" x14ac:dyDescent="0.15">
      <c r="B72" s="50" t="s">
        <v>21</v>
      </c>
      <c r="C72" s="44">
        <f>SUM(D72:G72)</f>
        <v>226</v>
      </c>
      <c r="D72" s="51">
        <v>11</v>
      </c>
      <c r="E72" s="45">
        <v>39</v>
      </c>
      <c r="F72" s="45">
        <v>131</v>
      </c>
      <c r="G72" s="45">
        <v>45</v>
      </c>
    </row>
    <row r="73" spans="2:8" x14ac:dyDescent="0.15">
      <c r="B73" s="52"/>
      <c r="C73" s="53">
        <f>$C72/C72</f>
        <v>1</v>
      </c>
      <c r="D73" s="53">
        <f>D72/$C72</f>
        <v>4.8672566371681415E-2</v>
      </c>
      <c r="E73" s="53">
        <f t="shared" ref="E73:G73" si="24">E72/$C72</f>
        <v>0.17256637168141592</v>
      </c>
      <c r="F73" s="53">
        <f t="shared" si="24"/>
        <v>0.57964601769911506</v>
      </c>
      <c r="G73" s="53">
        <f t="shared" si="24"/>
        <v>0.19911504424778761</v>
      </c>
    </row>
    <row r="74" spans="2:8" x14ac:dyDescent="0.15">
      <c r="B74" s="50" t="s">
        <v>22</v>
      </c>
      <c r="C74" s="44">
        <f>SUM(D74:G74)</f>
        <v>276</v>
      </c>
      <c r="D74" s="51">
        <v>19</v>
      </c>
      <c r="E74" s="45">
        <v>55</v>
      </c>
      <c r="F74" s="45">
        <v>177</v>
      </c>
      <c r="G74" s="45">
        <v>25</v>
      </c>
    </row>
    <row r="75" spans="2:8" x14ac:dyDescent="0.15">
      <c r="B75" s="52"/>
      <c r="C75" s="53">
        <f>$C74/C74</f>
        <v>1</v>
      </c>
      <c r="D75" s="53">
        <f>D74/$C74</f>
        <v>6.8840579710144928E-2</v>
      </c>
      <c r="E75" s="53">
        <f t="shared" ref="E75:G75" si="25">E74/$C74</f>
        <v>0.19927536231884058</v>
      </c>
      <c r="F75" s="53">
        <f t="shared" si="25"/>
        <v>0.64130434782608692</v>
      </c>
      <c r="G75" s="53">
        <f t="shared" si="25"/>
        <v>9.0579710144927536E-2</v>
      </c>
    </row>
    <row r="76" spans="2:8" x14ac:dyDescent="0.15">
      <c r="B76" s="50" t="s">
        <v>23</v>
      </c>
      <c r="C76" s="44">
        <f>SUM(D76:G76)</f>
        <v>90</v>
      </c>
      <c r="D76" s="51">
        <v>4</v>
      </c>
      <c r="E76" s="45">
        <v>21</v>
      </c>
      <c r="F76" s="45">
        <v>57</v>
      </c>
      <c r="G76" s="45">
        <v>8</v>
      </c>
    </row>
    <row r="77" spans="2:8" x14ac:dyDescent="0.15">
      <c r="B77" s="52"/>
      <c r="C77" s="53">
        <f>$C76/C76</f>
        <v>1</v>
      </c>
      <c r="D77" s="53">
        <f>D76/$C76</f>
        <v>4.4444444444444446E-2</v>
      </c>
      <c r="E77" s="53">
        <f t="shared" ref="E77:G77" si="26">E76/$C76</f>
        <v>0.23333333333333334</v>
      </c>
      <c r="F77" s="53">
        <f t="shared" si="26"/>
        <v>0.6333333333333333</v>
      </c>
      <c r="G77" s="53">
        <f t="shared" si="26"/>
        <v>8.8888888888888892E-2</v>
      </c>
      <c r="H77" s="19"/>
    </row>
    <row r="78" spans="2:8" x14ac:dyDescent="0.15">
      <c r="B78" s="50" t="s">
        <v>320</v>
      </c>
      <c r="C78" s="44">
        <f>SUM(D78:G78)</f>
        <v>62</v>
      </c>
      <c r="D78" s="51">
        <v>5</v>
      </c>
      <c r="E78" s="45">
        <v>18</v>
      </c>
      <c r="F78" s="45">
        <v>36</v>
      </c>
      <c r="G78" s="45">
        <v>3</v>
      </c>
      <c r="H78" s="19"/>
    </row>
    <row r="79" spans="2:8" x14ac:dyDescent="0.15">
      <c r="B79" s="52"/>
      <c r="C79" s="53">
        <f>$C78/C78</f>
        <v>1</v>
      </c>
      <c r="D79" s="53">
        <f>D78/$C78</f>
        <v>8.0645161290322578E-2</v>
      </c>
      <c r="E79" s="53">
        <f t="shared" ref="E79:G79" si="27">E78/$C78</f>
        <v>0.29032258064516131</v>
      </c>
      <c r="F79" s="53">
        <f t="shared" si="27"/>
        <v>0.58064516129032262</v>
      </c>
      <c r="G79" s="53">
        <f t="shared" si="27"/>
        <v>4.8387096774193547E-2</v>
      </c>
      <c r="H79" s="19"/>
    </row>
    <row r="80" spans="2:8" x14ac:dyDescent="0.15">
      <c r="B80" s="50" t="s">
        <v>319</v>
      </c>
      <c r="C80" s="44">
        <f>SUM(D80:G80)</f>
        <v>21</v>
      </c>
      <c r="D80" s="51">
        <v>4</v>
      </c>
      <c r="E80" s="45">
        <v>7</v>
      </c>
      <c r="F80" s="45">
        <v>8</v>
      </c>
      <c r="G80" s="45">
        <v>2</v>
      </c>
      <c r="H80" s="19"/>
    </row>
    <row r="81" spans="2:18" ht="12.75" thickBot="1" x14ac:dyDescent="0.2">
      <c r="B81" s="52"/>
      <c r="C81" s="53">
        <f>$C80/C80</f>
        <v>1</v>
      </c>
      <c r="D81" s="53">
        <f>D80/$C80</f>
        <v>0.19047619047619047</v>
      </c>
      <c r="E81" s="53">
        <f t="shared" ref="E81:G81" si="28">E80/$C80</f>
        <v>0.33333333333333331</v>
      </c>
      <c r="F81" s="53">
        <f t="shared" si="28"/>
        <v>0.38095238095238093</v>
      </c>
      <c r="G81" s="53">
        <f t="shared" si="28"/>
        <v>9.5238095238095233E-2</v>
      </c>
      <c r="H81" s="19"/>
    </row>
    <row r="82" spans="2:18" ht="14.25" thickTop="1" x14ac:dyDescent="0.15">
      <c r="B82" s="243" t="s">
        <v>489</v>
      </c>
      <c r="C82" s="244">
        <f t="shared" ref="C82:C83" si="29">SUM(D82:G82)</f>
        <v>763</v>
      </c>
      <c r="D82" s="244">
        <f>SUM(D70,D72,D74,D76,D78)</f>
        <v>45</v>
      </c>
      <c r="E82" s="244">
        <f>SUM(E70,E72,E74,E76,E78)</f>
        <v>140</v>
      </c>
      <c r="F82" s="244">
        <f>SUM(F70,F72,F74,F76,F78)</f>
        <v>471</v>
      </c>
      <c r="G82" s="244">
        <f>SUM(G70,G72,G74,G76,G78)</f>
        <v>107</v>
      </c>
      <c r="H82" s="19"/>
    </row>
    <row r="83" spans="2:18" ht="13.5" x14ac:dyDescent="0.15">
      <c r="B83" s="245"/>
      <c r="C83" s="237">
        <f t="shared" si="29"/>
        <v>1</v>
      </c>
      <c r="D83" s="238">
        <f>D82/$C82</f>
        <v>5.8977719528178242E-2</v>
      </c>
      <c r="E83" s="238">
        <f t="shared" ref="E83:G83" si="30">E82/$C82</f>
        <v>0.1834862385321101</v>
      </c>
      <c r="F83" s="238">
        <f t="shared" si="30"/>
        <v>0.61730013106159898</v>
      </c>
      <c r="G83" s="238">
        <f t="shared" si="30"/>
        <v>0.14023591087811271</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49</v>
      </c>
      <c r="E87" s="45">
        <f>SUM(E89,E91,E93,E95,E97,E99,E101)</f>
        <v>147</v>
      </c>
      <c r="F87" s="45">
        <f>SUM(F89,F91,F93,F95,F97,F99,F101)</f>
        <v>484</v>
      </c>
      <c r="G87" s="45">
        <f>SUM(G89,G91,G93,G95,G97,G99,G101)</f>
        <v>122</v>
      </c>
      <c r="H87" s="19"/>
    </row>
    <row r="88" spans="2:18" ht="12.75" thickBot="1" x14ac:dyDescent="0.2">
      <c r="B88" s="47"/>
      <c r="C88" s="48">
        <f>$C87/C87</f>
        <v>1</v>
      </c>
      <c r="D88" s="48">
        <f t="shared" ref="D88:G88" si="31">D87/$C87</f>
        <v>6.1097256857855359E-2</v>
      </c>
      <c r="E88" s="48">
        <f t="shared" si="31"/>
        <v>0.18329177057356608</v>
      </c>
      <c r="F88" s="48">
        <f t="shared" si="31"/>
        <v>0.60349127182044893</v>
      </c>
      <c r="G88" s="48">
        <f t="shared" si="31"/>
        <v>0.15211970074812967</v>
      </c>
      <c r="H88" s="19"/>
    </row>
    <row r="89" spans="2:18" ht="12.75" thickTop="1" x14ac:dyDescent="0.15">
      <c r="B89" s="50" t="s">
        <v>67</v>
      </c>
      <c r="C89" s="44">
        <f>SUM(D89:G89)</f>
        <v>262</v>
      </c>
      <c r="D89" s="51">
        <v>15</v>
      </c>
      <c r="E89" s="45">
        <v>44</v>
      </c>
      <c r="F89" s="45">
        <v>157</v>
      </c>
      <c r="G89" s="45">
        <v>46</v>
      </c>
      <c r="H89" s="72"/>
      <c r="I89" s="73"/>
      <c r="J89" s="73"/>
      <c r="K89" s="73"/>
      <c r="L89" s="73"/>
      <c r="M89" s="73"/>
      <c r="N89" s="73"/>
      <c r="O89" s="73"/>
      <c r="P89" s="73"/>
      <c r="Q89" s="73"/>
      <c r="R89" s="73"/>
    </row>
    <row r="90" spans="2:18" x14ac:dyDescent="0.15">
      <c r="B90" s="52"/>
      <c r="C90" s="53">
        <f>$C89/C89</f>
        <v>1</v>
      </c>
      <c r="D90" s="53">
        <f>D89/$C89</f>
        <v>5.7251908396946563E-2</v>
      </c>
      <c r="E90" s="53">
        <f>E89/$C89</f>
        <v>0.16793893129770993</v>
      </c>
      <c r="F90" s="53">
        <f>F89/$C89</f>
        <v>0.5992366412213741</v>
      </c>
      <c r="G90" s="53">
        <f>G89/$C89</f>
        <v>0.17557251908396945</v>
      </c>
      <c r="H90" s="72"/>
      <c r="I90" s="73"/>
      <c r="J90" s="73"/>
      <c r="K90" s="73"/>
      <c r="L90" s="73"/>
      <c r="M90" s="73"/>
      <c r="N90" s="73"/>
      <c r="O90" s="73"/>
      <c r="P90" s="73"/>
      <c r="Q90" s="73"/>
      <c r="R90" s="73"/>
    </row>
    <row r="91" spans="2:18" x14ac:dyDescent="0.15">
      <c r="B91" s="50" t="s">
        <v>31</v>
      </c>
      <c r="C91" s="44">
        <f>SUM(D91:G91)</f>
        <v>31</v>
      </c>
      <c r="D91" s="51">
        <v>4</v>
      </c>
      <c r="E91" s="45">
        <v>7</v>
      </c>
      <c r="F91" s="45">
        <v>17</v>
      </c>
      <c r="G91" s="45">
        <v>3</v>
      </c>
      <c r="H91" s="72"/>
      <c r="I91" s="73"/>
      <c r="J91" s="73"/>
      <c r="K91" s="73"/>
      <c r="L91" s="73"/>
      <c r="M91" s="73"/>
      <c r="N91" s="73"/>
      <c r="O91" s="73"/>
      <c r="P91" s="73"/>
      <c r="Q91" s="73"/>
      <c r="R91" s="73"/>
    </row>
    <row r="92" spans="2:18" x14ac:dyDescent="0.15">
      <c r="B92" s="52"/>
      <c r="C92" s="53">
        <f>$C91/C91</f>
        <v>1</v>
      </c>
      <c r="D92" s="53">
        <f t="shared" ref="D92:G92" si="32">D91/$C91</f>
        <v>0.12903225806451613</v>
      </c>
      <c r="E92" s="53">
        <f t="shared" si="32"/>
        <v>0.22580645161290322</v>
      </c>
      <c r="F92" s="53">
        <f t="shared" si="32"/>
        <v>0.54838709677419351</v>
      </c>
      <c r="G92" s="53">
        <f t="shared" si="32"/>
        <v>9.6774193548387094E-2</v>
      </c>
      <c r="H92" s="72"/>
      <c r="I92" s="73"/>
      <c r="J92" s="73"/>
      <c r="K92" s="73"/>
      <c r="L92" s="73"/>
      <c r="M92" s="73"/>
      <c r="N92" s="73"/>
      <c r="O92" s="73"/>
      <c r="P92" s="73"/>
      <c r="Q92" s="73"/>
      <c r="R92" s="73"/>
    </row>
    <row r="93" spans="2:18" x14ac:dyDescent="0.15">
      <c r="B93" s="50" t="s">
        <v>32</v>
      </c>
      <c r="C93" s="44">
        <f>SUM(D93:G93)</f>
        <v>56</v>
      </c>
      <c r="D93" s="51">
        <v>5</v>
      </c>
      <c r="E93" s="45">
        <v>14</v>
      </c>
      <c r="F93" s="45">
        <v>34</v>
      </c>
      <c r="G93" s="45">
        <v>3</v>
      </c>
      <c r="H93" s="72"/>
      <c r="I93" s="73"/>
      <c r="J93" s="73"/>
      <c r="K93" s="73"/>
      <c r="L93" s="73"/>
      <c r="M93" s="73"/>
      <c r="N93" s="73"/>
      <c r="O93" s="73"/>
      <c r="P93" s="73"/>
      <c r="Q93" s="73"/>
      <c r="R93" s="73"/>
    </row>
    <row r="94" spans="2:18" x14ac:dyDescent="0.15">
      <c r="B94" s="52"/>
      <c r="C94" s="53">
        <f>$C93/C93</f>
        <v>1</v>
      </c>
      <c r="D94" s="53">
        <f t="shared" ref="D94:G94" si="33">D93/$C93</f>
        <v>8.9285714285714288E-2</v>
      </c>
      <c r="E94" s="53">
        <f t="shared" si="33"/>
        <v>0.25</v>
      </c>
      <c r="F94" s="53">
        <f t="shared" si="33"/>
        <v>0.6071428571428571</v>
      </c>
      <c r="G94" s="53">
        <f t="shared" si="33"/>
        <v>5.3571428571428568E-2</v>
      </c>
      <c r="H94" s="72"/>
      <c r="I94" s="73"/>
      <c r="J94" s="73"/>
      <c r="K94" s="73"/>
      <c r="L94" s="73"/>
      <c r="M94" s="73"/>
      <c r="N94" s="73"/>
      <c r="O94" s="73"/>
      <c r="P94" s="73"/>
      <c r="Q94" s="73"/>
      <c r="R94" s="73"/>
    </row>
    <row r="95" spans="2:18" x14ac:dyDescent="0.15">
      <c r="B95" s="50" t="s">
        <v>33</v>
      </c>
      <c r="C95" s="44">
        <f>SUM(D95:G95)</f>
        <v>235</v>
      </c>
      <c r="D95" s="51">
        <v>12</v>
      </c>
      <c r="E95" s="45">
        <v>50</v>
      </c>
      <c r="F95" s="45">
        <v>149</v>
      </c>
      <c r="G95" s="45">
        <v>24</v>
      </c>
      <c r="H95" s="72"/>
      <c r="I95" s="73"/>
      <c r="J95" s="73"/>
      <c r="K95" s="73"/>
      <c r="L95" s="73"/>
      <c r="M95" s="73"/>
      <c r="N95" s="73"/>
      <c r="O95" s="73"/>
      <c r="P95" s="73"/>
      <c r="Q95" s="73"/>
      <c r="R95" s="73"/>
    </row>
    <row r="96" spans="2:18" x14ac:dyDescent="0.15">
      <c r="B96" s="52"/>
      <c r="C96" s="53">
        <f>$C95/C95</f>
        <v>1</v>
      </c>
      <c r="D96" s="53">
        <f t="shared" ref="D96:G96" si="34">D95/$C95</f>
        <v>5.106382978723404E-2</v>
      </c>
      <c r="E96" s="53">
        <f t="shared" si="34"/>
        <v>0.21276595744680851</v>
      </c>
      <c r="F96" s="53">
        <f t="shared" si="34"/>
        <v>0.63404255319148939</v>
      </c>
      <c r="G96" s="53">
        <f t="shared" si="34"/>
        <v>0.10212765957446808</v>
      </c>
      <c r="H96" s="19"/>
    </row>
    <row r="97" spans="2:8" ht="12" customHeight="1" x14ac:dyDescent="0.15">
      <c r="B97" s="50" t="s">
        <v>34</v>
      </c>
      <c r="C97" s="44">
        <f>SUM(D97:G97)</f>
        <v>99</v>
      </c>
      <c r="D97" s="51">
        <v>9</v>
      </c>
      <c r="E97" s="45">
        <v>9</v>
      </c>
      <c r="F97" s="45">
        <v>65</v>
      </c>
      <c r="G97" s="45">
        <v>16</v>
      </c>
      <c r="H97" s="19"/>
    </row>
    <row r="98" spans="2:8" ht="12" customHeight="1" x14ac:dyDescent="0.15">
      <c r="B98" s="52"/>
      <c r="C98" s="53">
        <f>$C97/C97</f>
        <v>1</v>
      </c>
      <c r="D98" s="53">
        <f t="shared" ref="D98:G98" si="35">D97/$C97</f>
        <v>9.0909090909090912E-2</v>
      </c>
      <c r="E98" s="53">
        <f t="shared" si="35"/>
        <v>9.0909090909090912E-2</v>
      </c>
      <c r="F98" s="53">
        <f t="shared" si="35"/>
        <v>0.65656565656565657</v>
      </c>
      <c r="G98" s="53">
        <f t="shared" si="35"/>
        <v>0.16161616161616163</v>
      </c>
      <c r="H98" s="19"/>
    </row>
    <row r="99" spans="2:8" ht="12" customHeight="1" x14ac:dyDescent="0.15">
      <c r="B99" s="50" t="s">
        <v>35</v>
      </c>
      <c r="C99" s="44">
        <f>SUM(D99:G99)</f>
        <v>97</v>
      </c>
      <c r="D99" s="51">
        <v>4</v>
      </c>
      <c r="E99" s="45">
        <v>22</v>
      </c>
      <c r="F99" s="45">
        <v>54</v>
      </c>
      <c r="G99" s="45">
        <v>17</v>
      </c>
      <c r="H99" s="19"/>
    </row>
    <row r="100" spans="2:8" s="57" customFormat="1" ht="12" customHeight="1" x14ac:dyDescent="0.15">
      <c r="B100" s="52"/>
      <c r="C100" s="53">
        <f t="shared" ref="C100" si="36">$C99/C99</f>
        <v>1</v>
      </c>
      <c r="D100" s="53">
        <f t="shared" ref="D100:G100" si="37">D99/$C99</f>
        <v>4.1237113402061855E-2</v>
      </c>
      <c r="E100" s="53">
        <f t="shared" si="37"/>
        <v>0.22680412371134021</v>
      </c>
      <c r="F100" s="53">
        <f t="shared" si="37"/>
        <v>0.55670103092783507</v>
      </c>
      <c r="G100" s="53">
        <f t="shared" si="37"/>
        <v>0.17525773195876287</v>
      </c>
    </row>
    <row r="101" spans="2:8" ht="12" customHeight="1" x14ac:dyDescent="0.15">
      <c r="B101" s="50" t="s">
        <v>0</v>
      </c>
      <c r="C101" s="44">
        <f>SUM(D101:G101)</f>
        <v>22</v>
      </c>
      <c r="D101" s="51">
        <v>0</v>
      </c>
      <c r="E101" s="45">
        <v>1</v>
      </c>
      <c r="F101" s="45">
        <v>8</v>
      </c>
      <c r="G101" s="45">
        <v>13</v>
      </c>
      <c r="H101" s="19"/>
    </row>
    <row r="102" spans="2:8" s="57" customFormat="1" ht="12" customHeight="1" x14ac:dyDescent="0.15">
      <c r="B102" s="52"/>
      <c r="C102" s="53">
        <f t="shared" ref="C102" si="38">$C101/C101</f>
        <v>1</v>
      </c>
      <c r="D102" s="53">
        <f t="shared" ref="D102:G102" si="39">D101/$C101</f>
        <v>0</v>
      </c>
      <c r="E102" s="53">
        <f t="shared" si="39"/>
        <v>4.5454545454545456E-2</v>
      </c>
      <c r="F102" s="53">
        <f t="shared" si="39"/>
        <v>0.36363636363636365</v>
      </c>
      <c r="G102" s="53">
        <f t="shared" si="39"/>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16.5" customHeight="1" x14ac:dyDescent="0.4">
      <c r="B3" s="346" t="s">
        <v>170</v>
      </c>
      <c r="C3" s="346"/>
      <c r="D3" s="346"/>
      <c r="E3" s="346"/>
      <c r="F3" s="346"/>
      <c r="G3" s="346"/>
      <c r="H3" s="346"/>
      <c r="I3" s="346"/>
      <c r="J3" s="346"/>
      <c r="K3" s="346"/>
      <c r="L3" s="346"/>
    </row>
    <row r="4" spans="2:12" ht="39.75"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194</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30</v>
      </c>
      <c r="F10" s="146">
        <f>E10/E$14</f>
        <v>3.7406483790523692E-2</v>
      </c>
    </row>
    <row r="11" spans="2:12" ht="15" customHeight="1" x14ac:dyDescent="0.15">
      <c r="B11" s="143" t="s">
        <v>118</v>
      </c>
      <c r="C11" s="144"/>
      <c r="D11" s="144"/>
      <c r="E11" s="85">
        <v>133</v>
      </c>
      <c r="F11" s="146">
        <f>E11/E$14</f>
        <v>0.16583541147132169</v>
      </c>
    </row>
    <row r="12" spans="2:12" ht="15" customHeight="1" x14ac:dyDescent="0.15">
      <c r="B12" s="143" t="s">
        <v>119</v>
      </c>
      <c r="C12" s="144"/>
      <c r="D12" s="144"/>
      <c r="E12" s="85">
        <v>514</v>
      </c>
      <c r="F12" s="146">
        <f>E12/E$14</f>
        <v>0.64089775561097262</v>
      </c>
    </row>
    <row r="13" spans="2:12" ht="15" customHeight="1" thickBot="1" x14ac:dyDescent="0.2">
      <c r="B13" s="170" t="s">
        <v>0</v>
      </c>
      <c r="C13" s="148"/>
      <c r="D13" s="148"/>
      <c r="E13" s="150">
        <v>125</v>
      </c>
      <c r="F13" s="151">
        <f>E13/E$14</f>
        <v>0.15586034912718205</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30" customHeight="1" x14ac:dyDescent="0.4">
      <c r="B17" s="1"/>
      <c r="C17" s="83" t="s">
        <v>39</v>
      </c>
      <c r="D17" s="83" t="s">
        <v>117</v>
      </c>
      <c r="E17" s="83" t="s">
        <v>118</v>
      </c>
      <c r="F17" s="83" t="s">
        <v>119</v>
      </c>
      <c r="G17" s="83" t="s">
        <v>91</v>
      </c>
    </row>
    <row r="18" spans="2:14" ht="15" customHeight="1" x14ac:dyDescent="0.4">
      <c r="B18" s="4" t="s">
        <v>267</v>
      </c>
      <c r="C18" s="5">
        <f>SUM(D18:G18)</f>
        <v>892</v>
      </c>
      <c r="D18" s="5">
        <v>21</v>
      </c>
      <c r="E18" s="5">
        <v>161</v>
      </c>
      <c r="F18" s="5">
        <v>662</v>
      </c>
      <c r="G18" s="5">
        <v>48</v>
      </c>
    </row>
    <row r="19" spans="2:14" ht="15" customHeight="1" x14ac:dyDescent="0.4">
      <c r="B19" s="7" t="s">
        <v>268</v>
      </c>
      <c r="C19" s="5">
        <f>SUM(D19:G19)</f>
        <v>802</v>
      </c>
      <c r="D19" s="8">
        <v>30</v>
      </c>
      <c r="E19" s="8">
        <v>133</v>
      </c>
      <c r="F19" s="8">
        <v>514</v>
      </c>
      <c r="G19" s="8">
        <v>125</v>
      </c>
    </row>
    <row r="20" spans="2:14" ht="7.5" customHeight="1" x14ac:dyDescent="0.4">
      <c r="B20" s="10"/>
      <c r="C20" s="10"/>
      <c r="D20" s="10"/>
      <c r="E20" s="11"/>
      <c r="F20" s="10"/>
      <c r="G20" s="10"/>
    </row>
    <row r="21" spans="2:14" ht="15" customHeight="1" x14ac:dyDescent="0.4">
      <c r="B21" s="4" t="s">
        <v>267</v>
      </c>
      <c r="C21" s="12">
        <f>C18/C18</f>
        <v>1</v>
      </c>
      <c r="D21" s="12">
        <f>D18/$C18</f>
        <v>2.3542600896860985E-2</v>
      </c>
      <c r="E21" s="12">
        <f t="shared" ref="E21:G22" si="0">E18/$C18</f>
        <v>0.18049327354260089</v>
      </c>
      <c r="F21" s="12">
        <f t="shared" si="0"/>
        <v>0.74215246636771304</v>
      </c>
      <c r="G21" s="12">
        <f t="shared" si="0"/>
        <v>5.3811659192825115E-2</v>
      </c>
    </row>
    <row r="22" spans="2:14" ht="15" customHeight="1" x14ac:dyDescent="0.4">
      <c r="B22" s="7" t="s">
        <v>268</v>
      </c>
      <c r="C22" s="12">
        <f>C19/C19</f>
        <v>1</v>
      </c>
      <c r="D22" s="12">
        <f>D19/$C19</f>
        <v>3.7406483790523692E-2</v>
      </c>
      <c r="E22" s="12">
        <f t="shared" si="0"/>
        <v>0.16583541147132169</v>
      </c>
      <c r="F22" s="12">
        <f t="shared" si="0"/>
        <v>0.64089775561097262</v>
      </c>
      <c r="G22" s="12">
        <f t="shared" si="0"/>
        <v>0.15586034912718205</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30</v>
      </c>
      <c r="E26" s="45">
        <f t="shared" ref="E26:G26" si="1">SUM(E28,E30,E32,E34,E36,E38,E40,E42,E44,E46,E48)</f>
        <v>133</v>
      </c>
      <c r="F26" s="45">
        <f t="shared" si="1"/>
        <v>514</v>
      </c>
      <c r="G26" s="45">
        <f t="shared" si="1"/>
        <v>125</v>
      </c>
    </row>
    <row r="27" spans="2:14" ht="12.75" thickBot="1" x14ac:dyDescent="0.2">
      <c r="B27" s="47"/>
      <c r="C27" s="48">
        <f>$C26/C26</f>
        <v>1</v>
      </c>
      <c r="D27" s="48">
        <f>D26/$C26</f>
        <v>3.7406483790523692E-2</v>
      </c>
      <c r="E27" s="48">
        <f t="shared" ref="E27:G27" si="2">E26/$C26</f>
        <v>0.16583541147132169</v>
      </c>
      <c r="F27" s="48">
        <f t="shared" si="2"/>
        <v>0.64089775561097262</v>
      </c>
      <c r="G27" s="48">
        <f t="shared" si="2"/>
        <v>0.15586034912718205</v>
      </c>
    </row>
    <row r="28" spans="2:14" ht="12.75" thickTop="1" x14ac:dyDescent="0.15">
      <c r="B28" s="50" t="s">
        <v>5</v>
      </c>
      <c r="C28" s="44">
        <f>SUM(D28:G28)</f>
        <v>245</v>
      </c>
      <c r="D28" s="51">
        <v>9</v>
      </c>
      <c r="E28" s="45">
        <v>38</v>
      </c>
      <c r="F28" s="45">
        <v>168</v>
      </c>
      <c r="G28" s="45">
        <v>30</v>
      </c>
    </row>
    <row r="29" spans="2:14" x14ac:dyDescent="0.15">
      <c r="B29" s="52"/>
      <c r="C29" s="53">
        <f>$C28/C28</f>
        <v>1</v>
      </c>
      <c r="D29" s="53">
        <f>D28/$C28</f>
        <v>3.6734693877551024E-2</v>
      </c>
      <c r="E29" s="53">
        <f t="shared" ref="E29:G29" si="3">E28/$C28</f>
        <v>0.15510204081632653</v>
      </c>
      <c r="F29" s="53">
        <f t="shared" si="3"/>
        <v>0.68571428571428572</v>
      </c>
      <c r="G29" s="53">
        <f t="shared" si="3"/>
        <v>0.12244897959183673</v>
      </c>
    </row>
    <row r="30" spans="2:14" x14ac:dyDescent="0.15">
      <c r="B30" s="50" t="s">
        <v>6</v>
      </c>
      <c r="C30" s="44">
        <f>SUM(D30:G30)</f>
        <v>89</v>
      </c>
      <c r="D30" s="51">
        <v>3</v>
      </c>
      <c r="E30" s="45">
        <v>15</v>
      </c>
      <c r="F30" s="45">
        <v>56</v>
      </c>
      <c r="G30" s="45">
        <v>15</v>
      </c>
    </row>
    <row r="31" spans="2:14" x14ac:dyDescent="0.15">
      <c r="B31" s="52"/>
      <c r="C31" s="53">
        <f>$C30/C30</f>
        <v>1</v>
      </c>
      <c r="D31" s="53">
        <f>D30/$C30</f>
        <v>3.3707865168539325E-2</v>
      </c>
      <c r="E31" s="53">
        <f t="shared" ref="E31:G31" si="4">E30/$C30</f>
        <v>0.16853932584269662</v>
      </c>
      <c r="F31" s="53">
        <f t="shared" si="4"/>
        <v>0.6292134831460674</v>
      </c>
      <c r="G31" s="53">
        <f t="shared" si="4"/>
        <v>0.16853932584269662</v>
      </c>
    </row>
    <row r="32" spans="2:14" x14ac:dyDescent="0.15">
      <c r="B32" s="50" t="s">
        <v>7</v>
      </c>
      <c r="C32" s="44">
        <f>SUM(D32:G32)</f>
        <v>213</v>
      </c>
      <c r="D32" s="51">
        <v>9</v>
      </c>
      <c r="E32" s="45">
        <v>35</v>
      </c>
      <c r="F32" s="45">
        <v>134</v>
      </c>
      <c r="G32" s="45">
        <v>35</v>
      </c>
    </row>
    <row r="33" spans="2:7" x14ac:dyDescent="0.15">
      <c r="B33" s="52"/>
      <c r="C33" s="53">
        <f>$C32/C32</f>
        <v>1</v>
      </c>
      <c r="D33" s="53">
        <f>D32/$C32</f>
        <v>4.2253521126760563E-2</v>
      </c>
      <c r="E33" s="53">
        <f t="shared" ref="E33:G33" si="5">E32/$C32</f>
        <v>0.16431924882629109</v>
      </c>
      <c r="F33" s="53">
        <f t="shared" si="5"/>
        <v>0.62910798122065725</v>
      </c>
      <c r="G33" s="53">
        <f t="shared" si="5"/>
        <v>0.16431924882629109</v>
      </c>
    </row>
    <row r="34" spans="2:7" x14ac:dyDescent="0.15">
      <c r="B34" s="50" t="s">
        <v>8</v>
      </c>
      <c r="C34" s="44">
        <f>SUM(D34:G34)</f>
        <v>36</v>
      </c>
      <c r="D34" s="51">
        <v>2</v>
      </c>
      <c r="E34" s="45">
        <v>7</v>
      </c>
      <c r="F34" s="45">
        <v>23</v>
      </c>
      <c r="G34" s="45">
        <v>4</v>
      </c>
    </row>
    <row r="35" spans="2:7" x14ac:dyDescent="0.15">
      <c r="B35" s="52"/>
      <c r="C35" s="53">
        <f>$C34/C34</f>
        <v>1</v>
      </c>
      <c r="D35" s="53">
        <f>D34/$C34</f>
        <v>5.5555555555555552E-2</v>
      </c>
      <c r="E35" s="53">
        <f t="shared" ref="E35:G35" si="6">E34/$C34</f>
        <v>0.19444444444444445</v>
      </c>
      <c r="F35" s="53">
        <f t="shared" si="6"/>
        <v>0.63888888888888884</v>
      </c>
      <c r="G35" s="53">
        <f t="shared" si="6"/>
        <v>0.1111111111111111</v>
      </c>
    </row>
    <row r="36" spans="2:7" x14ac:dyDescent="0.15">
      <c r="B36" s="50" t="s">
        <v>9</v>
      </c>
      <c r="C36" s="44">
        <f>SUM(D36:G36)</f>
        <v>98</v>
      </c>
      <c r="D36" s="51">
        <v>2</v>
      </c>
      <c r="E36" s="45">
        <v>20</v>
      </c>
      <c r="F36" s="45">
        <v>60</v>
      </c>
      <c r="G36" s="45">
        <v>16</v>
      </c>
    </row>
    <row r="37" spans="2:7" x14ac:dyDescent="0.15">
      <c r="B37" s="52"/>
      <c r="C37" s="53">
        <f>$C36/C36</f>
        <v>1</v>
      </c>
      <c r="D37" s="53">
        <f>D36/$C36</f>
        <v>2.0408163265306121E-2</v>
      </c>
      <c r="E37" s="53">
        <f t="shared" ref="E37:G37" si="7">E36/$C36</f>
        <v>0.20408163265306123</v>
      </c>
      <c r="F37" s="53">
        <f t="shared" si="7"/>
        <v>0.61224489795918369</v>
      </c>
      <c r="G37" s="53">
        <f t="shared" si="7"/>
        <v>0.16326530612244897</v>
      </c>
    </row>
    <row r="38" spans="2:7" x14ac:dyDescent="0.15">
      <c r="B38" s="50" t="s">
        <v>1</v>
      </c>
      <c r="C38" s="44">
        <f>SUM(D38:G38)</f>
        <v>4</v>
      </c>
      <c r="D38" s="51">
        <v>2</v>
      </c>
      <c r="E38" s="45">
        <v>1</v>
      </c>
      <c r="F38" s="45">
        <v>1</v>
      </c>
      <c r="G38" s="45">
        <v>0</v>
      </c>
    </row>
    <row r="39" spans="2:7" x14ac:dyDescent="0.15">
      <c r="B39" s="52"/>
      <c r="C39" s="53">
        <f>$C38/C38</f>
        <v>1</v>
      </c>
      <c r="D39" s="53">
        <f>D38/$C38</f>
        <v>0.5</v>
      </c>
      <c r="E39" s="53">
        <f t="shared" ref="E39:G39" si="8">E38/$C38</f>
        <v>0.25</v>
      </c>
      <c r="F39" s="53">
        <f t="shared" si="8"/>
        <v>0.25</v>
      </c>
      <c r="G39" s="53">
        <f t="shared" si="8"/>
        <v>0</v>
      </c>
    </row>
    <row r="40" spans="2:7" x14ac:dyDescent="0.15">
      <c r="B40" s="50" t="s">
        <v>10</v>
      </c>
      <c r="C40" s="44">
        <f>SUM(D40:G40)</f>
        <v>17</v>
      </c>
      <c r="D40" s="51">
        <v>0</v>
      </c>
      <c r="E40" s="45">
        <v>6</v>
      </c>
      <c r="F40" s="45">
        <v>10</v>
      </c>
      <c r="G40" s="45">
        <v>1</v>
      </c>
    </row>
    <row r="41" spans="2:7" x14ac:dyDescent="0.15">
      <c r="B41" s="52"/>
      <c r="C41" s="53">
        <f>$C40/C40</f>
        <v>1</v>
      </c>
      <c r="D41" s="53">
        <f>D40/$C40</f>
        <v>0</v>
      </c>
      <c r="E41" s="53">
        <f t="shared" ref="E41:G41" si="9">E40/$C40</f>
        <v>0.35294117647058826</v>
      </c>
      <c r="F41" s="53">
        <f t="shared" si="9"/>
        <v>0.58823529411764708</v>
      </c>
      <c r="G41" s="53">
        <f t="shared" si="9"/>
        <v>5.8823529411764705E-2</v>
      </c>
    </row>
    <row r="42" spans="2:7" x14ac:dyDescent="0.15">
      <c r="B42" s="50" t="s">
        <v>11</v>
      </c>
      <c r="C42" s="44">
        <f>SUM(D42:G42)</f>
        <v>3</v>
      </c>
      <c r="D42" s="51">
        <v>0</v>
      </c>
      <c r="E42" s="45">
        <v>1</v>
      </c>
      <c r="F42" s="45">
        <v>2</v>
      </c>
      <c r="G42" s="45">
        <v>0</v>
      </c>
    </row>
    <row r="43" spans="2:7" x14ac:dyDescent="0.15">
      <c r="B43" s="52"/>
      <c r="C43" s="53">
        <f>$C42/C42</f>
        <v>1</v>
      </c>
      <c r="D43" s="53">
        <f>D42/$C42</f>
        <v>0</v>
      </c>
      <c r="E43" s="53">
        <f t="shared" ref="E43:G43" si="10">E42/$C42</f>
        <v>0.33333333333333331</v>
      </c>
      <c r="F43" s="53">
        <f t="shared" si="10"/>
        <v>0.66666666666666663</v>
      </c>
      <c r="G43" s="53">
        <f t="shared" si="10"/>
        <v>0</v>
      </c>
    </row>
    <row r="44" spans="2:7" x14ac:dyDescent="0.15">
      <c r="B44" s="50" t="s">
        <v>12</v>
      </c>
      <c r="C44" s="44">
        <f>SUM(D44:G44)</f>
        <v>18</v>
      </c>
      <c r="D44" s="51">
        <v>1</v>
      </c>
      <c r="E44" s="45">
        <v>3</v>
      </c>
      <c r="F44" s="45">
        <v>11</v>
      </c>
      <c r="G44" s="45">
        <v>3</v>
      </c>
    </row>
    <row r="45" spans="2:7" x14ac:dyDescent="0.15">
      <c r="B45" s="52"/>
      <c r="C45" s="53">
        <f>$C44/C44</f>
        <v>1</v>
      </c>
      <c r="D45" s="53">
        <f>D44/$C44</f>
        <v>5.5555555555555552E-2</v>
      </c>
      <c r="E45" s="53">
        <f t="shared" ref="E45:G45" si="11">E44/$C44</f>
        <v>0.16666666666666666</v>
      </c>
      <c r="F45" s="53">
        <f t="shared" si="11"/>
        <v>0.61111111111111116</v>
      </c>
      <c r="G45" s="53">
        <f t="shared" si="11"/>
        <v>0.16666666666666666</v>
      </c>
    </row>
    <row r="46" spans="2:7" x14ac:dyDescent="0.15">
      <c r="B46" s="50" t="s">
        <v>13</v>
      </c>
      <c r="C46" s="44">
        <f>SUM(D46:G46)</f>
        <v>9</v>
      </c>
      <c r="D46" s="138">
        <v>2</v>
      </c>
      <c r="E46" s="138">
        <v>1</v>
      </c>
      <c r="F46" s="138">
        <v>5</v>
      </c>
      <c r="G46" s="138">
        <v>1</v>
      </c>
    </row>
    <row r="47" spans="2:7" x14ac:dyDescent="0.15">
      <c r="B47" s="52"/>
      <c r="C47" s="53">
        <f>$C46/C46</f>
        <v>1</v>
      </c>
      <c r="D47" s="53">
        <f>D46/$C46</f>
        <v>0.22222222222222221</v>
      </c>
      <c r="E47" s="53">
        <f t="shared" ref="E47:G47" si="12">E46/$C46</f>
        <v>0.1111111111111111</v>
      </c>
      <c r="F47" s="53">
        <f t="shared" si="12"/>
        <v>0.55555555555555558</v>
      </c>
      <c r="G47" s="53">
        <f t="shared" si="12"/>
        <v>0.1111111111111111</v>
      </c>
    </row>
    <row r="48" spans="2:7" x14ac:dyDescent="0.15">
      <c r="B48" s="50" t="s">
        <v>43</v>
      </c>
      <c r="C48" s="44">
        <f>SUM(D48:G48)</f>
        <v>70</v>
      </c>
      <c r="D48" s="51">
        <v>0</v>
      </c>
      <c r="E48" s="45">
        <v>6</v>
      </c>
      <c r="F48" s="45">
        <v>44</v>
      </c>
      <c r="G48" s="45">
        <v>20</v>
      </c>
    </row>
    <row r="49" spans="2:8" x14ac:dyDescent="0.15">
      <c r="B49" s="52"/>
      <c r="C49" s="53">
        <f>$C48/C48</f>
        <v>1</v>
      </c>
      <c r="D49" s="53">
        <f>D48/$C48</f>
        <v>0</v>
      </c>
      <c r="E49" s="53">
        <f t="shared" ref="E49:G49" si="13">E48/$C48</f>
        <v>8.5714285714285715E-2</v>
      </c>
      <c r="F49" s="53">
        <f t="shared" si="13"/>
        <v>0.62857142857142856</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30</v>
      </c>
      <c r="E53" s="45">
        <f t="shared" si="14"/>
        <v>133</v>
      </c>
      <c r="F53" s="45">
        <f t="shared" si="14"/>
        <v>514</v>
      </c>
      <c r="G53" s="45">
        <f t="shared" si="14"/>
        <v>125</v>
      </c>
      <c r="H53" s="19"/>
    </row>
    <row r="54" spans="2:8" ht="12.75" thickBot="1" x14ac:dyDescent="0.2">
      <c r="B54" s="47"/>
      <c r="C54" s="48">
        <f>$C53/C53</f>
        <v>1</v>
      </c>
      <c r="D54" s="48">
        <f t="shared" ref="D54:G54" si="15">D53/$C53</f>
        <v>3.7406483790523692E-2</v>
      </c>
      <c r="E54" s="48">
        <f t="shared" si="15"/>
        <v>0.16583541147132169</v>
      </c>
      <c r="F54" s="48">
        <f t="shared" si="15"/>
        <v>0.64089775561097262</v>
      </c>
      <c r="G54" s="48">
        <f t="shared" si="15"/>
        <v>0.15586034912718205</v>
      </c>
      <c r="H54" s="19"/>
    </row>
    <row r="55" spans="2:8" ht="12.75" thickTop="1" x14ac:dyDescent="0.15">
      <c r="B55" s="50" t="s">
        <v>17</v>
      </c>
      <c r="C55" s="44">
        <f>SUM(D55:G55)</f>
        <v>633</v>
      </c>
      <c r="D55" s="51">
        <v>19</v>
      </c>
      <c r="E55" s="45">
        <v>107</v>
      </c>
      <c r="F55" s="45">
        <v>400</v>
      </c>
      <c r="G55" s="45">
        <v>107</v>
      </c>
      <c r="H55" s="19"/>
    </row>
    <row r="56" spans="2:8" x14ac:dyDescent="0.15">
      <c r="B56" s="52"/>
      <c r="C56" s="53">
        <f>$C55/C55</f>
        <v>1</v>
      </c>
      <c r="D56" s="53">
        <f t="shared" ref="D56:G56" si="16">D55/$C55</f>
        <v>3.0015797788309637E-2</v>
      </c>
      <c r="E56" s="53">
        <f t="shared" si="16"/>
        <v>0.16903633491311215</v>
      </c>
      <c r="F56" s="53">
        <f t="shared" si="16"/>
        <v>0.63191153238546605</v>
      </c>
      <c r="G56" s="53">
        <f t="shared" si="16"/>
        <v>0.16903633491311215</v>
      </c>
      <c r="H56" s="19"/>
    </row>
    <row r="57" spans="2:8" x14ac:dyDescent="0.15">
      <c r="B57" s="50" t="s">
        <v>18</v>
      </c>
      <c r="C57" s="44">
        <f>SUM(D57:G57)</f>
        <v>91</v>
      </c>
      <c r="D57" s="51">
        <v>4</v>
      </c>
      <c r="E57" s="45">
        <v>13</v>
      </c>
      <c r="F57" s="45">
        <v>66</v>
      </c>
      <c r="G57" s="45">
        <v>8</v>
      </c>
      <c r="H57" s="19"/>
    </row>
    <row r="58" spans="2:8" x14ac:dyDescent="0.15">
      <c r="B58" s="52"/>
      <c r="C58" s="53">
        <f>$C57/C57</f>
        <v>1</v>
      </c>
      <c r="D58" s="53">
        <f t="shared" ref="D58:G58" si="17">D57/$C57</f>
        <v>4.3956043956043959E-2</v>
      </c>
      <c r="E58" s="53">
        <f t="shared" si="17"/>
        <v>0.14285714285714285</v>
      </c>
      <c r="F58" s="53">
        <f t="shared" si="17"/>
        <v>0.72527472527472525</v>
      </c>
      <c r="G58" s="53">
        <f t="shared" si="17"/>
        <v>8.7912087912087919E-2</v>
      </c>
      <c r="H58" s="19"/>
    </row>
    <row r="59" spans="2:8" x14ac:dyDescent="0.15">
      <c r="B59" s="50" t="s">
        <v>19</v>
      </c>
      <c r="C59" s="44">
        <f>SUM(D59:G59)</f>
        <v>21</v>
      </c>
      <c r="D59" s="51">
        <v>1</v>
      </c>
      <c r="E59" s="45">
        <v>5</v>
      </c>
      <c r="F59" s="45">
        <v>15</v>
      </c>
      <c r="G59" s="45">
        <v>0</v>
      </c>
      <c r="H59" s="19"/>
    </row>
    <row r="60" spans="2:8" x14ac:dyDescent="0.15">
      <c r="B60" s="52"/>
      <c r="C60" s="53">
        <f>$C59/C59</f>
        <v>1</v>
      </c>
      <c r="D60" s="53">
        <f t="shared" ref="D60:G60" si="18">D59/$C59</f>
        <v>4.7619047619047616E-2</v>
      </c>
      <c r="E60" s="53">
        <f t="shared" si="18"/>
        <v>0.23809523809523808</v>
      </c>
      <c r="F60" s="53">
        <f t="shared" si="18"/>
        <v>0.7142857142857143</v>
      </c>
      <c r="G60" s="53">
        <f t="shared" si="18"/>
        <v>0</v>
      </c>
      <c r="H60" s="19"/>
    </row>
    <row r="61" spans="2:8" x14ac:dyDescent="0.15">
      <c r="B61" s="50" t="s">
        <v>20</v>
      </c>
      <c r="C61" s="44">
        <f>SUM(D61:G61)</f>
        <v>37</v>
      </c>
      <c r="D61" s="51">
        <v>5</v>
      </c>
      <c r="E61" s="45">
        <v>8</v>
      </c>
      <c r="F61" s="45">
        <v>22</v>
      </c>
      <c r="G61" s="45">
        <v>2</v>
      </c>
      <c r="H61" s="19"/>
    </row>
    <row r="62" spans="2:8" x14ac:dyDescent="0.15">
      <c r="B62" s="52"/>
      <c r="C62" s="53">
        <f>$C61/C61</f>
        <v>1</v>
      </c>
      <c r="D62" s="53">
        <f t="shared" ref="D62:G62" si="19">D61/$C61</f>
        <v>0.13513513513513514</v>
      </c>
      <c r="E62" s="53">
        <f t="shared" si="19"/>
        <v>0.21621621621621623</v>
      </c>
      <c r="F62" s="53">
        <f t="shared" si="19"/>
        <v>0.59459459459459463</v>
      </c>
      <c r="G62" s="53">
        <f t="shared" si="19"/>
        <v>5.4054054054054057E-2</v>
      </c>
      <c r="H62" s="19"/>
    </row>
    <row r="63" spans="2:8" x14ac:dyDescent="0.15">
      <c r="B63" s="50" t="s">
        <v>24</v>
      </c>
      <c r="C63" s="44">
        <f>SUM(D63:G63)</f>
        <v>20</v>
      </c>
      <c r="D63" s="51">
        <v>1</v>
      </c>
      <c r="E63" s="45">
        <v>0</v>
      </c>
      <c r="F63" s="45">
        <v>11</v>
      </c>
      <c r="G63" s="45">
        <v>8</v>
      </c>
      <c r="H63" s="19"/>
    </row>
    <row r="64" spans="2:8" x14ac:dyDescent="0.15">
      <c r="B64" s="52"/>
      <c r="C64" s="53">
        <f>$C63/C63</f>
        <v>1</v>
      </c>
      <c r="D64" s="53">
        <f t="shared" ref="D64:G64" si="20">D63/$C63</f>
        <v>0.05</v>
      </c>
      <c r="E64" s="53">
        <f t="shared" si="20"/>
        <v>0</v>
      </c>
      <c r="F64" s="53">
        <f t="shared" si="20"/>
        <v>0.55000000000000004</v>
      </c>
      <c r="G64" s="53">
        <f t="shared" si="20"/>
        <v>0.4</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30</v>
      </c>
      <c r="E68" s="45">
        <f t="shared" ref="E68:G68" si="21">SUM(E70,E72,E74,E76,E78,E80)</f>
        <v>133</v>
      </c>
      <c r="F68" s="45">
        <f t="shared" si="21"/>
        <v>509</v>
      </c>
      <c r="G68" s="45">
        <f t="shared" si="21"/>
        <v>112</v>
      </c>
      <c r="H68" s="19"/>
    </row>
    <row r="69" spans="2:8" ht="12.75" thickBot="1" x14ac:dyDescent="0.2">
      <c r="B69" s="47"/>
      <c r="C69" s="48">
        <f>$C68/C68</f>
        <v>1</v>
      </c>
      <c r="D69" s="48">
        <f>D68/$C68</f>
        <v>3.826530612244898E-2</v>
      </c>
      <c r="E69" s="48">
        <f t="shared" ref="E69:G69" si="22">E68/$C68</f>
        <v>0.16964285714285715</v>
      </c>
      <c r="F69" s="48">
        <f t="shared" si="22"/>
        <v>0.64923469387755106</v>
      </c>
      <c r="G69" s="48">
        <f t="shared" si="22"/>
        <v>0.14285714285714285</v>
      </c>
      <c r="H69" s="19"/>
    </row>
    <row r="70" spans="2:8" ht="12.75" thickTop="1" x14ac:dyDescent="0.15">
      <c r="B70" s="50" t="s">
        <v>500</v>
      </c>
      <c r="C70" s="44">
        <f>SUM(D70:G70)</f>
        <v>109</v>
      </c>
      <c r="D70" s="51">
        <v>2</v>
      </c>
      <c r="E70" s="45">
        <v>16</v>
      </c>
      <c r="F70" s="45">
        <v>65</v>
      </c>
      <c r="G70" s="45">
        <v>26</v>
      </c>
    </row>
    <row r="71" spans="2:8" x14ac:dyDescent="0.15">
      <c r="B71" s="52"/>
      <c r="C71" s="53">
        <f>$C70/C70</f>
        <v>1</v>
      </c>
      <c r="D71" s="53">
        <f>D70/$C70</f>
        <v>1.834862385321101E-2</v>
      </c>
      <c r="E71" s="53">
        <f t="shared" ref="E71:G71" si="23">E70/$C70</f>
        <v>0.14678899082568808</v>
      </c>
      <c r="F71" s="53">
        <f t="shared" si="23"/>
        <v>0.59633027522935778</v>
      </c>
      <c r="G71" s="53">
        <f t="shared" si="23"/>
        <v>0.23853211009174313</v>
      </c>
    </row>
    <row r="72" spans="2:8" x14ac:dyDescent="0.15">
      <c r="B72" s="50" t="s">
        <v>21</v>
      </c>
      <c r="C72" s="44">
        <f>SUM(D72:G72)</f>
        <v>226</v>
      </c>
      <c r="D72" s="51">
        <v>8</v>
      </c>
      <c r="E72" s="45">
        <v>37</v>
      </c>
      <c r="F72" s="45">
        <v>134</v>
      </c>
      <c r="G72" s="45">
        <v>47</v>
      </c>
    </row>
    <row r="73" spans="2:8" x14ac:dyDescent="0.15">
      <c r="B73" s="52"/>
      <c r="C73" s="53">
        <f>$C72/C72</f>
        <v>1</v>
      </c>
      <c r="D73" s="53">
        <f>D72/$C72</f>
        <v>3.5398230088495575E-2</v>
      </c>
      <c r="E73" s="53">
        <f t="shared" ref="E73:G73" si="24">E72/$C72</f>
        <v>0.16371681415929204</v>
      </c>
      <c r="F73" s="53">
        <f t="shared" si="24"/>
        <v>0.59292035398230092</v>
      </c>
      <c r="G73" s="53">
        <f t="shared" si="24"/>
        <v>0.20796460176991149</v>
      </c>
    </row>
    <row r="74" spans="2:8" x14ac:dyDescent="0.15">
      <c r="B74" s="50" t="s">
        <v>22</v>
      </c>
      <c r="C74" s="44">
        <f>SUM(D74:G74)</f>
        <v>276</v>
      </c>
      <c r="D74" s="51">
        <v>6</v>
      </c>
      <c r="E74" s="45">
        <v>51</v>
      </c>
      <c r="F74" s="45">
        <v>193</v>
      </c>
      <c r="G74" s="45">
        <v>26</v>
      </c>
    </row>
    <row r="75" spans="2:8" x14ac:dyDescent="0.15">
      <c r="B75" s="52"/>
      <c r="C75" s="53">
        <f>$C74/C74</f>
        <v>1</v>
      </c>
      <c r="D75" s="53">
        <f>D74/$C74</f>
        <v>2.1739130434782608E-2</v>
      </c>
      <c r="E75" s="53">
        <f t="shared" ref="E75:G75" si="25">E74/$C74</f>
        <v>0.18478260869565216</v>
      </c>
      <c r="F75" s="53">
        <f t="shared" si="25"/>
        <v>0.69927536231884058</v>
      </c>
      <c r="G75" s="53">
        <f t="shared" si="25"/>
        <v>9.420289855072464E-2</v>
      </c>
    </row>
    <row r="76" spans="2:8" x14ac:dyDescent="0.15">
      <c r="B76" s="50" t="s">
        <v>23</v>
      </c>
      <c r="C76" s="44">
        <f>SUM(D76:G76)</f>
        <v>90</v>
      </c>
      <c r="D76" s="51">
        <v>4</v>
      </c>
      <c r="E76" s="45">
        <v>10</v>
      </c>
      <c r="F76" s="45">
        <v>68</v>
      </c>
      <c r="G76" s="45">
        <v>8</v>
      </c>
    </row>
    <row r="77" spans="2:8" x14ac:dyDescent="0.15">
      <c r="B77" s="52"/>
      <c r="C77" s="53">
        <f>$C76/C76</f>
        <v>1</v>
      </c>
      <c r="D77" s="53">
        <f>D76/$C76</f>
        <v>4.4444444444444446E-2</v>
      </c>
      <c r="E77" s="53">
        <f t="shared" ref="E77:G77" si="26">E76/$C76</f>
        <v>0.1111111111111111</v>
      </c>
      <c r="F77" s="53">
        <f t="shared" si="26"/>
        <v>0.75555555555555554</v>
      </c>
      <c r="G77" s="53">
        <f t="shared" si="26"/>
        <v>8.8888888888888892E-2</v>
      </c>
      <c r="H77" s="19"/>
    </row>
    <row r="78" spans="2:8" x14ac:dyDescent="0.15">
      <c r="B78" s="50" t="s">
        <v>320</v>
      </c>
      <c r="C78" s="44">
        <f>SUM(D78:G78)</f>
        <v>62</v>
      </c>
      <c r="D78" s="51">
        <v>5</v>
      </c>
      <c r="E78" s="45">
        <v>18</v>
      </c>
      <c r="F78" s="45">
        <v>36</v>
      </c>
      <c r="G78" s="45">
        <v>3</v>
      </c>
      <c r="H78" s="19"/>
    </row>
    <row r="79" spans="2:8" x14ac:dyDescent="0.15">
      <c r="B79" s="52"/>
      <c r="C79" s="53">
        <f>$C78/C78</f>
        <v>1</v>
      </c>
      <c r="D79" s="53">
        <f>D78/$C78</f>
        <v>8.0645161290322578E-2</v>
      </c>
      <c r="E79" s="53">
        <f t="shared" ref="E79:G79" si="27">E78/$C78</f>
        <v>0.29032258064516131</v>
      </c>
      <c r="F79" s="53">
        <f t="shared" si="27"/>
        <v>0.58064516129032262</v>
      </c>
      <c r="G79" s="53">
        <f t="shared" si="27"/>
        <v>4.8387096774193547E-2</v>
      </c>
      <c r="H79" s="19"/>
    </row>
    <row r="80" spans="2:8" x14ac:dyDescent="0.15">
      <c r="B80" s="50" t="s">
        <v>319</v>
      </c>
      <c r="C80" s="44">
        <f>SUM(D80:G80)</f>
        <v>21</v>
      </c>
      <c r="D80" s="51">
        <v>5</v>
      </c>
      <c r="E80" s="45">
        <v>1</v>
      </c>
      <c r="F80" s="45">
        <v>13</v>
      </c>
      <c r="G80" s="45">
        <v>2</v>
      </c>
      <c r="H80" s="19"/>
    </row>
    <row r="81" spans="2:18" ht="12.75" thickBot="1" x14ac:dyDescent="0.2">
      <c r="B81" s="52"/>
      <c r="C81" s="53">
        <f>$C80/C80</f>
        <v>1</v>
      </c>
      <c r="D81" s="53">
        <f>D80/$C80</f>
        <v>0.23809523809523808</v>
      </c>
      <c r="E81" s="53">
        <f t="shared" ref="E81:G81" si="28">E80/$C80</f>
        <v>4.7619047619047616E-2</v>
      </c>
      <c r="F81" s="53">
        <f t="shared" si="28"/>
        <v>0.61904761904761907</v>
      </c>
      <c r="G81" s="53">
        <f t="shared" si="28"/>
        <v>9.5238095238095233E-2</v>
      </c>
      <c r="H81" s="19"/>
    </row>
    <row r="82" spans="2:18" ht="14.25" thickTop="1" x14ac:dyDescent="0.15">
      <c r="B82" s="243" t="s">
        <v>489</v>
      </c>
      <c r="C82" s="244">
        <f t="shared" ref="C82:C83" si="29">SUM(D82:G82)</f>
        <v>763</v>
      </c>
      <c r="D82" s="261">
        <f>SUM(D70,D72,D74,D76,D78)</f>
        <v>25</v>
      </c>
      <c r="E82" s="261">
        <f>SUM(E70,E72,E74,E76,E78)</f>
        <v>132</v>
      </c>
      <c r="F82" s="261">
        <f>SUM(F70,F72,F74,F76,F78)</f>
        <v>496</v>
      </c>
      <c r="G82" s="261">
        <f>SUM(G70,G72,G74,G76,G78)</f>
        <v>110</v>
      </c>
      <c r="H82" s="19"/>
    </row>
    <row r="83" spans="2:18" ht="13.5" x14ac:dyDescent="0.15">
      <c r="B83" s="245"/>
      <c r="C83" s="237">
        <f t="shared" si="29"/>
        <v>1</v>
      </c>
      <c r="D83" s="262">
        <f>D82/$C82</f>
        <v>3.2765399737876802E-2</v>
      </c>
      <c r="E83" s="262">
        <f t="shared" ref="E83:G83" si="30">E82/$C82</f>
        <v>0.17300131061598953</v>
      </c>
      <c r="F83" s="262">
        <f t="shared" si="30"/>
        <v>0.65006553079947571</v>
      </c>
      <c r="G83" s="262">
        <f t="shared" si="30"/>
        <v>0.14416775884665792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30</v>
      </c>
      <c r="E87" s="45">
        <f t="shared" ref="E87:G87" si="31">SUM(E89,E91,E93,E95,E97,E99,E101)</f>
        <v>133</v>
      </c>
      <c r="F87" s="45">
        <f t="shared" si="31"/>
        <v>514</v>
      </c>
      <c r="G87" s="45">
        <f t="shared" si="31"/>
        <v>125</v>
      </c>
      <c r="H87" s="19"/>
    </row>
    <row r="88" spans="2:18" ht="12.75" thickBot="1" x14ac:dyDescent="0.2">
      <c r="B88" s="47"/>
      <c r="C88" s="48">
        <f>$C87/C87</f>
        <v>1</v>
      </c>
      <c r="D88" s="48">
        <f t="shared" ref="D88:G88" si="32">D87/$C87</f>
        <v>3.7406483790523692E-2</v>
      </c>
      <c r="E88" s="48">
        <f t="shared" si="32"/>
        <v>0.16583541147132169</v>
      </c>
      <c r="F88" s="48">
        <f t="shared" si="32"/>
        <v>0.64089775561097262</v>
      </c>
      <c r="G88" s="48">
        <f t="shared" si="32"/>
        <v>0.15586034912718205</v>
      </c>
      <c r="H88" s="19"/>
    </row>
    <row r="89" spans="2:18" ht="12.75" thickTop="1" x14ac:dyDescent="0.15">
      <c r="B89" s="50" t="s">
        <v>67</v>
      </c>
      <c r="C89" s="44">
        <f>SUM(D89:G89)</f>
        <v>262</v>
      </c>
      <c r="D89" s="51">
        <v>8</v>
      </c>
      <c r="E89" s="45">
        <v>44</v>
      </c>
      <c r="F89" s="45">
        <v>161</v>
      </c>
      <c r="G89" s="45">
        <v>49</v>
      </c>
      <c r="H89" s="72"/>
      <c r="I89" s="73"/>
      <c r="J89" s="73"/>
      <c r="K89" s="73"/>
      <c r="L89" s="73"/>
      <c r="M89" s="73"/>
      <c r="N89" s="73"/>
      <c r="O89" s="73"/>
      <c r="P89" s="73"/>
      <c r="Q89" s="73"/>
      <c r="R89" s="73"/>
    </row>
    <row r="90" spans="2:18" x14ac:dyDescent="0.15">
      <c r="B90" s="52"/>
      <c r="C90" s="53">
        <f>$C89/C89</f>
        <v>1</v>
      </c>
      <c r="D90" s="53">
        <f t="shared" ref="D90:G90" si="33">D89/$C89</f>
        <v>3.0534351145038167E-2</v>
      </c>
      <c r="E90" s="53">
        <f t="shared" si="33"/>
        <v>0.16793893129770993</v>
      </c>
      <c r="F90" s="53">
        <f t="shared" si="33"/>
        <v>0.6145038167938931</v>
      </c>
      <c r="G90" s="53">
        <f t="shared" si="33"/>
        <v>0.18702290076335878</v>
      </c>
      <c r="H90" s="72"/>
      <c r="I90" s="73"/>
      <c r="J90" s="73"/>
      <c r="K90" s="73"/>
      <c r="L90" s="73"/>
      <c r="M90" s="73"/>
      <c r="N90" s="73"/>
      <c r="O90" s="73"/>
      <c r="P90" s="73"/>
      <c r="Q90" s="73"/>
      <c r="R90" s="73"/>
    </row>
    <row r="91" spans="2:18" x14ac:dyDescent="0.15">
      <c r="B91" s="50" t="s">
        <v>31</v>
      </c>
      <c r="C91" s="44">
        <f>SUM(D91:G91)</f>
        <v>31</v>
      </c>
      <c r="D91" s="51">
        <v>3</v>
      </c>
      <c r="E91" s="45">
        <v>5</v>
      </c>
      <c r="F91" s="45">
        <v>20</v>
      </c>
      <c r="G91" s="45">
        <v>3</v>
      </c>
      <c r="H91" s="72"/>
      <c r="I91" s="73"/>
      <c r="J91" s="73"/>
      <c r="K91" s="73"/>
      <c r="L91" s="73"/>
      <c r="M91" s="73"/>
      <c r="N91" s="73"/>
      <c r="O91" s="73"/>
      <c r="P91" s="73"/>
      <c r="Q91" s="73"/>
      <c r="R91" s="73"/>
    </row>
    <row r="92" spans="2:18" x14ac:dyDescent="0.15">
      <c r="B92" s="52"/>
      <c r="C92" s="53">
        <f>$C91/C91</f>
        <v>1</v>
      </c>
      <c r="D92" s="53">
        <f t="shared" ref="D92:G92" si="34">D91/$C91</f>
        <v>9.6774193548387094E-2</v>
      </c>
      <c r="E92" s="53">
        <f t="shared" si="34"/>
        <v>0.16129032258064516</v>
      </c>
      <c r="F92" s="53">
        <f t="shared" si="34"/>
        <v>0.64516129032258063</v>
      </c>
      <c r="G92" s="53">
        <f t="shared" si="34"/>
        <v>9.6774193548387094E-2</v>
      </c>
      <c r="H92" s="72"/>
      <c r="I92" s="73"/>
      <c r="J92" s="73"/>
      <c r="K92" s="73"/>
      <c r="L92" s="73"/>
      <c r="M92" s="73"/>
      <c r="N92" s="73"/>
      <c r="O92" s="73"/>
      <c r="P92" s="73"/>
      <c r="Q92" s="73"/>
      <c r="R92" s="73"/>
    </row>
    <row r="93" spans="2:18" x14ac:dyDescent="0.15">
      <c r="B93" s="50" t="s">
        <v>32</v>
      </c>
      <c r="C93" s="44">
        <f>SUM(D93:G93)</f>
        <v>56</v>
      </c>
      <c r="D93" s="51">
        <v>3</v>
      </c>
      <c r="E93" s="45">
        <v>5</v>
      </c>
      <c r="F93" s="45">
        <v>44</v>
      </c>
      <c r="G93" s="45">
        <v>4</v>
      </c>
      <c r="H93" s="72"/>
      <c r="I93" s="73"/>
      <c r="J93" s="73"/>
      <c r="K93" s="73"/>
      <c r="L93" s="73"/>
      <c r="M93" s="73"/>
      <c r="N93" s="73"/>
      <c r="O93" s="73"/>
      <c r="P93" s="73"/>
      <c r="Q93" s="73"/>
      <c r="R93" s="73"/>
    </row>
    <row r="94" spans="2:18" x14ac:dyDescent="0.15">
      <c r="B94" s="52"/>
      <c r="C94" s="53">
        <f>$C93/C93</f>
        <v>1</v>
      </c>
      <c r="D94" s="53">
        <f t="shared" ref="D94:G94" si="35">D93/$C93</f>
        <v>5.3571428571428568E-2</v>
      </c>
      <c r="E94" s="53">
        <f t="shared" si="35"/>
        <v>8.9285714285714288E-2</v>
      </c>
      <c r="F94" s="53">
        <f t="shared" si="35"/>
        <v>0.7857142857142857</v>
      </c>
      <c r="G94" s="53">
        <f t="shared" si="35"/>
        <v>7.1428571428571425E-2</v>
      </c>
      <c r="H94" s="72"/>
      <c r="I94" s="73"/>
      <c r="J94" s="73"/>
      <c r="K94" s="73"/>
      <c r="L94" s="73"/>
      <c r="M94" s="73"/>
      <c r="N94" s="73"/>
      <c r="O94" s="73"/>
      <c r="P94" s="73"/>
      <c r="Q94" s="73"/>
      <c r="R94" s="73"/>
    </row>
    <row r="95" spans="2:18" x14ac:dyDescent="0.15">
      <c r="B95" s="50" t="s">
        <v>33</v>
      </c>
      <c r="C95" s="44">
        <f>SUM(D95:G95)</f>
        <v>235</v>
      </c>
      <c r="D95" s="51">
        <v>6</v>
      </c>
      <c r="E95" s="45">
        <v>45</v>
      </c>
      <c r="F95" s="45">
        <v>161</v>
      </c>
      <c r="G95" s="45">
        <v>23</v>
      </c>
      <c r="H95" s="72"/>
      <c r="I95" s="73"/>
      <c r="J95" s="73"/>
      <c r="K95" s="73"/>
      <c r="L95" s="73"/>
      <c r="M95" s="73"/>
      <c r="N95" s="73"/>
      <c r="O95" s="73"/>
      <c r="P95" s="73"/>
      <c r="Q95" s="73"/>
      <c r="R95" s="73"/>
    </row>
    <row r="96" spans="2:18" x14ac:dyDescent="0.15">
      <c r="B96" s="52"/>
      <c r="C96" s="53">
        <f>$C95/C95</f>
        <v>1</v>
      </c>
      <c r="D96" s="53">
        <f t="shared" ref="D96:G96" si="36">D95/$C95</f>
        <v>2.553191489361702E-2</v>
      </c>
      <c r="E96" s="53">
        <f t="shared" si="36"/>
        <v>0.19148936170212766</v>
      </c>
      <c r="F96" s="53">
        <f t="shared" si="36"/>
        <v>0.68510638297872339</v>
      </c>
      <c r="G96" s="53">
        <f t="shared" si="36"/>
        <v>9.7872340425531917E-2</v>
      </c>
      <c r="H96" s="19"/>
    </row>
    <row r="97" spans="2:8" ht="12" customHeight="1" x14ac:dyDescent="0.15">
      <c r="B97" s="50" t="s">
        <v>34</v>
      </c>
      <c r="C97" s="44">
        <f>SUM(D97:G97)</f>
        <v>99</v>
      </c>
      <c r="D97" s="51">
        <v>3</v>
      </c>
      <c r="E97" s="45">
        <v>13</v>
      </c>
      <c r="F97" s="45">
        <v>67</v>
      </c>
      <c r="G97" s="45">
        <v>16</v>
      </c>
      <c r="H97" s="19"/>
    </row>
    <row r="98" spans="2:8" ht="12" customHeight="1" x14ac:dyDescent="0.15">
      <c r="B98" s="52"/>
      <c r="C98" s="53">
        <f>$C97/C97</f>
        <v>1</v>
      </c>
      <c r="D98" s="53">
        <f t="shared" ref="D98:G98" si="37">D97/$C97</f>
        <v>3.0303030303030304E-2</v>
      </c>
      <c r="E98" s="53">
        <f t="shared" si="37"/>
        <v>0.13131313131313133</v>
      </c>
      <c r="F98" s="53">
        <f t="shared" si="37"/>
        <v>0.6767676767676768</v>
      </c>
      <c r="G98" s="53">
        <f t="shared" si="37"/>
        <v>0.16161616161616163</v>
      </c>
      <c r="H98" s="19"/>
    </row>
    <row r="99" spans="2:8" ht="12" customHeight="1" x14ac:dyDescent="0.15">
      <c r="B99" s="50" t="s">
        <v>35</v>
      </c>
      <c r="C99" s="44">
        <f>SUM(D99:G99)</f>
        <v>97</v>
      </c>
      <c r="D99" s="51">
        <v>6</v>
      </c>
      <c r="E99" s="45">
        <v>21</v>
      </c>
      <c r="F99" s="45">
        <v>53</v>
      </c>
      <c r="G99" s="45">
        <v>17</v>
      </c>
      <c r="H99" s="19"/>
    </row>
    <row r="100" spans="2:8" s="57" customFormat="1" ht="12" customHeight="1" x14ac:dyDescent="0.15">
      <c r="B100" s="52"/>
      <c r="C100" s="53">
        <f t="shared" ref="C100" si="38">$C99/C99</f>
        <v>1</v>
      </c>
      <c r="D100" s="53">
        <f t="shared" ref="D100:G100" si="39">D99/$C99</f>
        <v>6.1855670103092786E-2</v>
      </c>
      <c r="E100" s="53">
        <f t="shared" si="39"/>
        <v>0.21649484536082475</v>
      </c>
      <c r="F100" s="53">
        <f t="shared" si="39"/>
        <v>0.54639175257731953</v>
      </c>
      <c r="G100" s="53">
        <f t="shared" si="39"/>
        <v>0.17525773195876287</v>
      </c>
    </row>
    <row r="101" spans="2:8" ht="12" customHeight="1" x14ac:dyDescent="0.15">
      <c r="B101" s="50" t="s">
        <v>0</v>
      </c>
      <c r="C101" s="44">
        <f>SUM(D101:G101)</f>
        <v>22</v>
      </c>
      <c r="D101" s="51">
        <v>1</v>
      </c>
      <c r="E101" s="45">
        <v>0</v>
      </c>
      <c r="F101" s="45">
        <v>8</v>
      </c>
      <c r="G101" s="45">
        <v>13</v>
      </c>
      <c r="H101" s="19"/>
    </row>
    <row r="102" spans="2:8" s="57" customFormat="1" ht="12" customHeight="1" x14ac:dyDescent="0.15">
      <c r="B102" s="52"/>
      <c r="C102" s="53">
        <f t="shared" ref="C102" si="40">$C101/C101</f>
        <v>1</v>
      </c>
      <c r="D102" s="53">
        <f t="shared" ref="D102:G102" si="41">D101/$C101</f>
        <v>4.5454545454545456E-2</v>
      </c>
      <c r="E102" s="53">
        <f t="shared" si="41"/>
        <v>0</v>
      </c>
      <c r="F102" s="53">
        <f t="shared" si="41"/>
        <v>0.36363636363636365</v>
      </c>
      <c r="G102" s="53">
        <f t="shared" si="41"/>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31.5" customHeight="1" x14ac:dyDescent="0.4">
      <c r="B1" s="370" t="s">
        <v>513</v>
      </c>
    </row>
    <row r="3" spans="2:12" ht="19.5" customHeight="1" x14ac:dyDescent="0.4">
      <c r="B3" s="346" t="s">
        <v>170</v>
      </c>
      <c r="C3" s="346"/>
      <c r="D3" s="346"/>
      <c r="E3" s="346"/>
      <c r="F3" s="346"/>
      <c r="G3" s="346"/>
      <c r="H3" s="346"/>
      <c r="I3" s="346"/>
      <c r="J3" s="346"/>
      <c r="K3" s="346"/>
      <c r="L3" s="346"/>
    </row>
    <row r="4" spans="2:12" ht="38.25"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195</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7</v>
      </c>
      <c r="F10" s="146">
        <f>E10/E$14</f>
        <v>8.7281795511221939E-3</v>
      </c>
    </row>
    <row r="11" spans="2:12" ht="15" customHeight="1" x14ac:dyDescent="0.15">
      <c r="B11" s="143" t="s">
        <v>118</v>
      </c>
      <c r="C11" s="144"/>
      <c r="D11" s="144"/>
      <c r="E11" s="85">
        <v>24</v>
      </c>
      <c r="F11" s="146">
        <f>E11/E$14</f>
        <v>2.9925187032418952E-2</v>
      </c>
    </row>
    <row r="12" spans="2:12" ht="15" customHeight="1" x14ac:dyDescent="0.15">
      <c r="B12" s="143" t="s">
        <v>119</v>
      </c>
      <c r="C12" s="144"/>
      <c r="D12" s="144"/>
      <c r="E12" s="85">
        <v>646</v>
      </c>
      <c r="F12" s="146">
        <f>E12/E$14</f>
        <v>0.80548628428927682</v>
      </c>
    </row>
    <row r="13" spans="2:12" ht="15" customHeight="1" thickBot="1" x14ac:dyDescent="0.2">
      <c r="B13" s="170" t="s">
        <v>0</v>
      </c>
      <c r="C13" s="148"/>
      <c r="D13" s="148"/>
      <c r="E13" s="150">
        <v>125</v>
      </c>
      <c r="F13" s="151">
        <f>E13/E$14</f>
        <v>0.15586034912718205</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28.5" customHeight="1" x14ac:dyDescent="0.4">
      <c r="B17" s="1"/>
      <c r="C17" s="83" t="s">
        <v>39</v>
      </c>
      <c r="D17" s="83" t="s">
        <v>117</v>
      </c>
      <c r="E17" s="83" t="s">
        <v>118</v>
      </c>
      <c r="F17" s="83" t="s">
        <v>119</v>
      </c>
      <c r="G17" s="83" t="s">
        <v>91</v>
      </c>
    </row>
    <row r="18" spans="2:14" ht="15" customHeight="1" x14ac:dyDescent="0.4">
      <c r="B18" s="4" t="s">
        <v>267</v>
      </c>
      <c r="C18" s="5">
        <f>SUM(D18:G18)</f>
        <v>892</v>
      </c>
      <c r="D18" s="5">
        <v>4</v>
      </c>
      <c r="E18" s="5">
        <v>56</v>
      </c>
      <c r="F18" s="5">
        <v>785</v>
      </c>
      <c r="G18" s="5">
        <v>47</v>
      </c>
    </row>
    <row r="19" spans="2:14" ht="15" customHeight="1" x14ac:dyDescent="0.4">
      <c r="B19" s="7" t="s">
        <v>268</v>
      </c>
      <c r="C19" s="5">
        <f>SUM(D19:G19)</f>
        <v>802</v>
      </c>
      <c r="D19" s="8">
        <v>7</v>
      </c>
      <c r="E19" s="8">
        <v>24</v>
      </c>
      <c r="F19" s="8">
        <v>646</v>
      </c>
      <c r="G19" s="8">
        <v>125</v>
      </c>
    </row>
    <row r="20" spans="2:14" ht="7.5" customHeight="1" x14ac:dyDescent="0.4">
      <c r="B20" s="10"/>
      <c r="C20" s="10"/>
      <c r="D20" s="10"/>
      <c r="E20" s="11"/>
      <c r="F20" s="10"/>
      <c r="G20" s="10"/>
    </row>
    <row r="21" spans="2:14" ht="15" customHeight="1" x14ac:dyDescent="0.4">
      <c r="B21" s="4" t="s">
        <v>267</v>
      </c>
      <c r="C21" s="12">
        <f>C18/C18</f>
        <v>1</v>
      </c>
      <c r="D21" s="12">
        <f>D18/$C18</f>
        <v>4.4843049327354259E-3</v>
      </c>
      <c r="E21" s="12">
        <f t="shared" ref="E21:G22" si="0">E18/$C18</f>
        <v>6.2780269058295965E-2</v>
      </c>
      <c r="F21" s="12">
        <f t="shared" si="0"/>
        <v>0.8800448430493274</v>
      </c>
      <c r="G21" s="12">
        <f t="shared" si="0"/>
        <v>5.2690582959641255E-2</v>
      </c>
    </row>
    <row r="22" spans="2:14" ht="15" customHeight="1" x14ac:dyDescent="0.4">
      <c r="B22" s="7" t="s">
        <v>268</v>
      </c>
      <c r="C22" s="12">
        <f>C19/C19</f>
        <v>1</v>
      </c>
      <c r="D22" s="12">
        <f>D19/$C19</f>
        <v>8.7281795511221939E-3</v>
      </c>
      <c r="E22" s="12">
        <f t="shared" si="0"/>
        <v>2.9925187032418952E-2</v>
      </c>
      <c r="F22" s="12">
        <f t="shared" si="0"/>
        <v>0.80548628428927682</v>
      </c>
      <c r="G22" s="12">
        <f t="shared" si="0"/>
        <v>0.15586034912718205</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7</v>
      </c>
      <c r="E26" s="45">
        <f t="shared" ref="E26:G26" si="1">SUM(E28,E30,E32,E34,E36,E38,E40,E42,E44,E46,E48)</f>
        <v>24</v>
      </c>
      <c r="F26" s="45">
        <f t="shared" si="1"/>
        <v>646</v>
      </c>
      <c r="G26" s="45">
        <f t="shared" si="1"/>
        <v>125</v>
      </c>
    </row>
    <row r="27" spans="2:14" ht="12.75" thickBot="1" x14ac:dyDescent="0.2">
      <c r="B27" s="47"/>
      <c r="C27" s="48">
        <f>$C26/C26</f>
        <v>1</v>
      </c>
      <c r="D27" s="48">
        <f>D26/$C26</f>
        <v>8.7281795511221939E-3</v>
      </c>
      <c r="E27" s="48">
        <f t="shared" ref="E27:G27" si="2">E26/$C26</f>
        <v>2.9925187032418952E-2</v>
      </c>
      <c r="F27" s="48">
        <f t="shared" si="2"/>
        <v>0.80548628428927682</v>
      </c>
      <c r="G27" s="48">
        <f t="shared" si="2"/>
        <v>0.15586034912718205</v>
      </c>
    </row>
    <row r="28" spans="2:14" ht="12.75" thickTop="1" x14ac:dyDescent="0.15">
      <c r="B28" s="50" t="s">
        <v>5</v>
      </c>
      <c r="C28" s="44">
        <f>SUM(D28:G28)</f>
        <v>245</v>
      </c>
      <c r="D28" s="51">
        <v>3</v>
      </c>
      <c r="E28" s="45">
        <v>7</v>
      </c>
      <c r="F28" s="45">
        <v>205</v>
      </c>
      <c r="G28" s="45">
        <v>30</v>
      </c>
    </row>
    <row r="29" spans="2:14" x14ac:dyDescent="0.15">
      <c r="B29" s="52"/>
      <c r="C29" s="53">
        <f>$C28/C28</f>
        <v>1</v>
      </c>
      <c r="D29" s="53">
        <f>D28/$C28</f>
        <v>1.2244897959183673E-2</v>
      </c>
      <c r="E29" s="53">
        <f t="shared" ref="E29:G29" si="3">E28/$C28</f>
        <v>2.8571428571428571E-2</v>
      </c>
      <c r="F29" s="53">
        <f t="shared" si="3"/>
        <v>0.83673469387755106</v>
      </c>
      <c r="G29" s="53">
        <f t="shared" si="3"/>
        <v>0.12244897959183673</v>
      </c>
    </row>
    <row r="30" spans="2:14" x14ac:dyDescent="0.15">
      <c r="B30" s="50" t="s">
        <v>6</v>
      </c>
      <c r="C30" s="44">
        <f>SUM(D30:G30)</f>
        <v>89</v>
      </c>
      <c r="D30" s="51">
        <v>1</v>
      </c>
      <c r="E30" s="45">
        <v>2</v>
      </c>
      <c r="F30" s="45">
        <v>71</v>
      </c>
      <c r="G30" s="45">
        <v>15</v>
      </c>
    </row>
    <row r="31" spans="2:14" x14ac:dyDescent="0.15">
      <c r="B31" s="52"/>
      <c r="C31" s="53">
        <f>$C30/C30</f>
        <v>1</v>
      </c>
      <c r="D31" s="53">
        <f>D30/$C30</f>
        <v>1.1235955056179775E-2</v>
      </c>
      <c r="E31" s="53">
        <f t="shared" ref="E31:G31" si="4">E30/$C30</f>
        <v>2.247191011235955E-2</v>
      </c>
      <c r="F31" s="53">
        <f t="shared" si="4"/>
        <v>0.797752808988764</v>
      </c>
      <c r="G31" s="53">
        <f t="shared" si="4"/>
        <v>0.16853932584269662</v>
      </c>
    </row>
    <row r="32" spans="2:14" x14ac:dyDescent="0.15">
      <c r="B32" s="50" t="s">
        <v>7</v>
      </c>
      <c r="C32" s="44">
        <f>SUM(D32:G32)</f>
        <v>213</v>
      </c>
      <c r="D32" s="51">
        <v>0</v>
      </c>
      <c r="E32" s="45">
        <v>6</v>
      </c>
      <c r="F32" s="45">
        <v>171</v>
      </c>
      <c r="G32" s="45">
        <v>36</v>
      </c>
    </row>
    <row r="33" spans="2:7" x14ac:dyDescent="0.15">
      <c r="B33" s="52"/>
      <c r="C33" s="53">
        <f>$C32/C32</f>
        <v>1</v>
      </c>
      <c r="D33" s="53">
        <f>D32/$C32</f>
        <v>0</v>
      </c>
      <c r="E33" s="53">
        <f t="shared" ref="E33:G33" si="5">E32/$C32</f>
        <v>2.8169014084507043E-2</v>
      </c>
      <c r="F33" s="53">
        <f t="shared" si="5"/>
        <v>0.80281690140845074</v>
      </c>
      <c r="G33" s="53">
        <f t="shared" si="5"/>
        <v>0.16901408450704225</v>
      </c>
    </row>
    <row r="34" spans="2:7" x14ac:dyDescent="0.15">
      <c r="B34" s="50" t="s">
        <v>8</v>
      </c>
      <c r="C34" s="44">
        <f>SUM(D34:G34)</f>
        <v>36</v>
      </c>
      <c r="D34" s="51">
        <v>2</v>
      </c>
      <c r="E34" s="45">
        <v>3</v>
      </c>
      <c r="F34" s="45">
        <v>27</v>
      </c>
      <c r="G34" s="45">
        <v>4</v>
      </c>
    </row>
    <row r="35" spans="2:7" x14ac:dyDescent="0.15">
      <c r="B35" s="52"/>
      <c r="C35" s="53">
        <f>$C34/C34</f>
        <v>1</v>
      </c>
      <c r="D35" s="53">
        <f>D34/$C34</f>
        <v>5.5555555555555552E-2</v>
      </c>
      <c r="E35" s="53">
        <f t="shared" ref="E35:G35" si="6">E34/$C34</f>
        <v>8.3333333333333329E-2</v>
      </c>
      <c r="F35" s="53">
        <f t="shared" si="6"/>
        <v>0.75</v>
      </c>
      <c r="G35" s="53">
        <f t="shared" si="6"/>
        <v>0.1111111111111111</v>
      </c>
    </row>
    <row r="36" spans="2:7" x14ac:dyDescent="0.15">
      <c r="B36" s="50" t="s">
        <v>9</v>
      </c>
      <c r="C36" s="44">
        <f>SUM(D36:G36)</f>
        <v>98</v>
      </c>
      <c r="D36" s="51">
        <v>0</v>
      </c>
      <c r="E36" s="45">
        <v>2</v>
      </c>
      <c r="F36" s="45">
        <v>81</v>
      </c>
      <c r="G36" s="45">
        <v>15</v>
      </c>
    </row>
    <row r="37" spans="2:7" x14ac:dyDescent="0.15">
      <c r="B37" s="52"/>
      <c r="C37" s="53">
        <f>$C36/C36</f>
        <v>1</v>
      </c>
      <c r="D37" s="53">
        <f>D36/$C36</f>
        <v>0</v>
      </c>
      <c r="E37" s="53">
        <f t="shared" ref="E37:G37" si="7">E36/$C36</f>
        <v>2.0408163265306121E-2</v>
      </c>
      <c r="F37" s="53">
        <f t="shared" si="7"/>
        <v>0.82653061224489799</v>
      </c>
      <c r="G37" s="53">
        <f t="shared" si="7"/>
        <v>0.15306122448979592</v>
      </c>
    </row>
    <row r="38" spans="2:7" x14ac:dyDescent="0.15">
      <c r="B38" s="50" t="s">
        <v>1</v>
      </c>
      <c r="C38" s="44">
        <f>SUM(D38:G38)</f>
        <v>4</v>
      </c>
      <c r="D38" s="51">
        <v>1</v>
      </c>
      <c r="E38" s="45">
        <v>1</v>
      </c>
      <c r="F38" s="45">
        <v>2</v>
      </c>
      <c r="G38" s="45">
        <v>0</v>
      </c>
    </row>
    <row r="39" spans="2:7" x14ac:dyDescent="0.15">
      <c r="B39" s="52"/>
      <c r="C39" s="53">
        <f>$C38/C38</f>
        <v>1</v>
      </c>
      <c r="D39" s="53">
        <f>D38/$C38</f>
        <v>0.25</v>
      </c>
      <c r="E39" s="53">
        <f t="shared" ref="E39:G39" si="8">E38/$C38</f>
        <v>0.25</v>
      </c>
      <c r="F39" s="53">
        <f t="shared" si="8"/>
        <v>0.5</v>
      </c>
      <c r="G39" s="53">
        <f t="shared" si="8"/>
        <v>0</v>
      </c>
    </row>
    <row r="40" spans="2:7" x14ac:dyDescent="0.15">
      <c r="B40" s="50" t="s">
        <v>10</v>
      </c>
      <c r="C40" s="44">
        <f>SUM(D40:G40)</f>
        <v>17</v>
      </c>
      <c r="D40" s="51">
        <v>0</v>
      </c>
      <c r="E40" s="45">
        <v>1</v>
      </c>
      <c r="F40" s="45">
        <v>15</v>
      </c>
      <c r="G40" s="45">
        <v>1</v>
      </c>
    </row>
    <row r="41" spans="2:7" x14ac:dyDescent="0.15">
      <c r="B41" s="52"/>
      <c r="C41" s="53">
        <f>$C40/C40</f>
        <v>1</v>
      </c>
      <c r="D41" s="53">
        <f>D40/$C40</f>
        <v>0</v>
      </c>
      <c r="E41" s="53">
        <f t="shared" ref="E41:G41" si="9">E40/$C40</f>
        <v>5.8823529411764705E-2</v>
      </c>
      <c r="F41" s="53">
        <f t="shared" si="9"/>
        <v>0.88235294117647056</v>
      </c>
      <c r="G41" s="53">
        <f t="shared" si="9"/>
        <v>5.8823529411764705E-2</v>
      </c>
    </row>
    <row r="42" spans="2:7" x14ac:dyDescent="0.15">
      <c r="B42" s="50" t="s">
        <v>11</v>
      </c>
      <c r="C42" s="44">
        <f>SUM(D42:G42)</f>
        <v>3</v>
      </c>
      <c r="D42" s="51">
        <v>0</v>
      </c>
      <c r="E42" s="45">
        <v>0</v>
      </c>
      <c r="F42" s="45">
        <v>3</v>
      </c>
      <c r="G42" s="45">
        <v>0</v>
      </c>
    </row>
    <row r="43" spans="2:7" x14ac:dyDescent="0.15">
      <c r="B43" s="52"/>
      <c r="C43" s="53">
        <f>$C42/C42</f>
        <v>1</v>
      </c>
      <c r="D43" s="53">
        <f>D42/$C42</f>
        <v>0</v>
      </c>
      <c r="E43" s="53">
        <f t="shared" ref="E43:G43" si="10">E42/$C42</f>
        <v>0</v>
      </c>
      <c r="F43" s="53">
        <f t="shared" si="10"/>
        <v>1</v>
      </c>
      <c r="G43" s="53">
        <f t="shared" si="10"/>
        <v>0</v>
      </c>
    </row>
    <row r="44" spans="2:7" x14ac:dyDescent="0.15">
      <c r="B44" s="50" t="s">
        <v>12</v>
      </c>
      <c r="C44" s="44">
        <f>SUM(D44:G44)</f>
        <v>18</v>
      </c>
      <c r="D44" s="51">
        <v>0</v>
      </c>
      <c r="E44" s="45">
        <v>0</v>
      </c>
      <c r="F44" s="45">
        <v>15</v>
      </c>
      <c r="G44" s="45">
        <v>3</v>
      </c>
    </row>
    <row r="45" spans="2:7" x14ac:dyDescent="0.15">
      <c r="B45" s="52"/>
      <c r="C45" s="53">
        <f>$C44/C44</f>
        <v>1</v>
      </c>
      <c r="D45" s="53">
        <f>D44/$C44</f>
        <v>0</v>
      </c>
      <c r="E45" s="53">
        <f t="shared" ref="E45:G45" si="11">E44/$C44</f>
        <v>0</v>
      </c>
      <c r="F45" s="53">
        <f t="shared" si="11"/>
        <v>0.83333333333333337</v>
      </c>
      <c r="G45" s="53">
        <f t="shared" si="11"/>
        <v>0.16666666666666666</v>
      </c>
    </row>
    <row r="46" spans="2:7" x14ac:dyDescent="0.15">
      <c r="B46" s="50" t="s">
        <v>13</v>
      </c>
      <c r="C46" s="44">
        <f>SUM(D46:G46)</f>
        <v>9</v>
      </c>
      <c r="D46" s="51">
        <v>0</v>
      </c>
      <c r="E46" s="45">
        <v>1</v>
      </c>
      <c r="F46" s="45">
        <v>7</v>
      </c>
      <c r="G46" s="45">
        <v>1</v>
      </c>
    </row>
    <row r="47" spans="2:7" x14ac:dyDescent="0.15">
      <c r="B47" s="52"/>
      <c r="C47" s="53">
        <f>$C46/C46</f>
        <v>1</v>
      </c>
      <c r="D47" s="53">
        <f>D46/$C46</f>
        <v>0</v>
      </c>
      <c r="E47" s="53">
        <f t="shared" ref="E47:G47" si="12">E46/$C46</f>
        <v>0.1111111111111111</v>
      </c>
      <c r="F47" s="53">
        <f t="shared" si="12"/>
        <v>0.77777777777777779</v>
      </c>
      <c r="G47" s="53">
        <f t="shared" si="12"/>
        <v>0.1111111111111111</v>
      </c>
    </row>
    <row r="48" spans="2:7" x14ac:dyDescent="0.15">
      <c r="B48" s="50" t="s">
        <v>43</v>
      </c>
      <c r="C48" s="44">
        <f>SUM(D48:G48)</f>
        <v>70</v>
      </c>
      <c r="D48" s="51">
        <v>0</v>
      </c>
      <c r="E48" s="45">
        <v>1</v>
      </c>
      <c r="F48" s="45">
        <v>49</v>
      </c>
      <c r="G48" s="45">
        <v>20</v>
      </c>
    </row>
    <row r="49" spans="2:8" x14ac:dyDescent="0.15">
      <c r="B49" s="52"/>
      <c r="C49" s="53">
        <f>$C48/C48</f>
        <v>1</v>
      </c>
      <c r="D49" s="53">
        <f>D48/$C48</f>
        <v>0</v>
      </c>
      <c r="E49" s="53">
        <f t="shared" ref="E49:G49" si="13">E48/$C48</f>
        <v>1.4285714285714285E-2</v>
      </c>
      <c r="F49" s="53">
        <f t="shared" si="13"/>
        <v>0.7</v>
      </c>
      <c r="G49" s="53">
        <f t="shared" si="13"/>
        <v>0.2857142857142857</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7</v>
      </c>
      <c r="E53" s="45">
        <f t="shared" si="14"/>
        <v>24</v>
      </c>
      <c r="F53" s="45">
        <f t="shared" si="14"/>
        <v>646</v>
      </c>
      <c r="G53" s="45">
        <f t="shared" si="14"/>
        <v>125</v>
      </c>
      <c r="H53" s="19"/>
    </row>
    <row r="54" spans="2:8" ht="12.75" thickBot="1" x14ac:dyDescent="0.2">
      <c r="B54" s="47"/>
      <c r="C54" s="48">
        <f>$C53/C53</f>
        <v>1</v>
      </c>
      <c r="D54" s="48">
        <f t="shared" ref="D54:G54" si="15">D53/$C53</f>
        <v>8.7281795511221939E-3</v>
      </c>
      <c r="E54" s="48">
        <f t="shared" si="15"/>
        <v>2.9925187032418952E-2</v>
      </c>
      <c r="F54" s="48">
        <f t="shared" si="15"/>
        <v>0.80548628428927682</v>
      </c>
      <c r="G54" s="48">
        <f t="shared" si="15"/>
        <v>0.15586034912718205</v>
      </c>
      <c r="H54" s="19"/>
    </row>
    <row r="55" spans="2:8" ht="12.75" thickTop="1" x14ac:dyDescent="0.15">
      <c r="B55" s="50" t="s">
        <v>17</v>
      </c>
      <c r="C55" s="44">
        <f>SUM(D55:G55)</f>
        <v>633</v>
      </c>
      <c r="D55" s="51">
        <v>4</v>
      </c>
      <c r="E55" s="45">
        <v>18</v>
      </c>
      <c r="F55" s="45">
        <v>504</v>
      </c>
      <c r="G55" s="45">
        <v>107</v>
      </c>
      <c r="H55" s="19"/>
    </row>
    <row r="56" spans="2:8" x14ac:dyDescent="0.15">
      <c r="B56" s="52"/>
      <c r="C56" s="53">
        <f>$C55/C55</f>
        <v>1</v>
      </c>
      <c r="D56" s="53">
        <f t="shared" ref="D56:G56" si="16">D55/$C55</f>
        <v>6.3191153238546603E-3</v>
      </c>
      <c r="E56" s="53">
        <f t="shared" si="16"/>
        <v>2.843601895734597E-2</v>
      </c>
      <c r="F56" s="53">
        <f t="shared" si="16"/>
        <v>0.79620853080568721</v>
      </c>
      <c r="G56" s="53">
        <f t="shared" si="16"/>
        <v>0.16903633491311215</v>
      </c>
      <c r="H56" s="19"/>
    </row>
    <row r="57" spans="2:8" x14ac:dyDescent="0.15">
      <c r="B57" s="50" t="s">
        <v>18</v>
      </c>
      <c r="C57" s="44">
        <f>SUM(D57:G57)</f>
        <v>91</v>
      </c>
      <c r="D57" s="51">
        <v>1</v>
      </c>
      <c r="E57" s="45">
        <v>3</v>
      </c>
      <c r="F57" s="45">
        <v>80</v>
      </c>
      <c r="G57" s="45">
        <v>7</v>
      </c>
      <c r="H57" s="19"/>
    </row>
    <row r="58" spans="2:8" x14ac:dyDescent="0.15">
      <c r="B58" s="52"/>
      <c r="C58" s="53">
        <f>$C57/C57</f>
        <v>1</v>
      </c>
      <c r="D58" s="53">
        <f t="shared" ref="D58:G58" si="17">D57/$C57</f>
        <v>1.098901098901099E-2</v>
      </c>
      <c r="E58" s="53">
        <f t="shared" si="17"/>
        <v>3.2967032967032968E-2</v>
      </c>
      <c r="F58" s="53">
        <f t="shared" si="17"/>
        <v>0.87912087912087911</v>
      </c>
      <c r="G58" s="53">
        <f t="shared" si="17"/>
        <v>7.6923076923076927E-2</v>
      </c>
      <c r="H58" s="19"/>
    </row>
    <row r="59" spans="2:8" x14ac:dyDescent="0.15">
      <c r="B59" s="50" t="s">
        <v>19</v>
      </c>
      <c r="C59" s="44">
        <f>SUM(D59:G59)</f>
        <v>21</v>
      </c>
      <c r="D59" s="51">
        <v>0</v>
      </c>
      <c r="E59" s="45">
        <v>2</v>
      </c>
      <c r="F59" s="45">
        <v>19</v>
      </c>
      <c r="G59" s="45">
        <v>0</v>
      </c>
      <c r="H59" s="19"/>
    </row>
    <row r="60" spans="2:8" x14ac:dyDescent="0.15">
      <c r="B60" s="52"/>
      <c r="C60" s="53">
        <f>$C59/C59</f>
        <v>1</v>
      </c>
      <c r="D60" s="53">
        <f t="shared" ref="D60:G60" si="18">D59/$C59</f>
        <v>0</v>
      </c>
      <c r="E60" s="53">
        <f t="shared" si="18"/>
        <v>9.5238095238095233E-2</v>
      </c>
      <c r="F60" s="53">
        <f t="shared" si="18"/>
        <v>0.90476190476190477</v>
      </c>
      <c r="G60" s="53">
        <f t="shared" si="18"/>
        <v>0</v>
      </c>
      <c r="H60" s="19"/>
    </row>
    <row r="61" spans="2:8" x14ac:dyDescent="0.15">
      <c r="B61" s="50" t="s">
        <v>20</v>
      </c>
      <c r="C61" s="44">
        <f>SUM(D61:G61)</f>
        <v>37</v>
      </c>
      <c r="D61" s="51">
        <v>2</v>
      </c>
      <c r="E61" s="45">
        <v>1</v>
      </c>
      <c r="F61" s="45">
        <v>32</v>
      </c>
      <c r="G61" s="45">
        <v>2</v>
      </c>
      <c r="H61" s="19"/>
    </row>
    <row r="62" spans="2:8" x14ac:dyDescent="0.15">
      <c r="B62" s="52"/>
      <c r="C62" s="53">
        <f>$C61/C61</f>
        <v>1</v>
      </c>
      <c r="D62" s="53">
        <f t="shared" ref="D62:G62" si="19">D61/$C61</f>
        <v>5.4054054054054057E-2</v>
      </c>
      <c r="E62" s="53">
        <f t="shared" si="19"/>
        <v>2.7027027027027029E-2</v>
      </c>
      <c r="F62" s="53">
        <f t="shared" si="19"/>
        <v>0.86486486486486491</v>
      </c>
      <c r="G62" s="53">
        <f t="shared" si="19"/>
        <v>5.4054054054054057E-2</v>
      </c>
      <c r="H62" s="19"/>
    </row>
    <row r="63" spans="2:8" x14ac:dyDescent="0.15">
      <c r="B63" s="50" t="s">
        <v>24</v>
      </c>
      <c r="C63" s="44">
        <f>SUM(D63:G63)</f>
        <v>20</v>
      </c>
      <c r="D63" s="51">
        <v>0</v>
      </c>
      <c r="E63" s="45">
        <v>0</v>
      </c>
      <c r="F63" s="45">
        <v>11</v>
      </c>
      <c r="G63" s="45">
        <v>9</v>
      </c>
      <c r="H63" s="19"/>
    </row>
    <row r="64" spans="2:8" x14ac:dyDescent="0.15">
      <c r="B64" s="52"/>
      <c r="C64" s="53">
        <f>$C63/C63</f>
        <v>1</v>
      </c>
      <c r="D64" s="53">
        <f t="shared" ref="D64:G64" si="20">D63/$C63</f>
        <v>0</v>
      </c>
      <c r="E64" s="53">
        <f t="shared" si="20"/>
        <v>0</v>
      </c>
      <c r="F64" s="53">
        <f t="shared" si="20"/>
        <v>0.55000000000000004</v>
      </c>
      <c r="G64" s="53">
        <f t="shared" si="20"/>
        <v>0.45</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7</v>
      </c>
      <c r="E68" s="45">
        <f t="shared" ref="E68:G68" si="21">SUM(E70,E72,E74,E76,E78,E80)</f>
        <v>24</v>
      </c>
      <c r="F68" s="45">
        <f t="shared" si="21"/>
        <v>641</v>
      </c>
      <c r="G68" s="45">
        <f t="shared" si="21"/>
        <v>112</v>
      </c>
      <c r="H68" s="19"/>
    </row>
    <row r="69" spans="2:8" ht="12.75" thickBot="1" x14ac:dyDescent="0.2">
      <c r="B69" s="47"/>
      <c r="C69" s="48">
        <f>$C68/C68</f>
        <v>1</v>
      </c>
      <c r="D69" s="48">
        <f>D68/$C68</f>
        <v>8.9285714285714281E-3</v>
      </c>
      <c r="E69" s="48">
        <f t="shared" ref="E69:G69" si="22">E68/$C68</f>
        <v>3.0612244897959183E-2</v>
      </c>
      <c r="F69" s="48">
        <f t="shared" si="22"/>
        <v>0.81760204081632648</v>
      </c>
      <c r="G69" s="48">
        <f t="shared" si="22"/>
        <v>0.14285714285714285</v>
      </c>
      <c r="H69" s="19"/>
    </row>
    <row r="70" spans="2:8" ht="12.75" thickTop="1" x14ac:dyDescent="0.15">
      <c r="B70" s="50" t="s">
        <v>500</v>
      </c>
      <c r="C70" s="44">
        <f>SUM(D70:G70)</f>
        <v>109</v>
      </c>
      <c r="D70" s="51">
        <v>0</v>
      </c>
      <c r="E70" s="45">
        <v>1</v>
      </c>
      <c r="F70" s="45">
        <v>81</v>
      </c>
      <c r="G70" s="45">
        <v>27</v>
      </c>
    </row>
    <row r="71" spans="2:8" x14ac:dyDescent="0.15">
      <c r="B71" s="52"/>
      <c r="C71" s="53">
        <f>$C70/C70</f>
        <v>1</v>
      </c>
      <c r="D71" s="53">
        <f>D70/$C70</f>
        <v>0</v>
      </c>
      <c r="E71" s="53">
        <f t="shared" ref="E71:G71" si="23">E70/$C70</f>
        <v>9.1743119266055051E-3</v>
      </c>
      <c r="F71" s="53">
        <f t="shared" si="23"/>
        <v>0.74311926605504586</v>
      </c>
      <c r="G71" s="53">
        <f t="shared" si="23"/>
        <v>0.24770642201834864</v>
      </c>
    </row>
    <row r="72" spans="2:8" x14ac:dyDescent="0.15">
      <c r="B72" s="50" t="s">
        <v>21</v>
      </c>
      <c r="C72" s="44">
        <f>SUM(D72:G72)</f>
        <v>226</v>
      </c>
      <c r="D72" s="51">
        <v>1</v>
      </c>
      <c r="E72" s="45">
        <v>5</v>
      </c>
      <c r="F72" s="45">
        <v>172</v>
      </c>
      <c r="G72" s="45">
        <v>48</v>
      </c>
    </row>
    <row r="73" spans="2:8" x14ac:dyDescent="0.15">
      <c r="B73" s="52"/>
      <c r="C73" s="53">
        <f>$C72/C72</f>
        <v>1</v>
      </c>
      <c r="D73" s="53">
        <f>D72/$C72</f>
        <v>4.4247787610619468E-3</v>
      </c>
      <c r="E73" s="53">
        <f t="shared" ref="E73:G73" si="24">E72/$C72</f>
        <v>2.2123893805309734E-2</v>
      </c>
      <c r="F73" s="53">
        <f t="shared" si="24"/>
        <v>0.76106194690265483</v>
      </c>
      <c r="G73" s="53">
        <f t="shared" si="24"/>
        <v>0.21238938053097345</v>
      </c>
    </row>
    <row r="74" spans="2:8" x14ac:dyDescent="0.15">
      <c r="B74" s="50" t="s">
        <v>22</v>
      </c>
      <c r="C74" s="44">
        <f>SUM(D74:G74)</f>
        <v>276</v>
      </c>
      <c r="D74" s="51">
        <v>1</v>
      </c>
      <c r="E74" s="45">
        <v>12</v>
      </c>
      <c r="F74" s="45">
        <v>238</v>
      </c>
      <c r="G74" s="45">
        <v>25</v>
      </c>
    </row>
    <row r="75" spans="2:8" x14ac:dyDescent="0.15">
      <c r="B75" s="52"/>
      <c r="C75" s="53">
        <f>$C74/C74</f>
        <v>1</v>
      </c>
      <c r="D75" s="53">
        <f>D74/$C74</f>
        <v>3.6231884057971015E-3</v>
      </c>
      <c r="E75" s="53">
        <f t="shared" ref="E75:G75" si="25">E74/$C74</f>
        <v>4.3478260869565216E-2</v>
      </c>
      <c r="F75" s="53">
        <f t="shared" si="25"/>
        <v>0.8623188405797102</v>
      </c>
      <c r="G75" s="53">
        <f t="shared" si="25"/>
        <v>9.0579710144927536E-2</v>
      </c>
    </row>
    <row r="76" spans="2:8" x14ac:dyDescent="0.15">
      <c r="B76" s="50" t="s">
        <v>23</v>
      </c>
      <c r="C76" s="44">
        <f>SUM(D76:G76)</f>
        <v>90</v>
      </c>
      <c r="D76" s="51">
        <v>2</v>
      </c>
      <c r="E76" s="45">
        <v>3</v>
      </c>
      <c r="F76" s="45">
        <v>77</v>
      </c>
      <c r="G76" s="45">
        <v>8</v>
      </c>
    </row>
    <row r="77" spans="2:8" x14ac:dyDescent="0.15">
      <c r="B77" s="52"/>
      <c r="C77" s="53">
        <f>$C76/C76</f>
        <v>1</v>
      </c>
      <c r="D77" s="53">
        <f>D76/$C76</f>
        <v>2.2222222222222223E-2</v>
      </c>
      <c r="E77" s="53">
        <f t="shared" ref="E77:G77" si="26">E76/$C76</f>
        <v>3.3333333333333333E-2</v>
      </c>
      <c r="F77" s="53">
        <f t="shared" si="26"/>
        <v>0.85555555555555551</v>
      </c>
      <c r="G77" s="53">
        <f t="shared" si="26"/>
        <v>8.8888888888888892E-2</v>
      </c>
      <c r="H77" s="19"/>
    </row>
    <row r="78" spans="2:8" x14ac:dyDescent="0.15">
      <c r="B78" s="50" t="s">
        <v>320</v>
      </c>
      <c r="C78" s="44">
        <f>SUM(D78:G78)</f>
        <v>62</v>
      </c>
      <c r="D78" s="51">
        <v>0</v>
      </c>
      <c r="E78" s="45">
        <v>2</v>
      </c>
      <c r="F78" s="45">
        <v>58</v>
      </c>
      <c r="G78" s="45">
        <v>2</v>
      </c>
      <c r="H78" s="19"/>
    </row>
    <row r="79" spans="2:8" x14ac:dyDescent="0.15">
      <c r="B79" s="52"/>
      <c r="C79" s="53">
        <f>$C78/C78</f>
        <v>1</v>
      </c>
      <c r="D79" s="53">
        <f>D78/$C78</f>
        <v>0</v>
      </c>
      <c r="E79" s="53">
        <f t="shared" ref="E79:G79" si="27">E78/$C78</f>
        <v>3.2258064516129031E-2</v>
      </c>
      <c r="F79" s="53">
        <f t="shared" si="27"/>
        <v>0.93548387096774188</v>
      </c>
      <c r="G79" s="53">
        <f t="shared" si="27"/>
        <v>3.2258064516129031E-2</v>
      </c>
      <c r="H79" s="19"/>
    </row>
    <row r="80" spans="2:8" x14ac:dyDescent="0.15">
      <c r="B80" s="50" t="s">
        <v>319</v>
      </c>
      <c r="C80" s="44">
        <f>SUM(D80:G80)</f>
        <v>21</v>
      </c>
      <c r="D80" s="51">
        <v>3</v>
      </c>
      <c r="E80" s="45">
        <v>1</v>
      </c>
      <c r="F80" s="45">
        <v>15</v>
      </c>
      <c r="G80" s="45">
        <v>2</v>
      </c>
      <c r="H80" s="19"/>
    </row>
    <row r="81" spans="2:18" ht="12.75" thickBot="1" x14ac:dyDescent="0.2">
      <c r="B81" s="52"/>
      <c r="C81" s="53">
        <f>$C80/C80</f>
        <v>1</v>
      </c>
      <c r="D81" s="53">
        <f>D80/$C80</f>
        <v>0.14285714285714285</v>
      </c>
      <c r="E81" s="53">
        <f t="shared" ref="E81:G81" si="28">E80/$C80</f>
        <v>4.7619047619047616E-2</v>
      </c>
      <c r="F81" s="53">
        <f t="shared" si="28"/>
        <v>0.7142857142857143</v>
      </c>
      <c r="G81" s="53">
        <f t="shared" si="28"/>
        <v>9.5238095238095233E-2</v>
      </c>
      <c r="H81" s="19"/>
    </row>
    <row r="82" spans="2:18" ht="14.25" thickTop="1" x14ac:dyDescent="0.15">
      <c r="B82" s="243" t="s">
        <v>489</v>
      </c>
      <c r="C82" s="244">
        <f t="shared" ref="C82:C83" si="29">SUM(D82:G82)</f>
        <v>763</v>
      </c>
      <c r="D82" s="244">
        <f>SUM(D70,D72,D74,D76,D78)</f>
        <v>4</v>
      </c>
      <c r="E82" s="244">
        <f>SUM(E70,E72,E74,E76,E78)</f>
        <v>23</v>
      </c>
      <c r="F82" s="244">
        <f>SUM(F70,F72,F74,F76,F78)</f>
        <v>626</v>
      </c>
      <c r="G82" s="244">
        <f>SUM(G70,G72,G74,G76,G78)</f>
        <v>110</v>
      </c>
      <c r="H82" s="19"/>
    </row>
    <row r="83" spans="2:18" ht="13.5" x14ac:dyDescent="0.15">
      <c r="B83" s="245"/>
      <c r="C83" s="237">
        <f t="shared" si="29"/>
        <v>0.99999999999999989</v>
      </c>
      <c r="D83" s="238">
        <f>D82/$C82</f>
        <v>5.2424639580602884E-3</v>
      </c>
      <c r="E83" s="238">
        <f t="shared" ref="E83:G83" si="30">E82/$C82</f>
        <v>3.0144167758846659E-2</v>
      </c>
      <c r="F83" s="238">
        <f t="shared" si="30"/>
        <v>0.82044560943643507</v>
      </c>
      <c r="G83" s="238">
        <f t="shared" si="30"/>
        <v>0.14416775884665792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7</v>
      </c>
      <c r="E87" s="45">
        <f t="shared" ref="E87:G87" si="31">SUM(E89,E91,E93,E95,E97,E99,E101)</f>
        <v>24</v>
      </c>
      <c r="F87" s="45">
        <f t="shared" si="31"/>
        <v>646</v>
      </c>
      <c r="G87" s="45">
        <f t="shared" si="31"/>
        <v>125</v>
      </c>
      <c r="H87" s="19"/>
    </row>
    <row r="88" spans="2:18" ht="12.75" thickBot="1" x14ac:dyDescent="0.2">
      <c r="B88" s="47"/>
      <c r="C88" s="48">
        <f>$C87/C87</f>
        <v>1</v>
      </c>
      <c r="D88" s="48">
        <f t="shared" ref="D88:G88" si="32">D87/$C87</f>
        <v>8.7281795511221939E-3</v>
      </c>
      <c r="E88" s="48">
        <f t="shared" si="32"/>
        <v>2.9925187032418952E-2</v>
      </c>
      <c r="F88" s="48">
        <f t="shared" si="32"/>
        <v>0.80548628428927682</v>
      </c>
      <c r="G88" s="48">
        <f t="shared" si="32"/>
        <v>0.15586034912718205</v>
      </c>
      <c r="H88" s="19"/>
    </row>
    <row r="89" spans="2:18" ht="12.75" thickTop="1" x14ac:dyDescent="0.15">
      <c r="B89" s="50" t="s">
        <v>67</v>
      </c>
      <c r="C89" s="44">
        <f>SUM(D89:G89)</f>
        <v>262</v>
      </c>
      <c r="D89" s="51">
        <v>1</v>
      </c>
      <c r="E89" s="45">
        <v>8</v>
      </c>
      <c r="F89" s="45">
        <v>202</v>
      </c>
      <c r="G89" s="45">
        <v>51</v>
      </c>
      <c r="H89" s="72"/>
      <c r="I89" s="73"/>
      <c r="J89" s="73"/>
      <c r="K89" s="73"/>
      <c r="L89" s="73"/>
      <c r="M89" s="73"/>
      <c r="N89" s="73"/>
      <c r="O89" s="73"/>
      <c r="P89" s="73"/>
      <c r="Q89" s="73"/>
      <c r="R89" s="73"/>
    </row>
    <row r="90" spans="2:18" x14ac:dyDescent="0.15">
      <c r="B90" s="52"/>
      <c r="C90" s="53">
        <f>$C89/C89</f>
        <v>1</v>
      </c>
      <c r="D90" s="53">
        <f t="shared" ref="D90:G90" si="33">D89/$C89</f>
        <v>3.8167938931297708E-3</v>
      </c>
      <c r="E90" s="53">
        <f t="shared" si="33"/>
        <v>3.0534351145038167E-2</v>
      </c>
      <c r="F90" s="53">
        <f t="shared" si="33"/>
        <v>0.77099236641221369</v>
      </c>
      <c r="G90" s="53">
        <f t="shared" si="33"/>
        <v>0.19465648854961831</v>
      </c>
      <c r="H90" s="72"/>
      <c r="I90" s="73"/>
      <c r="J90" s="73"/>
      <c r="K90" s="73"/>
      <c r="L90" s="73"/>
      <c r="M90" s="73"/>
      <c r="N90" s="73"/>
      <c r="O90" s="73"/>
      <c r="P90" s="73"/>
      <c r="Q90" s="73"/>
      <c r="R90" s="73"/>
    </row>
    <row r="91" spans="2:18" x14ac:dyDescent="0.15">
      <c r="B91" s="50" t="s">
        <v>31</v>
      </c>
      <c r="C91" s="44">
        <f>SUM(D91:G91)</f>
        <v>31</v>
      </c>
      <c r="D91" s="51">
        <v>1</v>
      </c>
      <c r="E91" s="45">
        <v>0</v>
      </c>
      <c r="F91" s="45">
        <v>27</v>
      </c>
      <c r="G91" s="45">
        <v>3</v>
      </c>
      <c r="H91" s="72"/>
      <c r="I91" s="73"/>
      <c r="J91" s="73"/>
      <c r="K91" s="73"/>
      <c r="L91" s="73"/>
      <c r="M91" s="73"/>
      <c r="N91" s="73"/>
      <c r="O91" s="73"/>
      <c r="P91" s="73"/>
      <c r="Q91" s="73"/>
      <c r="R91" s="73"/>
    </row>
    <row r="92" spans="2:18" x14ac:dyDescent="0.15">
      <c r="B92" s="52"/>
      <c r="C92" s="53">
        <f>$C91/C91</f>
        <v>1</v>
      </c>
      <c r="D92" s="53">
        <f t="shared" ref="D92:G92" si="34">D91/$C91</f>
        <v>3.2258064516129031E-2</v>
      </c>
      <c r="E92" s="53">
        <f t="shared" si="34"/>
        <v>0</v>
      </c>
      <c r="F92" s="53">
        <f t="shared" si="34"/>
        <v>0.87096774193548387</v>
      </c>
      <c r="G92" s="53">
        <f t="shared" si="34"/>
        <v>9.6774193548387094E-2</v>
      </c>
      <c r="H92" s="72"/>
      <c r="I92" s="73"/>
      <c r="J92" s="73"/>
      <c r="K92" s="73"/>
      <c r="L92" s="73"/>
      <c r="M92" s="73"/>
      <c r="N92" s="73"/>
      <c r="O92" s="73"/>
      <c r="P92" s="73"/>
      <c r="Q92" s="73"/>
      <c r="R92" s="73"/>
    </row>
    <row r="93" spans="2:18" x14ac:dyDescent="0.15">
      <c r="B93" s="50" t="s">
        <v>32</v>
      </c>
      <c r="C93" s="44">
        <f>SUM(D93:G93)</f>
        <v>56</v>
      </c>
      <c r="D93" s="51">
        <v>1</v>
      </c>
      <c r="E93" s="45">
        <v>1</v>
      </c>
      <c r="F93" s="45">
        <v>52</v>
      </c>
      <c r="G93" s="45">
        <v>2</v>
      </c>
      <c r="H93" s="72"/>
      <c r="I93" s="73"/>
      <c r="J93" s="73"/>
      <c r="K93" s="73"/>
      <c r="L93" s="73"/>
      <c r="M93" s="73"/>
      <c r="N93" s="73"/>
      <c r="O93" s="73"/>
      <c r="P93" s="73"/>
      <c r="Q93" s="73"/>
      <c r="R93" s="73"/>
    </row>
    <row r="94" spans="2:18" x14ac:dyDescent="0.15">
      <c r="B94" s="52"/>
      <c r="C94" s="53">
        <f>$C93/C93</f>
        <v>1</v>
      </c>
      <c r="D94" s="53">
        <f t="shared" ref="D94:G94" si="35">D93/$C93</f>
        <v>1.7857142857142856E-2</v>
      </c>
      <c r="E94" s="53">
        <f t="shared" si="35"/>
        <v>1.7857142857142856E-2</v>
      </c>
      <c r="F94" s="53">
        <f t="shared" si="35"/>
        <v>0.9285714285714286</v>
      </c>
      <c r="G94" s="53">
        <f t="shared" si="35"/>
        <v>3.5714285714285712E-2</v>
      </c>
      <c r="H94" s="72"/>
      <c r="I94" s="73"/>
      <c r="J94" s="73"/>
      <c r="K94" s="73"/>
      <c r="L94" s="73"/>
      <c r="M94" s="73"/>
      <c r="N94" s="73"/>
      <c r="O94" s="73"/>
      <c r="P94" s="73"/>
      <c r="Q94" s="73"/>
      <c r="R94" s="73"/>
    </row>
    <row r="95" spans="2:18" x14ac:dyDescent="0.15">
      <c r="B95" s="50" t="s">
        <v>33</v>
      </c>
      <c r="C95" s="44">
        <f>SUM(D95:G95)</f>
        <v>235</v>
      </c>
      <c r="D95" s="51">
        <v>0</v>
      </c>
      <c r="E95" s="45">
        <v>5</v>
      </c>
      <c r="F95" s="45">
        <v>207</v>
      </c>
      <c r="G95" s="45">
        <v>23</v>
      </c>
      <c r="H95" s="72"/>
      <c r="I95" s="73"/>
      <c r="J95" s="73"/>
      <c r="K95" s="73"/>
      <c r="L95" s="73"/>
      <c r="M95" s="73"/>
      <c r="N95" s="73"/>
      <c r="O95" s="73"/>
      <c r="P95" s="73"/>
      <c r="Q95" s="73"/>
      <c r="R95" s="73"/>
    </row>
    <row r="96" spans="2:18" x14ac:dyDescent="0.15">
      <c r="B96" s="52"/>
      <c r="C96" s="53">
        <f>$C95/C95</f>
        <v>1</v>
      </c>
      <c r="D96" s="53">
        <f t="shared" ref="D96:G96" si="36">D95/$C95</f>
        <v>0</v>
      </c>
      <c r="E96" s="53">
        <f t="shared" si="36"/>
        <v>2.1276595744680851E-2</v>
      </c>
      <c r="F96" s="53">
        <f t="shared" si="36"/>
        <v>0.88085106382978728</v>
      </c>
      <c r="G96" s="53">
        <f t="shared" si="36"/>
        <v>9.7872340425531917E-2</v>
      </c>
      <c r="H96" s="19"/>
    </row>
    <row r="97" spans="2:8" ht="12" customHeight="1" x14ac:dyDescent="0.15">
      <c r="B97" s="50" t="s">
        <v>34</v>
      </c>
      <c r="C97" s="44">
        <f>SUM(D97:G97)</f>
        <v>99</v>
      </c>
      <c r="D97" s="51">
        <v>1</v>
      </c>
      <c r="E97" s="45">
        <v>5</v>
      </c>
      <c r="F97" s="45">
        <v>77</v>
      </c>
      <c r="G97" s="45">
        <v>16</v>
      </c>
      <c r="H97" s="19"/>
    </row>
    <row r="98" spans="2:8" ht="12" customHeight="1" x14ac:dyDescent="0.15">
      <c r="B98" s="52"/>
      <c r="C98" s="53">
        <f>$C97/C97</f>
        <v>1</v>
      </c>
      <c r="D98" s="53">
        <f t="shared" ref="D98:G98" si="37">D97/$C97</f>
        <v>1.0101010101010102E-2</v>
      </c>
      <c r="E98" s="53">
        <f t="shared" si="37"/>
        <v>5.0505050505050504E-2</v>
      </c>
      <c r="F98" s="53">
        <f t="shared" si="37"/>
        <v>0.77777777777777779</v>
      </c>
      <c r="G98" s="53">
        <f t="shared" si="37"/>
        <v>0.16161616161616163</v>
      </c>
      <c r="H98" s="19"/>
    </row>
    <row r="99" spans="2:8" ht="12" customHeight="1" x14ac:dyDescent="0.15">
      <c r="B99" s="50" t="s">
        <v>35</v>
      </c>
      <c r="C99" s="44">
        <f>SUM(D99:G99)</f>
        <v>97</v>
      </c>
      <c r="D99" s="51">
        <v>3</v>
      </c>
      <c r="E99" s="45">
        <v>4</v>
      </c>
      <c r="F99" s="45">
        <v>73</v>
      </c>
      <c r="G99" s="45">
        <v>17</v>
      </c>
      <c r="H99" s="19"/>
    </row>
    <row r="100" spans="2:8" s="57" customFormat="1" ht="12" customHeight="1" x14ac:dyDescent="0.15">
      <c r="B100" s="52"/>
      <c r="C100" s="53">
        <f t="shared" ref="C100" si="38">$C99/C99</f>
        <v>1</v>
      </c>
      <c r="D100" s="53">
        <f t="shared" ref="D100:G100" si="39">D99/$C99</f>
        <v>3.0927835051546393E-2</v>
      </c>
      <c r="E100" s="53">
        <f t="shared" si="39"/>
        <v>4.1237113402061855E-2</v>
      </c>
      <c r="F100" s="53">
        <f t="shared" si="39"/>
        <v>0.75257731958762886</v>
      </c>
      <c r="G100" s="53">
        <f t="shared" si="39"/>
        <v>0.17525773195876287</v>
      </c>
    </row>
    <row r="101" spans="2:8" ht="12" customHeight="1" x14ac:dyDescent="0.15">
      <c r="B101" s="50" t="s">
        <v>0</v>
      </c>
      <c r="C101" s="44">
        <f>SUM(D101:G101)</f>
        <v>22</v>
      </c>
      <c r="D101" s="51">
        <v>0</v>
      </c>
      <c r="E101" s="45">
        <v>1</v>
      </c>
      <c r="F101" s="45">
        <v>8</v>
      </c>
      <c r="G101" s="45">
        <v>13</v>
      </c>
      <c r="H101" s="19"/>
    </row>
    <row r="102" spans="2:8" s="57" customFormat="1" ht="12" customHeight="1" x14ac:dyDescent="0.15">
      <c r="B102" s="52"/>
      <c r="C102" s="53">
        <f t="shared" ref="C102" si="40">$C101/C101</f>
        <v>1</v>
      </c>
      <c r="D102" s="53">
        <f t="shared" ref="D102:G102" si="41">D101/$C101</f>
        <v>0</v>
      </c>
      <c r="E102" s="53">
        <f t="shared" si="41"/>
        <v>4.5454545454545456E-2</v>
      </c>
      <c r="F102" s="53">
        <f t="shared" si="41"/>
        <v>0.36363636363636365</v>
      </c>
      <c r="G102" s="53">
        <f t="shared" si="41"/>
        <v>0.59090909090909094</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5"/>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7.75" customHeight="1" x14ac:dyDescent="0.4">
      <c r="B1" s="370" t="s">
        <v>513</v>
      </c>
    </row>
    <row r="2" spans="2:12" ht="4.5" customHeight="1" x14ac:dyDescent="0.4"/>
    <row r="3" spans="2:12" x14ac:dyDescent="0.4">
      <c r="B3" s="346" t="s">
        <v>170</v>
      </c>
      <c r="C3" s="346"/>
      <c r="D3" s="346"/>
      <c r="E3" s="346"/>
      <c r="F3" s="346"/>
      <c r="G3" s="346"/>
      <c r="H3" s="346"/>
      <c r="I3" s="346"/>
      <c r="J3" s="346"/>
      <c r="K3" s="346"/>
      <c r="L3" s="346"/>
    </row>
    <row r="4" spans="2:12" ht="42.75" customHeight="1" x14ac:dyDescent="0.4">
      <c r="B4" s="346"/>
      <c r="C4" s="346"/>
      <c r="D4" s="346"/>
      <c r="E4" s="346"/>
      <c r="F4" s="346"/>
      <c r="G4" s="346"/>
      <c r="H4" s="346"/>
      <c r="I4" s="346"/>
      <c r="J4" s="346"/>
      <c r="K4" s="346"/>
      <c r="L4" s="346"/>
    </row>
    <row r="5" spans="2:12" ht="7.5" customHeight="1" x14ac:dyDescent="0.4">
      <c r="B5" s="10"/>
      <c r="C5" s="10"/>
      <c r="D5" s="10"/>
      <c r="E5" s="11"/>
      <c r="F5" s="10"/>
      <c r="G5" s="10"/>
    </row>
    <row r="6" spans="2:12" x14ac:dyDescent="0.4">
      <c r="B6" s="169" t="s">
        <v>16</v>
      </c>
    </row>
    <row r="7" spans="2:12" x14ac:dyDescent="0.4">
      <c r="B7" s="169" t="s">
        <v>196</v>
      </c>
    </row>
    <row r="8" spans="2:12" ht="6" customHeight="1" x14ac:dyDescent="0.4"/>
    <row r="9" spans="2:12" s="142" customFormat="1" ht="15" customHeight="1" x14ac:dyDescent="0.4">
      <c r="B9" s="139"/>
      <c r="C9" s="140"/>
      <c r="D9" s="140"/>
      <c r="E9" s="23" t="s">
        <v>141</v>
      </c>
      <c r="F9" s="23" t="s">
        <v>25</v>
      </c>
      <c r="J9" s="18"/>
    </row>
    <row r="10" spans="2:12" ht="12.75" customHeight="1" x14ac:dyDescent="0.15">
      <c r="B10" s="143" t="s">
        <v>117</v>
      </c>
      <c r="C10" s="144"/>
      <c r="D10" s="144"/>
      <c r="E10" s="85">
        <v>18</v>
      </c>
      <c r="F10" s="146">
        <f>E10/E$14</f>
        <v>2.2443890274314215E-2</v>
      </c>
    </row>
    <row r="11" spans="2:12" ht="12.75" customHeight="1" x14ac:dyDescent="0.15">
      <c r="B11" s="143" t="s">
        <v>118</v>
      </c>
      <c r="C11" s="144"/>
      <c r="D11" s="144"/>
      <c r="E11" s="85">
        <v>137</v>
      </c>
      <c r="F11" s="146">
        <f>E11/E$14</f>
        <v>0.17082294264339151</v>
      </c>
    </row>
    <row r="12" spans="2:12" ht="12.75" customHeight="1" x14ac:dyDescent="0.15">
      <c r="B12" s="143" t="s">
        <v>119</v>
      </c>
      <c r="C12" s="144"/>
      <c r="D12" s="144"/>
      <c r="E12" s="85">
        <v>519</v>
      </c>
      <c r="F12" s="146">
        <f>E12/E$14</f>
        <v>0.6471321695760599</v>
      </c>
    </row>
    <row r="13" spans="2:12" ht="12.75" customHeight="1" thickBot="1" x14ac:dyDescent="0.2">
      <c r="B13" s="170" t="s">
        <v>0</v>
      </c>
      <c r="C13" s="148"/>
      <c r="D13" s="148"/>
      <c r="E13" s="150">
        <v>128</v>
      </c>
      <c r="F13" s="151">
        <f>E13/E$14</f>
        <v>0.15960099750623441</v>
      </c>
    </row>
    <row r="14" spans="2:12" ht="12.75" customHeight="1" thickTop="1" x14ac:dyDescent="0.15">
      <c r="B14" s="325" t="s">
        <v>14</v>
      </c>
      <c r="C14" s="326"/>
      <c r="D14" s="327"/>
      <c r="E14" s="152">
        <f>SUM(E10:E13)</f>
        <v>802</v>
      </c>
      <c r="F14" s="153">
        <f>SUM(F10:F13)</f>
        <v>1</v>
      </c>
    </row>
    <row r="15" spans="2:12" ht="7.5" customHeight="1" x14ac:dyDescent="0.4"/>
    <row r="16" spans="2:12" x14ac:dyDescent="0.4">
      <c r="B16" s="18" t="s">
        <v>36</v>
      </c>
    </row>
    <row r="17" spans="2:7" s="24" customFormat="1" ht="23.25" customHeight="1" x14ac:dyDescent="0.4">
      <c r="B17" s="89"/>
      <c r="C17" s="90" t="s">
        <v>39</v>
      </c>
      <c r="D17" s="91" t="s">
        <v>117</v>
      </c>
      <c r="E17" s="91" t="s">
        <v>118</v>
      </c>
      <c r="F17" s="96" t="s">
        <v>119</v>
      </c>
      <c r="G17" s="91" t="s">
        <v>91</v>
      </c>
    </row>
    <row r="18" spans="2:7" ht="11.25" customHeight="1" x14ac:dyDescent="0.15">
      <c r="B18" s="164" t="s">
        <v>42</v>
      </c>
      <c r="C18" s="44">
        <f>SUM(D18:G18)</f>
        <v>802</v>
      </c>
      <c r="D18" s="45">
        <f>SUM(D20,D22,D24,D26,D28,D30,D32,D34,D36,D38,D40)</f>
        <v>18</v>
      </c>
      <c r="E18" s="45">
        <f t="shared" ref="E18:G18" si="0">SUM(E20,E22,E24,E26,E28,E30,E32,E34,E36,E38,E40)</f>
        <v>137</v>
      </c>
      <c r="F18" s="45">
        <f t="shared" si="0"/>
        <v>519</v>
      </c>
      <c r="G18" s="45">
        <f t="shared" si="0"/>
        <v>128</v>
      </c>
    </row>
    <row r="19" spans="2:7" ht="11.25" customHeight="1" thickBot="1" x14ac:dyDescent="0.2">
      <c r="B19" s="47"/>
      <c r="C19" s="48">
        <f>$C18/C18</f>
        <v>1</v>
      </c>
      <c r="D19" s="48">
        <f>D18/$C18</f>
        <v>2.2443890274314215E-2</v>
      </c>
      <c r="E19" s="48">
        <f t="shared" ref="E19:G19" si="1">E18/$C18</f>
        <v>0.17082294264339151</v>
      </c>
      <c r="F19" s="48">
        <f t="shared" si="1"/>
        <v>0.6471321695760599</v>
      </c>
      <c r="G19" s="48">
        <f t="shared" si="1"/>
        <v>0.15960099750623441</v>
      </c>
    </row>
    <row r="20" spans="2:7" ht="11.25" customHeight="1" thickTop="1" x14ac:dyDescent="0.15">
      <c r="B20" s="50" t="s">
        <v>5</v>
      </c>
      <c r="C20" s="44">
        <f>SUM(D20:G20)</f>
        <v>245</v>
      </c>
      <c r="D20" s="51">
        <v>4</v>
      </c>
      <c r="E20" s="45">
        <v>40</v>
      </c>
      <c r="F20" s="45">
        <v>170</v>
      </c>
      <c r="G20" s="45">
        <v>31</v>
      </c>
    </row>
    <row r="21" spans="2:7" ht="11.25" customHeight="1" x14ac:dyDescent="0.15">
      <c r="B21" s="52"/>
      <c r="C21" s="53">
        <f>$C20/C20</f>
        <v>1</v>
      </c>
      <c r="D21" s="53">
        <f>D20/$C20</f>
        <v>1.6326530612244899E-2</v>
      </c>
      <c r="E21" s="53">
        <f t="shared" ref="E21:G21" si="2">E20/$C20</f>
        <v>0.16326530612244897</v>
      </c>
      <c r="F21" s="53">
        <f t="shared" si="2"/>
        <v>0.69387755102040816</v>
      </c>
      <c r="G21" s="53">
        <f t="shared" si="2"/>
        <v>0.12653061224489795</v>
      </c>
    </row>
    <row r="22" spans="2:7" ht="11.25" customHeight="1" x14ac:dyDescent="0.15">
      <c r="B22" s="50" t="s">
        <v>6</v>
      </c>
      <c r="C22" s="44">
        <f>SUM(D22:G22)</f>
        <v>89</v>
      </c>
      <c r="D22" s="51">
        <v>2</v>
      </c>
      <c r="E22" s="45">
        <v>10</v>
      </c>
      <c r="F22" s="45">
        <v>62</v>
      </c>
      <c r="G22" s="45">
        <v>15</v>
      </c>
    </row>
    <row r="23" spans="2:7" ht="11.25" customHeight="1" x14ac:dyDescent="0.15">
      <c r="B23" s="52"/>
      <c r="C23" s="53">
        <f>$C22/C22</f>
        <v>1</v>
      </c>
      <c r="D23" s="53">
        <f>D22/$C22</f>
        <v>2.247191011235955E-2</v>
      </c>
      <c r="E23" s="53">
        <f t="shared" ref="E23:G23" si="3">E22/$C22</f>
        <v>0.11235955056179775</v>
      </c>
      <c r="F23" s="53">
        <f t="shared" si="3"/>
        <v>0.6966292134831461</v>
      </c>
      <c r="G23" s="53">
        <f t="shared" si="3"/>
        <v>0.16853932584269662</v>
      </c>
    </row>
    <row r="24" spans="2:7" ht="11.25" customHeight="1" x14ac:dyDescent="0.15">
      <c r="B24" s="50" t="s">
        <v>7</v>
      </c>
      <c r="C24" s="44">
        <f>SUM(D24:G24)</f>
        <v>213</v>
      </c>
      <c r="D24" s="51">
        <v>1</v>
      </c>
      <c r="E24" s="45">
        <v>41</v>
      </c>
      <c r="F24" s="45">
        <v>133</v>
      </c>
      <c r="G24" s="45">
        <v>38</v>
      </c>
    </row>
    <row r="25" spans="2:7" ht="11.25" customHeight="1" x14ac:dyDescent="0.15">
      <c r="B25" s="52"/>
      <c r="C25" s="53">
        <f>$C24/C24</f>
        <v>1</v>
      </c>
      <c r="D25" s="53">
        <f>D24/$C24</f>
        <v>4.6948356807511738E-3</v>
      </c>
      <c r="E25" s="53">
        <f t="shared" ref="E25:G25" si="4">E24/$C24</f>
        <v>0.19248826291079812</v>
      </c>
      <c r="F25" s="53">
        <f t="shared" si="4"/>
        <v>0.62441314553990612</v>
      </c>
      <c r="G25" s="53">
        <f t="shared" si="4"/>
        <v>0.17840375586854459</v>
      </c>
    </row>
    <row r="26" spans="2:7" ht="11.25" customHeight="1" x14ac:dyDescent="0.15">
      <c r="B26" s="50" t="s">
        <v>8</v>
      </c>
      <c r="C26" s="44">
        <f>SUM(D26:G26)</f>
        <v>36</v>
      </c>
      <c r="D26" s="51">
        <v>3</v>
      </c>
      <c r="E26" s="45">
        <v>8</v>
      </c>
      <c r="F26" s="45">
        <v>21</v>
      </c>
      <c r="G26" s="45">
        <v>4</v>
      </c>
    </row>
    <row r="27" spans="2:7" ht="11.25" customHeight="1" x14ac:dyDescent="0.15">
      <c r="B27" s="52"/>
      <c r="C27" s="53">
        <f>$C26/C26</f>
        <v>1</v>
      </c>
      <c r="D27" s="53">
        <f>D26/$C26</f>
        <v>8.3333333333333329E-2</v>
      </c>
      <c r="E27" s="53">
        <f t="shared" ref="E27:G27" si="5">E26/$C26</f>
        <v>0.22222222222222221</v>
      </c>
      <c r="F27" s="53">
        <f t="shared" si="5"/>
        <v>0.58333333333333337</v>
      </c>
      <c r="G27" s="53">
        <f t="shared" si="5"/>
        <v>0.1111111111111111</v>
      </c>
    </row>
    <row r="28" spans="2:7" ht="11.25" customHeight="1" x14ac:dyDescent="0.15">
      <c r="B28" s="50" t="s">
        <v>9</v>
      </c>
      <c r="C28" s="44">
        <f>SUM(D28:G28)</f>
        <v>98</v>
      </c>
      <c r="D28" s="51">
        <v>4</v>
      </c>
      <c r="E28" s="45">
        <v>16</v>
      </c>
      <c r="F28" s="45">
        <v>63</v>
      </c>
      <c r="G28" s="45">
        <v>15</v>
      </c>
    </row>
    <row r="29" spans="2:7" ht="11.25" customHeight="1" x14ac:dyDescent="0.15">
      <c r="B29" s="52"/>
      <c r="C29" s="53">
        <f>$C28/C28</f>
        <v>1</v>
      </c>
      <c r="D29" s="53">
        <f>D28/$C28</f>
        <v>4.0816326530612242E-2</v>
      </c>
      <c r="E29" s="53">
        <f t="shared" ref="E29:G29" si="6">E28/$C28</f>
        <v>0.16326530612244897</v>
      </c>
      <c r="F29" s="53">
        <f t="shared" si="6"/>
        <v>0.6428571428571429</v>
      </c>
      <c r="G29" s="53">
        <f t="shared" si="6"/>
        <v>0.15306122448979592</v>
      </c>
    </row>
    <row r="30" spans="2:7" ht="11.25" customHeight="1" x14ac:dyDescent="0.15">
      <c r="B30" s="50" t="s">
        <v>1</v>
      </c>
      <c r="C30" s="44">
        <f>SUM(D30:G30)</f>
        <v>4</v>
      </c>
      <c r="D30" s="51">
        <v>0</v>
      </c>
      <c r="E30" s="45">
        <v>2</v>
      </c>
      <c r="F30" s="45">
        <v>2</v>
      </c>
      <c r="G30" s="45">
        <v>0</v>
      </c>
    </row>
    <row r="31" spans="2:7" ht="11.25" customHeight="1" x14ac:dyDescent="0.15">
      <c r="B31" s="52"/>
      <c r="C31" s="53">
        <f>$C30/C30</f>
        <v>1</v>
      </c>
      <c r="D31" s="53">
        <f>D30/$C30</f>
        <v>0</v>
      </c>
      <c r="E31" s="53">
        <f t="shared" ref="E31:G31" si="7">E30/$C30</f>
        <v>0.5</v>
      </c>
      <c r="F31" s="53">
        <f t="shared" si="7"/>
        <v>0.5</v>
      </c>
      <c r="G31" s="53">
        <f t="shared" si="7"/>
        <v>0</v>
      </c>
    </row>
    <row r="32" spans="2:7" ht="11.25" customHeight="1" x14ac:dyDescent="0.15">
      <c r="B32" s="50" t="s">
        <v>10</v>
      </c>
      <c r="C32" s="44">
        <f>SUM(D32:G32)</f>
        <v>17</v>
      </c>
      <c r="D32" s="51">
        <v>0</v>
      </c>
      <c r="E32" s="45">
        <v>5</v>
      </c>
      <c r="F32" s="45">
        <v>11</v>
      </c>
      <c r="G32" s="45">
        <v>1</v>
      </c>
    </row>
    <row r="33" spans="2:8" ht="11.25" customHeight="1" x14ac:dyDescent="0.15">
      <c r="B33" s="52"/>
      <c r="C33" s="53">
        <f>$C32/C32</f>
        <v>1</v>
      </c>
      <c r="D33" s="53">
        <f>D32/$C32</f>
        <v>0</v>
      </c>
      <c r="E33" s="53">
        <f t="shared" ref="E33:G33" si="8">E32/$C32</f>
        <v>0.29411764705882354</v>
      </c>
      <c r="F33" s="53">
        <f t="shared" si="8"/>
        <v>0.6470588235294118</v>
      </c>
      <c r="G33" s="53">
        <f t="shared" si="8"/>
        <v>5.8823529411764705E-2</v>
      </c>
    </row>
    <row r="34" spans="2:8" ht="11.25" customHeight="1" x14ac:dyDescent="0.15">
      <c r="B34" s="50" t="s">
        <v>11</v>
      </c>
      <c r="C34" s="44">
        <f>SUM(D34:G34)</f>
        <v>3</v>
      </c>
      <c r="D34" s="51">
        <v>0</v>
      </c>
      <c r="E34" s="45">
        <v>2</v>
      </c>
      <c r="F34" s="45">
        <v>1</v>
      </c>
      <c r="G34" s="45">
        <v>0</v>
      </c>
    </row>
    <row r="35" spans="2:8" ht="11.25" customHeight="1" x14ac:dyDescent="0.15">
      <c r="B35" s="52"/>
      <c r="C35" s="53">
        <f>$C34/C34</f>
        <v>1</v>
      </c>
      <c r="D35" s="53">
        <f>D34/$C34</f>
        <v>0</v>
      </c>
      <c r="E35" s="53">
        <f t="shared" ref="E35:G35" si="9">E34/$C34</f>
        <v>0.66666666666666663</v>
      </c>
      <c r="F35" s="53">
        <f t="shared" si="9"/>
        <v>0.33333333333333331</v>
      </c>
      <c r="G35" s="53">
        <f t="shared" si="9"/>
        <v>0</v>
      </c>
    </row>
    <row r="36" spans="2:8" ht="11.25" customHeight="1" x14ac:dyDescent="0.15">
      <c r="B36" s="50" t="s">
        <v>12</v>
      </c>
      <c r="C36" s="44">
        <f>SUM(D36:G36)</f>
        <v>18</v>
      </c>
      <c r="D36" s="51">
        <v>0</v>
      </c>
      <c r="E36" s="45">
        <v>5</v>
      </c>
      <c r="F36" s="45">
        <v>10</v>
      </c>
      <c r="G36" s="45">
        <v>3</v>
      </c>
    </row>
    <row r="37" spans="2:8" ht="11.25" customHeight="1" x14ac:dyDescent="0.15">
      <c r="B37" s="52"/>
      <c r="C37" s="53">
        <f>$C36/C36</f>
        <v>1</v>
      </c>
      <c r="D37" s="53">
        <f>D36/$C36</f>
        <v>0</v>
      </c>
      <c r="E37" s="53">
        <f t="shared" ref="E37:G37" si="10">E36/$C36</f>
        <v>0.27777777777777779</v>
      </c>
      <c r="F37" s="53">
        <f t="shared" si="10"/>
        <v>0.55555555555555558</v>
      </c>
      <c r="G37" s="53">
        <f t="shared" si="10"/>
        <v>0.16666666666666666</v>
      </c>
    </row>
    <row r="38" spans="2:8" ht="11.25" customHeight="1" x14ac:dyDescent="0.15">
      <c r="B38" s="50" t="s">
        <v>13</v>
      </c>
      <c r="C38" s="44">
        <f>SUM(D38:G38)</f>
        <v>9</v>
      </c>
      <c r="D38" s="51">
        <v>1</v>
      </c>
      <c r="E38" s="45">
        <v>2</v>
      </c>
      <c r="F38" s="45">
        <v>5</v>
      </c>
      <c r="G38" s="45">
        <v>1</v>
      </c>
    </row>
    <row r="39" spans="2:8" ht="11.25" customHeight="1" x14ac:dyDescent="0.15">
      <c r="B39" s="52"/>
      <c r="C39" s="53">
        <f>$C38/C38</f>
        <v>1</v>
      </c>
      <c r="D39" s="53">
        <f>D38/$C38</f>
        <v>0.1111111111111111</v>
      </c>
      <c r="E39" s="53">
        <f t="shared" ref="E39:G39" si="11">E38/$C38</f>
        <v>0.22222222222222221</v>
      </c>
      <c r="F39" s="53">
        <f t="shared" si="11"/>
        <v>0.55555555555555558</v>
      </c>
      <c r="G39" s="53">
        <f t="shared" si="11"/>
        <v>0.1111111111111111</v>
      </c>
    </row>
    <row r="40" spans="2:8" ht="11.25" customHeight="1" x14ac:dyDescent="0.15">
      <c r="B40" s="50" t="s">
        <v>43</v>
      </c>
      <c r="C40" s="44">
        <f>SUM(D40:G40)</f>
        <v>70</v>
      </c>
      <c r="D40" s="51">
        <v>3</v>
      </c>
      <c r="E40" s="45">
        <v>6</v>
      </c>
      <c r="F40" s="45">
        <v>41</v>
      </c>
      <c r="G40" s="45">
        <v>20</v>
      </c>
    </row>
    <row r="41" spans="2:8" ht="11.25" customHeight="1" x14ac:dyDescent="0.15">
      <c r="B41" s="52"/>
      <c r="C41" s="53">
        <f>$C40/C40</f>
        <v>1</v>
      </c>
      <c r="D41" s="53">
        <f>D40/$C40</f>
        <v>4.2857142857142858E-2</v>
      </c>
      <c r="E41" s="53">
        <f t="shared" ref="E41:G41" si="12">E40/$C40</f>
        <v>8.5714285714285715E-2</v>
      </c>
      <c r="F41" s="53">
        <f t="shared" si="12"/>
        <v>0.58571428571428574</v>
      </c>
      <c r="G41" s="53">
        <f t="shared" si="12"/>
        <v>0.2857142857142857</v>
      </c>
    </row>
    <row r="43" spans="2:8" x14ac:dyDescent="0.4">
      <c r="B43" s="18" t="s">
        <v>48</v>
      </c>
      <c r="G43" s="19"/>
      <c r="H43" s="19"/>
    </row>
    <row r="44" spans="2:8" s="24" customFormat="1" ht="34.5" customHeight="1" x14ac:dyDescent="0.4">
      <c r="B44" s="89"/>
      <c r="C44" s="90" t="s">
        <v>39</v>
      </c>
      <c r="D44" s="91" t="s">
        <v>117</v>
      </c>
      <c r="E44" s="91" t="s">
        <v>118</v>
      </c>
      <c r="F44" s="96" t="s">
        <v>119</v>
      </c>
      <c r="G44" s="91" t="s">
        <v>91</v>
      </c>
    </row>
    <row r="45" spans="2:8" x14ac:dyDescent="0.15">
      <c r="B45" s="164" t="s">
        <v>42</v>
      </c>
      <c r="C45" s="44">
        <f>SUM(D45:G45)</f>
        <v>802</v>
      </c>
      <c r="D45" s="45">
        <f t="shared" ref="D45:G45" si="13">SUM(D47,D49,D51,D53,D55,)</f>
        <v>18</v>
      </c>
      <c r="E45" s="45">
        <f t="shared" si="13"/>
        <v>137</v>
      </c>
      <c r="F45" s="45">
        <f t="shared" si="13"/>
        <v>519</v>
      </c>
      <c r="G45" s="45">
        <f t="shared" si="13"/>
        <v>128</v>
      </c>
      <c r="H45" s="19"/>
    </row>
    <row r="46" spans="2:8" ht="12.75" thickBot="1" x14ac:dyDescent="0.2">
      <c r="B46" s="47"/>
      <c r="C46" s="48">
        <f>$C45/C45</f>
        <v>1</v>
      </c>
      <c r="D46" s="48">
        <f t="shared" ref="D46:G46" si="14">D45/$C45</f>
        <v>2.2443890274314215E-2</v>
      </c>
      <c r="E46" s="48">
        <f t="shared" si="14"/>
        <v>0.17082294264339151</v>
      </c>
      <c r="F46" s="48">
        <f t="shared" si="14"/>
        <v>0.6471321695760599</v>
      </c>
      <c r="G46" s="48">
        <f t="shared" si="14"/>
        <v>0.15960099750623441</v>
      </c>
      <c r="H46" s="19"/>
    </row>
    <row r="47" spans="2:8" ht="12.75" thickTop="1" x14ac:dyDescent="0.15">
      <c r="B47" s="50" t="s">
        <v>17</v>
      </c>
      <c r="C47" s="44">
        <f>SUM(D47:G47)</f>
        <v>633</v>
      </c>
      <c r="D47" s="51">
        <v>11</v>
      </c>
      <c r="E47" s="45">
        <v>108</v>
      </c>
      <c r="F47" s="45">
        <v>406</v>
      </c>
      <c r="G47" s="45">
        <v>108</v>
      </c>
      <c r="H47" s="19"/>
    </row>
    <row r="48" spans="2:8" x14ac:dyDescent="0.15">
      <c r="B48" s="52"/>
      <c r="C48" s="53">
        <f>$C47/C47</f>
        <v>1</v>
      </c>
      <c r="D48" s="53">
        <f t="shared" ref="D48:G48" si="15">D47/$C47</f>
        <v>1.7377567140600316E-2</v>
      </c>
      <c r="E48" s="53">
        <f t="shared" si="15"/>
        <v>0.17061611374407584</v>
      </c>
      <c r="F48" s="53">
        <f t="shared" si="15"/>
        <v>0.64139020537124802</v>
      </c>
      <c r="G48" s="53">
        <f t="shared" si="15"/>
        <v>0.17061611374407584</v>
      </c>
      <c r="H48" s="19"/>
    </row>
    <row r="49" spans="2:8" x14ac:dyDescent="0.15">
      <c r="B49" s="50" t="s">
        <v>18</v>
      </c>
      <c r="C49" s="44">
        <f>SUM(D49:G49)</f>
        <v>91</v>
      </c>
      <c r="D49" s="51">
        <v>2</v>
      </c>
      <c r="E49" s="45">
        <v>15</v>
      </c>
      <c r="F49" s="45">
        <v>66</v>
      </c>
      <c r="G49" s="45">
        <v>8</v>
      </c>
      <c r="H49" s="19"/>
    </row>
    <row r="50" spans="2:8" x14ac:dyDescent="0.15">
      <c r="B50" s="52"/>
      <c r="C50" s="53">
        <f>$C49/C49</f>
        <v>1</v>
      </c>
      <c r="D50" s="53">
        <f t="shared" ref="D50:G50" si="16">D49/$C49</f>
        <v>2.197802197802198E-2</v>
      </c>
      <c r="E50" s="53">
        <f t="shared" si="16"/>
        <v>0.16483516483516483</v>
      </c>
      <c r="F50" s="53">
        <f t="shared" si="16"/>
        <v>0.72527472527472525</v>
      </c>
      <c r="G50" s="53">
        <f t="shared" si="16"/>
        <v>8.7912087912087919E-2</v>
      </c>
      <c r="H50" s="19"/>
    </row>
    <row r="51" spans="2:8" x14ac:dyDescent="0.15">
      <c r="B51" s="50" t="s">
        <v>19</v>
      </c>
      <c r="C51" s="44">
        <f>SUM(D51:G51)</f>
        <v>21</v>
      </c>
      <c r="D51" s="51">
        <v>0</v>
      </c>
      <c r="E51" s="45">
        <v>8</v>
      </c>
      <c r="F51" s="45">
        <v>13</v>
      </c>
      <c r="G51" s="45">
        <v>0</v>
      </c>
      <c r="H51" s="19"/>
    </row>
    <row r="52" spans="2:8" x14ac:dyDescent="0.15">
      <c r="B52" s="52"/>
      <c r="C52" s="53">
        <f>$C51/C51</f>
        <v>1</v>
      </c>
      <c r="D52" s="53">
        <f t="shared" ref="D52:G52" si="17">D51/$C51</f>
        <v>0</v>
      </c>
      <c r="E52" s="53">
        <f t="shared" si="17"/>
        <v>0.38095238095238093</v>
      </c>
      <c r="F52" s="53">
        <f t="shared" si="17"/>
        <v>0.61904761904761907</v>
      </c>
      <c r="G52" s="53">
        <f t="shared" si="17"/>
        <v>0</v>
      </c>
      <c r="H52" s="19"/>
    </row>
    <row r="53" spans="2:8" x14ac:dyDescent="0.15">
      <c r="B53" s="50" t="s">
        <v>20</v>
      </c>
      <c r="C53" s="44">
        <f>SUM(D53:G53)</f>
        <v>37</v>
      </c>
      <c r="D53" s="51">
        <v>4</v>
      </c>
      <c r="E53" s="45">
        <v>5</v>
      </c>
      <c r="F53" s="45">
        <v>25</v>
      </c>
      <c r="G53" s="45">
        <v>3</v>
      </c>
      <c r="H53" s="19"/>
    </row>
    <row r="54" spans="2:8" x14ac:dyDescent="0.15">
      <c r="B54" s="52"/>
      <c r="C54" s="53">
        <f>$C53/C53</f>
        <v>1</v>
      </c>
      <c r="D54" s="53">
        <f t="shared" ref="D54:G54" si="18">D53/$C53</f>
        <v>0.10810810810810811</v>
      </c>
      <c r="E54" s="53">
        <f t="shared" si="18"/>
        <v>0.13513513513513514</v>
      </c>
      <c r="F54" s="53">
        <f t="shared" si="18"/>
        <v>0.67567567567567566</v>
      </c>
      <c r="G54" s="53">
        <f t="shared" si="18"/>
        <v>8.1081081081081086E-2</v>
      </c>
      <c r="H54" s="19"/>
    </row>
    <row r="55" spans="2:8" x14ac:dyDescent="0.15">
      <c r="B55" s="50" t="s">
        <v>24</v>
      </c>
      <c r="C55" s="44">
        <f>SUM(D55:G55)</f>
        <v>20</v>
      </c>
      <c r="D55" s="51">
        <v>1</v>
      </c>
      <c r="E55" s="45">
        <v>1</v>
      </c>
      <c r="F55" s="45">
        <v>9</v>
      </c>
      <c r="G55" s="45">
        <v>9</v>
      </c>
      <c r="H55" s="19"/>
    </row>
    <row r="56" spans="2:8" x14ac:dyDescent="0.15">
      <c r="B56" s="52"/>
      <c r="C56" s="53">
        <f>$C55/C55</f>
        <v>1</v>
      </c>
      <c r="D56" s="53">
        <f t="shared" ref="D56:G56" si="19">D55/$C55</f>
        <v>0.05</v>
      </c>
      <c r="E56" s="53">
        <f t="shared" si="19"/>
        <v>0.05</v>
      </c>
      <c r="F56" s="53">
        <f t="shared" si="19"/>
        <v>0.45</v>
      </c>
      <c r="G56" s="53">
        <f t="shared" si="19"/>
        <v>0.45</v>
      </c>
      <c r="H56" s="19"/>
    </row>
    <row r="57" spans="2:8" x14ac:dyDescent="0.4">
      <c r="H57" s="19"/>
    </row>
    <row r="58" spans="2:8" x14ac:dyDescent="0.4">
      <c r="B58" s="18" t="s">
        <v>49</v>
      </c>
      <c r="H58" s="19"/>
    </row>
    <row r="59" spans="2:8" s="24" customFormat="1" ht="36" customHeight="1" x14ac:dyDescent="0.4">
      <c r="B59" s="89"/>
      <c r="C59" s="90" t="s">
        <v>39</v>
      </c>
      <c r="D59" s="91" t="s">
        <v>117</v>
      </c>
      <c r="E59" s="91" t="s">
        <v>118</v>
      </c>
      <c r="F59" s="133" t="s">
        <v>119</v>
      </c>
      <c r="G59" s="91" t="s">
        <v>91</v>
      </c>
    </row>
    <row r="60" spans="2:8" x14ac:dyDescent="0.15">
      <c r="B60" s="164" t="s">
        <v>42</v>
      </c>
      <c r="C60" s="44">
        <f>SUM(D60:G60)</f>
        <v>784</v>
      </c>
      <c r="D60" s="45">
        <f>SUM(D62,D64,D66,D68,D70,D72)</f>
        <v>18</v>
      </c>
      <c r="E60" s="45">
        <f t="shared" ref="E60:G60" si="20">SUM(E62,E64,E66,E68,E70,E72)</f>
        <v>137</v>
      </c>
      <c r="F60" s="45">
        <f t="shared" si="20"/>
        <v>514</v>
      </c>
      <c r="G60" s="45">
        <f t="shared" si="20"/>
        <v>115</v>
      </c>
      <c r="H60" s="19"/>
    </row>
    <row r="61" spans="2:8" ht="12.75" thickBot="1" x14ac:dyDescent="0.2">
      <c r="B61" s="47"/>
      <c r="C61" s="48">
        <f>$C60/C60</f>
        <v>1</v>
      </c>
      <c r="D61" s="48">
        <f>D60/$C60</f>
        <v>2.2959183673469389E-2</v>
      </c>
      <c r="E61" s="48">
        <f t="shared" ref="E61:G61" si="21">E60/$C60</f>
        <v>0.17474489795918369</v>
      </c>
      <c r="F61" s="48">
        <f t="shared" si="21"/>
        <v>0.65561224489795922</v>
      </c>
      <c r="G61" s="48">
        <f t="shared" si="21"/>
        <v>0.14668367346938777</v>
      </c>
      <c r="H61" s="19"/>
    </row>
    <row r="62" spans="2:8" ht="12.75" thickTop="1" x14ac:dyDescent="0.15">
      <c r="B62" s="50" t="s">
        <v>501</v>
      </c>
      <c r="C62" s="44">
        <f>SUM(D62:G62)</f>
        <v>109</v>
      </c>
      <c r="D62" s="51">
        <v>2</v>
      </c>
      <c r="E62" s="45">
        <v>10</v>
      </c>
      <c r="F62" s="45">
        <v>71</v>
      </c>
      <c r="G62" s="45">
        <v>26</v>
      </c>
    </row>
    <row r="63" spans="2:8" x14ac:dyDescent="0.15">
      <c r="B63" s="52"/>
      <c r="C63" s="53">
        <f>$C62/C62</f>
        <v>1</v>
      </c>
      <c r="D63" s="53">
        <f>D62/$C62</f>
        <v>1.834862385321101E-2</v>
      </c>
      <c r="E63" s="53">
        <f t="shared" ref="E63:G63" si="22">E62/$C62</f>
        <v>9.1743119266055051E-2</v>
      </c>
      <c r="F63" s="53">
        <f t="shared" si="22"/>
        <v>0.65137614678899081</v>
      </c>
      <c r="G63" s="53">
        <f t="shared" si="22"/>
        <v>0.23853211009174313</v>
      </c>
    </row>
    <row r="64" spans="2:8" x14ac:dyDescent="0.15">
      <c r="B64" s="50" t="s">
        <v>21</v>
      </c>
      <c r="C64" s="44">
        <f>SUM(D64:G64)</f>
        <v>226</v>
      </c>
      <c r="D64" s="51">
        <v>3</v>
      </c>
      <c r="E64" s="45">
        <v>35</v>
      </c>
      <c r="F64" s="45">
        <v>140</v>
      </c>
      <c r="G64" s="45">
        <v>48</v>
      </c>
    </row>
    <row r="65" spans="2:8" x14ac:dyDescent="0.15">
      <c r="B65" s="52"/>
      <c r="C65" s="53">
        <f>$C64/C64</f>
        <v>1</v>
      </c>
      <c r="D65" s="53">
        <f>D64/$C64</f>
        <v>1.3274336283185841E-2</v>
      </c>
      <c r="E65" s="53">
        <f t="shared" ref="E65:G65" si="23">E64/$C64</f>
        <v>0.15486725663716813</v>
      </c>
      <c r="F65" s="53">
        <f t="shared" si="23"/>
        <v>0.61946902654867253</v>
      </c>
      <c r="G65" s="53">
        <f t="shared" si="23"/>
        <v>0.21238938053097345</v>
      </c>
    </row>
    <row r="66" spans="2:8" x14ac:dyDescent="0.15">
      <c r="B66" s="50" t="s">
        <v>22</v>
      </c>
      <c r="C66" s="44">
        <f>SUM(D66:G66)</f>
        <v>276</v>
      </c>
      <c r="D66" s="51">
        <v>5</v>
      </c>
      <c r="E66" s="45">
        <v>56</v>
      </c>
      <c r="F66" s="45">
        <v>188</v>
      </c>
      <c r="G66" s="45">
        <v>27</v>
      </c>
    </row>
    <row r="67" spans="2:8" x14ac:dyDescent="0.15">
      <c r="B67" s="52"/>
      <c r="C67" s="53">
        <f>$C66/C66</f>
        <v>1</v>
      </c>
      <c r="D67" s="53">
        <f>D66/$C66</f>
        <v>1.8115942028985508E-2</v>
      </c>
      <c r="E67" s="53">
        <f t="shared" ref="E67:G67" si="24">E66/$C66</f>
        <v>0.20289855072463769</v>
      </c>
      <c r="F67" s="53">
        <f t="shared" si="24"/>
        <v>0.6811594202898551</v>
      </c>
      <c r="G67" s="53">
        <f t="shared" si="24"/>
        <v>9.7826086956521743E-2</v>
      </c>
    </row>
    <row r="68" spans="2:8" x14ac:dyDescent="0.15">
      <c r="B68" s="50" t="s">
        <v>23</v>
      </c>
      <c r="C68" s="44">
        <f>SUM(D68:G68)</f>
        <v>90</v>
      </c>
      <c r="D68" s="51">
        <v>2</v>
      </c>
      <c r="E68" s="45">
        <v>14</v>
      </c>
      <c r="F68" s="45">
        <v>66</v>
      </c>
      <c r="G68" s="45">
        <v>8</v>
      </c>
    </row>
    <row r="69" spans="2:8" x14ac:dyDescent="0.15">
      <c r="B69" s="52"/>
      <c r="C69" s="53">
        <f>$C68/C68</f>
        <v>1</v>
      </c>
      <c r="D69" s="53">
        <f>D68/$C68</f>
        <v>2.2222222222222223E-2</v>
      </c>
      <c r="E69" s="53">
        <f t="shared" ref="E69:G69" si="25">E68/$C68</f>
        <v>0.15555555555555556</v>
      </c>
      <c r="F69" s="53">
        <f t="shared" si="25"/>
        <v>0.73333333333333328</v>
      </c>
      <c r="G69" s="53">
        <f t="shared" si="25"/>
        <v>8.8888888888888892E-2</v>
      </c>
      <c r="H69" s="19"/>
    </row>
    <row r="70" spans="2:8" x14ac:dyDescent="0.15">
      <c r="B70" s="50" t="s">
        <v>320</v>
      </c>
      <c r="C70" s="44">
        <f>SUM(D70:G70)</f>
        <v>62</v>
      </c>
      <c r="D70" s="51">
        <v>3</v>
      </c>
      <c r="E70" s="45">
        <v>17</v>
      </c>
      <c r="F70" s="45">
        <v>38</v>
      </c>
      <c r="G70" s="45">
        <v>4</v>
      </c>
      <c r="H70" s="19"/>
    </row>
    <row r="71" spans="2:8" x14ac:dyDescent="0.15">
      <c r="B71" s="52"/>
      <c r="C71" s="53">
        <f>$C70/C70</f>
        <v>1</v>
      </c>
      <c r="D71" s="53">
        <f>D70/$C70</f>
        <v>4.8387096774193547E-2</v>
      </c>
      <c r="E71" s="53">
        <f t="shared" ref="E71:G71" si="26">E70/$C70</f>
        <v>0.27419354838709675</v>
      </c>
      <c r="F71" s="53">
        <f t="shared" si="26"/>
        <v>0.61290322580645162</v>
      </c>
      <c r="G71" s="53">
        <f t="shared" si="26"/>
        <v>6.4516129032258063E-2</v>
      </c>
      <c r="H71" s="19"/>
    </row>
    <row r="72" spans="2:8" x14ac:dyDescent="0.15">
      <c r="B72" s="50" t="s">
        <v>319</v>
      </c>
      <c r="C72" s="44">
        <f>SUM(D72:G72)</f>
        <v>21</v>
      </c>
      <c r="D72" s="51">
        <v>3</v>
      </c>
      <c r="E72" s="45">
        <v>5</v>
      </c>
      <c r="F72" s="45">
        <v>11</v>
      </c>
      <c r="G72" s="45">
        <v>2</v>
      </c>
      <c r="H72" s="19"/>
    </row>
    <row r="73" spans="2:8" ht="12.75" thickBot="1" x14ac:dyDescent="0.2">
      <c r="B73" s="52"/>
      <c r="C73" s="53">
        <f>$C72/C72</f>
        <v>1</v>
      </c>
      <c r="D73" s="53">
        <f>D72/$C72</f>
        <v>0.14285714285714285</v>
      </c>
      <c r="E73" s="53">
        <f t="shared" ref="E73:G73" si="27">E72/$C72</f>
        <v>0.23809523809523808</v>
      </c>
      <c r="F73" s="53">
        <f t="shared" si="27"/>
        <v>0.52380952380952384</v>
      </c>
      <c r="G73" s="53">
        <f t="shared" si="27"/>
        <v>9.5238095238095233E-2</v>
      </c>
      <c r="H73" s="19"/>
    </row>
    <row r="74" spans="2:8" ht="14.25" thickTop="1" x14ac:dyDescent="0.15">
      <c r="B74" s="243" t="s">
        <v>489</v>
      </c>
      <c r="C74" s="244">
        <f t="shared" ref="C74:C75" si="28">SUM(D74:G74)</f>
        <v>763</v>
      </c>
      <c r="D74" s="244">
        <f>SUM(D62,D64,D66,D68,D70)</f>
        <v>15</v>
      </c>
      <c r="E74" s="244">
        <f>SUM(E62,E64,E66,E68,E70)</f>
        <v>132</v>
      </c>
      <c r="F74" s="244">
        <f>SUM(F62,F64,F66,F68,F70)</f>
        <v>503</v>
      </c>
      <c r="G74" s="244">
        <f>SUM(G62,G64,G66,G68,G70)</f>
        <v>113</v>
      </c>
      <c r="H74" s="19"/>
    </row>
    <row r="75" spans="2:8" ht="13.5" x14ac:dyDescent="0.15">
      <c r="B75" s="245"/>
      <c r="C75" s="237">
        <f t="shared" si="28"/>
        <v>1</v>
      </c>
      <c r="D75" s="238">
        <f>D74/$C74</f>
        <v>1.9659239842726082E-2</v>
      </c>
      <c r="E75" s="238">
        <f t="shared" ref="E75:G75" si="29">E74/$C74</f>
        <v>0.17300131061598953</v>
      </c>
      <c r="F75" s="238">
        <f t="shared" si="29"/>
        <v>0.65923984272608127</v>
      </c>
      <c r="G75" s="238">
        <f t="shared" si="29"/>
        <v>0.14809960681520315</v>
      </c>
      <c r="H75" s="19"/>
    </row>
    <row r="76" spans="2:8" x14ac:dyDescent="0.4">
      <c r="H76" s="19"/>
    </row>
    <row r="77" spans="2:8" ht="16.5" customHeight="1" x14ac:dyDescent="0.4">
      <c r="B77" s="18" t="s">
        <v>311</v>
      </c>
      <c r="H77" s="19"/>
    </row>
    <row r="78" spans="2:8" s="24" customFormat="1" ht="36" customHeight="1" x14ac:dyDescent="0.4">
      <c r="B78" s="89"/>
      <c r="C78" s="90" t="s">
        <v>39</v>
      </c>
      <c r="D78" s="91" t="s">
        <v>117</v>
      </c>
      <c r="E78" s="91" t="s">
        <v>118</v>
      </c>
      <c r="F78" s="91" t="s">
        <v>119</v>
      </c>
      <c r="G78" s="91" t="s">
        <v>91</v>
      </c>
    </row>
    <row r="79" spans="2:8" x14ac:dyDescent="0.15">
      <c r="B79" s="164" t="s">
        <v>42</v>
      </c>
      <c r="C79" s="44">
        <f>SUM(D79:G79)</f>
        <v>802</v>
      </c>
      <c r="D79" s="45">
        <f>SUM(D81,D83,D85,D87,D89,D91,D93)</f>
        <v>18</v>
      </c>
      <c r="E79" s="45">
        <f t="shared" ref="E79:G79" si="30">SUM(E81,E83,E85,E87,E89,E91,E93)</f>
        <v>137</v>
      </c>
      <c r="F79" s="45">
        <f t="shared" si="30"/>
        <v>519</v>
      </c>
      <c r="G79" s="45">
        <f t="shared" si="30"/>
        <v>128</v>
      </c>
      <c r="H79" s="19"/>
    </row>
    <row r="80" spans="2:8" ht="12.75" thickBot="1" x14ac:dyDescent="0.2">
      <c r="B80" s="47"/>
      <c r="C80" s="48">
        <f>$C79/C79</f>
        <v>1</v>
      </c>
      <c r="D80" s="48">
        <f t="shared" ref="D80:G80" si="31">D79/$C79</f>
        <v>2.2443890274314215E-2</v>
      </c>
      <c r="E80" s="48">
        <f t="shared" si="31"/>
        <v>0.17082294264339151</v>
      </c>
      <c r="F80" s="48">
        <f t="shared" si="31"/>
        <v>0.6471321695760599</v>
      </c>
      <c r="G80" s="48">
        <f t="shared" si="31"/>
        <v>0.15960099750623441</v>
      </c>
      <c r="H80" s="19"/>
    </row>
    <row r="81" spans="2:18" ht="12.75" thickTop="1" x14ac:dyDescent="0.15">
      <c r="B81" s="50" t="s">
        <v>67</v>
      </c>
      <c r="C81" s="44">
        <f>SUM(D81:G81)</f>
        <v>262</v>
      </c>
      <c r="D81" s="51">
        <v>5</v>
      </c>
      <c r="E81" s="45">
        <v>43</v>
      </c>
      <c r="F81" s="45">
        <v>164</v>
      </c>
      <c r="G81" s="45">
        <v>50</v>
      </c>
      <c r="H81" s="72"/>
      <c r="I81" s="73"/>
      <c r="J81" s="73"/>
      <c r="K81" s="73"/>
      <c r="L81" s="73"/>
      <c r="M81" s="73"/>
      <c r="N81" s="73"/>
      <c r="O81" s="73"/>
      <c r="P81" s="73"/>
      <c r="Q81" s="73"/>
      <c r="R81" s="73"/>
    </row>
    <row r="82" spans="2:18" x14ac:dyDescent="0.15">
      <c r="B82" s="52"/>
      <c r="C82" s="53">
        <f>$C81/C81</f>
        <v>1</v>
      </c>
      <c r="D82" s="53">
        <f t="shared" ref="D82:G82" si="32">D81/$C81</f>
        <v>1.9083969465648856E-2</v>
      </c>
      <c r="E82" s="53">
        <f t="shared" si="32"/>
        <v>0.16412213740458015</v>
      </c>
      <c r="F82" s="53">
        <f t="shared" si="32"/>
        <v>0.62595419847328249</v>
      </c>
      <c r="G82" s="53">
        <f t="shared" si="32"/>
        <v>0.19083969465648856</v>
      </c>
      <c r="H82" s="72"/>
      <c r="I82" s="73"/>
      <c r="J82" s="73"/>
      <c r="K82" s="73"/>
      <c r="L82" s="73"/>
      <c r="M82" s="73"/>
      <c r="N82" s="73"/>
      <c r="O82" s="73"/>
      <c r="P82" s="73"/>
      <c r="Q82" s="73"/>
      <c r="R82" s="73"/>
    </row>
    <row r="83" spans="2:18" x14ac:dyDescent="0.15">
      <c r="B83" s="50" t="s">
        <v>31</v>
      </c>
      <c r="C83" s="44">
        <f>SUM(D83:G83)</f>
        <v>31</v>
      </c>
      <c r="D83" s="51">
        <v>1</v>
      </c>
      <c r="E83" s="45">
        <v>6</v>
      </c>
      <c r="F83" s="45">
        <v>20</v>
      </c>
      <c r="G83" s="45">
        <v>4</v>
      </c>
      <c r="H83" s="72"/>
      <c r="I83" s="73"/>
      <c r="J83" s="73"/>
      <c r="K83" s="73"/>
      <c r="L83" s="73"/>
      <c r="M83" s="73"/>
      <c r="N83" s="73"/>
      <c r="O83" s="73"/>
      <c r="P83" s="73"/>
      <c r="Q83" s="73"/>
      <c r="R83" s="73"/>
    </row>
    <row r="84" spans="2:18" x14ac:dyDescent="0.15">
      <c r="B84" s="52"/>
      <c r="C84" s="53">
        <f>$C83/C83</f>
        <v>1</v>
      </c>
      <c r="D84" s="53">
        <f t="shared" ref="D84:G84" si="33">D83/$C83</f>
        <v>3.2258064516129031E-2</v>
      </c>
      <c r="E84" s="53">
        <f t="shared" si="33"/>
        <v>0.19354838709677419</v>
      </c>
      <c r="F84" s="53">
        <f t="shared" si="33"/>
        <v>0.64516129032258063</v>
      </c>
      <c r="G84" s="53">
        <f t="shared" si="33"/>
        <v>0.12903225806451613</v>
      </c>
      <c r="H84" s="72"/>
      <c r="I84" s="73"/>
      <c r="J84" s="73"/>
      <c r="K84" s="73"/>
      <c r="L84" s="73"/>
      <c r="M84" s="73"/>
      <c r="N84" s="73"/>
      <c r="O84" s="73"/>
      <c r="P84" s="73"/>
      <c r="Q84" s="73"/>
      <c r="R84" s="73"/>
    </row>
    <row r="85" spans="2:18" x14ac:dyDescent="0.15">
      <c r="B85" s="50" t="s">
        <v>32</v>
      </c>
      <c r="C85" s="44">
        <f>SUM(D85:G85)</f>
        <v>56</v>
      </c>
      <c r="D85" s="51">
        <v>3</v>
      </c>
      <c r="E85" s="45">
        <v>6</v>
      </c>
      <c r="F85" s="45">
        <v>42</v>
      </c>
      <c r="G85" s="45">
        <v>5</v>
      </c>
      <c r="H85" s="72"/>
      <c r="I85" s="73"/>
      <c r="J85" s="73"/>
      <c r="K85" s="73"/>
      <c r="L85" s="73"/>
      <c r="M85" s="73"/>
      <c r="N85" s="73"/>
      <c r="O85" s="73"/>
      <c r="P85" s="73"/>
      <c r="Q85" s="73"/>
      <c r="R85" s="73"/>
    </row>
    <row r="86" spans="2:18" x14ac:dyDescent="0.15">
      <c r="B86" s="52"/>
      <c r="C86" s="53">
        <f>$C85/C85</f>
        <v>1</v>
      </c>
      <c r="D86" s="53">
        <f t="shared" ref="D86:G86" si="34">D85/$C85</f>
        <v>5.3571428571428568E-2</v>
      </c>
      <c r="E86" s="53">
        <f t="shared" si="34"/>
        <v>0.10714285714285714</v>
      </c>
      <c r="F86" s="53">
        <f t="shared" si="34"/>
        <v>0.75</v>
      </c>
      <c r="G86" s="53">
        <f t="shared" si="34"/>
        <v>8.9285714285714288E-2</v>
      </c>
      <c r="H86" s="72"/>
      <c r="I86" s="73"/>
      <c r="J86" s="73"/>
      <c r="K86" s="73"/>
      <c r="L86" s="73"/>
      <c r="M86" s="73"/>
      <c r="N86" s="73"/>
      <c r="O86" s="73"/>
      <c r="P86" s="73"/>
      <c r="Q86" s="73"/>
      <c r="R86" s="73"/>
    </row>
    <row r="87" spans="2:18" x14ac:dyDescent="0.15">
      <c r="B87" s="50" t="s">
        <v>33</v>
      </c>
      <c r="C87" s="44">
        <f>SUM(D87:G87)</f>
        <v>235</v>
      </c>
      <c r="D87" s="51">
        <v>2</v>
      </c>
      <c r="E87" s="45">
        <v>51</v>
      </c>
      <c r="F87" s="45">
        <v>159</v>
      </c>
      <c r="G87" s="45">
        <v>23</v>
      </c>
      <c r="H87" s="72"/>
      <c r="I87" s="73"/>
      <c r="J87" s="73"/>
      <c r="K87" s="73"/>
      <c r="L87" s="73"/>
      <c r="M87" s="73"/>
      <c r="N87" s="73"/>
      <c r="O87" s="73"/>
      <c r="P87" s="73"/>
      <c r="Q87" s="73"/>
      <c r="R87" s="73"/>
    </row>
    <row r="88" spans="2:18" x14ac:dyDescent="0.15">
      <c r="B88" s="52"/>
      <c r="C88" s="53">
        <f>$C87/C87</f>
        <v>1</v>
      </c>
      <c r="D88" s="53">
        <f t="shared" ref="D88:G88" si="35">D87/$C87</f>
        <v>8.5106382978723406E-3</v>
      </c>
      <c r="E88" s="53">
        <f t="shared" si="35"/>
        <v>0.21702127659574469</v>
      </c>
      <c r="F88" s="53">
        <f t="shared" si="35"/>
        <v>0.67659574468085104</v>
      </c>
      <c r="G88" s="53">
        <f t="shared" si="35"/>
        <v>9.7872340425531917E-2</v>
      </c>
      <c r="H88" s="19"/>
    </row>
    <row r="89" spans="2:18" ht="12" customHeight="1" x14ac:dyDescent="0.15">
      <c r="B89" s="50" t="s">
        <v>34</v>
      </c>
      <c r="C89" s="44">
        <f>SUM(D89:G89)</f>
        <v>99</v>
      </c>
      <c r="D89" s="51">
        <v>2</v>
      </c>
      <c r="E89" s="45">
        <v>10</v>
      </c>
      <c r="F89" s="45">
        <v>71</v>
      </c>
      <c r="G89" s="45">
        <v>16</v>
      </c>
      <c r="H89" s="19"/>
    </row>
    <row r="90" spans="2:18" ht="12" customHeight="1" x14ac:dyDescent="0.15">
      <c r="B90" s="52"/>
      <c r="C90" s="53">
        <f>$C89/C89</f>
        <v>1</v>
      </c>
      <c r="D90" s="53">
        <f t="shared" ref="D90:G90" si="36">D89/$C89</f>
        <v>2.0202020202020204E-2</v>
      </c>
      <c r="E90" s="53">
        <f t="shared" si="36"/>
        <v>0.10101010101010101</v>
      </c>
      <c r="F90" s="53">
        <f t="shared" si="36"/>
        <v>0.71717171717171713</v>
      </c>
      <c r="G90" s="53">
        <f t="shared" si="36"/>
        <v>0.16161616161616163</v>
      </c>
      <c r="H90" s="19"/>
    </row>
    <row r="91" spans="2:18" ht="12" customHeight="1" x14ac:dyDescent="0.15">
      <c r="B91" s="50" t="s">
        <v>35</v>
      </c>
      <c r="C91" s="44">
        <f>SUM(D91:G91)</f>
        <v>97</v>
      </c>
      <c r="D91" s="51">
        <v>4</v>
      </c>
      <c r="E91" s="45">
        <v>21</v>
      </c>
      <c r="F91" s="45">
        <v>55</v>
      </c>
      <c r="G91" s="45">
        <v>17</v>
      </c>
      <c r="H91" s="19"/>
    </row>
    <row r="92" spans="2:18" s="57" customFormat="1" ht="12" customHeight="1" x14ac:dyDescent="0.15">
      <c r="B92" s="52"/>
      <c r="C92" s="53">
        <f t="shared" ref="C92" si="37">$C91/C91</f>
        <v>1</v>
      </c>
      <c r="D92" s="53">
        <f t="shared" ref="D92:G92" si="38">D91/$C91</f>
        <v>4.1237113402061855E-2</v>
      </c>
      <c r="E92" s="53">
        <f t="shared" si="38"/>
        <v>0.21649484536082475</v>
      </c>
      <c r="F92" s="53">
        <f t="shared" si="38"/>
        <v>0.5670103092783505</v>
      </c>
      <c r="G92" s="53">
        <f t="shared" si="38"/>
        <v>0.17525773195876287</v>
      </c>
    </row>
    <row r="93" spans="2:18" ht="12" customHeight="1" x14ac:dyDescent="0.15">
      <c r="B93" s="50" t="s">
        <v>0</v>
      </c>
      <c r="C93" s="44">
        <f>SUM(D93:G93)</f>
        <v>22</v>
      </c>
      <c r="D93" s="51">
        <v>1</v>
      </c>
      <c r="E93" s="45">
        <v>0</v>
      </c>
      <c r="F93" s="45">
        <v>8</v>
      </c>
      <c r="G93" s="45">
        <v>13</v>
      </c>
      <c r="H93" s="19"/>
    </row>
    <row r="94" spans="2:18" s="57" customFormat="1" ht="12" customHeight="1" x14ac:dyDescent="0.15">
      <c r="B94" s="52"/>
      <c r="C94" s="53">
        <f t="shared" ref="C94" si="39">$C93/C93</f>
        <v>1</v>
      </c>
      <c r="D94" s="53">
        <f t="shared" ref="D94:G94" si="40">D93/$C93</f>
        <v>4.5454545454545456E-2</v>
      </c>
      <c r="E94" s="53">
        <f t="shared" si="40"/>
        <v>0</v>
      </c>
      <c r="F94" s="53">
        <f t="shared" si="40"/>
        <v>0.36363636363636365</v>
      </c>
      <c r="G94" s="53">
        <f t="shared" si="40"/>
        <v>0.59090909090909094</v>
      </c>
    </row>
    <row r="95" spans="2:18" s="57" customFormat="1" ht="13.5" x14ac:dyDescent="0.4">
      <c r="E95" s="58"/>
    </row>
  </sheetData>
  <mergeCells count="2">
    <mergeCell ref="B3:L4"/>
    <mergeCell ref="B14:D14"/>
  </mergeCells>
  <phoneticPr fontId="2"/>
  <pageMargins left="0.70866141732283472" right="0.70866141732283472" top="0.53" bottom="0.49" header="0.31496062992125984" footer="0.31496062992125984"/>
  <pageSetup paperSize="9" orientation="landscape" r:id="rId1"/>
  <rowBreaks count="1" manualBreakCount="1">
    <brk id="76" max="1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7.75" customHeight="1" x14ac:dyDescent="0.4">
      <c r="B1" s="370" t="s">
        <v>513</v>
      </c>
    </row>
    <row r="3" spans="2:12" x14ac:dyDescent="0.4">
      <c r="B3" s="346" t="s">
        <v>170</v>
      </c>
      <c r="C3" s="346"/>
      <c r="D3" s="346"/>
      <c r="E3" s="346"/>
      <c r="F3" s="346"/>
      <c r="G3" s="346"/>
      <c r="H3" s="346"/>
      <c r="I3" s="346"/>
      <c r="J3" s="346"/>
      <c r="K3" s="346"/>
      <c r="L3" s="346"/>
    </row>
    <row r="4" spans="2:12" ht="34.5" customHeight="1" x14ac:dyDescent="0.4">
      <c r="B4" s="346"/>
      <c r="C4" s="346"/>
      <c r="D4" s="346"/>
      <c r="E4" s="346"/>
      <c r="F4" s="346"/>
      <c r="G4" s="346"/>
      <c r="H4" s="346"/>
      <c r="I4" s="346"/>
      <c r="J4" s="346"/>
      <c r="K4" s="346"/>
      <c r="L4" s="346"/>
    </row>
    <row r="5" spans="2:12" x14ac:dyDescent="0.4">
      <c r="B5" s="10"/>
      <c r="C5" s="10"/>
      <c r="D5" s="10"/>
      <c r="E5" s="11"/>
      <c r="F5" s="10"/>
      <c r="G5" s="10"/>
    </row>
    <row r="6" spans="2:12" x14ac:dyDescent="0.4">
      <c r="B6" s="169" t="s">
        <v>16</v>
      </c>
    </row>
    <row r="7" spans="2:12" x14ac:dyDescent="0.4">
      <c r="B7" s="169" t="s">
        <v>197</v>
      </c>
    </row>
    <row r="8" spans="2:12" ht="14.25" customHeight="1" x14ac:dyDescent="0.4"/>
    <row r="9" spans="2:12" s="142" customFormat="1" ht="24.75" customHeight="1" x14ac:dyDescent="0.4">
      <c r="B9" s="139"/>
      <c r="C9" s="140"/>
      <c r="D9" s="140"/>
      <c r="E9" s="23" t="s">
        <v>141</v>
      </c>
      <c r="F9" s="23" t="s">
        <v>25</v>
      </c>
      <c r="J9" s="18"/>
    </row>
    <row r="10" spans="2:12" ht="15" customHeight="1" x14ac:dyDescent="0.15">
      <c r="B10" s="143" t="s">
        <v>117</v>
      </c>
      <c r="C10" s="144"/>
      <c r="D10" s="144"/>
      <c r="E10" s="85">
        <v>4</v>
      </c>
      <c r="F10" s="146">
        <f>E10/E$14</f>
        <v>4.9875311720698253E-3</v>
      </c>
    </row>
    <row r="11" spans="2:12" ht="15" customHeight="1" x14ac:dyDescent="0.15">
      <c r="B11" s="143" t="s">
        <v>118</v>
      </c>
      <c r="C11" s="144"/>
      <c r="D11" s="144"/>
      <c r="E11" s="85">
        <v>6</v>
      </c>
      <c r="F11" s="146">
        <f>E11/E$14</f>
        <v>7.481296758104738E-3</v>
      </c>
    </row>
    <row r="12" spans="2:12" ht="15" customHeight="1" x14ac:dyDescent="0.15">
      <c r="B12" s="143" t="s">
        <v>119</v>
      </c>
      <c r="C12" s="144"/>
      <c r="D12" s="144"/>
      <c r="E12" s="85">
        <v>86</v>
      </c>
      <c r="F12" s="146">
        <f>E12/E$14</f>
        <v>0.10723192019950124</v>
      </c>
    </row>
    <row r="13" spans="2:12" ht="15" customHeight="1" thickBot="1" x14ac:dyDescent="0.2">
      <c r="B13" s="170" t="s">
        <v>0</v>
      </c>
      <c r="C13" s="148"/>
      <c r="D13" s="148"/>
      <c r="E13" s="150">
        <v>706</v>
      </c>
      <c r="F13" s="151">
        <f>E13/E$14</f>
        <v>0.88029925187032421</v>
      </c>
    </row>
    <row r="14" spans="2:12" ht="15" customHeight="1" thickTop="1" x14ac:dyDescent="0.15">
      <c r="B14" s="325" t="s">
        <v>14</v>
      </c>
      <c r="C14" s="326"/>
      <c r="D14" s="327"/>
      <c r="E14" s="152">
        <f>SUM(E10:E13)</f>
        <v>802</v>
      </c>
      <c r="F14" s="153">
        <f>SUM(F10:F13)</f>
        <v>1</v>
      </c>
    </row>
    <row r="15" spans="2:12" ht="9.75" customHeight="1" x14ac:dyDescent="0.4">
      <c r="B15" s="171"/>
    </row>
    <row r="16" spans="2:12" x14ac:dyDescent="0.4">
      <c r="B16" s="18" t="s">
        <v>80</v>
      </c>
    </row>
    <row r="17" spans="2:14" ht="30.75" customHeight="1" x14ac:dyDescent="0.4">
      <c r="B17" s="1"/>
      <c r="C17" s="83" t="s">
        <v>39</v>
      </c>
      <c r="D17" s="83" t="s">
        <v>117</v>
      </c>
      <c r="E17" s="83" t="s">
        <v>118</v>
      </c>
      <c r="F17" s="83" t="s">
        <v>119</v>
      </c>
      <c r="G17" s="83" t="s">
        <v>91</v>
      </c>
    </row>
    <row r="18" spans="2:14" ht="15" customHeight="1" x14ac:dyDescent="0.4">
      <c r="B18" s="4" t="s">
        <v>267</v>
      </c>
      <c r="C18" s="5">
        <f>SUM(D18:G18)</f>
        <v>892</v>
      </c>
      <c r="D18" s="5">
        <v>1</v>
      </c>
      <c r="E18" s="5">
        <v>8</v>
      </c>
      <c r="F18" s="5">
        <v>74</v>
      </c>
      <c r="G18" s="5">
        <v>809</v>
      </c>
    </row>
    <row r="19" spans="2:14" ht="15" customHeight="1" x14ac:dyDescent="0.4">
      <c r="B19" s="7" t="s">
        <v>268</v>
      </c>
      <c r="C19" s="5">
        <f>SUM(D19:G19)</f>
        <v>802</v>
      </c>
      <c r="D19" s="8">
        <v>4</v>
      </c>
      <c r="E19" s="8">
        <v>6</v>
      </c>
      <c r="F19" s="8">
        <v>86</v>
      </c>
      <c r="G19" s="8">
        <v>706</v>
      </c>
    </row>
    <row r="20" spans="2:14" ht="7.5" customHeight="1" x14ac:dyDescent="0.4">
      <c r="B20" s="10"/>
      <c r="C20" s="10"/>
      <c r="D20" s="10"/>
      <c r="E20" s="11"/>
      <c r="F20" s="10"/>
      <c r="G20" s="10"/>
    </row>
    <row r="21" spans="2:14" ht="15" customHeight="1" x14ac:dyDescent="0.4">
      <c r="B21" s="4" t="s">
        <v>267</v>
      </c>
      <c r="C21" s="12">
        <f>C18/C18</f>
        <v>1</v>
      </c>
      <c r="D21" s="12">
        <f>D18/$C18</f>
        <v>1.1210762331838565E-3</v>
      </c>
      <c r="E21" s="12">
        <f t="shared" ref="E21:G22" si="0">E18/$C18</f>
        <v>8.9686098654708519E-3</v>
      </c>
      <c r="F21" s="12">
        <f t="shared" si="0"/>
        <v>8.2959641255605385E-2</v>
      </c>
      <c r="G21" s="12">
        <f t="shared" si="0"/>
        <v>0.90695067264573992</v>
      </c>
    </row>
    <row r="22" spans="2:14" ht="15" customHeight="1" x14ac:dyDescent="0.4">
      <c r="B22" s="7" t="s">
        <v>268</v>
      </c>
      <c r="C22" s="12">
        <f>C19/C19</f>
        <v>1</v>
      </c>
      <c r="D22" s="12">
        <f>D19/$C19</f>
        <v>4.9875311720698253E-3</v>
      </c>
      <c r="E22" s="12">
        <f t="shared" si="0"/>
        <v>7.481296758104738E-3</v>
      </c>
      <c r="F22" s="12">
        <f t="shared" si="0"/>
        <v>0.10723192019950124</v>
      </c>
      <c r="G22" s="12">
        <f t="shared" si="0"/>
        <v>0.88029925187032421</v>
      </c>
    </row>
    <row r="23" spans="2:14" ht="15" customHeight="1" x14ac:dyDescent="0.4">
      <c r="B23" s="37"/>
      <c r="C23" s="38"/>
      <c r="D23" s="38"/>
      <c r="E23" s="38"/>
      <c r="F23" s="38"/>
      <c r="G23" s="38"/>
      <c r="H23" s="38"/>
      <c r="I23" s="38"/>
      <c r="J23" s="38"/>
      <c r="K23" s="38"/>
      <c r="L23" s="38"/>
      <c r="M23" s="38"/>
      <c r="N23" s="38"/>
    </row>
    <row r="24" spans="2:14" x14ac:dyDescent="0.4">
      <c r="B24" s="18" t="s">
        <v>36</v>
      </c>
    </row>
    <row r="25" spans="2:14" s="24" customFormat="1" ht="37.5" customHeight="1" x14ac:dyDescent="0.4">
      <c r="B25" s="89"/>
      <c r="C25" s="90" t="s">
        <v>39</v>
      </c>
      <c r="D25" s="91" t="s">
        <v>117</v>
      </c>
      <c r="E25" s="91" t="s">
        <v>118</v>
      </c>
      <c r="F25" s="96" t="s">
        <v>119</v>
      </c>
      <c r="G25" s="91" t="s">
        <v>91</v>
      </c>
    </row>
    <row r="26" spans="2:14" x14ac:dyDescent="0.15">
      <c r="B26" s="164" t="s">
        <v>42</v>
      </c>
      <c r="C26" s="44">
        <f>SUM(D26:G26)</f>
        <v>802</v>
      </c>
      <c r="D26" s="45">
        <f>SUM(D28,D30,D32,D34,D36,D38,D40,D42,D44,D46,D48)</f>
        <v>4</v>
      </c>
      <c r="E26" s="45">
        <f t="shared" ref="E26:G26" si="1">SUM(E28,E30,E32,E34,E36,E38,E40,E42,E44,E46,E48)</f>
        <v>6</v>
      </c>
      <c r="F26" s="45">
        <f t="shared" si="1"/>
        <v>86</v>
      </c>
      <c r="G26" s="45">
        <f t="shared" si="1"/>
        <v>706</v>
      </c>
    </row>
    <row r="27" spans="2:14" ht="12.75" thickBot="1" x14ac:dyDescent="0.2">
      <c r="B27" s="47"/>
      <c r="C27" s="48">
        <f>$C26/C26</f>
        <v>1</v>
      </c>
      <c r="D27" s="48">
        <f>D26/$C26</f>
        <v>4.9875311720698253E-3</v>
      </c>
      <c r="E27" s="48">
        <f t="shared" ref="E27:G27" si="2">E26/$C26</f>
        <v>7.481296758104738E-3</v>
      </c>
      <c r="F27" s="48">
        <f t="shared" si="2"/>
        <v>0.10723192019950124</v>
      </c>
      <c r="G27" s="48">
        <f t="shared" si="2"/>
        <v>0.88029925187032421</v>
      </c>
    </row>
    <row r="28" spans="2:14" ht="12.75" thickTop="1" x14ac:dyDescent="0.15">
      <c r="B28" s="50" t="s">
        <v>5</v>
      </c>
      <c r="C28" s="44">
        <f>SUM(D28:G28)</f>
        <v>245</v>
      </c>
      <c r="D28" s="51">
        <v>2</v>
      </c>
      <c r="E28" s="45">
        <v>2</v>
      </c>
      <c r="F28" s="45">
        <v>32</v>
      </c>
      <c r="G28" s="45">
        <v>209</v>
      </c>
    </row>
    <row r="29" spans="2:14" x14ac:dyDescent="0.15">
      <c r="B29" s="52"/>
      <c r="C29" s="53">
        <f>$C28/C28</f>
        <v>1</v>
      </c>
      <c r="D29" s="53">
        <f>D28/$C28</f>
        <v>8.1632653061224497E-3</v>
      </c>
      <c r="E29" s="53">
        <f t="shared" ref="E29:G29" si="3">E28/$C28</f>
        <v>8.1632653061224497E-3</v>
      </c>
      <c r="F29" s="53">
        <f t="shared" si="3"/>
        <v>0.1306122448979592</v>
      </c>
      <c r="G29" s="53">
        <f t="shared" si="3"/>
        <v>0.85306122448979593</v>
      </c>
    </row>
    <row r="30" spans="2:14" x14ac:dyDescent="0.15">
      <c r="B30" s="50" t="s">
        <v>6</v>
      </c>
      <c r="C30" s="44">
        <f>SUM(D30:G30)</f>
        <v>89</v>
      </c>
      <c r="D30" s="51">
        <v>0</v>
      </c>
      <c r="E30" s="45">
        <v>1</v>
      </c>
      <c r="F30" s="45">
        <v>11</v>
      </c>
      <c r="G30" s="45">
        <v>77</v>
      </c>
    </row>
    <row r="31" spans="2:14" x14ac:dyDescent="0.15">
      <c r="B31" s="52"/>
      <c r="C31" s="53">
        <f>$C30/C30</f>
        <v>1</v>
      </c>
      <c r="D31" s="53">
        <f>D30/$C30</f>
        <v>0</v>
      </c>
      <c r="E31" s="53">
        <f t="shared" ref="E31:G31" si="4">E30/$C30</f>
        <v>1.1235955056179775E-2</v>
      </c>
      <c r="F31" s="53">
        <f t="shared" si="4"/>
        <v>0.12359550561797752</v>
      </c>
      <c r="G31" s="53">
        <f t="shared" si="4"/>
        <v>0.8651685393258427</v>
      </c>
    </row>
    <row r="32" spans="2:14" x14ac:dyDescent="0.15">
      <c r="B32" s="50" t="s">
        <v>7</v>
      </c>
      <c r="C32" s="44">
        <f>SUM(D32:G32)</f>
        <v>213</v>
      </c>
      <c r="D32" s="51">
        <v>0</v>
      </c>
      <c r="E32" s="45">
        <v>2</v>
      </c>
      <c r="F32" s="45">
        <v>19</v>
      </c>
      <c r="G32" s="45">
        <v>192</v>
      </c>
    </row>
    <row r="33" spans="2:7" x14ac:dyDescent="0.15">
      <c r="B33" s="52"/>
      <c r="C33" s="53">
        <f>$C32/C32</f>
        <v>1</v>
      </c>
      <c r="D33" s="53">
        <f>D32/$C32</f>
        <v>0</v>
      </c>
      <c r="E33" s="53">
        <f t="shared" ref="E33:G33" si="5">E32/$C32</f>
        <v>9.3896713615023476E-3</v>
      </c>
      <c r="F33" s="53">
        <f t="shared" si="5"/>
        <v>8.9201877934272297E-2</v>
      </c>
      <c r="G33" s="53">
        <f t="shared" si="5"/>
        <v>0.90140845070422537</v>
      </c>
    </row>
    <row r="34" spans="2:7" x14ac:dyDescent="0.15">
      <c r="B34" s="50" t="s">
        <v>8</v>
      </c>
      <c r="C34" s="44">
        <f>SUM(D34:G34)</f>
        <v>36</v>
      </c>
      <c r="D34" s="51">
        <v>2</v>
      </c>
      <c r="E34" s="45">
        <v>1</v>
      </c>
      <c r="F34" s="45">
        <v>1</v>
      </c>
      <c r="G34" s="45">
        <v>32</v>
      </c>
    </row>
    <row r="35" spans="2:7" x14ac:dyDescent="0.15">
      <c r="B35" s="52"/>
      <c r="C35" s="53">
        <f>$C34/C34</f>
        <v>1</v>
      </c>
      <c r="D35" s="53">
        <f>D34/$C34</f>
        <v>5.5555555555555552E-2</v>
      </c>
      <c r="E35" s="53">
        <f t="shared" ref="E35:G35" si="6">E34/$C34</f>
        <v>2.7777777777777776E-2</v>
      </c>
      <c r="F35" s="53">
        <f t="shared" si="6"/>
        <v>2.7777777777777776E-2</v>
      </c>
      <c r="G35" s="53">
        <f t="shared" si="6"/>
        <v>0.88888888888888884</v>
      </c>
    </row>
    <row r="36" spans="2:7" x14ac:dyDescent="0.15">
      <c r="B36" s="50" t="s">
        <v>9</v>
      </c>
      <c r="C36" s="44">
        <f>SUM(D36:G36)</f>
        <v>98</v>
      </c>
      <c r="D36" s="51">
        <v>0</v>
      </c>
      <c r="E36" s="45">
        <v>0</v>
      </c>
      <c r="F36" s="45">
        <v>5</v>
      </c>
      <c r="G36" s="45">
        <v>93</v>
      </c>
    </row>
    <row r="37" spans="2:7" x14ac:dyDescent="0.15">
      <c r="B37" s="52"/>
      <c r="C37" s="53">
        <f>$C36/C36</f>
        <v>1</v>
      </c>
      <c r="D37" s="53">
        <f>D36/$C36</f>
        <v>0</v>
      </c>
      <c r="E37" s="53">
        <f t="shared" ref="E37:G37" si="7">E36/$C36</f>
        <v>0</v>
      </c>
      <c r="F37" s="53">
        <f t="shared" si="7"/>
        <v>5.1020408163265307E-2</v>
      </c>
      <c r="G37" s="53">
        <f t="shared" si="7"/>
        <v>0.94897959183673475</v>
      </c>
    </row>
    <row r="38" spans="2:7" x14ac:dyDescent="0.15">
      <c r="B38" s="50" t="s">
        <v>1</v>
      </c>
      <c r="C38" s="44">
        <f>SUM(D38:G38)</f>
        <v>4</v>
      </c>
      <c r="D38" s="51">
        <v>0</v>
      </c>
      <c r="E38" s="45">
        <v>0</v>
      </c>
      <c r="F38" s="45">
        <v>0</v>
      </c>
      <c r="G38" s="45">
        <v>4</v>
      </c>
    </row>
    <row r="39" spans="2:7" x14ac:dyDescent="0.15">
      <c r="B39" s="52"/>
      <c r="C39" s="53">
        <f>$C38/C38</f>
        <v>1</v>
      </c>
      <c r="D39" s="53">
        <f>D38/$C38</f>
        <v>0</v>
      </c>
      <c r="E39" s="53">
        <f t="shared" ref="E39:G39" si="8">E38/$C38</f>
        <v>0</v>
      </c>
      <c r="F39" s="53">
        <f t="shared" si="8"/>
        <v>0</v>
      </c>
      <c r="G39" s="53">
        <f t="shared" si="8"/>
        <v>1</v>
      </c>
    </row>
    <row r="40" spans="2:7" x14ac:dyDescent="0.15">
      <c r="B40" s="50" t="s">
        <v>10</v>
      </c>
      <c r="C40" s="44">
        <f>SUM(D40:G40)</f>
        <v>17</v>
      </c>
      <c r="D40" s="51">
        <v>0</v>
      </c>
      <c r="E40" s="45">
        <v>0</v>
      </c>
      <c r="F40" s="45">
        <v>5</v>
      </c>
      <c r="G40" s="45">
        <v>12</v>
      </c>
    </row>
    <row r="41" spans="2:7" x14ac:dyDescent="0.15">
      <c r="B41" s="52"/>
      <c r="C41" s="53">
        <f>$C40/C40</f>
        <v>1</v>
      </c>
      <c r="D41" s="53">
        <f>D40/$C40</f>
        <v>0</v>
      </c>
      <c r="E41" s="53">
        <f t="shared" ref="E41:G41" si="9">E40/$C40</f>
        <v>0</v>
      </c>
      <c r="F41" s="53">
        <f t="shared" si="9"/>
        <v>0.29411764705882354</v>
      </c>
      <c r="G41" s="53">
        <f t="shared" si="9"/>
        <v>0.70588235294117652</v>
      </c>
    </row>
    <row r="42" spans="2:7" x14ac:dyDescent="0.15">
      <c r="B42" s="50" t="s">
        <v>11</v>
      </c>
      <c r="C42" s="44">
        <f>SUM(D42:G42)</f>
        <v>3</v>
      </c>
      <c r="D42" s="51">
        <v>0</v>
      </c>
      <c r="E42" s="45">
        <v>0</v>
      </c>
      <c r="F42" s="45">
        <v>0</v>
      </c>
      <c r="G42" s="45">
        <v>3</v>
      </c>
    </row>
    <row r="43" spans="2:7" x14ac:dyDescent="0.15">
      <c r="B43" s="52"/>
      <c r="C43" s="53">
        <f>$C42/C42</f>
        <v>1</v>
      </c>
      <c r="D43" s="53">
        <f>D42/$C42</f>
        <v>0</v>
      </c>
      <c r="E43" s="53">
        <f t="shared" ref="E43:G43" si="10">E42/$C42</f>
        <v>0</v>
      </c>
      <c r="F43" s="53">
        <f t="shared" si="10"/>
        <v>0</v>
      </c>
      <c r="G43" s="53">
        <f t="shared" si="10"/>
        <v>1</v>
      </c>
    </row>
    <row r="44" spans="2:7" x14ac:dyDescent="0.15">
      <c r="B44" s="50" t="s">
        <v>12</v>
      </c>
      <c r="C44" s="44">
        <f>SUM(D44:G44)</f>
        <v>18</v>
      </c>
      <c r="D44" s="51">
        <v>0</v>
      </c>
      <c r="E44" s="45">
        <v>0</v>
      </c>
      <c r="F44" s="45">
        <v>3</v>
      </c>
      <c r="G44" s="45">
        <v>15</v>
      </c>
    </row>
    <row r="45" spans="2:7" x14ac:dyDescent="0.15">
      <c r="B45" s="52"/>
      <c r="C45" s="53">
        <f>$C44/C44</f>
        <v>1</v>
      </c>
      <c r="D45" s="53">
        <f>D44/$C44</f>
        <v>0</v>
      </c>
      <c r="E45" s="53">
        <f t="shared" ref="E45:G45" si="11">E44/$C44</f>
        <v>0</v>
      </c>
      <c r="F45" s="53">
        <f t="shared" si="11"/>
        <v>0.16666666666666666</v>
      </c>
      <c r="G45" s="53">
        <f t="shared" si="11"/>
        <v>0.83333333333333337</v>
      </c>
    </row>
    <row r="46" spans="2:7" x14ac:dyDescent="0.15">
      <c r="B46" s="50" t="s">
        <v>13</v>
      </c>
      <c r="C46" s="44">
        <f>SUM(D46:G46)</f>
        <v>9</v>
      </c>
      <c r="D46" s="51">
        <v>0</v>
      </c>
      <c r="E46" s="45">
        <v>0</v>
      </c>
      <c r="F46" s="45">
        <v>1</v>
      </c>
      <c r="G46" s="45">
        <v>8</v>
      </c>
    </row>
    <row r="47" spans="2:7" x14ac:dyDescent="0.15">
      <c r="B47" s="52"/>
      <c r="C47" s="53">
        <f>$C46/C46</f>
        <v>1</v>
      </c>
      <c r="D47" s="53">
        <f>D46/$C46</f>
        <v>0</v>
      </c>
      <c r="E47" s="53">
        <f t="shared" ref="E47:G47" si="12">E46/$C46</f>
        <v>0</v>
      </c>
      <c r="F47" s="53">
        <f t="shared" si="12"/>
        <v>0.1111111111111111</v>
      </c>
      <c r="G47" s="53">
        <f t="shared" si="12"/>
        <v>0.88888888888888884</v>
      </c>
    </row>
    <row r="48" spans="2:7" x14ac:dyDescent="0.15">
      <c r="B48" s="50" t="s">
        <v>43</v>
      </c>
      <c r="C48" s="44">
        <f>SUM(D48:G48)</f>
        <v>70</v>
      </c>
      <c r="D48" s="51">
        <v>0</v>
      </c>
      <c r="E48" s="45">
        <v>0</v>
      </c>
      <c r="F48" s="45">
        <v>9</v>
      </c>
      <c r="G48" s="45">
        <v>61</v>
      </c>
    </row>
    <row r="49" spans="2:8" x14ac:dyDescent="0.15">
      <c r="B49" s="52"/>
      <c r="C49" s="53">
        <f>$C48/C48</f>
        <v>1</v>
      </c>
      <c r="D49" s="53">
        <f>D48/$C48</f>
        <v>0</v>
      </c>
      <c r="E49" s="53">
        <f t="shared" ref="E49:G49" si="13">E48/$C48</f>
        <v>0</v>
      </c>
      <c r="F49" s="53">
        <f t="shared" si="13"/>
        <v>0.12857142857142856</v>
      </c>
      <c r="G49" s="53">
        <f t="shared" si="13"/>
        <v>0.87142857142857144</v>
      </c>
    </row>
    <row r="51" spans="2:8" x14ac:dyDescent="0.4">
      <c r="B51" s="18" t="s">
        <v>48</v>
      </c>
      <c r="G51" s="19"/>
      <c r="H51" s="19"/>
    </row>
    <row r="52" spans="2:8" s="24" customFormat="1" ht="34.5" customHeight="1" x14ac:dyDescent="0.4">
      <c r="B52" s="89"/>
      <c r="C52" s="90" t="s">
        <v>39</v>
      </c>
      <c r="D52" s="91" t="s">
        <v>117</v>
      </c>
      <c r="E52" s="91" t="s">
        <v>118</v>
      </c>
      <c r="F52" s="96" t="s">
        <v>119</v>
      </c>
      <c r="G52" s="91" t="s">
        <v>91</v>
      </c>
    </row>
    <row r="53" spans="2:8" x14ac:dyDescent="0.15">
      <c r="B53" s="164" t="s">
        <v>42</v>
      </c>
      <c r="C53" s="44">
        <f>SUM(D53:G53)</f>
        <v>802</v>
      </c>
      <c r="D53" s="45">
        <f t="shared" ref="D53:G53" si="14">SUM(D55,D57,D59,D61,D63,)</f>
        <v>4</v>
      </c>
      <c r="E53" s="45">
        <f t="shared" si="14"/>
        <v>6</v>
      </c>
      <c r="F53" s="45">
        <f t="shared" si="14"/>
        <v>86</v>
      </c>
      <c r="G53" s="45">
        <f t="shared" si="14"/>
        <v>706</v>
      </c>
      <c r="H53" s="19"/>
    </row>
    <row r="54" spans="2:8" ht="12.75" thickBot="1" x14ac:dyDescent="0.2">
      <c r="B54" s="47"/>
      <c r="C54" s="48">
        <f>$C53/C53</f>
        <v>1</v>
      </c>
      <c r="D54" s="48">
        <f t="shared" ref="D54:G54" si="15">D53/$C53</f>
        <v>4.9875311720698253E-3</v>
      </c>
      <c r="E54" s="48">
        <f t="shared" si="15"/>
        <v>7.481296758104738E-3</v>
      </c>
      <c r="F54" s="48">
        <f t="shared" si="15"/>
        <v>0.10723192019950124</v>
      </c>
      <c r="G54" s="48">
        <f t="shared" si="15"/>
        <v>0.88029925187032421</v>
      </c>
      <c r="H54" s="19"/>
    </row>
    <row r="55" spans="2:8" ht="12.75" thickTop="1" x14ac:dyDescent="0.15">
      <c r="B55" s="50" t="s">
        <v>17</v>
      </c>
      <c r="C55" s="44">
        <f>SUM(D55:G55)</f>
        <v>633</v>
      </c>
      <c r="D55" s="51">
        <v>3</v>
      </c>
      <c r="E55" s="45">
        <v>4</v>
      </c>
      <c r="F55" s="45">
        <v>70</v>
      </c>
      <c r="G55" s="45">
        <v>556</v>
      </c>
      <c r="H55" s="19"/>
    </row>
    <row r="56" spans="2:8" x14ac:dyDescent="0.15">
      <c r="B56" s="52"/>
      <c r="C56" s="53">
        <f>$C55/C55</f>
        <v>1</v>
      </c>
      <c r="D56" s="53">
        <f t="shared" ref="D56:G56" si="16">D55/$C55</f>
        <v>4.7393364928909956E-3</v>
      </c>
      <c r="E56" s="53">
        <f t="shared" si="16"/>
        <v>6.3191153238546603E-3</v>
      </c>
      <c r="F56" s="53">
        <f t="shared" si="16"/>
        <v>0.11058451816745656</v>
      </c>
      <c r="G56" s="53">
        <f t="shared" si="16"/>
        <v>0.87835703001579779</v>
      </c>
      <c r="H56" s="19"/>
    </row>
    <row r="57" spans="2:8" x14ac:dyDescent="0.15">
      <c r="B57" s="50" t="s">
        <v>18</v>
      </c>
      <c r="C57" s="44">
        <f>SUM(D57:G57)</f>
        <v>91</v>
      </c>
      <c r="D57" s="51">
        <v>1</v>
      </c>
      <c r="E57" s="45">
        <v>1</v>
      </c>
      <c r="F57" s="45">
        <v>9</v>
      </c>
      <c r="G57" s="45">
        <v>80</v>
      </c>
      <c r="H57" s="19"/>
    </row>
    <row r="58" spans="2:8" x14ac:dyDescent="0.15">
      <c r="B58" s="52"/>
      <c r="C58" s="53">
        <f>$C57/C57</f>
        <v>1</v>
      </c>
      <c r="D58" s="53">
        <f t="shared" ref="D58:G58" si="17">D57/$C57</f>
        <v>1.098901098901099E-2</v>
      </c>
      <c r="E58" s="53">
        <f t="shared" si="17"/>
        <v>1.098901098901099E-2</v>
      </c>
      <c r="F58" s="53">
        <f t="shared" si="17"/>
        <v>9.8901098901098897E-2</v>
      </c>
      <c r="G58" s="53">
        <f t="shared" si="17"/>
        <v>0.87912087912087911</v>
      </c>
      <c r="H58" s="19"/>
    </row>
    <row r="59" spans="2:8" x14ac:dyDescent="0.15">
      <c r="B59" s="50" t="s">
        <v>19</v>
      </c>
      <c r="C59" s="44">
        <f>SUM(D59:G59)</f>
        <v>21</v>
      </c>
      <c r="D59" s="51">
        <v>0</v>
      </c>
      <c r="E59" s="45">
        <v>1</v>
      </c>
      <c r="F59" s="45">
        <v>1</v>
      </c>
      <c r="G59" s="45">
        <v>19</v>
      </c>
      <c r="H59" s="19"/>
    </row>
    <row r="60" spans="2:8" x14ac:dyDescent="0.15">
      <c r="B60" s="52"/>
      <c r="C60" s="53">
        <f>$C59/C59</f>
        <v>1</v>
      </c>
      <c r="D60" s="53">
        <f t="shared" ref="D60:G60" si="18">D59/$C59</f>
        <v>0</v>
      </c>
      <c r="E60" s="53">
        <f t="shared" si="18"/>
        <v>4.7619047619047616E-2</v>
      </c>
      <c r="F60" s="53">
        <f t="shared" si="18"/>
        <v>4.7619047619047616E-2</v>
      </c>
      <c r="G60" s="53">
        <f t="shared" si="18"/>
        <v>0.90476190476190477</v>
      </c>
      <c r="H60" s="19"/>
    </row>
    <row r="61" spans="2:8" x14ac:dyDescent="0.15">
      <c r="B61" s="50" t="s">
        <v>20</v>
      </c>
      <c r="C61" s="44">
        <f>SUM(D61:G61)</f>
        <v>37</v>
      </c>
      <c r="D61" s="51">
        <v>0</v>
      </c>
      <c r="E61" s="45">
        <v>0</v>
      </c>
      <c r="F61" s="45">
        <v>2</v>
      </c>
      <c r="G61" s="45">
        <v>35</v>
      </c>
      <c r="H61" s="19"/>
    </row>
    <row r="62" spans="2:8" x14ac:dyDescent="0.15">
      <c r="B62" s="52"/>
      <c r="C62" s="53">
        <f>$C61/C61</f>
        <v>1</v>
      </c>
      <c r="D62" s="53">
        <f t="shared" ref="D62:G62" si="19">D61/$C61</f>
        <v>0</v>
      </c>
      <c r="E62" s="53">
        <f t="shared" si="19"/>
        <v>0</v>
      </c>
      <c r="F62" s="53">
        <f t="shared" si="19"/>
        <v>5.4054054054054057E-2</v>
      </c>
      <c r="G62" s="53">
        <f t="shared" si="19"/>
        <v>0.94594594594594594</v>
      </c>
      <c r="H62" s="19"/>
    </row>
    <row r="63" spans="2:8" x14ac:dyDescent="0.15">
      <c r="B63" s="50" t="s">
        <v>24</v>
      </c>
      <c r="C63" s="44">
        <f>SUM(D63:G63)</f>
        <v>20</v>
      </c>
      <c r="D63" s="51">
        <v>0</v>
      </c>
      <c r="E63" s="45">
        <v>0</v>
      </c>
      <c r="F63" s="45">
        <v>4</v>
      </c>
      <c r="G63" s="45">
        <v>16</v>
      </c>
      <c r="H63" s="19"/>
    </row>
    <row r="64" spans="2:8" x14ac:dyDescent="0.15">
      <c r="B64" s="52"/>
      <c r="C64" s="53">
        <f>$C63/C63</f>
        <v>1</v>
      </c>
      <c r="D64" s="53">
        <f t="shared" ref="D64:G64" si="20">D63/$C63</f>
        <v>0</v>
      </c>
      <c r="E64" s="53">
        <f t="shared" si="20"/>
        <v>0</v>
      </c>
      <c r="F64" s="53">
        <f t="shared" si="20"/>
        <v>0.2</v>
      </c>
      <c r="G64" s="53">
        <f t="shared" si="20"/>
        <v>0.8</v>
      </c>
      <c r="H64" s="19"/>
    </row>
    <row r="65" spans="2:8" x14ac:dyDescent="0.4">
      <c r="H65" s="19"/>
    </row>
    <row r="66" spans="2:8" x14ac:dyDescent="0.4">
      <c r="B66" s="18" t="s">
        <v>49</v>
      </c>
      <c r="H66" s="19"/>
    </row>
    <row r="67" spans="2:8" s="24" customFormat="1" ht="36" customHeight="1" x14ac:dyDescent="0.4">
      <c r="B67" s="89"/>
      <c r="C67" s="90" t="s">
        <v>39</v>
      </c>
      <c r="D67" s="91" t="s">
        <v>117</v>
      </c>
      <c r="E67" s="91" t="s">
        <v>118</v>
      </c>
      <c r="F67" s="133" t="s">
        <v>119</v>
      </c>
      <c r="G67" s="91" t="s">
        <v>91</v>
      </c>
    </row>
    <row r="68" spans="2:8" x14ac:dyDescent="0.15">
      <c r="B68" s="164" t="s">
        <v>42</v>
      </c>
      <c r="C68" s="44">
        <f>SUM(D68:G68)</f>
        <v>784</v>
      </c>
      <c r="D68" s="45">
        <f>SUM(D70,D72,D74,D76,D78,D80)</f>
        <v>4</v>
      </c>
      <c r="E68" s="45">
        <f t="shared" ref="E68:G68" si="21">SUM(E70,E72,E74,E76,E78,E80)</f>
        <v>6</v>
      </c>
      <c r="F68" s="45">
        <f t="shared" si="21"/>
        <v>86</v>
      </c>
      <c r="G68" s="45">
        <f t="shared" si="21"/>
        <v>688</v>
      </c>
      <c r="H68" s="19"/>
    </row>
    <row r="69" spans="2:8" ht="12.75" thickBot="1" x14ac:dyDescent="0.2">
      <c r="B69" s="47"/>
      <c r="C69" s="48">
        <f>$C68/C68</f>
        <v>1</v>
      </c>
      <c r="D69" s="48">
        <f>D68/$C68</f>
        <v>5.1020408163265302E-3</v>
      </c>
      <c r="E69" s="48">
        <f t="shared" ref="E69:G69" si="22">E68/$C68</f>
        <v>7.6530612244897957E-3</v>
      </c>
      <c r="F69" s="48">
        <f t="shared" si="22"/>
        <v>0.10969387755102041</v>
      </c>
      <c r="G69" s="48">
        <f t="shared" si="22"/>
        <v>0.87755102040816324</v>
      </c>
      <c r="H69" s="19"/>
    </row>
    <row r="70" spans="2:8" ht="12.75" thickTop="1" x14ac:dyDescent="0.15">
      <c r="B70" s="50" t="s">
        <v>500</v>
      </c>
      <c r="C70" s="44">
        <f>SUM(D70:G70)</f>
        <v>109</v>
      </c>
      <c r="D70" s="51">
        <v>0</v>
      </c>
      <c r="E70" s="45">
        <v>0</v>
      </c>
      <c r="F70" s="45">
        <v>14</v>
      </c>
      <c r="G70" s="45">
        <v>95</v>
      </c>
    </row>
    <row r="71" spans="2:8" x14ac:dyDescent="0.15">
      <c r="B71" s="52"/>
      <c r="C71" s="53">
        <f>$C70/C70</f>
        <v>1</v>
      </c>
      <c r="D71" s="53">
        <f>D70/$C70</f>
        <v>0</v>
      </c>
      <c r="E71" s="53">
        <f t="shared" ref="E71:G71" si="23">E70/$C70</f>
        <v>0</v>
      </c>
      <c r="F71" s="53">
        <f t="shared" si="23"/>
        <v>0.12844036697247707</v>
      </c>
      <c r="G71" s="53">
        <f t="shared" si="23"/>
        <v>0.87155963302752293</v>
      </c>
    </row>
    <row r="72" spans="2:8" x14ac:dyDescent="0.15">
      <c r="B72" s="50" t="s">
        <v>21</v>
      </c>
      <c r="C72" s="44">
        <f>SUM(D72:G72)</f>
        <v>226</v>
      </c>
      <c r="D72" s="51">
        <v>3</v>
      </c>
      <c r="E72" s="45">
        <v>2</v>
      </c>
      <c r="F72" s="45">
        <v>30</v>
      </c>
      <c r="G72" s="45">
        <v>191</v>
      </c>
    </row>
    <row r="73" spans="2:8" x14ac:dyDescent="0.15">
      <c r="B73" s="52"/>
      <c r="C73" s="53">
        <f>$C72/C72</f>
        <v>1</v>
      </c>
      <c r="D73" s="53">
        <f>D72/$C72</f>
        <v>1.3274336283185841E-2</v>
      </c>
      <c r="E73" s="53">
        <f t="shared" ref="E73:G73" si="24">E72/$C72</f>
        <v>8.8495575221238937E-3</v>
      </c>
      <c r="F73" s="53">
        <f t="shared" si="24"/>
        <v>0.13274336283185842</v>
      </c>
      <c r="G73" s="53">
        <f t="shared" si="24"/>
        <v>0.84513274336283184</v>
      </c>
    </row>
    <row r="74" spans="2:8" x14ac:dyDescent="0.15">
      <c r="B74" s="50" t="s">
        <v>22</v>
      </c>
      <c r="C74" s="44">
        <f>SUM(D74:G74)</f>
        <v>276</v>
      </c>
      <c r="D74" s="51">
        <v>0</v>
      </c>
      <c r="E74" s="45">
        <v>4</v>
      </c>
      <c r="F74" s="45">
        <v>26</v>
      </c>
      <c r="G74" s="45">
        <v>246</v>
      </c>
    </row>
    <row r="75" spans="2:8" x14ac:dyDescent="0.15">
      <c r="B75" s="52"/>
      <c r="C75" s="53">
        <f>$C74/C74</f>
        <v>1</v>
      </c>
      <c r="D75" s="53">
        <f>D74/$C74</f>
        <v>0</v>
      </c>
      <c r="E75" s="53">
        <f t="shared" ref="E75:G75" si="25">E74/$C74</f>
        <v>1.4492753623188406E-2</v>
      </c>
      <c r="F75" s="53">
        <f t="shared" si="25"/>
        <v>9.420289855072464E-2</v>
      </c>
      <c r="G75" s="53">
        <f t="shared" si="25"/>
        <v>0.89130434782608692</v>
      </c>
    </row>
    <row r="76" spans="2:8" x14ac:dyDescent="0.15">
      <c r="B76" s="50" t="s">
        <v>23</v>
      </c>
      <c r="C76" s="44">
        <f>SUM(D76:G76)</f>
        <v>90</v>
      </c>
      <c r="D76" s="51">
        <v>0</v>
      </c>
      <c r="E76" s="45">
        <v>0</v>
      </c>
      <c r="F76" s="45">
        <v>13</v>
      </c>
      <c r="G76" s="45">
        <v>77</v>
      </c>
    </row>
    <row r="77" spans="2:8" x14ac:dyDescent="0.15">
      <c r="B77" s="52"/>
      <c r="C77" s="53">
        <f>$C76/C76</f>
        <v>1</v>
      </c>
      <c r="D77" s="53">
        <f>D76/$C76</f>
        <v>0</v>
      </c>
      <c r="E77" s="53">
        <f t="shared" ref="E77:G77" si="26">E76/$C76</f>
        <v>0</v>
      </c>
      <c r="F77" s="53">
        <f t="shared" si="26"/>
        <v>0.14444444444444443</v>
      </c>
      <c r="G77" s="53">
        <f t="shared" si="26"/>
        <v>0.85555555555555551</v>
      </c>
      <c r="H77" s="19"/>
    </row>
    <row r="78" spans="2:8" x14ac:dyDescent="0.15">
      <c r="B78" s="50" t="s">
        <v>320</v>
      </c>
      <c r="C78" s="44">
        <f>SUM(D78:G78)</f>
        <v>62</v>
      </c>
      <c r="D78" s="51">
        <v>1</v>
      </c>
      <c r="E78" s="45">
        <v>0</v>
      </c>
      <c r="F78" s="45">
        <v>3</v>
      </c>
      <c r="G78" s="45">
        <v>58</v>
      </c>
      <c r="H78" s="19"/>
    </row>
    <row r="79" spans="2:8" x14ac:dyDescent="0.15">
      <c r="B79" s="52"/>
      <c r="C79" s="53">
        <f>$C78/C78</f>
        <v>1</v>
      </c>
      <c r="D79" s="53">
        <f>D78/$C78</f>
        <v>1.6129032258064516E-2</v>
      </c>
      <c r="E79" s="53">
        <f t="shared" ref="E79:G79" si="27">E78/$C78</f>
        <v>0</v>
      </c>
      <c r="F79" s="53">
        <f t="shared" si="27"/>
        <v>4.8387096774193547E-2</v>
      </c>
      <c r="G79" s="53">
        <f t="shared" si="27"/>
        <v>0.93548387096774188</v>
      </c>
      <c r="H79" s="19"/>
    </row>
    <row r="80" spans="2:8" x14ac:dyDescent="0.15">
      <c r="B80" s="50" t="s">
        <v>319</v>
      </c>
      <c r="C80" s="44">
        <f>SUM(D80:G80)</f>
        <v>21</v>
      </c>
      <c r="D80" s="51">
        <v>0</v>
      </c>
      <c r="E80" s="45">
        <v>0</v>
      </c>
      <c r="F80" s="45">
        <v>0</v>
      </c>
      <c r="G80" s="45">
        <v>21</v>
      </c>
      <c r="H80" s="19"/>
    </row>
    <row r="81" spans="2:18" ht="12.75" thickBot="1" x14ac:dyDescent="0.2">
      <c r="B81" s="52"/>
      <c r="C81" s="53">
        <f>$C80/C80</f>
        <v>1</v>
      </c>
      <c r="D81" s="53">
        <f>D80/$C80</f>
        <v>0</v>
      </c>
      <c r="E81" s="53">
        <f t="shared" ref="E81:G81" si="28">E80/$C80</f>
        <v>0</v>
      </c>
      <c r="F81" s="53">
        <f t="shared" si="28"/>
        <v>0</v>
      </c>
      <c r="G81" s="53">
        <f t="shared" si="28"/>
        <v>1</v>
      </c>
      <c r="H81" s="19"/>
    </row>
    <row r="82" spans="2:18" ht="14.25" thickTop="1" x14ac:dyDescent="0.15">
      <c r="B82" s="243" t="s">
        <v>489</v>
      </c>
      <c r="C82" s="244">
        <f t="shared" ref="C82:C83" si="29">SUM(D82:G82)</f>
        <v>763</v>
      </c>
      <c r="D82" s="244">
        <f>SUM(D70,D72,D74,D76,D78)</f>
        <v>4</v>
      </c>
      <c r="E82" s="244">
        <f>SUM(E70,E72,E74,E76,E78)</f>
        <v>6</v>
      </c>
      <c r="F82" s="244">
        <f>SUM(F70,F72,F74,F76,F78)</f>
        <v>86</v>
      </c>
      <c r="G82" s="244">
        <f>SUM(G70,G72,G74,G76,G78)</f>
        <v>667</v>
      </c>
      <c r="H82" s="19"/>
    </row>
    <row r="83" spans="2:18" ht="13.5" x14ac:dyDescent="0.15">
      <c r="B83" s="245"/>
      <c r="C83" s="237">
        <f t="shared" si="29"/>
        <v>1</v>
      </c>
      <c r="D83" s="238">
        <f>D82/$C82</f>
        <v>5.2424639580602884E-3</v>
      </c>
      <c r="E83" s="238">
        <f t="shared" ref="E83:G83" si="30">E82/$C82</f>
        <v>7.8636959370904317E-3</v>
      </c>
      <c r="F83" s="238">
        <f t="shared" si="30"/>
        <v>0.1127129750982962</v>
      </c>
      <c r="G83" s="238">
        <f t="shared" si="30"/>
        <v>0.87418086500655312</v>
      </c>
      <c r="H83" s="19"/>
    </row>
    <row r="84" spans="2:18" x14ac:dyDescent="0.4">
      <c r="H84" s="19"/>
    </row>
    <row r="85" spans="2:18" ht="16.5" customHeight="1" x14ac:dyDescent="0.4">
      <c r="B85" s="18" t="s">
        <v>311</v>
      </c>
      <c r="H85" s="19"/>
    </row>
    <row r="86" spans="2:18" s="24" customFormat="1" ht="36" customHeight="1" x14ac:dyDescent="0.4">
      <c r="B86" s="89"/>
      <c r="C86" s="90" t="s">
        <v>39</v>
      </c>
      <c r="D86" s="91" t="s">
        <v>117</v>
      </c>
      <c r="E86" s="91" t="s">
        <v>118</v>
      </c>
      <c r="F86" s="91" t="s">
        <v>119</v>
      </c>
      <c r="G86" s="91" t="s">
        <v>91</v>
      </c>
    </row>
    <row r="87" spans="2:18" x14ac:dyDescent="0.15">
      <c r="B87" s="164" t="s">
        <v>42</v>
      </c>
      <c r="C87" s="44">
        <f>SUM(D87:G87)</f>
        <v>802</v>
      </c>
      <c r="D87" s="45">
        <f>SUM(D89,D91,D93,D95,D97,D99,D101)</f>
        <v>4</v>
      </c>
      <c r="E87" s="45">
        <f t="shared" ref="E87:G87" si="31">SUM(E89,E91,E93,E95,E97,E99,E101)</f>
        <v>6</v>
      </c>
      <c r="F87" s="45">
        <f t="shared" si="31"/>
        <v>86</v>
      </c>
      <c r="G87" s="45">
        <f t="shared" si="31"/>
        <v>706</v>
      </c>
      <c r="H87" s="19"/>
    </row>
    <row r="88" spans="2:18" ht="12.75" thickBot="1" x14ac:dyDescent="0.2">
      <c r="B88" s="47"/>
      <c r="C88" s="48">
        <f>$C87/C87</f>
        <v>1</v>
      </c>
      <c r="D88" s="48">
        <f t="shared" ref="D88:G88" si="32">D87/$C87</f>
        <v>4.9875311720698253E-3</v>
      </c>
      <c r="E88" s="48">
        <f t="shared" si="32"/>
        <v>7.481296758104738E-3</v>
      </c>
      <c r="F88" s="48">
        <f t="shared" si="32"/>
        <v>0.10723192019950124</v>
      </c>
      <c r="G88" s="48">
        <f t="shared" si="32"/>
        <v>0.88029925187032421</v>
      </c>
      <c r="H88" s="19"/>
    </row>
    <row r="89" spans="2:18" ht="12.75" thickTop="1" x14ac:dyDescent="0.15">
      <c r="B89" s="50" t="s">
        <v>67</v>
      </c>
      <c r="C89" s="44">
        <f>SUM(D89:G89)</f>
        <v>262</v>
      </c>
      <c r="D89" s="51">
        <v>1</v>
      </c>
      <c r="E89" s="45">
        <v>2</v>
      </c>
      <c r="F89" s="45">
        <v>27</v>
      </c>
      <c r="G89" s="45">
        <v>232</v>
      </c>
      <c r="H89" s="72"/>
      <c r="I89" s="73"/>
      <c r="J89" s="73"/>
      <c r="K89" s="73"/>
      <c r="L89" s="73"/>
      <c r="M89" s="73"/>
      <c r="N89" s="73"/>
      <c r="O89" s="73"/>
      <c r="P89" s="73"/>
      <c r="Q89" s="73"/>
      <c r="R89" s="73"/>
    </row>
    <row r="90" spans="2:18" x14ac:dyDescent="0.15">
      <c r="B90" s="52"/>
      <c r="C90" s="53">
        <f>$C89/C89</f>
        <v>1</v>
      </c>
      <c r="D90" s="53">
        <f t="shared" ref="D90:G90" si="33">D89/$C89</f>
        <v>3.8167938931297708E-3</v>
      </c>
      <c r="E90" s="53">
        <f t="shared" si="33"/>
        <v>7.6335877862595417E-3</v>
      </c>
      <c r="F90" s="53">
        <f t="shared" si="33"/>
        <v>0.10305343511450382</v>
      </c>
      <c r="G90" s="53">
        <f t="shared" si="33"/>
        <v>0.8854961832061069</v>
      </c>
      <c r="H90" s="72"/>
      <c r="I90" s="73"/>
      <c r="J90" s="73"/>
      <c r="K90" s="73"/>
      <c r="L90" s="73"/>
      <c r="M90" s="73"/>
      <c r="N90" s="73"/>
      <c r="O90" s="73"/>
      <c r="P90" s="73"/>
      <c r="Q90" s="73"/>
      <c r="R90" s="73"/>
    </row>
    <row r="91" spans="2:18" x14ac:dyDescent="0.15">
      <c r="B91" s="50" t="s">
        <v>31</v>
      </c>
      <c r="C91" s="44">
        <f>SUM(D91:G91)</f>
        <v>31</v>
      </c>
      <c r="D91" s="51">
        <v>0</v>
      </c>
      <c r="E91" s="45">
        <v>0</v>
      </c>
      <c r="F91" s="45">
        <v>1</v>
      </c>
      <c r="G91" s="45">
        <v>30</v>
      </c>
      <c r="H91" s="72"/>
      <c r="I91" s="73"/>
      <c r="J91" s="73"/>
      <c r="K91" s="73"/>
      <c r="L91" s="73"/>
      <c r="M91" s="73"/>
      <c r="N91" s="73"/>
      <c r="O91" s="73"/>
      <c r="P91" s="73"/>
      <c r="Q91" s="73"/>
      <c r="R91" s="73"/>
    </row>
    <row r="92" spans="2:18" x14ac:dyDescent="0.15">
      <c r="B92" s="52"/>
      <c r="C92" s="53">
        <f>$C91/C91</f>
        <v>1</v>
      </c>
      <c r="D92" s="53">
        <f t="shared" ref="D92:G92" si="34">D91/$C91</f>
        <v>0</v>
      </c>
      <c r="E92" s="53">
        <f t="shared" si="34"/>
        <v>0</v>
      </c>
      <c r="F92" s="53">
        <f t="shared" si="34"/>
        <v>3.2258064516129031E-2</v>
      </c>
      <c r="G92" s="53">
        <f t="shared" si="34"/>
        <v>0.967741935483871</v>
      </c>
      <c r="H92" s="72"/>
      <c r="I92" s="73"/>
      <c r="J92" s="73"/>
      <c r="K92" s="73"/>
      <c r="L92" s="73"/>
      <c r="M92" s="73"/>
      <c r="N92" s="73"/>
      <c r="O92" s="73"/>
      <c r="P92" s="73"/>
      <c r="Q92" s="73"/>
      <c r="R92" s="73"/>
    </row>
    <row r="93" spans="2:18" x14ac:dyDescent="0.15">
      <c r="B93" s="50" t="s">
        <v>32</v>
      </c>
      <c r="C93" s="44">
        <f>SUM(D93:G93)</f>
        <v>56</v>
      </c>
      <c r="D93" s="51">
        <v>2</v>
      </c>
      <c r="E93" s="45">
        <v>0</v>
      </c>
      <c r="F93" s="45">
        <v>6</v>
      </c>
      <c r="G93" s="45">
        <v>48</v>
      </c>
      <c r="H93" s="72"/>
      <c r="I93" s="73"/>
      <c r="J93" s="73"/>
      <c r="K93" s="73"/>
      <c r="L93" s="73"/>
      <c r="M93" s="73"/>
      <c r="N93" s="73"/>
      <c r="O93" s="73"/>
      <c r="P93" s="73"/>
      <c r="Q93" s="73"/>
      <c r="R93" s="73"/>
    </row>
    <row r="94" spans="2:18" x14ac:dyDescent="0.15">
      <c r="B94" s="52"/>
      <c r="C94" s="53">
        <f>$C93/C93</f>
        <v>1</v>
      </c>
      <c r="D94" s="53">
        <f t="shared" ref="D94:G94" si="35">D93/$C93</f>
        <v>3.5714285714285712E-2</v>
      </c>
      <c r="E94" s="53">
        <f t="shared" si="35"/>
        <v>0</v>
      </c>
      <c r="F94" s="53">
        <f t="shared" si="35"/>
        <v>0.10714285714285714</v>
      </c>
      <c r="G94" s="53">
        <f t="shared" si="35"/>
        <v>0.8571428571428571</v>
      </c>
      <c r="H94" s="72"/>
      <c r="I94" s="73"/>
      <c r="J94" s="73"/>
      <c r="K94" s="73"/>
      <c r="L94" s="73"/>
      <c r="M94" s="73"/>
      <c r="N94" s="73"/>
      <c r="O94" s="73"/>
      <c r="P94" s="73"/>
      <c r="Q94" s="73"/>
      <c r="R94" s="73"/>
    </row>
    <row r="95" spans="2:18" x14ac:dyDescent="0.15">
      <c r="B95" s="50" t="s">
        <v>33</v>
      </c>
      <c r="C95" s="44">
        <f>SUM(D95:G95)</f>
        <v>235</v>
      </c>
      <c r="D95" s="51">
        <v>0</v>
      </c>
      <c r="E95" s="45">
        <v>2</v>
      </c>
      <c r="F95" s="45">
        <v>28</v>
      </c>
      <c r="G95" s="45">
        <v>205</v>
      </c>
      <c r="H95" s="72"/>
      <c r="I95" s="73"/>
      <c r="J95" s="73"/>
      <c r="K95" s="73"/>
      <c r="L95" s="73"/>
      <c r="M95" s="73"/>
      <c r="N95" s="73"/>
      <c r="O95" s="73"/>
      <c r="P95" s="73"/>
      <c r="Q95" s="73"/>
      <c r="R95" s="73"/>
    </row>
    <row r="96" spans="2:18" x14ac:dyDescent="0.15">
      <c r="B96" s="52"/>
      <c r="C96" s="53">
        <f>$C95/C95</f>
        <v>1</v>
      </c>
      <c r="D96" s="53">
        <f t="shared" ref="D96:G96" si="36">D95/$C95</f>
        <v>0</v>
      </c>
      <c r="E96" s="53">
        <f t="shared" si="36"/>
        <v>8.5106382978723406E-3</v>
      </c>
      <c r="F96" s="53">
        <f t="shared" si="36"/>
        <v>0.11914893617021277</v>
      </c>
      <c r="G96" s="53">
        <f t="shared" si="36"/>
        <v>0.87234042553191493</v>
      </c>
      <c r="H96" s="19"/>
    </row>
    <row r="97" spans="2:8" ht="12" customHeight="1" x14ac:dyDescent="0.15">
      <c r="B97" s="50" t="s">
        <v>34</v>
      </c>
      <c r="C97" s="44">
        <f>SUM(D97:G97)</f>
        <v>99</v>
      </c>
      <c r="D97" s="51">
        <v>1</v>
      </c>
      <c r="E97" s="45">
        <v>2</v>
      </c>
      <c r="F97" s="45">
        <v>15</v>
      </c>
      <c r="G97" s="45">
        <v>81</v>
      </c>
      <c r="H97" s="19"/>
    </row>
    <row r="98" spans="2:8" ht="12" customHeight="1" x14ac:dyDescent="0.15">
      <c r="B98" s="52"/>
      <c r="C98" s="53">
        <f>$C97/C97</f>
        <v>1</v>
      </c>
      <c r="D98" s="53">
        <f t="shared" ref="D98:G98" si="37">D97/$C97</f>
        <v>1.0101010101010102E-2</v>
      </c>
      <c r="E98" s="53">
        <f t="shared" si="37"/>
        <v>2.0202020202020204E-2</v>
      </c>
      <c r="F98" s="53">
        <f t="shared" si="37"/>
        <v>0.15151515151515152</v>
      </c>
      <c r="G98" s="53">
        <f t="shared" si="37"/>
        <v>0.81818181818181823</v>
      </c>
      <c r="H98" s="19"/>
    </row>
    <row r="99" spans="2:8" ht="12" customHeight="1" x14ac:dyDescent="0.15">
      <c r="B99" s="50" t="s">
        <v>35</v>
      </c>
      <c r="C99" s="44">
        <f>SUM(D99:G99)</f>
        <v>97</v>
      </c>
      <c r="D99" s="51">
        <v>0</v>
      </c>
      <c r="E99" s="45">
        <v>0</v>
      </c>
      <c r="F99" s="45">
        <v>7</v>
      </c>
      <c r="G99" s="45">
        <v>90</v>
      </c>
      <c r="H99" s="19"/>
    </row>
    <row r="100" spans="2:8" s="57" customFormat="1" ht="12" customHeight="1" x14ac:dyDescent="0.15">
      <c r="B100" s="52"/>
      <c r="C100" s="53">
        <f t="shared" ref="C100" si="38">$C99/C99</f>
        <v>1</v>
      </c>
      <c r="D100" s="53">
        <f t="shared" ref="D100:G100" si="39">D99/$C99</f>
        <v>0</v>
      </c>
      <c r="E100" s="53">
        <f t="shared" si="39"/>
        <v>0</v>
      </c>
      <c r="F100" s="53">
        <f t="shared" si="39"/>
        <v>7.2164948453608241E-2</v>
      </c>
      <c r="G100" s="53">
        <f t="shared" si="39"/>
        <v>0.92783505154639179</v>
      </c>
    </row>
    <row r="101" spans="2:8" ht="12" customHeight="1" x14ac:dyDescent="0.15">
      <c r="B101" s="50" t="s">
        <v>0</v>
      </c>
      <c r="C101" s="44">
        <f>SUM(D101:G101)</f>
        <v>22</v>
      </c>
      <c r="D101" s="51">
        <v>0</v>
      </c>
      <c r="E101" s="45">
        <v>0</v>
      </c>
      <c r="F101" s="45">
        <v>2</v>
      </c>
      <c r="G101" s="45">
        <v>20</v>
      </c>
      <c r="H101" s="19"/>
    </row>
    <row r="102" spans="2:8" s="57" customFormat="1" ht="12" customHeight="1" x14ac:dyDescent="0.15">
      <c r="B102" s="52"/>
      <c r="C102" s="53">
        <f t="shared" ref="C102" si="40">$C101/C101</f>
        <v>1</v>
      </c>
      <c r="D102" s="53">
        <f t="shared" ref="D102:G102" si="41">D101/$C101</f>
        <v>0</v>
      </c>
      <c r="E102" s="53">
        <f t="shared" si="41"/>
        <v>0</v>
      </c>
      <c r="F102" s="53">
        <f t="shared" si="41"/>
        <v>9.0909090909090912E-2</v>
      </c>
      <c r="G102" s="53">
        <f t="shared" si="41"/>
        <v>0.90909090909090906</v>
      </c>
    </row>
    <row r="103" spans="2:8" s="57" customFormat="1" ht="13.5" x14ac:dyDescent="0.4">
      <c r="E103" s="58"/>
    </row>
  </sheetData>
  <mergeCells count="2">
    <mergeCell ref="B3:L4"/>
    <mergeCell ref="B14:D14"/>
  </mergeCells>
  <phoneticPr fontId="2"/>
  <pageMargins left="0.70866141732283472" right="0.70866141732283472" top="0.74803149606299213" bottom="0.74803149606299213" header="0.31496062992125984" footer="0.31496062992125984"/>
  <pageSetup paperSize="9" orientation="landscape" r:id="rId1"/>
  <rowBreaks count="3" manualBreakCount="3">
    <brk id="23" max="11" man="1"/>
    <brk id="50" max="11" man="1"/>
    <brk id="84" max="11"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9" style="18"/>
    <col min="5" max="5" width="9" style="19"/>
    <col min="6" max="19" width="9" style="18"/>
    <col min="20" max="36" width="3.625" style="18" customWidth="1"/>
    <col min="37" max="16384" width="9" style="18"/>
  </cols>
  <sheetData>
    <row r="1" spans="1:11" ht="27.75" customHeight="1" x14ac:dyDescent="0.4">
      <c r="B1" s="370" t="s">
        <v>513</v>
      </c>
    </row>
    <row r="3" spans="1:11" x14ac:dyDescent="0.4">
      <c r="B3" s="10" t="s">
        <v>201</v>
      </c>
      <c r="C3" s="10"/>
      <c r="D3" s="10"/>
      <c r="E3" s="11"/>
      <c r="F3" s="10"/>
      <c r="G3" s="10"/>
    </row>
    <row r="5" spans="1:11" x14ac:dyDescent="0.4">
      <c r="H5" s="99" t="s">
        <v>374</v>
      </c>
    </row>
    <row r="6" spans="1:11" s="24" customFormat="1" ht="22.5" customHeight="1" x14ac:dyDescent="0.4">
      <c r="A6" s="20"/>
      <c r="B6" s="77"/>
      <c r="C6" s="21"/>
      <c r="D6" s="21"/>
      <c r="E6" s="21"/>
      <c r="F6" s="100"/>
      <c r="G6" s="23" t="s">
        <v>141</v>
      </c>
      <c r="H6" s="23" t="s">
        <v>25</v>
      </c>
      <c r="I6" s="135"/>
      <c r="J6" s="165"/>
      <c r="K6" s="165"/>
    </row>
    <row r="7" spans="1:11" s="24" customFormat="1" ht="15" customHeight="1" x14ac:dyDescent="0.4">
      <c r="A7" s="20"/>
      <c r="B7" s="79" t="s">
        <v>429</v>
      </c>
      <c r="C7" s="26"/>
      <c r="D7" s="26"/>
      <c r="E7" s="26"/>
      <c r="F7" s="100"/>
      <c r="G7" s="80">
        <v>183</v>
      </c>
      <c r="H7" s="27">
        <f>IFERROR(G7/802,)</f>
        <v>0.22817955112219451</v>
      </c>
      <c r="I7" s="135"/>
      <c r="J7" s="165"/>
      <c r="K7" s="165"/>
    </row>
    <row r="8" spans="1:11" s="24" customFormat="1" ht="15" customHeight="1" x14ac:dyDescent="0.4">
      <c r="A8" s="20"/>
      <c r="B8" s="79" t="s">
        <v>126</v>
      </c>
      <c r="C8" s="26"/>
      <c r="D8" s="26"/>
      <c r="E8" s="26"/>
      <c r="F8" s="100"/>
      <c r="G8" s="80">
        <v>88</v>
      </c>
      <c r="H8" s="27">
        <f t="shared" ref="H8:H21" si="0">IFERROR(G8/802,)</f>
        <v>0.10972568578553615</v>
      </c>
      <c r="I8" s="135"/>
      <c r="J8" s="165"/>
      <c r="K8" s="165"/>
    </row>
    <row r="9" spans="1:11" s="24" customFormat="1" ht="15" customHeight="1" x14ac:dyDescent="0.4">
      <c r="A9" s="20"/>
      <c r="B9" s="79" t="s">
        <v>127</v>
      </c>
      <c r="C9" s="26"/>
      <c r="D9" s="26"/>
      <c r="E9" s="26"/>
      <c r="F9" s="100"/>
      <c r="G9" s="80">
        <v>50</v>
      </c>
      <c r="H9" s="27">
        <f t="shared" si="0"/>
        <v>6.2344139650872821E-2</v>
      </c>
      <c r="I9" s="135"/>
      <c r="J9" s="165"/>
      <c r="K9" s="165"/>
    </row>
    <row r="10" spans="1:11" s="24" customFormat="1" ht="15" customHeight="1" x14ac:dyDescent="0.4">
      <c r="A10" s="20"/>
      <c r="B10" s="79" t="s">
        <v>128</v>
      </c>
      <c r="C10" s="26"/>
      <c r="D10" s="26"/>
      <c r="E10" s="26"/>
      <c r="F10" s="100"/>
      <c r="G10" s="80">
        <v>93</v>
      </c>
      <c r="H10" s="27">
        <f t="shared" si="0"/>
        <v>0.11596009975062344</v>
      </c>
      <c r="I10" s="135"/>
      <c r="J10" s="165"/>
      <c r="K10" s="165"/>
    </row>
    <row r="11" spans="1:11" s="24" customFormat="1" ht="15" customHeight="1" x14ac:dyDescent="0.4">
      <c r="A11" s="20"/>
      <c r="B11" s="79" t="s">
        <v>129</v>
      </c>
      <c r="C11" s="26"/>
      <c r="D11" s="26"/>
      <c r="E11" s="26"/>
      <c r="F11" s="100"/>
      <c r="G11" s="80">
        <v>85</v>
      </c>
      <c r="H11" s="27">
        <f t="shared" si="0"/>
        <v>0.1059850374064838</v>
      </c>
      <c r="I11" s="135"/>
      <c r="J11" s="165"/>
      <c r="K11" s="165"/>
    </row>
    <row r="12" spans="1:11" s="24" customFormat="1" ht="15" customHeight="1" x14ac:dyDescent="0.4">
      <c r="A12" s="20"/>
      <c r="B12" s="79" t="s">
        <v>430</v>
      </c>
      <c r="C12" s="26"/>
      <c r="D12" s="26"/>
      <c r="E12" s="26"/>
      <c r="F12" s="100"/>
      <c r="G12" s="80">
        <v>215</v>
      </c>
      <c r="H12" s="27">
        <f t="shared" si="0"/>
        <v>0.26807980049875313</v>
      </c>
      <c r="I12" s="135"/>
      <c r="J12" s="165"/>
      <c r="K12" s="165"/>
    </row>
    <row r="13" spans="1:11" s="24" customFormat="1" ht="15" customHeight="1" x14ac:dyDescent="0.4">
      <c r="A13" s="20"/>
      <c r="B13" s="79" t="s">
        <v>131</v>
      </c>
      <c r="C13" s="26"/>
      <c r="D13" s="26"/>
      <c r="E13" s="26"/>
      <c r="F13" s="100"/>
      <c r="G13" s="80">
        <v>24</v>
      </c>
      <c r="H13" s="27">
        <f t="shared" si="0"/>
        <v>2.9925187032418952E-2</v>
      </c>
      <c r="I13" s="135"/>
      <c r="J13" s="165"/>
      <c r="K13" s="165"/>
    </row>
    <row r="14" spans="1:11" s="24" customFormat="1" ht="15" customHeight="1" x14ac:dyDescent="0.4">
      <c r="A14" s="20"/>
      <c r="B14" s="79" t="s">
        <v>132</v>
      </c>
      <c r="C14" s="26"/>
      <c r="D14" s="26"/>
      <c r="E14" s="26"/>
      <c r="F14" s="100"/>
      <c r="G14" s="80">
        <v>101</v>
      </c>
      <c r="H14" s="27">
        <f t="shared" si="0"/>
        <v>0.1259351620947631</v>
      </c>
      <c r="I14" s="135"/>
      <c r="J14" s="165"/>
      <c r="K14" s="165"/>
    </row>
    <row r="15" spans="1:11" s="24" customFormat="1" ht="15" customHeight="1" x14ac:dyDescent="0.4">
      <c r="A15" s="20"/>
      <c r="B15" s="79" t="s">
        <v>133</v>
      </c>
      <c r="C15" s="26"/>
      <c r="D15" s="26"/>
      <c r="E15" s="26"/>
      <c r="F15" s="100"/>
      <c r="G15" s="80">
        <v>44</v>
      </c>
      <c r="H15" s="27">
        <f t="shared" si="0"/>
        <v>5.4862842892768077E-2</v>
      </c>
      <c r="I15" s="135"/>
      <c r="J15" s="165"/>
      <c r="K15" s="165"/>
    </row>
    <row r="16" spans="1:11" s="24" customFormat="1" ht="15" customHeight="1" x14ac:dyDescent="0.4">
      <c r="A16" s="20"/>
      <c r="B16" s="79" t="s">
        <v>198</v>
      </c>
      <c r="C16" s="26"/>
      <c r="D16" s="26"/>
      <c r="E16" s="26"/>
      <c r="F16" s="100"/>
      <c r="G16" s="80">
        <v>118</v>
      </c>
      <c r="H16" s="27">
        <f t="shared" si="0"/>
        <v>0.14713216957605985</v>
      </c>
      <c r="I16" s="135"/>
      <c r="J16" s="165"/>
      <c r="K16" s="165"/>
    </row>
    <row r="17" spans="1:34" s="24" customFormat="1" ht="15" customHeight="1" x14ac:dyDescent="0.4">
      <c r="A17" s="20"/>
      <c r="B17" s="79" t="s">
        <v>440</v>
      </c>
      <c r="C17" s="26"/>
      <c r="D17" s="26"/>
      <c r="E17" s="26"/>
      <c r="F17" s="100"/>
      <c r="G17" s="80">
        <v>169</v>
      </c>
      <c r="H17" s="27">
        <f t="shared" si="0"/>
        <v>0.21072319201995013</v>
      </c>
      <c r="I17" s="135"/>
      <c r="J17" s="165"/>
      <c r="K17" s="165"/>
    </row>
    <row r="18" spans="1:34" s="24" customFormat="1" ht="15" customHeight="1" x14ac:dyDescent="0.4">
      <c r="A18" s="20"/>
      <c r="B18" s="79" t="s">
        <v>200</v>
      </c>
      <c r="C18" s="26"/>
      <c r="D18" s="26"/>
      <c r="E18" s="26"/>
      <c r="F18" s="100"/>
      <c r="G18" s="80">
        <v>100</v>
      </c>
      <c r="H18" s="27">
        <f t="shared" si="0"/>
        <v>0.12468827930174564</v>
      </c>
      <c r="I18" s="135"/>
      <c r="J18" s="165"/>
      <c r="K18" s="165"/>
    </row>
    <row r="19" spans="1:34" s="24" customFormat="1" ht="15" customHeight="1" x14ac:dyDescent="0.4">
      <c r="A19" s="20"/>
      <c r="B19" s="180" t="s">
        <v>135</v>
      </c>
      <c r="C19" s="181"/>
      <c r="D19" s="181"/>
      <c r="E19" s="181"/>
      <c r="F19" s="182"/>
      <c r="G19" s="183">
        <v>21</v>
      </c>
      <c r="H19" s="27">
        <f t="shared" si="0"/>
        <v>2.6184538653366583E-2</v>
      </c>
      <c r="I19" s="135"/>
      <c r="J19" s="165"/>
      <c r="K19" s="165"/>
    </row>
    <row r="20" spans="1:34" s="24" customFormat="1" ht="15" customHeight="1" x14ac:dyDescent="0.4">
      <c r="A20" s="20"/>
      <c r="B20" s="180" t="s">
        <v>136</v>
      </c>
      <c r="C20" s="181"/>
      <c r="D20" s="181"/>
      <c r="E20" s="181"/>
      <c r="F20" s="182"/>
      <c r="G20" s="183">
        <v>101</v>
      </c>
      <c r="H20" s="27">
        <f t="shared" si="0"/>
        <v>0.1259351620947631</v>
      </c>
      <c r="I20" s="135"/>
      <c r="J20" s="165"/>
      <c r="K20" s="165"/>
    </row>
    <row r="21" spans="1:34" s="24" customFormat="1" ht="15" customHeight="1" x14ac:dyDescent="0.4">
      <c r="A21" s="20"/>
      <c r="B21" s="180" t="s">
        <v>2</v>
      </c>
      <c r="C21" s="181"/>
      <c r="D21" s="181"/>
      <c r="E21" s="181"/>
      <c r="F21" s="182"/>
      <c r="G21" s="183">
        <v>31</v>
      </c>
      <c r="H21" s="27">
        <f t="shared" si="0"/>
        <v>3.8653366583541147E-2</v>
      </c>
      <c r="I21" s="135"/>
      <c r="J21" s="165"/>
      <c r="K21" s="165"/>
    </row>
    <row r="22" spans="1:34" s="24" customFormat="1" ht="15" customHeight="1" thickBot="1" x14ac:dyDescent="0.45">
      <c r="A22" s="20"/>
      <c r="B22" s="101" t="s">
        <v>0</v>
      </c>
      <c r="C22" s="29"/>
      <c r="D22" s="29"/>
      <c r="E22" s="29"/>
      <c r="F22" s="102"/>
      <c r="G22" s="104">
        <v>159</v>
      </c>
      <c r="H22" s="27">
        <f t="shared" ref="H22" si="1">IFERROR(G22/802,)</f>
        <v>0.19825436408977556</v>
      </c>
      <c r="I22" s="135"/>
      <c r="J22" s="165"/>
      <c r="K22" s="165"/>
    </row>
    <row r="23" spans="1:34" s="24" customFormat="1" ht="15" customHeight="1" thickTop="1" x14ac:dyDescent="0.4">
      <c r="A23" s="20"/>
      <c r="B23" s="321" t="s">
        <v>336</v>
      </c>
      <c r="C23" s="322"/>
      <c r="D23" s="322"/>
      <c r="E23" s="322"/>
      <c r="F23" s="323"/>
      <c r="G23" s="108">
        <f>SUM(G7:G22)</f>
        <v>1582</v>
      </c>
      <c r="H23" s="32"/>
      <c r="I23" s="135"/>
      <c r="J23" s="109"/>
      <c r="K23" s="109"/>
    </row>
    <row r="24" spans="1:34" s="24" customFormat="1" ht="15" customHeight="1" x14ac:dyDescent="0.4">
      <c r="A24" s="20"/>
      <c r="B24" s="109"/>
      <c r="C24" s="109"/>
      <c r="D24" s="109"/>
      <c r="E24" s="109"/>
      <c r="F24" s="109"/>
      <c r="G24" s="110"/>
      <c r="H24" s="111"/>
    </row>
    <row r="25" spans="1:34" x14ac:dyDescent="0.4">
      <c r="B25" s="18" t="s">
        <v>80</v>
      </c>
    </row>
    <row r="26" spans="1:34" ht="60.75" customHeight="1" x14ac:dyDescent="0.4">
      <c r="B26" s="1"/>
      <c r="C26" s="83" t="s">
        <v>39</v>
      </c>
      <c r="D26" s="83" t="s">
        <v>441</v>
      </c>
      <c r="E26" s="83" t="s">
        <v>126</v>
      </c>
      <c r="F26" s="83" t="s">
        <v>127</v>
      </c>
      <c r="G26" s="83" t="s">
        <v>128</v>
      </c>
      <c r="H26" s="83" t="s">
        <v>445</v>
      </c>
      <c r="I26" s="84" t="s">
        <v>443</v>
      </c>
      <c r="J26" s="84" t="s">
        <v>131</v>
      </c>
      <c r="K26" s="84" t="s">
        <v>132</v>
      </c>
      <c r="L26" s="84" t="s">
        <v>133</v>
      </c>
      <c r="M26" s="84" t="s">
        <v>452</v>
      </c>
      <c r="N26" s="84" t="s">
        <v>447</v>
      </c>
      <c r="O26" s="84" t="s">
        <v>200</v>
      </c>
      <c r="P26" s="84" t="s">
        <v>135</v>
      </c>
      <c r="Q26" s="84" t="s">
        <v>390</v>
      </c>
      <c r="R26" s="84" t="s">
        <v>2</v>
      </c>
      <c r="S26" s="84" t="s">
        <v>91</v>
      </c>
      <c r="V26" s="81"/>
      <c r="W26" s="81"/>
      <c r="X26" s="81"/>
      <c r="Y26" s="81"/>
      <c r="Z26" s="81"/>
      <c r="AA26" s="81"/>
      <c r="AB26" s="81"/>
      <c r="AC26" s="81"/>
      <c r="AD26" s="81"/>
      <c r="AE26" s="81"/>
      <c r="AF26" s="81"/>
      <c r="AG26" s="81"/>
      <c r="AH26" s="81"/>
    </row>
    <row r="27" spans="1:34" ht="15" customHeight="1" x14ac:dyDescent="0.4">
      <c r="B27" s="4" t="s">
        <v>267</v>
      </c>
      <c r="C27" s="5">
        <f>SUM(D27:S27)</f>
        <v>1270</v>
      </c>
      <c r="D27" s="5">
        <v>196</v>
      </c>
      <c r="E27" s="5">
        <v>94</v>
      </c>
      <c r="F27" s="5">
        <v>36</v>
      </c>
      <c r="G27" s="5">
        <v>98</v>
      </c>
      <c r="H27" s="5">
        <v>145</v>
      </c>
      <c r="I27" s="6">
        <v>150</v>
      </c>
      <c r="J27" s="6">
        <v>39</v>
      </c>
      <c r="K27" s="6">
        <v>0</v>
      </c>
      <c r="L27" s="6">
        <v>63</v>
      </c>
      <c r="M27" s="6">
        <v>0</v>
      </c>
      <c r="N27" s="6">
        <v>133</v>
      </c>
      <c r="O27" s="6">
        <v>0</v>
      </c>
      <c r="P27" s="6">
        <v>0</v>
      </c>
      <c r="Q27" s="6">
        <v>133</v>
      </c>
      <c r="R27" s="6">
        <v>49</v>
      </c>
      <c r="S27" s="6">
        <v>134</v>
      </c>
    </row>
    <row r="28" spans="1:34" ht="15" customHeight="1" x14ac:dyDescent="0.4">
      <c r="B28" s="7" t="s">
        <v>268</v>
      </c>
      <c r="C28" s="5">
        <f>SUM(D28:S28)</f>
        <v>1582</v>
      </c>
      <c r="D28" s="8">
        <v>183</v>
      </c>
      <c r="E28" s="8">
        <v>88</v>
      </c>
      <c r="F28" s="8">
        <v>50</v>
      </c>
      <c r="G28" s="8">
        <v>93</v>
      </c>
      <c r="H28" s="8">
        <v>85</v>
      </c>
      <c r="I28" s="9">
        <v>215</v>
      </c>
      <c r="J28" s="9">
        <v>24</v>
      </c>
      <c r="K28" s="9">
        <v>101</v>
      </c>
      <c r="L28" s="9">
        <v>44</v>
      </c>
      <c r="M28" s="9">
        <v>118</v>
      </c>
      <c r="N28" s="9">
        <v>169</v>
      </c>
      <c r="O28" s="9">
        <v>100</v>
      </c>
      <c r="P28" s="9">
        <v>21</v>
      </c>
      <c r="Q28" s="9">
        <v>101</v>
      </c>
      <c r="R28" s="9">
        <v>31</v>
      </c>
      <c r="S28" s="9">
        <v>159</v>
      </c>
    </row>
    <row r="29" spans="1:34" ht="7.5" customHeight="1" x14ac:dyDescent="0.4">
      <c r="B29" s="10"/>
      <c r="C29" s="10"/>
      <c r="D29" s="10"/>
      <c r="E29" s="11"/>
      <c r="F29" s="10"/>
      <c r="G29" s="10"/>
      <c r="H29" s="10"/>
      <c r="I29" s="10"/>
      <c r="J29" s="10"/>
      <c r="K29" s="10"/>
      <c r="L29" s="10"/>
      <c r="M29" s="10"/>
      <c r="N29" s="10"/>
      <c r="O29" s="10"/>
      <c r="P29" s="10"/>
      <c r="Q29" s="10"/>
      <c r="R29" s="10"/>
      <c r="S29" s="10"/>
    </row>
    <row r="30" spans="1:34" ht="15" customHeight="1" x14ac:dyDescent="0.4">
      <c r="B30" s="4" t="s">
        <v>267</v>
      </c>
      <c r="C30" s="12">
        <f>C27/C27</f>
        <v>1</v>
      </c>
      <c r="D30" s="12">
        <f>D27/$C27</f>
        <v>0.15433070866141732</v>
      </c>
      <c r="E30" s="12">
        <f t="shared" ref="E30:N31" si="2">E27/$C27</f>
        <v>7.4015748031496062E-2</v>
      </c>
      <c r="F30" s="12">
        <f t="shared" si="2"/>
        <v>2.8346456692913385E-2</v>
      </c>
      <c r="G30" s="12">
        <f t="shared" si="2"/>
        <v>7.716535433070866E-2</v>
      </c>
      <c r="H30" s="12">
        <f t="shared" si="2"/>
        <v>0.1141732283464567</v>
      </c>
      <c r="I30" s="12">
        <f t="shared" si="2"/>
        <v>0.11811023622047244</v>
      </c>
      <c r="J30" s="12">
        <f t="shared" si="2"/>
        <v>3.0708661417322834E-2</v>
      </c>
      <c r="K30" s="12">
        <f t="shared" si="2"/>
        <v>0</v>
      </c>
      <c r="L30" s="12">
        <f t="shared" si="2"/>
        <v>4.9606299212598425E-2</v>
      </c>
      <c r="M30" s="12">
        <f t="shared" si="2"/>
        <v>0</v>
      </c>
      <c r="N30" s="12">
        <f t="shared" si="2"/>
        <v>0.1047244094488189</v>
      </c>
      <c r="O30" s="12">
        <f t="shared" ref="O30:S30" si="3">O27/$C27</f>
        <v>0</v>
      </c>
      <c r="P30" s="12">
        <f t="shared" si="3"/>
        <v>0</v>
      </c>
      <c r="Q30" s="12">
        <f t="shared" si="3"/>
        <v>0.1047244094488189</v>
      </c>
      <c r="R30" s="12">
        <f t="shared" si="3"/>
        <v>3.858267716535433E-2</v>
      </c>
      <c r="S30" s="12">
        <f t="shared" si="3"/>
        <v>0.10551181102362205</v>
      </c>
    </row>
    <row r="31" spans="1:34" ht="15" customHeight="1" x14ac:dyDescent="0.4">
      <c r="B31" s="7" t="s">
        <v>268</v>
      </c>
      <c r="C31" s="12">
        <f>C28/C28</f>
        <v>1</v>
      </c>
      <c r="D31" s="12">
        <f>D28/$C28</f>
        <v>0.11567635903919089</v>
      </c>
      <c r="E31" s="12">
        <f t="shared" si="2"/>
        <v>5.5625790139064477E-2</v>
      </c>
      <c r="F31" s="12">
        <f t="shared" si="2"/>
        <v>3.1605562579013903E-2</v>
      </c>
      <c r="G31" s="12">
        <f t="shared" si="2"/>
        <v>5.8786346396965866E-2</v>
      </c>
      <c r="H31" s="12">
        <f t="shared" si="2"/>
        <v>5.3729456384323644E-2</v>
      </c>
      <c r="I31" s="12">
        <f t="shared" si="2"/>
        <v>0.13590391908975979</v>
      </c>
      <c r="J31" s="12">
        <f t="shared" si="2"/>
        <v>1.5170670037926675E-2</v>
      </c>
      <c r="K31" s="12">
        <f t="shared" si="2"/>
        <v>6.3843236409608095E-2</v>
      </c>
      <c r="L31" s="12">
        <f t="shared" si="2"/>
        <v>2.7812895069532238E-2</v>
      </c>
      <c r="M31" s="12">
        <f t="shared" si="2"/>
        <v>7.4589127686472814E-2</v>
      </c>
      <c r="N31" s="12">
        <f t="shared" si="2"/>
        <v>0.106826801517067</v>
      </c>
      <c r="O31" s="12">
        <f t="shared" ref="O31:S31" si="4">O28/$C28</f>
        <v>6.3211125158027806E-2</v>
      </c>
      <c r="P31" s="12">
        <f t="shared" si="4"/>
        <v>1.3274336283185841E-2</v>
      </c>
      <c r="Q31" s="12">
        <f t="shared" si="4"/>
        <v>6.3843236409608095E-2</v>
      </c>
      <c r="R31" s="12">
        <f t="shared" si="4"/>
        <v>1.9595448798988623E-2</v>
      </c>
      <c r="S31" s="12">
        <f t="shared" si="4"/>
        <v>0.10050568900126422</v>
      </c>
    </row>
    <row r="32" spans="1:34" ht="15" customHeight="1" x14ac:dyDescent="0.4">
      <c r="B32" s="37"/>
      <c r="C32" s="38"/>
      <c r="D32" s="38"/>
      <c r="E32" s="38"/>
      <c r="F32" s="38"/>
      <c r="G32" s="38"/>
      <c r="H32" s="38"/>
      <c r="I32" s="38"/>
      <c r="J32" s="38"/>
      <c r="K32" s="38"/>
      <c r="L32" s="38"/>
      <c r="M32" s="38"/>
      <c r="N32" s="38"/>
    </row>
    <row r="33" spans="2:19" ht="21.75" customHeight="1" x14ac:dyDescent="0.4">
      <c r="B33" s="87"/>
      <c r="C33" s="315" t="s">
        <v>322</v>
      </c>
      <c r="D33" s="315"/>
      <c r="E33" s="315" t="s">
        <v>323</v>
      </c>
      <c r="F33" s="315"/>
      <c r="G33" s="315" t="s">
        <v>324</v>
      </c>
      <c r="H33" s="315"/>
      <c r="I33" s="350" t="s">
        <v>325</v>
      </c>
      <c r="J33" s="351"/>
      <c r="K33" s="351"/>
      <c r="L33" s="352"/>
      <c r="M33" s="88"/>
      <c r="N33" s="88"/>
      <c r="O33" s="33"/>
    </row>
    <row r="34" spans="2:19" ht="37.5" customHeight="1" x14ac:dyDescent="0.4">
      <c r="B34" s="4" t="s">
        <v>15</v>
      </c>
      <c r="C34" s="319" t="s">
        <v>442</v>
      </c>
      <c r="D34" s="320"/>
      <c r="E34" s="319" t="s">
        <v>444</v>
      </c>
      <c r="F34" s="320"/>
      <c r="G34" s="319" t="s">
        <v>446</v>
      </c>
      <c r="H34" s="320"/>
      <c r="I34" s="319" t="s">
        <v>448</v>
      </c>
      <c r="J34" s="320"/>
      <c r="K34" s="319" t="s">
        <v>466</v>
      </c>
      <c r="L34" s="320"/>
      <c r="M34" s="88"/>
      <c r="N34" s="88"/>
      <c r="O34" s="88"/>
    </row>
    <row r="35" spans="2:19" ht="37.5" customHeight="1" x14ac:dyDescent="0.4">
      <c r="B35" s="7" t="s">
        <v>268</v>
      </c>
      <c r="C35" s="319" t="s">
        <v>449</v>
      </c>
      <c r="D35" s="320"/>
      <c r="E35" s="319" t="s">
        <v>450</v>
      </c>
      <c r="F35" s="320"/>
      <c r="G35" s="319" t="s">
        <v>451</v>
      </c>
      <c r="H35" s="320"/>
      <c r="I35" s="319" t="s">
        <v>453</v>
      </c>
      <c r="J35" s="320"/>
      <c r="K35" s="88"/>
      <c r="L35" s="88"/>
      <c r="M35" s="88"/>
      <c r="N35" s="88"/>
      <c r="O35" s="88"/>
    </row>
    <row r="36" spans="2:19" ht="15" customHeight="1" x14ac:dyDescent="0.4">
      <c r="B36" s="86"/>
      <c r="C36" s="38"/>
      <c r="D36" s="38"/>
      <c r="E36" s="38"/>
      <c r="F36" s="38"/>
      <c r="G36" s="38"/>
      <c r="H36" s="38"/>
      <c r="I36" s="38"/>
      <c r="J36" s="38"/>
      <c r="K36" s="38"/>
      <c r="L36" s="38"/>
      <c r="M36" s="38"/>
      <c r="N36" s="38"/>
    </row>
    <row r="37" spans="2:19" x14ac:dyDescent="0.4">
      <c r="B37" s="18" t="s">
        <v>36</v>
      </c>
    </row>
    <row r="38" spans="2:19" s="24" customFormat="1" ht="56.25" x14ac:dyDescent="0.4">
      <c r="B38" s="89"/>
      <c r="C38" s="90" t="s">
        <v>39</v>
      </c>
      <c r="D38" s="96" t="s">
        <v>125</v>
      </c>
      <c r="E38" s="96" t="s">
        <v>126</v>
      </c>
      <c r="F38" s="96" t="s">
        <v>127</v>
      </c>
      <c r="G38" s="96" t="s">
        <v>128</v>
      </c>
      <c r="H38" s="96" t="s">
        <v>129</v>
      </c>
      <c r="I38" s="96" t="s">
        <v>130</v>
      </c>
      <c r="J38" s="96" t="s">
        <v>131</v>
      </c>
      <c r="K38" s="96" t="s">
        <v>132</v>
      </c>
      <c r="L38" s="96" t="s">
        <v>133</v>
      </c>
      <c r="M38" s="96" t="s">
        <v>198</v>
      </c>
      <c r="N38" s="96" t="s">
        <v>199</v>
      </c>
      <c r="O38" s="96" t="s">
        <v>200</v>
      </c>
      <c r="P38" s="96" t="s">
        <v>135</v>
      </c>
      <c r="Q38" s="96" t="s">
        <v>136</v>
      </c>
      <c r="R38" s="91" t="s">
        <v>2</v>
      </c>
      <c r="S38" s="91" t="s">
        <v>91</v>
      </c>
    </row>
    <row r="39" spans="2:19" x14ac:dyDescent="0.15">
      <c r="B39" s="164" t="s">
        <v>42</v>
      </c>
      <c r="C39" s="44">
        <f>SUM(D39:S39)</f>
        <v>1582</v>
      </c>
      <c r="D39" s="45">
        <f>SUM(D41,D43,D45,D47,D49,D51,D53,D55,D57,D59,D61)</f>
        <v>183</v>
      </c>
      <c r="E39" s="45">
        <f t="shared" ref="E39:H39" si="5">SUM(E41,E43,E45,E47,E49,E51,E53,E55,E57,E59,E61)</f>
        <v>88</v>
      </c>
      <c r="F39" s="45">
        <f t="shared" si="5"/>
        <v>50</v>
      </c>
      <c r="G39" s="45">
        <f t="shared" si="5"/>
        <v>93</v>
      </c>
      <c r="H39" s="45">
        <f t="shared" si="5"/>
        <v>85</v>
      </c>
      <c r="I39" s="45">
        <f>SUM(I41,I43,I45,I47,I49,I51,I53,I55,I57,I59,I61)</f>
        <v>215</v>
      </c>
      <c r="J39" s="45">
        <f t="shared" ref="J39:S39" si="6">SUM(J41,J43,J45,J47,J49,J51,J53,J55,J57,J59,J61)</f>
        <v>24</v>
      </c>
      <c r="K39" s="45">
        <f t="shared" si="6"/>
        <v>101</v>
      </c>
      <c r="L39" s="45">
        <f t="shared" si="6"/>
        <v>44</v>
      </c>
      <c r="M39" s="45">
        <f t="shared" si="6"/>
        <v>118</v>
      </c>
      <c r="N39" s="45">
        <f t="shared" si="6"/>
        <v>169</v>
      </c>
      <c r="O39" s="45">
        <f t="shared" ref="O39:P39" si="7">SUM(O41,O43,O45,O47,O49,O51,O53,O55,O57,O59,O61)</f>
        <v>100</v>
      </c>
      <c r="P39" s="45">
        <f t="shared" si="7"/>
        <v>21</v>
      </c>
      <c r="Q39" s="45">
        <f t="shared" si="6"/>
        <v>101</v>
      </c>
      <c r="R39" s="45">
        <f t="shared" si="6"/>
        <v>31</v>
      </c>
      <c r="S39" s="45">
        <f t="shared" si="6"/>
        <v>159</v>
      </c>
    </row>
    <row r="40" spans="2:19" ht="12.75" thickBot="1" x14ac:dyDescent="0.2">
      <c r="B40" s="47"/>
      <c r="C40" s="48">
        <f>$C39/C39</f>
        <v>1</v>
      </c>
      <c r="D40" s="48">
        <f>D39/$C39</f>
        <v>0.11567635903919089</v>
      </c>
      <c r="E40" s="48">
        <f t="shared" ref="E40:H40" si="8">E39/$C39</f>
        <v>5.5625790139064477E-2</v>
      </c>
      <c r="F40" s="48">
        <f t="shared" si="8"/>
        <v>3.1605562579013903E-2</v>
      </c>
      <c r="G40" s="48">
        <f t="shared" si="8"/>
        <v>5.8786346396965866E-2</v>
      </c>
      <c r="H40" s="48">
        <f t="shared" si="8"/>
        <v>5.3729456384323644E-2</v>
      </c>
      <c r="I40" s="48">
        <f>I39/$C39</f>
        <v>0.13590391908975979</v>
      </c>
      <c r="J40" s="48">
        <f t="shared" ref="J40:S40" si="9">J39/$C39</f>
        <v>1.5170670037926675E-2</v>
      </c>
      <c r="K40" s="48">
        <f t="shared" si="9"/>
        <v>6.3843236409608095E-2</v>
      </c>
      <c r="L40" s="48">
        <f t="shared" si="9"/>
        <v>2.7812895069532238E-2</v>
      </c>
      <c r="M40" s="48">
        <f t="shared" si="9"/>
        <v>7.4589127686472814E-2</v>
      </c>
      <c r="N40" s="48">
        <f t="shared" si="9"/>
        <v>0.106826801517067</v>
      </c>
      <c r="O40" s="48">
        <f t="shared" ref="O40:P40" si="10">O39/$C39</f>
        <v>6.3211125158027806E-2</v>
      </c>
      <c r="P40" s="48">
        <f t="shared" si="10"/>
        <v>1.3274336283185841E-2</v>
      </c>
      <c r="Q40" s="48">
        <f t="shared" si="9"/>
        <v>6.3843236409608095E-2</v>
      </c>
      <c r="R40" s="48">
        <f t="shared" si="9"/>
        <v>1.9595448798988623E-2</v>
      </c>
      <c r="S40" s="48">
        <f t="shared" si="9"/>
        <v>0.10050568900126422</v>
      </c>
    </row>
    <row r="41" spans="2:19" ht="12.75" thickTop="1" x14ac:dyDescent="0.15">
      <c r="B41" s="50" t="s">
        <v>5</v>
      </c>
      <c r="C41" s="44">
        <f>SUM(D41:S41)</f>
        <v>444</v>
      </c>
      <c r="D41" s="51">
        <v>49</v>
      </c>
      <c r="E41" s="45">
        <v>24</v>
      </c>
      <c r="F41" s="45">
        <v>11</v>
      </c>
      <c r="G41" s="45">
        <v>28</v>
      </c>
      <c r="H41" s="45">
        <v>27</v>
      </c>
      <c r="I41" s="51">
        <v>60</v>
      </c>
      <c r="J41" s="45">
        <v>9</v>
      </c>
      <c r="K41" s="45">
        <v>20</v>
      </c>
      <c r="L41" s="45">
        <v>11</v>
      </c>
      <c r="M41" s="45">
        <v>29</v>
      </c>
      <c r="N41" s="45">
        <v>44</v>
      </c>
      <c r="O41" s="45">
        <v>30</v>
      </c>
      <c r="P41" s="45">
        <v>6</v>
      </c>
      <c r="Q41" s="45">
        <v>36</v>
      </c>
      <c r="R41" s="45">
        <v>8</v>
      </c>
      <c r="S41" s="45">
        <v>52</v>
      </c>
    </row>
    <row r="42" spans="2:19" x14ac:dyDescent="0.15">
      <c r="B42" s="52"/>
      <c r="C42" s="53">
        <f>$C41/C41</f>
        <v>1</v>
      </c>
      <c r="D42" s="53">
        <f>D41/$C41</f>
        <v>0.11036036036036036</v>
      </c>
      <c r="E42" s="53">
        <f t="shared" ref="E42:H42" si="11">E41/$C41</f>
        <v>5.4054054054054057E-2</v>
      </c>
      <c r="F42" s="53">
        <f t="shared" si="11"/>
        <v>2.4774774774774775E-2</v>
      </c>
      <c r="G42" s="53">
        <f t="shared" si="11"/>
        <v>6.3063063063063057E-2</v>
      </c>
      <c r="H42" s="53">
        <f t="shared" si="11"/>
        <v>6.0810810810810814E-2</v>
      </c>
      <c r="I42" s="53">
        <f>I41/$C41</f>
        <v>0.13513513513513514</v>
      </c>
      <c r="J42" s="53">
        <f t="shared" ref="J42:S42" si="12">J41/$C41</f>
        <v>2.0270270270270271E-2</v>
      </c>
      <c r="K42" s="53">
        <f t="shared" si="12"/>
        <v>4.5045045045045043E-2</v>
      </c>
      <c r="L42" s="53">
        <f t="shared" si="12"/>
        <v>2.4774774774774775E-2</v>
      </c>
      <c r="M42" s="53">
        <f t="shared" si="12"/>
        <v>6.5315315315315314E-2</v>
      </c>
      <c r="N42" s="53">
        <f t="shared" si="12"/>
        <v>9.90990990990991E-2</v>
      </c>
      <c r="O42" s="53">
        <f t="shared" ref="O42:P42" si="13">O41/$C41</f>
        <v>6.7567567567567571E-2</v>
      </c>
      <c r="P42" s="53">
        <f t="shared" si="13"/>
        <v>1.3513513513513514E-2</v>
      </c>
      <c r="Q42" s="53">
        <f t="shared" si="12"/>
        <v>8.1081081081081086E-2</v>
      </c>
      <c r="R42" s="53">
        <f t="shared" si="12"/>
        <v>1.8018018018018018E-2</v>
      </c>
      <c r="S42" s="53">
        <f t="shared" si="12"/>
        <v>0.11711711711711711</v>
      </c>
    </row>
    <row r="43" spans="2:19" x14ac:dyDescent="0.15">
      <c r="B43" s="50" t="s">
        <v>6</v>
      </c>
      <c r="C43" s="44">
        <f>SUM(D43:S43)</f>
        <v>173</v>
      </c>
      <c r="D43" s="51">
        <v>17</v>
      </c>
      <c r="E43" s="45">
        <v>9</v>
      </c>
      <c r="F43" s="45">
        <v>5</v>
      </c>
      <c r="G43" s="45">
        <v>10</v>
      </c>
      <c r="H43" s="45">
        <v>9</v>
      </c>
      <c r="I43" s="51">
        <v>28</v>
      </c>
      <c r="J43" s="45">
        <v>1</v>
      </c>
      <c r="K43" s="45">
        <v>15</v>
      </c>
      <c r="L43" s="45">
        <v>3</v>
      </c>
      <c r="M43" s="45">
        <v>15</v>
      </c>
      <c r="N43" s="45">
        <v>20</v>
      </c>
      <c r="O43" s="45">
        <v>10</v>
      </c>
      <c r="P43" s="45">
        <v>3</v>
      </c>
      <c r="Q43" s="45">
        <v>11</v>
      </c>
      <c r="R43" s="45">
        <v>4</v>
      </c>
      <c r="S43" s="45">
        <v>13</v>
      </c>
    </row>
    <row r="44" spans="2:19" x14ac:dyDescent="0.15">
      <c r="B44" s="52"/>
      <c r="C44" s="53">
        <f>$C43/C43</f>
        <v>1</v>
      </c>
      <c r="D44" s="53">
        <f>D43/$C43</f>
        <v>9.8265895953757232E-2</v>
      </c>
      <c r="E44" s="53">
        <f t="shared" ref="E44:H44" si="14">E43/$C43</f>
        <v>5.2023121387283239E-2</v>
      </c>
      <c r="F44" s="53">
        <f t="shared" si="14"/>
        <v>2.8901734104046242E-2</v>
      </c>
      <c r="G44" s="53">
        <f t="shared" si="14"/>
        <v>5.7803468208092484E-2</v>
      </c>
      <c r="H44" s="53">
        <f t="shared" si="14"/>
        <v>5.2023121387283239E-2</v>
      </c>
      <c r="I44" s="53">
        <f>I43/$C43</f>
        <v>0.16184971098265896</v>
      </c>
      <c r="J44" s="53">
        <f t="shared" ref="J44:S44" si="15">J43/$C43</f>
        <v>5.7803468208092483E-3</v>
      </c>
      <c r="K44" s="53">
        <f t="shared" si="15"/>
        <v>8.6705202312138727E-2</v>
      </c>
      <c r="L44" s="53">
        <f t="shared" si="15"/>
        <v>1.7341040462427744E-2</v>
      </c>
      <c r="M44" s="53">
        <f t="shared" si="15"/>
        <v>8.6705202312138727E-2</v>
      </c>
      <c r="N44" s="53">
        <f t="shared" si="15"/>
        <v>0.11560693641618497</v>
      </c>
      <c r="O44" s="53">
        <f t="shared" ref="O44:P44" si="16">O43/$C43</f>
        <v>5.7803468208092484E-2</v>
      </c>
      <c r="P44" s="53">
        <f t="shared" si="16"/>
        <v>1.7341040462427744E-2</v>
      </c>
      <c r="Q44" s="53">
        <f t="shared" si="15"/>
        <v>6.358381502890173E-2</v>
      </c>
      <c r="R44" s="53">
        <f t="shared" si="15"/>
        <v>2.3121387283236993E-2</v>
      </c>
      <c r="S44" s="53">
        <f t="shared" si="15"/>
        <v>7.5144508670520235E-2</v>
      </c>
    </row>
    <row r="45" spans="2:19" x14ac:dyDescent="0.15">
      <c r="B45" s="50" t="s">
        <v>7</v>
      </c>
      <c r="C45" s="44">
        <f>SUM(D45:S45)</f>
        <v>449</v>
      </c>
      <c r="D45" s="51">
        <v>64</v>
      </c>
      <c r="E45" s="45">
        <v>27</v>
      </c>
      <c r="F45" s="45">
        <v>18</v>
      </c>
      <c r="G45" s="45">
        <v>29</v>
      </c>
      <c r="H45" s="45">
        <v>25</v>
      </c>
      <c r="I45" s="51">
        <v>64</v>
      </c>
      <c r="J45" s="45">
        <v>4</v>
      </c>
      <c r="K45" s="45">
        <v>25</v>
      </c>
      <c r="L45" s="45">
        <v>8</v>
      </c>
      <c r="M45" s="45">
        <v>33</v>
      </c>
      <c r="N45" s="45">
        <v>46</v>
      </c>
      <c r="O45" s="45">
        <v>26</v>
      </c>
      <c r="P45" s="45">
        <v>6</v>
      </c>
      <c r="Q45" s="45">
        <v>26</v>
      </c>
      <c r="R45" s="45">
        <v>5</v>
      </c>
      <c r="S45" s="45">
        <v>43</v>
      </c>
    </row>
    <row r="46" spans="2:19" x14ac:dyDescent="0.15">
      <c r="B46" s="52"/>
      <c r="C46" s="53">
        <f>$C45/C45</f>
        <v>1</v>
      </c>
      <c r="D46" s="53">
        <f>D45/$C45</f>
        <v>0.14253897550111358</v>
      </c>
      <c r="E46" s="53">
        <f t="shared" ref="E46:H46" si="17">E45/$C45</f>
        <v>6.0133630289532294E-2</v>
      </c>
      <c r="F46" s="53">
        <f t="shared" si="17"/>
        <v>4.0089086859688199E-2</v>
      </c>
      <c r="G46" s="53">
        <f t="shared" si="17"/>
        <v>6.4587973273942098E-2</v>
      </c>
      <c r="H46" s="53">
        <f t="shared" si="17"/>
        <v>5.5679287305122498E-2</v>
      </c>
      <c r="I46" s="53">
        <f>I45/$C45</f>
        <v>0.14253897550111358</v>
      </c>
      <c r="J46" s="53">
        <f t="shared" ref="J46:S46" si="18">J45/$C45</f>
        <v>8.9086859688195987E-3</v>
      </c>
      <c r="K46" s="53">
        <f t="shared" si="18"/>
        <v>5.5679287305122498E-2</v>
      </c>
      <c r="L46" s="53">
        <f t="shared" si="18"/>
        <v>1.7817371937639197E-2</v>
      </c>
      <c r="M46" s="53">
        <f t="shared" si="18"/>
        <v>7.3496659242761692E-2</v>
      </c>
      <c r="N46" s="53">
        <f t="shared" si="18"/>
        <v>0.10244988864142539</v>
      </c>
      <c r="O46" s="53">
        <f t="shared" ref="O46:P46" si="19">O45/$C45</f>
        <v>5.7906458797327393E-2</v>
      </c>
      <c r="P46" s="53">
        <f t="shared" si="19"/>
        <v>1.3363028953229399E-2</v>
      </c>
      <c r="Q46" s="53">
        <f t="shared" si="18"/>
        <v>5.7906458797327393E-2</v>
      </c>
      <c r="R46" s="53">
        <f t="shared" si="18"/>
        <v>1.1135857461024499E-2</v>
      </c>
      <c r="S46" s="53">
        <f t="shared" si="18"/>
        <v>9.5768374164810696E-2</v>
      </c>
    </row>
    <row r="47" spans="2:19" x14ac:dyDescent="0.15">
      <c r="B47" s="50" t="s">
        <v>8</v>
      </c>
      <c r="C47" s="44">
        <f>SUM(D47:S47)</f>
        <v>76</v>
      </c>
      <c r="D47" s="51">
        <v>8</v>
      </c>
      <c r="E47" s="45">
        <v>7</v>
      </c>
      <c r="F47" s="45">
        <v>2</v>
      </c>
      <c r="G47" s="45">
        <v>2</v>
      </c>
      <c r="H47" s="45">
        <v>3</v>
      </c>
      <c r="I47" s="51">
        <v>9</v>
      </c>
      <c r="J47" s="45">
        <v>2</v>
      </c>
      <c r="K47" s="45">
        <v>7</v>
      </c>
      <c r="L47" s="45">
        <v>2</v>
      </c>
      <c r="M47" s="45">
        <v>9</v>
      </c>
      <c r="N47" s="45">
        <v>10</v>
      </c>
      <c r="O47" s="45">
        <v>5</v>
      </c>
      <c r="P47" s="45">
        <v>0</v>
      </c>
      <c r="Q47" s="45">
        <v>2</v>
      </c>
      <c r="R47" s="45">
        <v>0</v>
      </c>
      <c r="S47" s="45">
        <v>8</v>
      </c>
    </row>
    <row r="48" spans="2:19" x14ac:dyDescent="0.15">
      <c r="B48" s="52"/>
      <c r="C48" s="53">
        <f>$C47/C47</f>
        <v>1</v>
      </c>
      <c r="D48" s="53">
        <f>D47/$C47</f>
        <v>0.10526315789473684</v>
      </c>
      <c r="E48" s="53">
        <f t="shared" ref="E48:H48" si="20">E47/$C47</f>
        <v>9.2105263157894732E-2</v>
      </c>
      <c r="F48" s="53">
        <f t="shared" si="20"/>
        <v>2.6315789473684209E-2</v>
      </c>
      <c r="G48" s="53">
        <f t="shared" si="20"/>
        <v>2.6315789473684209E-2</v>
      </c>
      <c r="H48" s="53">
        <f t="shared" si="20"/>
        <v>3.9473684210526314E-2</v>
      </c>
      <c r="I48" s="53">
        <f>I47/$C47</f>
        <v>0.11842105263157894</v>
      </c>
      <c r="J48" s="53">
        <f t="shared" ref="J48:S48" si="21">J47/$C47</f>
        <v>2.6315789473684209E-2</v>
      </c>
      <c r="K48" s="53">
        <f t="shared" si="21"/>
        <v>9.2105263157894732E-2</v>
      </c>
      <c r="L48" s="53">
        <f t="shared" si="21"/>
        <v>2.6315789473684209E-2</v>
      </c>
      <c r="M48" s="53">
        <f t="shared" si="21"/>
        <v>0.11842105263157894</v>
      </c>
      <c r="N48" s="53">
        <f t="shared" si="21"/>
        <v>0.13157894736842105</v>
      </c>
      <c r="O48" s="53">
        <f t="shared" ref="O48:P48" si="22">O47/$C47</f>
        <v>6.5789473684210523E-2</v>
      </c>
      <c r="P48" s="53">
        <f t="shared" si="22"/>
        <v>0</v>
      </c>
      <c r="Q48" s="53">
        <f t="shared" si="21"/>
        <v>2.6315789473684209E-2</v>
      </c>
      <c r="R48" s="53">
        <f t="shared" si="21"/>
        <v>0</v>
      </c>
      <c r="S48" s="53">
        <f t="shared" si="21"/>
        <v>0.10526315789473684</v>
      </c>
    </row>
    <row r="49" spans="2:20" x14ac:dyDescent="0.15">
      <c r="B49" s="50" t="s">
        <v>9</v>
      </c>
      <c r="C49" s="44">
        <f>SUM(D49:S49)</f>
        <v>212</v>
      </c>
      <c r="D49" s="51">
        <v>26</v>
      </c>
      <c r="E49" s="45">
        <v>12</v>
      </c>
      <c r="F49" s="45">
        <v>9</v>
      </c>
      <c r="G49" s="45">
        <v>18</v>
      </c>
      <c r="H49" s="45">
        <v>9</v>
      </c>
      <c r="I49" s="51">
        <v>26</v>
      </c>
      <c r="J49" s="45">
        <v>2</v>
      </c>
      <c r="K49" s="45">
        <v>18</v>
      </c>
      <c r="L49" s="45">
        <v>11</v>
      </c>
      <c r="M49" s="45">
        <v>13</v>
      </c>
      <c r="N49" s="45">
        <v>28</v>
      </c>
      <c r="O49" s="45">
        <v>10</v>
      </c>
      <c r="P49" s="45">
        <v>2</v>
      </c>
      <c r="Q49" s="45">
        <v>7</v>
      </c>
      <c r="R49" s="45">
        <v>6</v>
      </c>
      <c r="S49" s="45">
        <v>15</v>
      </c>
    </row>
    <row r="50" spans="2:20" x14ac:dyDescent="0.15">
      <c r="B50" s="52"/>
      <c r="C50" s="53">
        <f>$C49/C49</f>
        <v>1</v>
      </c>
      <c r="D50" s="53">
        <f>D49/$C49</f>
        <v>0.12264150943396226</v>
      </c>
      <c r="E50" s="53">
        <f t="shared" ref="E50:H50" si="23">E49/$C49</f>
        <v>5.6603773584905662E-2</v>
      </c>
      <c r="F50" s="53">
        <f t="shared" si="23"/>
        <v>4.2452830188679243E-2</v>
      </c>
      <c r="G50" s="53">
        <f t="shared" si="23"/>
        <v>8.4905660377358486E-2</v>
      </c>
      <c r="H50" s="53">
        <f t="shared" si="23"/>
        <v>4.2452830188679243E-2</v>
      </c>
      <c r="I50" s="53">
        <f>I49/$C49</f>
        <v>0.12264150943396226</v>
      </c>
      <c r="J50" s="53">
        <f t="shared" ref="J50:Q50" si="24">J49/$C49</f>
        <v>9.433962264150943E-3</v>
      </c>
      <c r="K50" s="53">
        <f t="shared" si="24"/>
        <v>8.4905660377358486E-2</v>
      </c>
      <c r="L50" s="53">
        <f t="shared" si="24"/>
        <v>5.1886792452830191E-2</v>
      </c>
      <c r="M50" s="53">
        <f t="shared" si="24"/>
        <v>6.1320754716981132E-2</v>
      </c>
      <c r="N50" s="53">
        <f t="shared" si="24"/>
        <v>0.13207547169811321</v>
      </c>
      <c r="O50" s="53">
        <f t="shared" ref="O50" si="25">O49/$C49</f>
        <v>4.716981132075472E-2</v>
      </c>
      <c r="P50" s="53">
        <f>P49/$C49</f>
        <v>9.433962264150943E-3</v>
      </c>
      <c r="Q50" s="53">
        <f t="shared" si="24"/>
        <v>3.3018867924528301E-2</v>
      </c>
      <c r="R50" s="53">
        <f>R49/$C49</f>
        <v>2.8301886792452831E-2</v>
      </c>
      <c r="S50" s="53">
        <f t="shared" ref="S50" si="26">S49/$C49</f>
        <v>7.0754716981132074E-2</v>
      </c>
    </row>
    <row r="51" spans="2:20" x14ac:dyDescent="0.15">
      <c r="B51" s="50" t="s">
        <v>1</v>
      </c>
      <c r="C51" s="44">
        <f>SUM(D51:S51)</f>
        <v>8</v>
      </c>
      <c r="D51" s="51">
        <v>0</v>
      </c>
      <c r="E51" s="45">
        <v>0</v>
      </c>
      <c r="F51" s="45">
        <v>0</v>
      </c>
      <c r="G51" s="45">
        <v>0</v>
      </c>
      <c r="H51" s="45">
        <v>0</v>
      </c>
      <c r="I51" s="51">
        <v>2</v>
      </c>
      <c r="J51" s="45">
        <v>0</v>
      </c>
      <c r="K51" s="45">
        <v>1</v>
      </c>
      <c r="L51" s="45">
        <v>1</v>
      </c>
      <c r="M51" s="45">
        <v>2</v>
      </c>
      <c r="N51" s="45">
        <v>0</v>
      </c>
      <c r="O51" s="45">
        <v>1</v>
      </c>
      <c r="P51" s="45">
        <v>0</v>
      </c>
      <c r="Q51" s="45">
        <v>1</v>
      </c>
      <c r="R51" s="45">
        <v>0</v>
      </c>
      <c r="S51" s="45">
        <v>0</v>
      </c>
    </row>
    <row r="52" spans="2:20" x14ac:dyDescent="0.15">
      <c r="B52" s="52"/>
      <c r="C52" s="53">
        <f>$C51/C51</f>
        <v>1</v>
      </c>
      <c r="D52" s="53">
        <f>D51/$C51</f>
        <v>0</v>
      </c>
      <c r="E52" s="53">
        <f t="shared" ref="E52:H52" si="27">E51/$C51</f>
        <v>0</v>
      </c>
      <c r="F52" s="53">
        <f t="shared" si="27"/>
        <v>0</v>
      </c>
      <c r="G52" s="53">
        <f t="shared" si="27"/>
        <v>0</v>
      </c>
      <c r="H52" s="53">
        <f t="shared" si="27"/>
        <v>0</v>
      </c>
      <c r="I52" s="53">
        <f>I51/$C51</f>
        <v>0.25</v>
      </c>
      <c r="J52" s="53">
        <f t="shared" ref="J52:S52" si="28">J51/$C51</f>
        <v>0</v>
      </c>
      <c r="K52" s="53">
        <f t="shared" si="28"/>
        <v>0.125</v>
      </c>
      <c r="L52" s="53">
        <f t="shared" si="28"/>
        <v>0.125</v>
      </c>
      <c r="M52" s="53">
        <f t="shared" si="28"/>
        <v>0.25</v>
      </c>
      <c r="N52" s="53">
        <f t="shared" si="28"/>
        <v>0</v>
      </c>
      <c r="O52" s="53">
        <f t="shared" ref="O52:P52" si="29">O51/$C51</f>
        <v>0.125</v>
      </c>
      <c r="P52" s="53">
        <f t="shared" si="29"/>
        <v>0</v>
      </c>
      <c r="Q52" s="53">
        <f t="shared" si="28"/>
        <v>0.125</v>
      </c>
      <c r="R52" s="53">
        <f t="shared" si="28"/>
        <v>0</v>
      </c>
      <c r="S52" s="53">
        <f t="shared" si="28"/>
        <v>0</v>
      </c>
    </row>
    <row r="53" spans="2:20" x14ac:dyDescent="0.15">
      <c r="B53" s="50" t="s">
        <v>10</v>
      </c>
      <c r="C53" s="44">
        <f>SUM(D53:S53)</f>
        <v>32</v>
      </c>
      <c r="D53" s="51">
        <v>1</v>
      </c>
      <c r="E53" s="45">
        <v>1</v>
      </c>
      <c r="F53" s="45">
        <v>2</v>
      </c>
      <c r="G53" s="45">
        <v>1</v>
      </c>
      <c r="H53" s="45">
        <v>4</v>
      </c>
      <c r="I53" s="51">
        <v>2</v>
      </c>
      <c r="J53" s="45">
        <v>1</v>
      </c>
      <c r="K53" s="45">
        <v>2</v>
      </c>
      <c r="L53" s="45">
        <v>1</v>
      </c>
      <c r="M53" s="45">
        <v>3</v>
      </c>
      <c r="N53" s="45">
        <v>3</v>
      </c>
      <c r="O53" s="45">
        <v>3</v>
      </c>
      <c r="P53" s="45">
        <v>1</v>
      </c>
      <c r="Q53" s="45">
        <v>3</v>
      </c>
      <c r="R53" s="45">
        <v>0</v>
      </c>
      <c r="S53" s="45">
        <v>4</v>
      </c>
    </row>
    <row r="54" spans="2:20" x14ac:dyDescent="0.15">
      <c r="B54" s="52"/>
      <c r="C54" s="53">
        <f>$C53/C53</f>
        <v>1</v>
      </c>
      <c r="D54" s="53">
        <f>D53/$C53</f>
        <v>3.125E-2</v>
      </c>
      <c r="E54" s="53">
        <f t="shared" ref="E54:H54" si="30">E53/$C53</f>
        <v>3.125E-2</v>
      </c>
      <c r="F54" s="53">
        <f t="shared" si="30"/>
        <v>6.25E-2</v>
      </c>
      <c r="G54" s="53">
        <f t="shared" si="30"/>
        <v>3.125E-2</v>
      </c>
      <c r="H54" s="53">
        <f t="shared" si="30"/>
        <v>0.125</v>
      </c>
      <c r="I54" s="53">
        <f>I53/$C53</f>
        <v>6.25E-2</v>
      </c>
      <c r="J54" s="53">
        <f t="shared" ref="J54:S54" si="31">J53/$C53</f>
        <v>3.125E-2</v>
      </c>
      <c r="K54" s="53">
        <f t="shared" si="31"/>
        <v>6.25E-2</v>
      </c>
      <c r="L54" s="53">
        <f t="shared" si="31"/>
        <v>3.125E-2</v>
      </c>
      <c r="M54" s="53">
        <f t="shared" si="31"/>
        <v>9.375E-2</v>
      </c>
      <c r="N54" s="53">
        <f t="shared" si="31"/>
        <v>9.375E-2</v>
      </c>
      <c r="O54" s="53">
        <f t="shared" ref="O54:P54" si="32">O53/$C53</f>
        <v>9.375E-2</v>
      </c>
      <c r="P54" s="53">
        <f t="shared" si="32"/>
        <v>3.125E-2</v>
      </c>
      <c r="Q54" s="53">
        <f t="shared" si="31"/>
        <v>9.375E-2</v>
      </c>
      <c r="R54" s="53">
        <f t="shared" si="31"/>
        <v>0</v>
      </c>
      <c r="S54" s="53">
        <f t="shared" si="31"/>
        <v>0.125</v>
      </c>
    </row>
    <row r="55" spans="2:20" x14ac:dyDescent="0.15">
      <c r="B55" s="50" t="s">
        <v>11</v>
      </c>
      <c r="C55" s="44">
        <f>SUM(D55:S55)</f>
        <v>10</v>
      </c>
      <c r="D55" s="51">
        <v>0</v>
      </c>
      <c r="E55" s="45">
        <v>0</v>
      </c>
      <c r="F55" s="45">
        <v>0</v>
      </c>
      <c r="G55" s="45">
        <v>0</v>
      </c>
      <c r="H55" s="45">
        <v>0</v>
      </c>
      <c r="I55" s="51">
        <v>3</v>
      </c>
      <c r="J55" s="45">
        <v>0</v>
      </c>
      <c r="K55" s="45">
        <v>0</v>
      </c>
      <c r="L55" s="45">
        <v>0</v>
      </c>
      <c r="M55" s="45">
        <v>2</v>
      </c>
      <c r="N55" s="45">
        <v>2</v>
      </c>
      <c r="O55" s="45">
        <v>2</v>
      </c>
      <c r="P55" s="45">
        <v>1</v>
      </c>
      <c r="Q55" s="45">
        <v>0</v>
      </c>
      <c r="R55" s="45">
        <v>0</v>
      </c>
      <c r="S55" s="45">
        <v>0</v>
      </c>
    </row>
    <row r="56" spans="2:20" x14ac:dyDescent="0.15">
      <c r="B56" s="52"/>
      <c r="C56" s="53">
        <f>$C55/C55</f>
        <v>1</v>
      </c>
      <c r="D56" s="53">
        <f>D55/$C55</f>
        <v>0</v>
      </c>
      <c r="E56" s="53">
        <f t="shared" ref="E56:H56" si="33">E55/$C55</f>
        <v>0</v>
      </c>
      <c r="F56" s="53">
        <f t="shared" si="33"/>
        <v>0</v>
      </c>
      <c r="G56" s="53">
        <f t="shared" si="33"/>
        <v>0</v>
      </c>
      <c r="H56" s="53">
        <f t="shared" si="33"/>
        <v>0</v>
      </c>
      <c r="I56" s="53">
        <f>I55/$C55</f>
        <v>0.3</v>
      </c>
      <c r="J56" s="53">
        <f t="shared" ref="J56:S56" si="34">J55/$C55</f>
        <v>0</v>
      </c>
      <c r="K56" s="53">
        <f t="shared" si="34"/>
        <v>0</v>
      </c>
      <c r="L56" s="53">
        <f t="shared" si="34"/>
        <v>0</v>
      </c>
      <c r="M56" s="53">
        <f t="shared" si="34"/>
        <v>0.2</v>
      </c>
      <c r="N56" s="53">
        <f t="shared" si="34"/>
        <v>0.2</v>
      </c>
      <c r="O56" s="53">
        <f t="shared" ref="O56:P56" si="35">O55/$C55</f>
        <v>0.2</v>
      </c>
      <c r="P56" s="53">
        <f t="shared" si="35"/>
        <v>0.1</v>
      </c>
      <c r="Q56" s="53">
        <f t="shared" si="34"/>
        <v>0</v>
      </c>
      <c r="R56" s="53">
        <f t="shared" si="34"/>
        <v>0</v>
      </c>
      <c r="S56" s="53">
        <f t="shared" si="34"/>
        <v>0</v>
      </c>
    </row>
    <row r="57" spans="2:20" x14ac:dyDescent="0.15">
      <c r="B57" s="50" t="s">
        <v>12</v>
      </c>
      <c r="C57" s="44">
        <f>SUM(D57:S57)</f>
        <v>34</v>
      </c>
      <c r="D57" s="51">
        <v>5</v>
      </c>
      <c r="E57" s="45">
        <v>2</v>
      </c>
      <c r="F57" s="45">
        <v>1</v>
      </c>
      <c r="G57" s="45">
        <v>2</v>
      </c>
      <c r="H57" s="45">
        <v>1</v>
      </c>
      <c r="I57" s="51">
        <v>3</v>
      </c>
      <c r="J57" s="45">
        <v>1</v>
      </c>
      <c r="K57" s="45">
        <v>3</v>
      </c>
      <c r="L57" s="45">
        <v>1</v>
      </c>
      <c r="M57" s="45">
        <v>1</v>
      </c>
      <c r="N57" s="45">
        <v>2</v>
      </c>
      <c r="O57" s="45">
        <v>2</v>
      </c>
      <c r="P57" s="45">
        <v>2</v>
      </c>
      <c r="Q57" s="45">
        <v>4</v>
      </c>
      <c r="R57" s="45">
        <v>1</v>
      </c>
      <c r="S57" s="45">
        <v>3</v>
      </c>
    </row>
    <row r="58" spans="2:20" x14ac:dyDescent="0.15">
      <c r="B58" s="52"/>
      <c r="C58" s="53">
        <f>$C57/C57</f>
        <v>1</v>
      </c>
      <c r="D58" s="53">
        <f>D57/$C57</f>
        <v>0.14705882352941177</v>
      </c>
      <c r="E58" s="53">
        <f t="shared" ref="E58:H58" si="36">E57/$C57</f>
        <v>5.8823529411764705E-2</v>
      </c>
      <c r="F58" s="53">
        <f t="shared" si="36"/>
        <v>2.9411764705882353E-2</v>
      </c>
      <c r="G58" s="53">
        <f t="shared" si="36"/>
        <v>5.8823529411764705E-2</v>
      </c>
      <c r="H58" s="53">
        <f t="shared" si="36"/>
        <v>2.9411764705882353E-2</v>
      </c>
      <c r="I58" s="53">
        <f>I57/$C57</f>
        <v>8.8235294117647065E-2</v>
      </c>
      <c r="J58" s="53">
        <f t="shared" ref="J58:S58" si="37">J57/$C57</f>
        <v>2.9411764705882353E-2</v>
      </c>
      <c r="K58" s="53">
        <f t="shared" si="37"/>
        <v>8.8235294117647065E-2</v>
      </c>
      <c r="L58" s="53">
        <f t="shared" si="37"/>
        <v>2.9411764705882353E-2</v>
      </c>
      <c r="M58" s="53">
        <f t="shared" si="37"/>
        <v>2.9411764705882353E-2</v>
      </c>
      <c r="N58" s="53">
        <f t="shared" si="37"/>
        <v>5.8823529411764705E-2</v>
      </c>
      <c r="O58" s="53">
        <f t="shared" ref="O58:P58" si="38">O57/$C57</f>
        <v>5.8823529411764705E-2</v>
      </c>
      <c r="P58" s="53">
        <f t="shared" si="38"/>
        <v>5.8823529411764705E-2</v>
      </c>
      <c r="Q58" s="53">
        <f t="shared" si="37"/>
        <v>0.11764705882352941</v>
      </c>
      <c r="R58" s="53">
        <f t="shared" si="37"/>
        <v>2.9411764705882353E-2</v>
      </c>
      <c r="S58" s="53">
        <f t="shared" si="37"/>
        <v>8.8235294117647065E-2</v>
      </c>
    </row>
    <row r="59" spans="2:20" x14ac:dyDescent="0.15">
      <c r="B59" s="50" t="s">
        <v>13</v>
      </c>
      <c r="C59" s="44">
        <f>SUM(D59:S59)</f>
        <v>21</v>
      </c>
      <c r="D59" s="138">
        <v>3</v>
      </c>
      <c r="E59" s="138">
        <v>1</v>
      </c>
      <c r="F59" s="138">
        <v>1</v>
      </c>
      <c r="G59" s="138">
        <v>0</v>
      </c>
      <c r="H59" s="138">
        <v>3</v>
      </c>
      <c r="I59" s="138">
        <v>3</v>
      </c>
      <c r="J59" s="138">
        <v>0</v>
      </c>
      <c r="K59" s="138">
        <v>2</v>
      </c>
      <c r="L59" s="138">
        <v>0</v>
      </c>
      <c r="M59" s="138">
        <v>1</v>
      </c>
      <c r="N59" s="138">
        <v>2</v>
      </c>
      <c r="O59" s="138">
        <v>2</v>
      </c>
      <c r="P59" s="138">
        <v>0</v>
      </c>
      <c r="Q59" s="138">
        <v>1</v>
      </c>
      <c r="R59" s="138">
        <v>0</v>
      </c>
      <c r="S59" s="138">
        <v>2</v>
      </c>
    </row>
    <row r="60" spans="2:20" x14ac:dyDescent="0.15">
      <c r="B60" s="52"/>
      <c r="C60" s="53">
        <f>$C59/C59</f>
        <v>1</v>
      </c>
      <c r="D60" s="53">
        <f>D59/$C59</f>
        <v>0.14285714285714285</v>
      </c>
      <c r="E60" s="53">
        <f t="shared" ref="E60:H60" si="39">E59/$C59</f>
        <v>4.7619047619047616E-2</v>
      </c>
      <c r="F60" s="53">
        <f t="shared" si="39"/>
        <v>4.7619047619047616E-2</v>
      </c>
      <c r="G60" s="53">
        <f t="shared" si="39"/>
        <v>0</v>
      </c>
      <c r="H60" s="53">
        <f t="shared" si="39"/>
        <v>0.14285714285714285</v>
      </c>
      <c r="I60" s="53">
        <f>I59/$C59</f>
        <v>0.14285714285714285</v>
      </c>
      <c r="J60" s="53">
        <f t="shared" ref="J60:S60" si="40">J59/$C59</f>
        <v>0</v>
      </c>
      <c r="K60" s="53">
        <f t="shared" si="40"/>
        <v>9.5238095238095233E-2</v>
      </c>
      <c r="L60" s="53">
        <f t="shared" si="40"/>
        <v>0</v>
      </c>
      <c r="M60" s="53">
        <f t="shared" si="40"/>
        <v>4.7619047619047616E-2</v>
      </c>
      <c r="N60" s="53">
        <f t="shared" si="40"/>
        <v>9.5238095238095233E-2</v>
      </c>
      <c r="O60" s="53">
        <f t="shared" ref="O60:P60" si="41">O59/$C59</f>
        <v>9.5238095238095233E-2</v>
      </c>
      <c r="P60" s="53">
        <f t="shared" si="41"/>
        <v>0</v>
      </c>
      <c r="Q60" s="53">
        <f t="shared" si="40"/>
        <v>4.7619047619047616E-2</v>
      </c>
      <c r="R60" s="53">
        <f t="shared" si="40"/>
        <v>0</v>
      </c>
      <c r="S60" s="53">
        <f t="shared" si="40"/>
        <v>9.5238095238095233E-2</v>
      </c>
    </row>
    <row r="61" spans="2:20" x14ac:dyDescent="0.15">
      <c r="B61" s="50" t="s">
        <v>43</v>
      </c>
      <c r="C61" s="44">
        <f>SUM(D61:S61)</f>
        <v>123</v>
      </c>
      <c r="D61" s="51">
        <v>10</v>
      </c>
      <c r="E61" s="45">
        <v>5</v>
      </c>
      <c r="F61" s="45">
        <v>1</v>
      </c>
      <c r="G61" s="45">
        <v>3</v>
      </c>
      <c r="H61" s="45">
        <v>4</v>
      </c>
      <c r="I61" s="51">
        <v>15</v>
      </c>
      <c r="J61" s="45">
        <v>4</v>
      </c>
      <c r="K61" s="45">
        <v>8</v>
      </c>
      <c r="L61" s="45">
        <v>6</v>
      </c>
      <c r="M61" s="45">
        <v>10</v>
      </c>
      <c r="N61" s="45">
        <v>12</v>
      </c>
      <c r="O61" s="45">
        <v>9</v>
      </c>
      <c r="P61" s="45">
        <v>0</v>
      </c>
      <c r="Q61" s="45">
        <v>10</v>
      </c>
      <c r="R61" s="45">
        <v>7</v>
      </c>
      <c r="S61" s="45">
        <v>19</v>
      </c>
    </row>
    <row r="62" spans="2:20" x14ac:dyDescent="0.15">
      <c r="B62" s="52"/>
      <c r="C62" s="53">
        <f>$C61/C61</f>
        <v>1</v>
      </c>
      <c r="D62" s="53">
        <f>D61/$C61</f>
        <v>8.1300813008130079E-2</v>
      </c>
      <c r="E62" s="53">
        <f t="shared" ref="E62:H62" si="42">E61/$C61</f>
        <v>4.065040650406504E-2</v>
      </c>
      <c r="F62" s="53">
        <f t="shared" si="42"/>
        <v>8.130081300813009E-3</v>
      </c>
      <c r="G62" s="53">
        <f t="shared" si="42"/>
        <v>2.4390243902439025E-2</v>
      </c>
      <c r="H62" s="53">
        <f t="shared" si="42"/>
        <v>3.2520325203252036E-2</v>
      </c>
      <c r="I62" s="53">
        <f>I61/$C61</f>
        <v>0.12195121951219512</v>
      </c>
      <c r="J62" s="53">
        <f t="shared" ref="J62:S62" si="43">J61/$C61</f>
        <v>3.2520325203252036E-2</v>
      </c>
      <c r="K62" s="53">
        <f t="shared" si="43"/>
        <v>6.5040650406504072E-2</v>
      </c>
      <c r="L62" s="53">
        <f t="shared" si="43"/>
        <v>4.878048780487805E-2</v>
      </c>
      <c r="M62" s="53">
        <f t="shared" si="43"/>
        <v>8.1300813008130079E-2</v>
      </c>
      <c r="N62" s="53">
        <f t="shared" si="43"/>
        <v>9.7560975609756101E-2</v>
      </c>
      <c r="O62" s="53">
        <f t="shared" ref="O62:P62" si="44">O61/$C61</f>
        <v>7.3170731707317069E-2</v>
      </c>
      <c r="P62" s="53">
        <f t="shared" si="44"/>
        <v>0</v>
      </c>
      <c r="Q62" s="53">
        <f t="shared" si="43"/>
        <v>8.1300813008130079E-2</v>
      </c>
      <c r="R62" s="53">
        <f t="shared" si="43"/>
        <v>5.6910569105691054E-2</v>
      </c>
      <c r="S62" s="53">
        <f t="shared" si="43"/>
        <v>0.15447154471544716</v>
      </c>
    </row>
    <row r="64" spans="2:20" x14ac:dyDescent="0.4">
      <c r="B64" s="18" t="s">
        <v>48</v>
      </c>
      <c r="S64" s="19"/>
      <c r="T64" s="19"/>
    </row>
    <row r="65" spans="2:20" s="24" customFormat="1" ht="56.25" x14ac:dyDescent="0.4">
      <c r="B65" s="89"/>
      <c r="C65" s="90" t="s">
        <v>39</v>
      </c>
      <c r="D65" s="96" t="s">
        <v>125</v>
      </c>
      <c r="E65" s="96" t="s">
        <v>126</v>
      </c>
      <c r="F65" s="96" t="s">
        <v>127</v>
      </c>
      <c r="G65" s="96" t="s">
        <v>128</v>
      </c>
      <c r="H65" s="96" t="s">
        <v>129</v>
      </c>
      <c r="I65" s="96" t="s">
        <v>130</v>
      </c>
      <c r="J65" s="96" t="s">
        <v>131</v>
      </c>
      <c r="K65" s="96" t="s">
        <v>132</v>
      </c>
      <c r="L65" s="96" t="s">
        <v>133</v>
      </c>
      <c r="M65" s="96" t="s">
        <v>198</v>
      </c>
      <c r="N65" s="96" t="s">
        <v>199</v>
      </c>
      <c r="O65" s="96" t="s">
        <v>200</v>
      </c>
      <c r="P65" s="96" t="s">
        <v>135</v>
      </c>
      <c r="Q65" s="96" t="s">
        <v>136</v>
      </c>
      <c r="R65" s="91" t="s">
        <v>2</v>
      </c>
      <c r="S65" s="91" t="s">
        <v>91</v>
      </c>
    </row>
    <row r="66" spans="2:20" x14ac:dyDescent="0.15">
      <c r="B66" s="164" t="s">
        <v>42</v>
      </c>
      <c r="C66" s="44">
        <f>SUM(D66:S66)</f>
        <v>1582</v>
      </c>
      <c r="D66" s="45">
        <f t="shared" ref="D66:S66" si="45">SUM(D68,D70,D72,D74,D76,)</f>
        <v>183</v>
      </c>
      <c r="E66" s="45">
        <f t="shared" si="45"/>
        <v>88</v>
      </c>
      <c r="F66" s="45">
        <f t="shared" si="45"/>
        <v>50</v>
      </c>
      <c r="G66" s="45">
        <f t="shared" si="45"/>
        <v>93</v>
      </c>
      <c r="H66" s="45">
        <f t="shared" si="45"/>
        <v>85</v>
      </c>
      <c r="I66" s="45">
        <f t="shared" si="45"/>
        <v>215</v>
      </c>
      <c r="J66" s="45">
        <f t="shared" si="45"/>
        <v>24</v>
      </c>
      <c r="K66" s="45">
        <f t="shared" si="45"/>
        <v>101</v>
      </c>
      <c r="L66" s="45">
        <f t="shared" si="45"/>
        <v>44</v>
      </c>
      <c r="M66" s="45">
        <f t="shared" si="45"/>
        <v>118</v>
      </c>
      <c r="N66" s="45">
        <f t="shared" si="45"/>
        <v>169</v>
      </c>
      <c r="O66" s="45">
        <f t="shared" ref="O66:P66" si="46">SUM(O68,O70,O72,O74,O76,)</f>
        <v>100</v>
      </c>
      <c r="P66" s="45">
        <f t="shared" si="46"/>
        <v>21</v>
      </c>
      <c r="Q66" s="45">
        <f t="shared" si="45"/>
        <v>101</v>
      </c>
      <c r="R66" s="45">
        <f t="shared" si="45"/>
        <v>31</v>
      </c>
      <c r="S66" s="45">
        <f t="shared" si="45"/>
        <v>159</v>
      </c>
      <c r="T66" s="19"/>
    </row>
    <row r="67" spans="2:20" ht="12.75" thickBot="1" x14ac:dyDescent="0.2">
      <c r="B67" s="47"/>
      <c r="C67" s="48">
        <f>$C66/C66</f>
        <v>1</v>
      </c>
      <c r="D67" s="48">
        <f t="shared" ref="D67:S67" si="47">D66/$C66</f>
        <v>0.11567635903919089</v>
      </c>
      <c r="E67" s="48">
        <f t="shared" si="47"/>
        <v>5.5625790139064477E-2</v>
      </c>
      <c r="F67" s="48">
        <f t="shared" si="47"/>
        <v>3.1605562579013903E-2</v>
      </c>
      <c r="G67" s="48">
        <f t="shared" si="47"/>
        <v>5.8786346396965866E-2</v>
      </c>
      <c r="H67" s="48">
        <f t="shared" si="47"/>
        <v>5.3729456384323644E-2</v>
      </c>
      <c r="I67" s="48">
        <f t="shared" si="47"/>
        <v>0.13590391908975979</v>
      </c>
      <c r="J67" s="48">
        <f t="shared" si="47"/>
        <v>1.5170670037926675E-2</v>
      </c>
      <c r="K67" s="48">
        <f t="shared" si="47"/>
        <v>6.3843236409608095E-2</v>
      </c>
      <c r="L67" s="48">
        <f t="shared" si="47"/>
        <v>2.7812895069532238E-2</v>
      </c>
      <c r="M67" s="48">
        <f t="shared" si="47"/>
        <v>7.4589127686472814E-2</v>
      </c>
      <c r="N67" s="48">
        <f t="shared" si="47"/>
        <v>0.106826801517067</v>
      </c>
      <c r="O67" s="48">
        <f t="shared" ref="O67:P67" si="48">O66/$C66</f>
        <v>6.3211125158027806E-2</v>
      </c>
      <c r="P67" s="48">
        <f t="shared" si="48"/>
        <v>1.3274336283185841E-2</v>
      </c>
      <c r="Q67" s="48">
        <f t="shared" si="47"/>
        <v>6.3843236409608095E-2</v>
      </c>
      <c r="R67" s="48">
        <f t="shared" si="47"/>
        <v>1.9595448798988623E-2</v>
      </c>
      <c r="S67" s="48">
        <f t="shared" si="47"/>
        <v>0.10050568900126422</v>
      </c>
      <c r="T67" s="19"/>
    </row>
    <row r="68" spans="2:20" ht="12.75" thickTop="1" x14ac:dyDescent="0.15">
      <c r="B68" s="50" t="s">
        <v>17</v>
      </c>
      <c r="C68" s="44">
        <f>SUM(D68:S68)</f>
        <v>1203</v>
      </c>
      <c r="D68" s="51">
        <v>148</v>
      </c>
      <c r="E68" s="45">
        <v>71</v>
      </c>
      <c r="F68" s="45">
        <v>43</v>
      </c>
      <c r="G68" s="45">
        <v>72</v>
      </c>
      <c r="H68" s="51">
        <v>69</v>
      </c>
      <c r="I68" s="45">
        <v>154</v>
      </c>
      <c r="J68" s="45">
        <v>18</v>
      </c>
      <c r="K68" s="45">
        <v>75</v>
      </c>
      <c r="L68" s="45">
        <v>35</v>
      </c>
      <c r="M68" s="45">
        <v>78</v>
      </c>
      <c r="N68" s="45">
        <v>116</v>
      </c>
      <c r="O68" s="45">
        <v>73</v>
      </c>
      <c r="P68" s="45">
        <v>12</v>
      </c>
      <c r="Q68" s="45">
        <v>80</v>
      </c>
      <c r="R68" s="45">
        <v>21</v>
      </c>
      <c r="S68" s="45">
        <v>138</v>
      </c>
      <c r="T68" s="19"/>
    </row>
    <row r="69" spans="2:20" x14ac:dyDescent="0.15">
      <c r="B69" s="52"/>
      <c r="C69" s="53">
        <f>$C68/C68</f>
        <v>1</v>
      </c>
      <c r="D69" s="53">
        <f t="shared" ref="D69:S69" si="49">D68/$C68</f>
        <v>0.1230257689110557</v>
      </c>
      <c r="E69" s="53">
        <f t="shared" si="49"/>
        <v>5.9019118869492931E-2</v>
      </c>
      <c r="F69" s="53">
        <f t="shared" si="49"/>
        <v>3.5743973399833748E-2</v>
      </c>
      <c r="G69" s="53">
        <f t="shared" si="49"/>
        <v>5.9850374064837904E-2</v>
      </c>
      <c r="H69" s="53">
        <f t="shared" si="49"/>
        <v>5.7356608478802994E-2</v>
      </c>
      <c r="I69" s="53">
        <f t="shared" si="49"/>
        <v>0.12801330008312553</v>
      </c>
      <c r="J69" s="53">
        <f t="shared" si="49"/>
        <v>1.4962593516209476E-2</v>
      </c>
      <c r="K69" s="53">
        <f t="shared" si="49"/>
        <v>6.2344139650872821E-2</v>
      </c>
      <c r="L69" s="53">
        <f t="shared" si="49"/>
        <v>2.9093931837073983E-2</v>
      </c>
      <c r="M69" s="53">
        <f t="shared" si="49"/>
        <v>6.4837905236907731E-2</v>
      </c>
      <c r="N69" s="53">
        <f t="shared" si="49"/>
        <v>9.6425602660016624E-2</v>
      </c>
      <c r="O69" s="53">
        <f t="shared" ref="O69:P69" si="50">O68/$C68</f>
        <v>6.0681629260182876E-2</v>
      </c>
      <c r="P69" s="53">
        <f t="shared" si="50"/>
        <v>9.9750623441396506E-3</v>
      </c>
      <c r="Q69" s="53">
        <f t="shared" si="49"/>
        <v>6.6500415627597675E-2</v>
      </c>
      <c r="R69" s="53">
        <f t="shared" si="49"/>
        <v>1.7456359102244388E-2</v>
      </c>
      <c r="S69" s="53">
        <f t="shared" si="49"/>
        <v>0.11471321695760599</v>
      </c>
      <c r="T69" s="19"/>
    </row>
    <row r="70" spans="2:20" x14ac:dyDescent="0.15">
      <c r="B70" s="50" t="s">
        <v>18</v>
      </c>
      <c r="C70" s="44">
        <f>SUM(D70:S70)</f>
        <v>187</v>
      </c>
      <c r="D70" s="51">
        <v>17</v>
      </c>
      <c r="E70" s="45">
        <v>10</v>
      </c>
      <c r="F70" s="45">
        <v>1</v>
      </c>
      <c r="G70" s="45">
        <v>13</v>
      </c>
      <c r="H70" s="51">
        <v>7</v>
      </c>
      <c r="I70" s="45">
        <v>28</v>
      </c>
      <c r="J70" s="45">
        <v>2</v>
      </c>
      <c r="K70" s="45">
        <v>11</v>
      </c>
      <c r="L70" s="45">
        <v>4</v>
      </c>
      <c r="M70" s="45">
        <v>20</v>
      </c>
      <c r="N70" s="45">
        <v>22</v>
      </c>
      <c r="O70" s="45">
        <v>14</v>
      </c>
      <c r="P70" s="45">
        <v>6</v>
      </c>
      <c r="Q70" s="45">
        <v>13</v>
      </c>
      <c r="R70" s="45">
        <v>5</v>
      </c>
      <c r="S70" s="45">
        <v>14</v>
      </c>
      <c r="T70" s="19"/>
    </row>
    <row r="71" spans="2:20" x14ac:dyDescent="0.15">
      <c r="B71" s="52"/>
      <c r="C71" s="53">
        <f>$C70/C70</f>
        <v>1</v>
      </c>
      <c r="D71" s="53">
        <f t="shared" ref="D71:S71" si="51">D70/$C70</f>
        <v>9.0909090909090912E-2</v>
      </c>
      <c r="E71" s="53">
        <f t="shared" si="51"/>
        <v>5.3475935828877004E-2</v>
      </c>
      <c r="F71" s="53">
        <f t="shared" si="51"/>
        <v>5.3475935828877002E-3</v>
      </c>
      <c r="G71" s="53">
        <f t="shared" si="51"/>
        <v>6.9518716577540107E-2</v>
      </c>
      <c r="H71" s="53">
        <f t="shared" si="51"/>
        <v>3.7433155080213901E-2</v>
      </c>
      <c r="I71" s="53">
        <f t="shared" si="51"/>
        <v>0.1497326203208556</v>
      </c>
      <c r="J71" s="53">
        <f t="shared" si="51"/>
        <v>1.06951871657754E-2</v>
      </c>
      <c r="K71" s="53">
        <f t="shared" si="51"/>
        <v>5.8823529411764705E-2</v>
      </c>
      <c r="L71" s="53">
        <f t="shared" si="51"/>
        <v>2.1390374331550801E-2</v>
      </c>
      <c r="M71" s="53">
        <f t="shared" si="51"/>
        <v>0.10695187165775401</v>
      </c>
      <c r="N71" s="53">
        <f t="shared" si="51"/>
        <v>0.11764705882352941</v>
      </c>
      <c r="O71" s="53">
        <f t="shared" ref="O71:P71" si="52">O70/$C70</f>
        <v>7.4866310160427801E-2</v>
      </c>
      <c r="P71" s="53">
        <f t="shared" si="52"/>
        <v>3.2085561497326207E-2</v>
      </c>
      <c r="Q71" s="53">
        <f t="shared" si="51"/>
        <v>6.9518716577540107E-2</v>
      </c>
      <c r="R71" s="53">
        <f t="shared" si="51"/>
        <v>2.6737967914438502E-2</v>
      </c>
      <c r="S71" s="53">
        <f t="shared" si="51"/>
        <v>7.4866310160427801E-2</v>
      </c>
      <c r="T71" s="19"/>
    </row>
    <row r="72" spans="2:20" x14ac:dyDescent="0.15">
      <c r="B72" s="50" t="s">
        <v>19</v>
      </c>
      <c r="C72" s="44">
        <f>SUM(D72:S72)</f>
        <v>61</v>
      </c>
      <c r="D72" s="51">
        <v>7</v>
      </c>
      <c r="E72" s="45">
        <v>3</v>
      </c>
      <c r="F72" s="45">
        <v>0</v>
      </c>
      <c r="G72" s="45">
        <v>4</v>
      </c>
      <c r="H72" s="51">
        <v>3</v>
      </c>
      <c r="I72" s="45">
        <v>12</v>
      </c>
      <c r="J72" s="45">
        <v>3</v>
      </c>
      <c r="K72" s="45">
        <v>4</v>
      </c>
      <c r="L72" s="45">
        <v>0</v>
      </c>
      <c r="M72" s="45">
        <v>5</v>
      </c>
      <c r="N72" s="45">
        <v>12</v>
      </c>
      <c r="O72" s="45">
        <v>2</v>
      </c>
      <c r="P72" s="45">
        <v>1</v>
      </c>
      <c r="Q72" s="45">
        <v>2</v>
      </c>
      <c r="R72" s="45">
        <v>2</v>
      </c>
      <c r="S72" s="45">
        <v>1</v>
      </c>
      <c r="T72" s="19"/>
    </row>
    <row r="73" spans="2:20" x14ac:dyDescent="0.15">
      <c r="B73" s="52"/>
      <c r="C73" s="53">
        <f>$C72/C72</f>
        <v>1</v>
      </c>
      <c r="D73" s="53">
        <f t="shared" ref="D73:S73" si="53">D72/$C72</f>
        <v>0.11475409836065574</v>
      </c>
      <c r="E73" s="53">
        <f t="shared" si="53"/>
        <v>4.9180327868852458E-2</v>
      </c>
      <c r="F73" s="53">
        <f t="shared" si="53"/>
        <v>0</v>
      </c>
      <c r="G73" s="53">
        <f t="shared" si="53"/>
        <v>6.5573770491803282E-2</v>
      </c>
      <c r="H73" s="53">
        <f t="shared" si="53"/>
        <v>4.9180327868852458E-2</v>
      </c>
      <c r="I73" s="53">
        <f t="shared" si="53"/>
        <v>0.19672131147540983</v>
      </c>
      <c r="J73" s="53">
        <f t="shared" si="53"/>
        <v>4.9180327868852458E-2</v>
      </c>
      <c r="K73" s="53">
        <f t="shared" si="53"/>
        <v>6.5573770491803282E-2</v>
      </c>
      <c r="L73" s="53">
        <f t="shared" si="53"/>
        <v>0</v>
      </c>
      <c r="M73" s="53">
        <f t="shared" si="53"/>
        <v>8.1967213114754092E-2</v>
      </c>
      <c r="N73" s="53">
        <f t="shared" si="53"/>
        <v>0.19672131147540983</v>
      </c>
      <c r="O73" s="53">
        <f t="shared" ref="O73:P73" si="54">O72/$C72</f>
        <v>3.2786885245901641E-2</v>
      </c>
      <c r="P73" s="53">
        <f t="shared" si="54"/>
        <v>1.6393442622950821E-2</v>
      </c>
      <c r="Q73" s="53">
        <f t="shared" si="53"/>
        <v>3.2786885245901641E-2</v>
      </c>
      <c r="R73" s="53">
        <f t="shared" si="53"/>
        <v>3.2786885245901641E-2</v>
      </c>
      <c r="S73" s="53">
        <f t="shared" si="53"/>
        <v>1.6393442622950821E-2</v>
      </c>
      <c r="T73" s="19"/>
    </row>
    <row r="74" spans="2:20" x14ac:dyDescent="0.15">
      <c r="B74" s="50" t="s">
        <v>20</v>
      </c>
      <c r="C74" s="44">
        <f>SUM(D74:S74)</f>
        <v>92</v>
      </c>
      <c r="D74" s="51">
        <v>7</v>
      </c>
      <c r="E74" s="45">
        <v>2</v>
      </c>
      <c r="F74" s="45">
        <v>3</v>
      </c>
      <c r="G74" s="45">
        <v>3</v>
      </c>
      <c r="H74" s="51">
        <v>4</v>
      </c>
      <c r="I74" s="45">
        <v>17</v>
      </c>
      <c r="J74" s="45">
        <v>0</v>
      </c>
      <c r="K74" s="45">
        <v>9</v>
      </c>
      <c r="L74" s="45">
        <v>3</v>
      </c>
      <c r="M74" s="45">
        <v>14</v>
      </c>
      <c r="N74" s="45">
        <v>14</v>
      </c>
      <c r="O74" s="45">
        <v>8</v>
      </c>
      <c r="P74" s="45">
        <v>2</v>
      </c>
      <c r="Q74" s="45">
        <v>5</v>
      </c>
      <c r="R74" s="45">
        <v>1</v>
      </c>
      <c r="S74" s="45">
        <v>0</v>
      </c>
      <c r="T74" s="19"/>
    </row>
    <row r="75" spans="2:20" x14ac:dyDescent="0.15">
      <c r="B75" s="52"/>
      <c r="C75" s="53">
        <f>$C74/C74</f>
        <v>1</v>
      </c>
      <c r="D75" s="53">
        <f t="shared" ref="D75:S75" si="55">D74/$C74</f>
        <v>7.6086956521739135E-2</v>
      </c>
      <c r="E75" s="53">
        <f t="shared" si="55"/>
        <v>2.1739130434782608E-2</v>
      </c>
      <c r="F75" s="53">
        <f t="shared" si="55"/>
        <v>3.2608695652173912E-2</v>
      </c>
      <c r="G75" s="53">
        <f t="shared" si="55"/>
        <v>3.2608695652173912E-2</v>
      </c>
      <c r="H75" s="53">
        <f t="shared" si="55"/>
        <v>4.3478260869565216E-2</v>
      </c>
      <c r="I75" s="53">
        <f t="shared" si="55"/>
        <v>0.18478260869565216</v>
      </c>
      <c r="J75" s="53">
        <f t="shared" si="55"/>
        <v>0</v>
      </c>
      <c r="K75" s="53">
        <f t="shared" si="55"/>
        <v>9.7826086956521743E-2</v>
      </c>
      <c r="L75" s="53">
        <f t="shared" si="55"/>
        <v>3.2608695652173912E-2</v>
      </c>
      <c r="M75" s="53">
        <f t="shared" si="55"/>
        <v>0.15217391304347827</v>
      </c>
      <c r="N75" s="53">
        <f t="shared" si="55"/>
        <v>0.15217391304347827</v>
      </c>
      <c r="O75" s="53">
        <f t="shared" ref="O75:P75" si="56">O74/$C74</f>
        <v>8.6956521739130432E-2</v>
      </c>
      <c r="P75" s="53">
        <f t="shared" si="56"/>
        <v>2.1739130434782608E-2</v>
      </c>
      <c r="Q75" s="53">
        <f t="shared" si="55"/>
        <v>5.434782608695652E-2</v>
      </c>
      <c r="R75" s="53">
        <f t="shared" si="55"/>
        <v>1.0869565217391304E-2</v>
      </c>
      <c r="S75" s="53">
        <f t="shared" si="55"/>
        <v>0</v>
      </c>
      <c r="T75" s="19"/>
    </row>
    <row r="76" spans="2:20" x14ac:dyDescent="0.15">
      <c r="B76" s="50" t="s">
        <v>24</v>
      </c>
      <c r="C76" s="44">
        <f>SUM(D76:S76)</f>
        <v>39</v>
      </c>
      <c r="D76" s="51">
        <v>4</v>
      </c>
      <c r="E76" s="45">
        <v>2</v>
      </c>
      <c r="F76" s="45">
        <v>3</v>
      </c>
      <c r="G76" s="45">
        <v>1</v>
      </c>
      <c r="H76" s="51">
        <v>2</v>
      </c>
      <c r="I76" s="45">
        <v>4</v>
      </c>
      <c r="J76" s="45">
        <v>1</v>
      </c>
      <c r="K76" s="45">
        <v>2</v>
      </c>
      <c r="L76" s="45">
        <v>2</v>
      </c>
      <c r="M76" s="45">
        <v>1</v>
      </c>
      <c r="N76" s="45">
        <v>5</v>
      </c>
      <c r="O76" s="45">
        <v>3</v>
      </c>
      <c r="P76" s="45">
        <v>0</v>
      </c>
      <c r="Q76" s="45">
        <v>1</v>
      </c>
      <c r="R76" s="45">
        <v>2</v>
      </c>
      <c r="S76" s="45">
        <v>6</v>
      </c>
      <c r="T76" s="19"/>
    </row>
    <row r="77" spans="2:20" x14ac:dyDescent="0.15">
      <c r="B77" s="52"/>
      <c r="C77" s="53">
        <f>$C76/C76</f>
        <v>1</v>
      </c>
      <c r="D77" s="53">
        <f t="shared" ref="D77:S77" si="57">D76/$C76</f>
        <v>0.10256410256410256</v>
      </c>
      <c r="E77" s="53">
        <f t="shared" si="57"/>
        <v>5.128205128205128E-2</v>
      </c>
      <c r="F77" s="53">
        <f t="shared" si="57"/>
        <v>7.6923076923076927E-2</v>
      </c>
      <c r="G77" s="53">
        <f t="shared" si="57"/>
        <v>2.564102564102564E-2</v>
      </c>
      <c r="H77" s="53">
        <f t="shared" si="57"/>
        <v>5.128205128205128E-2</v>
      </c>
      <c r="I77" s="53">
        <f t="shared" si="57"/>
        <v>0.10256410256410256</v>
      </c>
      <c r="J77" s="53">
        <f t="shared" si="57"/>
        <v>2.564102564102564E-2</v>
      </c>
      <c r="K77" s="53">
        <f t="shared" si="57"/>
        <v>5.128205128205128E-2</v>
      </c>
      <c r="L77" s="53">
        <f t="shared" si="57"/>
        <v>5.128205128205128E-2</v>
      </c>
      <c r="M77" s="53">
        <f t="shared" si="57"/>
        <v>2.564102564102564E-2</v>
      </c>
      <c r="N77" s="53">
        <f t="shared" si="57"/>
        <v>0.12820512820512819</v>
      </c>
      <c r="O77" s="53">
        <f t="shared" ref="O77:P77" si="58">O76/$C76</f>
        <v>7.6923076923076927E-2</v>
      </c>
      <c r="P77" s="53">
        <f t="shared" si="58"/>
        <v>0</v>
      </c>
      <c r="Q77" s="53">
        <f t="shared" si="57"/>
        <v>2.564102564102564E-2</v>
      </c>
      <c r="R77" s="53">
        <f t="shared" si="57"/>
        <v>5.128205128205128E-2</v>
      </c>
      <c r="S77" s="53">
        <f t="shared" si="57"/>
        <v>0.15384615384615385</v>
      </c>
      <c r="T77" s="19"/>
    </row>
    <row r="78" spans="2:20" x14ac:dyDescent="0.4">
      <c r="T78" s="19"/>
    </row>
    <row r="79" spans="2:20" x14ac:dyDescent="0.4">
      <c r="B79" s="18" t="s">
        <v>49</v>
      </c>
      <c r="T79" s="19"/>
    </row>
    <row r="80" spans="2:20" s="24" customFormat="1" ht="59.25" customHeight="1" x14ac:dyDescent="0.4">
      <c r="B80" s="89"/>
      <c r="C80" s="90" t="s">
        <v>39</v>
      </c>
      <c r="D80" s="96" t="s">
        <v>125</v>
      </c>
      <c r="E80" s="96" t="s">
        <v>126</v>
      </c>
      <c r="F80" s="96" t="s">
        <v>127</v>
      </c>
      <c r="G80" s="96" t="s">
        <v>128</v>
      </c>
      <c r="H80" s="96" t="s">
        <v>129</v>
      </c>
      <c r="I80" s="96" t="s">
        <v>130</v>
      </c>
      <c r="J80" s="96" t="s">
        <v>131</v>
      </c>
      <c r="K80" s="96" t="s">
        <v>132</v>
      </c>
      <c r="L80" s="96" t="s">
        <v>133</v>
      </c>
      <c r="M80" s="96" t="s">
        <v>198</v>
      </c>
      <c r="N80" s="96" t="s">
        <v>199</v>
      </c>
      <c r="O80" s="96" t="s">
        <v>200</v>
      </c>
      <c r="P80" s="96" t="s">
        <v>135</v>
      </c>
      <c r="Q80" s="96" t="s">
        <v>136</v>
      </c>
      <c r="R80" s="91" t="s">
        <v>2</v>
      </c>
      <c r="S80" s="91" t="s">
        <v>91</v>
      </c>
    </row>
    <row r="81" spans="2:20" x14ac:dyDescent="0.15">
      <c r="B81" s="164" t="s">
        <v>42</v>
      </c>
      <c r="C81" s="44">
        <f>SUM(D81:S81)</f>
        <v>1560</v>
      </c>
      <c r="D81" s="45">
        <f>SUM(D83,D85,D87,D89,D91,D93)</f>
        <v>182</v>
      </c>
      <c r="E81" s="45">
        <f t="shared" ref="E81:S81" si="59">SUM(E83,E85,E87,E89,E91,E93)</f>
        <v>87</v>
      </c>
      <c r="F81" s="45">
        <f t="shared" si="59"/>
        <v>49</v>
      </c>
      <c r="G81" s="45">
        <f t="shared" si="59"/>
        <v>92</v>
      </c>
      <c r="H81" s="45">
        <f t="shared" si="59"/>
        <v>85</v>
      </c>
      <c r="I81" s="45">
        <f t="shared" si="59"/>
        <v>214</v>
      </c>
      <c r="J81" s="45">
        <f t="shared" si="59"/>
        <v>24</v>
      </c>
      <c r="K81" s="45">
        <f t="shared" si="59"/>
        <v>101</v>
      </c>
      <c r="L81" s="45">
        <f t="shared" si="59"/>
        <v>43</v>
      </c>
      <c r="M81" s="45">
        <f t="shared" si="59"/>
        <v>117</v>
      </c>
      <c r="N81" s="45">
        <f t="shared" si="59"/>
        <v>169</v>
      </c>
      <c r="O81" s="45">
        <f t="shared" ref="O81:P81" si="60">SUM(O83,O85,O87,O89,O91,O93)</f>
        <v>99</v>
      </c>
      <c r="P81" s="45">
        <f t="shared" si="60"/>
        <v>21</v>
      </c>
      <c r="Q81" s="45">
        <f t="shared" si="59"/>
        <v>99</v>
      </c>
      <c r="R81" s="45">
        <f t="shared" si="59"/>
        <v>30</v>
      </c>
      <c r="S81" s="45">
        <f t="shared" si="59"/>
        <v>148</v>
      </c>
      <c r="T81" s="19"/>
    </row>
    <row r="82" spans="2:20" ht="12.75" thickBot="1" x14ac:dyDescent="0.2">
      <c r="B82" s="47"/>
      <c r="C82" s="48">
        <f>$C81/C81</f>
        <v>1</v>
      </c>
      <c r="D82" s="48">
        <f>D81/$C81</f>
        <v>0.11666666666666667</v>
      </c>
      <c r="E82" s="48">
        <f t="shared" ref="E82:G82" si="61">E81/$C81</f>
        <v>5.5769230769230772E-2</v>
      </c>
      <c r="F82" s="48">
        <f t="shared" si="61"/>
        <v>3.141025641025641E-2</v>
      </c>
      <c r="G82" s="48">
        <f t="shared" si="61"/>
        <v>5.8974358974358973E-2</v>
      </c>
      <c r="H82" s="48">
        <f>H81/$C81</f>
        <v>5.4487179487179488E-2</v>
      </c>
      <c r="I82" s="48">
        <f t="shared" ref="I82:S82" si="62">I81/$C81</f>
        <v>0.13717948717948719</v>
      </c>
      <c r="J82" s="48">
        <f t="shared" si="62"/>
        <v>1.5384615384615385E-2</v>
      </c>
      <c r="K82" s="48">
        <f t="shared" si="62"/>
        <v>6.4743589743589749E-2</v>
      </c>
      <c r="L82" s="48">
        <f t="shared" si="62"/>
        <v>2.7564102564102563E-2</v>
      </c>
      <c r="M82" s="48">
        <f t="shared" si="62"/>
        <v>7.4999999999999997E-2</v>
      </c>
      <c r="N82" s="48">
        <f t="shared" si="62"/>
        <v>0.10833333333333334</v>
      </c>
      <c r="O82" s="48">
        <f t="shared" ref="O82:P82" si="63">O81/$C81</f>
        <v>6.3461538461538458E-2</v>
      </c>
      <c r="P82" s="48">
        <f t="shared" si="63"/>
        <v>1.3461538461538462E-2</v>
      </c>
      <c r="Q82" s="48">
        <f t="shared" si="62"/>
        <v>6.3461538461538458E-2</v>
      </c>
      <c r="R82" s="48">
        <f t="shared" si="62"/>
        <v>1.9230769230769232E-2</v>
      </c>
      <c r="S82" s="48">
        <f t="shared" si="62"/>
        <v>9.4871794871794868E-2</v>
      </c>
      <c r="T82" s="19"/>
    </row>
    <row r="83" spans="2:20" ht="12.75" thickTop="1" x14ac:dyDescent="0.15">
      <c r="B83" s="50" t="s">
        <v>500</v>
      </c>
      <c r="C83" s="44">
        <f>SUM(D83:S83)</f>
        <v>171</v>
      </c>
      <c r="D83" s="51">
        <v>17</v>
      </c>
      <c r="E83" s="45">
        <v>11</v>
      </c>
      <c r="F83" s="45">
        <v>5</v>
      </c>
      <c r="G83" s="45">
        <v>8</v>
      </c>
      <c r="H83" s="51">
        <v>1</v>
      </c>
      <c r="I83" s="45">
        <v>25</v>
      </c>
      <c r="J83" s="45">
        <v>1</v>
      </c>
      <c r="K83" s="45">
        <v>11</v>
      </c>
      <c r="L83" s="45">
        <v>7</v>
      </c>
      <c r="M83" s="45">
        <v>10</v>
      </c>
      <c r="N83" s="45">
        <v>19</v>
      </c>
      <c r="O83" s="45">
        <v>7</v>
      </c>
      <c r="P83" s="45">
        <v>1</v>
      </c>
      <c r="Q83" s="45">
        <v>13</v>
      </c>
      <c r="R83" s="45">
        <v>4</v>
      </c>
      <c r="S83" s="45">
        <v>31</v>
      </c>
    </row>
    <row r="84" spans="2:20" x14ac:dyDescent="0.15">
      <c r="B84" s="52"/>
      <c r="C84" s="53">
        <f>$C83/C83</f>
        <v>1</v>
      </c>
      <c r="D84" s="53">
        <f>D83/$C83</f>
        <v>9.9415204678362568E-2</v>
      </c>
      <c r="E84" s="53">
        <f t="shared" ref="E84:G84" si="64">E83/$C83</f>
        <v>6.4327485380116955E-2</v>
      </c>
      <c r="F84" s="53">
        <f t="shared" si="64"/>
        <v>2.9239766081871343E-2</v>
      </c>
      <c r="G84" s="53">
        <f t="shared" si="64"/>
        <v>4.6783625730994149E-2</v>
      </c>
      <c r="H84" s="53">
        <f>H83/$C83</f>
        <v>5.8479532163742687E-3</v>
      </c>
      <c r="I84" s="53">
        <f t="shared" ref="I84:S84" si="65">I83/$C83</f>
        <v>0.14619883040935672</v>
      </c>
      <c r="J84" s="53">
        <f t="shared" si="65"/>
        <v>5.8479532163742687E-3</v>
      </c>
      <c r="K84" s="53">
        <f t="shared" si="65"/>
        <v>6.4327485380116955E-2</v>
      </c>
      <c r="L84" s="53">
        <f t="shared" si="65"/>
        <v>4.0935672514619881E-2</v>
      </c>
      <c r="M84" s="53">
        <f t="shared" si="65"/>
        <v>5.8479532163742687E-2</v>
      </c>
      <c r="N84" s="53">
        <f t="shared" si="65"/>
        <v>0.1111111111111111</v>
      </c>
      <c r="O84" s="53">
        <f t="shared" ref="O84:P84" si="66">O83/$C83</f>
        <v>4.0935672514619881E-2</v>
      </c>
      <c r="P84" s="53">
        <f t="shared" si="66"/>
        <v>5.8479532163742687E-3</v>
      </c>
      <c r="Q84" s="53">
        <f t="shared" si="65"/>
        <v>7.6023391812865493E-2</v>
      </c>
      <c r="R84" s="53">
        <f t="shared" si="65"/>
        <v>2.3391812865497075E-2</v>
      </c>
      <c r="S84" s="53">
        <f t="shared" si="65"/>
        <v>0.18128654970760233</v>
      </c>
    </row>
    <row r="85" spans="2:20" x14ac:dyDescent="0.15">
      <c r="B85" s="50" t="s">
        <v>21</v>
      </c>
      <c r="C85" s="44">
        <f>SUM(D85:S85)</f>
        <v>442</v>
      </c>
      <c r="D85" s="51">
        <v>52</v>
      </c>
      <c r="E85" s="45">
        <v>31</v>
      </c>
      <c r="F85" s="45">
        <v>18</v>
      </c>
      <c r="G85" s="45">
        <v>27</v>
      </c>
      <c r="H85" s="51">
        <v>28</v>
      </c>
      <c r="I85" s="45">
        <v>47</v>
      </c>
      <c r="J85" s="45">
        <v>10</v>
      </c>
      <c r="K85" s="45">
        <v>24</v>
      </c>
      <c r="L85" s="45">
        <v>14</v>
      </c>
      <c r="M85" s="45">
        <v>28</v>
      </c>
      <c r="N85" s="45">
        <v>39</v>
      </c>
      <c r="O85" s="45">
        <v>31</v>
      </c>
      <c r="P85" s="45">
        <v>5</v>
      </c>
      <c r="Q85" s="45">
        <v>27</v>
      </c>
      <c r="R85" s="45">
        <v>12</v>
      </c>
      <c r="S85" s="45">
        <v>49</v>
      </c>
    </row>
    <row r="86" spans="2:20" x14ac:dyDescent="0.15">
      <c r="B86" s="52"/>
      <c r="C86" s="53">
        <f>$C85/C85</f>
        <v>1</v>
      </c>
      <c r="D86" s="53">
        <f>D85/$C85</f>
        <v>0.11764705882352941</v>
      </c>
      <c r="E86" s="53">
        <f t="shared" ref="E86:G86" si="67">E85/$C85</f>
        <v>7.0135746606334842E-2</v>
      </c>
      <c r="F86" s="53">
        <f t="shared" si="67"/>
        <v>4.072398190045249E-2</v>
      </c>
      <c r="G86" s="53">
        <f t="shared" si="67"/>
        <v>6.1085972850678731E-2</v>
      </c>
      <c r="H86" s="53">
        <f>H85/$C85</f>
        <v>6.3348416289592757E-2</v>
      </c>
      <c r="I86" s="53">
        <f t="shared" ref="I86:S86" si="68">I85/$C85</f>
        <v>0.10633484162895927</v>
      </c>
      <c r="J86" s="53">
        <f t="shared" si="68"/>
        <v>2.2624434389140271E-2</v>
      </c>
      <c r="K86" s="53">
        <f t="shared" si="68"/>
        <v>5.4298642533936653E-2</v>
      </c>
      <c r="L86" s="53">
        <f t="shared" si="68"/>
        <v>3.1674208144796379E-2</v>
      </c>
      <c r="M86" s="53">
        <f t="shared" si="68"/>
        <v>6.3348416289592757E-2</v>
      </c>
      <c r="N86" s="53">
        <f t="shared" si="68"/>
        <v>8.8235294117647065E-2</v>
      </c>
      <c r="O86" s="53">
        <f t="shared" ref="O86:P86" si="69">O85/$C85</f>
        <v>7.0135746606334842E-2</v>
      </c>
      <c r="P86" s="53">
        <f t="shared" si="69"/>
        <v>1.1312217194570135E-2</v>
      </c>
      <c r="Q86" s="53">
        <f t="shared" si="68"/>
        <v>6.1085972850678731E-2</v>
      </c>
      <c r="R86" s="53">
        <f t="shared" si="68"/>
        <v>2.7149321266968326E-2</v>
      </c>
      <c r="S86" s="53">
        <f t="shared" si="68"/>
        <v>0.11085972850678733</v>
      </c>
    </row>
    <row r="87" spans="2:20" x14ac:dyDescent="0.15">
      <c r="B87" s="50" t="s">
        <v>22</v>
      </c>
      <c r="C87" s="44">
        <f>SUM(D87:S87)</f>
        <v>547</v>
      </c>
      <c r="D87" s="51">
        <v>67</v>
      </c>
      <c r="E87" s="45">
        <v>27</v>
      </c>
      <c r="F87" s="45">
        <v>17</v>
      </c>
      <c r="G87" s="45">
        <v>37</v>
      </c>
      <c r="H87" s="51">
        <v>31</v>
      </c>
      <c r="I87" s="45">
        <v>70</v>
      </c>
      <c r="J87" s="45">
        <v>10</v>
      </c>
      <c r="K87" s="45">
        <v>41</v>
      </c>
      <c r="L87" s="45">
        <v>14</v>
      </c>
      <c r="M87" s="45">
        <v>34</v>
      </c>
      <c r="N87" s="45">
        <v>58</v>
      </c>
      <c r="O87" s="45">
        <v>33</v>
      </c>
      <c r="P87" s="45">
        <v>8</v>
      </c>
      <c r="Q87" s="45">
        <v>41</v>
      </c>
      <c r="R87" s="45">
        <v>8</v>
      </c>
      <c r="S87" s="45">
        <v>51</v>
      </c>
    </row>
    <row r="88" spans="2:20" x14ac:dyDescent="0.15">
      <c r="B88" s="52"/>
      <c r="C88" s="53">
        <f>$C87/C87</f>
        <v>1</v>
      </c>
      <c r="D88" s="53">
        <f>D87/$C87</f>
        <v>0.12248628884826325</v>
      </c>
      <c r="E88" s="53">
        <f t="shared" ref="E88:G88" si="70">E87/$C87</f>
        <v>4.9360146252285193E-2</v>
      </c>
      <c r="F88" s="53">
        <f t="shared" si="70"/>
        <v>3.1078610603290677E-2</v>
      </c>
      <c r="G88" s="53">
        <f t="shared" si="70"/>
        <v>6.7641681901279713E-2</v>
      </c>
      <c r="H88" s="53">
        <f>H87/$C87</f>
        <v>5.6672760511882997E-2</v>
      </c>
      <c r="I88" s="53">
        <f t="shared" ref="I88:S88" si="71">I87/$C87</f>
        <v>0.12797074954296161</v>
      </c>
      <c r="J88" s="53">
        <f t="shared" si="71"/>
        <v>1.8281535648994516E-2</v>
      </c>
      <c r="K88" s="53">
        <f t="shared" si="71"/>
        <v>7.4954296160877509E-2</v>
      </c>
      <c r="L88" s="53">
        <f t="shared" si="71"/>
        <v>2.5594149908592323E-2</v>
      </c>
      <c r="M88" s="53">
        <f t="shared" si="71"/>
        <v>6.2157221206581355E-2</v>
      </c>
      <c r="N88" s="53">
        <f t="shared" si="71"/>
        <v>0.10603290676416818</v>
      </c>
      <c r="O88" s="53">
        <f t="shared" ref="O88:P88" si="72">O87/$C87</f>
        <v>6.0329067641681902E-2</v>
      </c>
      <c r="P88" s="53">
        <f t="shared" si="72"/>
        <v>1.4625228519195612E-2</v>
      </c>
      <c r="Q88" s="53">
        <f t="shared" si="71"/>
        <v>7.4954296160877509E-2</v>
      </c>
      <c r="R88" s="53">
        <f t="shared" si="71"/>
        <v>1.4625228519195612E-2</v>
      </c>
      <c r="S88" s="53">
        <f t="shared" si="71"/>
        <v>9.3235831809872036E-2</v>
      </c>
    </row>
    <row r="89" spans="2:20" x14ac:dyDescent="0.15">
      <c r="B89" s="50" t="s">
        <v>23</v>
      </c>
      <c r="C89" s="44">
        <f>SUM(D89:S89)</f>
        <v>199</v>
      </c>
      <c r="D89" s="51">
        <v>24</v>
      </c>
      <c r="E89" s="45">
        <v>12</v>
      </c>
      <c r="F89" s="45">
        <v>5</v>
      </c>
      <c r="G89" s="45">
        <v>10</v>
      </c>
      <c r="H89" s="51">
        <v>15</v>
      </c>
      <c r="I89" s="45">
        <v>35</v>
      </c>
      <c r="J89" s="45">
        <v>2</v>
      </c>
      <c r="K89" s="45">
        <v>9</v>
      </c>
      <c r="L89" s="45">
        <v>3</v>
      </c>
      <c r="M89" s="45">
        <v>23</v>
      </c>
      <c r="N89" s="45">
        <v>23</v>
      </c>
      <c r="O89" s="45">
        <v>15</v>
      </c>
      <c r="P89" s="45">
        <v>3</v>
      </c>
      <c r="Q89" s="45">
        <v>8</v>
      </c>
      <c r="R89" s="45">
        <v>3</v>
      </c>
      <c r="S89" s="45">
        <v>9</v>
      </c>
    </row>
    <row r="90" spans="2:20" x14ac:dyDescent="0.15">
      <c r="B90" s="52"/>
      <c r="C90" s="53">
        <f>$C89/C89</f>
        <v>1</v>
      </c>
      <c r="D90" s="53">
        <f>D89/$C89</f>
        <v>0.12060301507537688</v>
      </c>
      <c r="E90" s="53">
        <f t="shared" ref="E90:S90" si="73">E89/$C89</f>
        <v>6.030150753768844E-2</v>
      </c>
      <c r="F90" s="53">
        <f t="shared" si="73"/>
        <v>2.5125628140703519E-2</v>
      </c>
      <c r="G90" s="53">
        <f t="shared" si="73"/>
        <v>5.0251256281407038E-2</v>
      </c>
      <c r="H90" s="53">
        <f t="shared" si="73"/>
        <v>7.5376884422110546E-2</v>
      </c>
      <c r="I90" s="53">
        <f t="shared" si="73"/>
        <v>0.17587939698492464</v>
      </c>
      <c r="J90" s="53">
        <f t="shared" si="73"/>
        <v>1.0050251256281407E-2</v>
      </c>
      <c r="K90" s="53">
        <f t="shared" si="73"/>
        <v>4.5226130653266333E-2</v>
      </c>
      <c r="L90" s="53">
        <f t="shared" si="73"/>
        <v>1.507537688442211E-2</v>
      </c>
      <c r="M90" s="53">
        <f t="shared" si="73"/>
        <v>0.11557788944723618</v>
      </c>
      <c r="N90" s="53">
        <f t="shared" si="73"/>
        <v>0.11557788944723618</v>
      </c>
      <c r="O90" s="53">
        <f t="shared" ref="O90:P90" si="74">O89/$C89</f>
        <v>7.5376884422110546E-2</v>
      </c>
      <c r="P90" s="53">
        <f t="shared" si="74"/>
        <v>1.507537688442211E-2</v>
      </c>
      <c r="Q90" s="53">
        <f t="shared" si="73"/>
        <v>4.0201005025125629E-2</v>
      </c>
      <c r="R90" s="53">
        <f t="shared" si="73"/>
        <v>1.507537688442211E-2</v>
      </c>
      <c r="S90" s="53">
        <f t="shared" si="73"/>
        <v>4.5226130653266333E-2</v>
      </c>
      <c r="T90" s="19"/>
    </row>
    <row r="91" spans="2:20" x14ac:dyDescent="0.15">
      <c r="B91" s="50" t="s">
        <v>314</v>
      </c>
      <c r="C91" s="44">
        <f>SUM(D91:S91)</f>
        <v>147</v>
      </c>
      <c r="D91" s="51">
        <v>19</v>
      </c>
      <c r="E91" s="45">
        <v>5</v>
      </c>
      <c r="F91" s="45">
        <v>3</v>
      </c>
      <c r="G91" s="45">
        <v>7</v>
      </c>
      <c r="H91" s="51">
        <v>6</v>
      </c>
      <c r="I91" s="45">
        <v>25</v>
      </c>
      <c r="J91" s="45">
        <v>1</v>
      </c>
      <c r="K91" s="45">
        <v>10</v>
      </c>
      <c r="L91" s="45">
        <v>5</v>
      </c>
      <c r="M91" s="45">
        <v>13</v>
      </c>
      <c r="N91" s="45">
        <v>25</v>
      </c>
      <c r="O91" s="45">
        <v>8</v>
      </c>
      <c r="P91" s="45">
        <v>4</v>
      </c>
      <c r="Q91" s="45">
        <v>6</v>
      </c>
      <c r="R91" s="45">
        <v>3</v>
      </c>
      <c r="S91" s="45">
        <v>7</v>
      </c>
      <c r="T91" s="19"/>
    </row>
    <row r="92" spans="2:20" x14ac:dyDescent="0.15">
      <c r="B92" s="52"/>
      <c r="C92" s="53">
        <f>$C91/C91</f>
        <v>1</v>
      </c>
      <c r="D92" s="53">
        <f>D91/$C91</f>
        <v>0.12925170068027211</v>
      </c>
      <c r="E92" s="53">
        <f t="shared" ref="E92:G92" si="75">E91/$C91</f>
        <v>3.4013605442176874E-2</v>
      </c>
      <c r="F92" s="53">
        <f t="shared" si="75"/>
        <v>2.0408163265306121E-2</v>
      </c>
      <c r="G92" s="53">
        <f t="shared" si="75"/>
        <v>4.7619047619047616E-2</v>
      </c>
      <c r="H92" s="53">
        <f>H91/$C91</f>
        <v>4.0816326530612242E-2</v>
      </c>
      <c r="I92" s="53">
        <f t="shared" ref="I92:S92" si="76">I91/$C91</f>
        <v>0.17006802721088435</v>
      </c>
      <c r="J92" s="53">
        <f t="shared" si="76"/>
        <v>6.8027210884353739E-3</v>
      </c>
      <c r="K92" s="53">
        <f t="shared" si="76"/>
        <v>6.8027210884353748E-2</v>
      </c>
      <c r="L92" s="53">
        <f t="shared" si="76"/>
        <v>3.4013605442176874E-2</v>
      </c>
      <c r="M92" s="53">
        <f t="shared" si="76"/>
        <v>8.8435374149659865E-2</v>
      </c>
      <c r="N92" s="53">
        <f t="shared" si="76"/>
        <v>0.17006802721088435</v>
      </c>
      <c r="O92" s="53">
        <f t="shared" ref="O92:P92" si="77">O91/$C91</f>
        <v>5.4421768707482991E-2</v>
      </c>
      <c r="P92" s="53">
        <f t="shared" si="77"/>
        <v>2.7210884353741496E-2</v>
      </c>
      <c r="Q92" s="53">
        <f t="shared" si="76"/>
        <v>4.0816326530612242E-2</v>
      </c>
      <c r="R92" s="53">
        <f t="shared" si="76"/>
        <v>2.0408163265306121E-2</v>
      </c>
      <c r="S92" s="53">
        <f t="shared" si="76"/>
        <v>4.7619047619047616E-2</v>
      </c>
      <c r="T92" s="19"/>
    </row>
    <row r="93" spans="2:20" x14ac:dyDescent="0.15">
      <c r="B93" s="50" t="s">
        <v>316</v>
      </c>
      <c r="C93" s="44">
        <f>SUM(D93:S93)</f>
        <v>54</v>
      </c>
      <c r="D93" s="51">
        <v>3</v>
      </c>
      <c r="E93" s="45">
        <v>1</v>
      </c>
      <c r="F93" s="45">
        <v>1</v>
      </c>
      <c r="G93" s="45">
        <v>3</v>
      </c>
      <c r="H93" s="51">
        <v>4</v>
      </c>
      <c r="I93" s="45">
        <v>12</v>
      </c>
      <c r="J93" s="45">
        <v>0</v>
      </c>
      <c r="K93" s="45">
        <v>6</v>
      </c>
      <c r="L93" s="45">
        <v>0</v>
      </c>
      <c r="M93" s="45">
        <v>9</v>
      </c>
      <c r="N93" s="45">
        <v>5</v>
      </c>
      <c r="O93" s="45">
        <v>5</v>
      </c>
      <c r="P93" s="45">
        <v>0</v>
      </c>
      <c r="Q93" s="45">
        <v>4</v>
      </c>
      <c r="R93" s="45">
        <v>0</v>
      </c>
      <c r="S93" s="45">
        <v>1</v>
      </c>
      <c r="T93" s="19"/>
    </row>
    <row r="94" spans="2:20" ht="12.75" thickBot="1" x14ac:dyDescent="0.2">
      <c r="B94" s="52"/>
      <c r="C94" s="53">
        <f>$C93/C93</f>
        <v>1</v>
      </c>
      <c r="D94" s="53">
        <f>D93/$C93</f>
        <v>5.5555555555555552E-2</v>
      </c>
      <c r="E94" s="53">
        <f t="shared" ref="E94:G94" si="78">E93/$C93</f>
        <v>1.8518518518518517E-2</v>
      </c>
      <c r="F94" s="53">
        <f t="shared" si="78"/>
        <v>1.8518518518518517E-2</v>
      </c>
      <c r="G94" s="53">
        <f t="shared" si="78"/>
        <v>5.5555555555555552E-2</v>
      </c>
      <c r="H94" s="53">
        <f>H93/$C93</f>
        <v>7.407407407407407E-2</v>
      </c>
      <c r="I94" s="53">
        <f t="shared" ref="I94:S94" si="79">I93/$C93</f>
        <v>0.22222222222222221</v>
      </c>
      <c r="J94" s="53">
        <f t="shared" si="79"/>
        <v>0</v>
      </c>
      <c r="K94" s="53">
        <f t="shared" si="79"/>
        <v>0.1111111111111111</v>
      </c>
      <c r="L94" s="53">
        <f t="shared" si="79"/>
        <v>0</v>
      </c>
      <c r="M94" s="53">
        <f t="shared" si="79"/>
        <v>0.16666666666666666</v>
      </c>
      <c r="N94" s="53">
        <f t="shared" si="79"/>
        <v>9.2592592592592587E-2</v>
      </c>
      <c r="O94" s="53">
        <f t="shared" ref="O94:P94" si="80">O93/$C93</f>
        <v>9.2592592592592587E-2</v>
      </c>
      <c r="P94" s="53">
        <f t="shared" si="80"/>
        <v>0</v>
      </c>
      <c r="Q94" s="53">
        <f t="shared" si="79"/>
        <v>7.407407407407407E-2</v>
      </c>
      <c r="R94" s="53">
        <f t="shared" si="79"/>
        <v>0</v>
      </c>
      <c r="S94" s="53">
        <f t="shared" si="79"/>
        <v>1.8518518518518517E-2</v>
      </c>
      <c r="T94" s="19"/>
    </row>
    <row r="95" spans="2:20" ht="14.25" thickTop="1" x14ac:dyDescent="0.15">
      <c r="B95" s="243" t="s">
        <v>489</v>
      </c>
      <c r="C95" s="244">
        <f t="shared" ref="C95:C96" si="81">SUM(D95:S95)</f>
        <v>1506</v>
      </c>
      <c r="D95" s="244">
        <f t="shared" ref="D95:S95" si="82">SUM(D83,D85,D87,D89,D91)</f>
        <v>179</v>
      </c>
      <c r="E95" s="244">
        <f t="shared" si="82"/>
        <v>86</v>
      </c>
      <c r="F95" s="244">
        <f t="shared" si="82"/>
        <v>48</v>
      </c>
      <c r="G95" s="244">
        <f t="shared" si="82"/>
        <v>89</v>
      </c>
      <c r="H95" s="244">
        <f t="shared" si="82"/>
        <v>81</v>
      </c>
      <c r="I95" s="244">
        <f t="shared" si="82"/>
        <v>202</v>
      </c>
      <c r="J95" s="244">
        <f t="shared" si="82"/>
        <v>24</v>
      </c>
      <c r="K95" s="244">
        <f t="shared" si="82"/>
        <v>95</v>
      </c>
      <c r="L95" s="244">
        <f t="shared" si="82"/>
        <v>43</v>
      </c>
      <c r="M95" s="244">
        <f t="shared" si="82"/>
        <v>108</v>
      </c>
      <c r="N95" s="244">
        <f t="shared" si="82"/>
        <v>164</v>
      </c>
      <c r="O95" s="244">
        <f t="shared" si="82"/>
        <v>94</v>
      </c>
      <c r="P95" s="244">
        <f t="shared" si="82"/>
        <v>21</v>
      </c>
      <c r="Q95" s="244">
        <f t="shared" si="82"/>
        <v>95</v>
      </c>
      <c r="R95" s="244">
        <f t="shared" si="82"/>
        <v>30</v>
      </c>
      <c r="S95" s="244">
        <f t="shared" si="82"/>
        <v>147</v>
      </c>
      <c r="T95" s="19"/>
    </row>
    <row r="96" spans="2:20" ht="13.5" x14ac:dyDescent="0.15">
      <c r="B96" s="245"/>
      <c r="C96" s="237">
        <f t="shared" si="81"/>
        <v>0.99999999999999989</v>
      </c>
      <c r="D96" s="238">
        <f>D95/$C95</f>
        <v>0.11885790172642763</v>
      </c>
      <c r="E96" s="238">
        <f t="shared" ref="E96:S96" si="83">E95/$C95</f>
        <v>5.7104913678618856E-2</v>
      </c>
      <c r="F96" s="238">
        <f t="shared" si="83"/>
        <v>3.1872509960159362E-2</v>
      </c>
      <c r="G96" s="238">
        <f t="shared" si="83"/>
        <v>5.9096945551128821E-2</v>
      </c>
      <c r="H96" s="238">
        <f t="shared" si="83"/>
        <v>5.3784860557768925E-2</v>
      </c>
      <c r="I96" s="238">
        <f t="shared" si="83"/>
        <v>0.13413014608233731</v>
      </c>
      <c r="J96" s="238">
        <f t="shared" si="83"/>
        <v>1.5936254980079681E-2</v>
      </c>
      <c r="K96" s="238">
        <f t="shared" si="83"/>
        <v>6.3081009296148738E-2</v>
      </c>
      <c r="L96" s="238">
        <f t="shared" si="83"/>
        <v>2.8552456839309428E-2</v>
      </c>
      <c r="M96" s="238">
        <f t="shared" si="83"/>
        <v>7.1713147410358571E-2</v>
      </c>
      <c r="N96" s="238">
        <f t="shared" si="83"/>
        <v>0.10889774236387782</v>
      </c>
      <c r="O96" s="238">
        <f t="shared" si="83"/>
        <v>6.2416998671978752E-2</v>
      </c>
      <c r="P96" s="238">
        <f t="shared" si="83"/>
        <v>1.3944223107569721E-2</v>
      </c>
      <c r="Q96" s="238">
        <f t="shared" si="83"/>
        <v>6.3081009296148738E-2</v>
      </c>
      <c r="R96" s="238">
        <f t="shared" si="83"/>
        <v>1.9920318725099601E-2</v>
      </c>
      <c r="S96" s="238">
        <f t="shared" si="83"/>
        <v>9.7609561752988044E-2</v>
      </c>
      <c r="T96" s="19"/>
    </row>
    <row r="97" spans="2:30" x14ac:dyDescent="0.4">
      <c r="T97" s="19"/>
    </row>
    <row r="98" spans="2:30" ht="16.5" customHeight="1" x14ac:dyDescent="0.4">
      <c r="B98" s="18" t="s">
        <v>311</v>
      </c>
      <c r="T98" s="19"/>
    </row>
    <row r="99" spans="2:30" s="24" customFormat="1" ht="56.25" x14ac:dyDescent="0.4">
      <c r="B99" s="89"/>
      <c r="C99" s="90" t="s">
        <v>39</v>
      </c>
      <c r="D99" s="91" t="s">
        <v>125</v>
      </c>
      <c r="E99" s="91" t="s">
        <v>126</v>
      </c>
      <c r="F99" s="91" t="s">
        <v>127</v>
      </c>
      <c r="G99" s="91" t="s">
        <v>128</v>
      </c>
      <c r="H99" s="91" t="s">
        <v>129</v>
      </c>
      <c r="I99" s="91" t="s">
        <v>130</v>
      </c>
      <c r="J99" s="91" t="s">
        <v>131</v>
      </c>
      <c r="K99" s="91" t="s">
        <v>132</v>
      </c>
      <c r="L99" s="91" t="s">
        <v>133</v>
      </c>
      <c r="M99" s="91" t="s">
        <v>198</v>
      </c>
      <c r="N99" s="91" t="s">
        <v>199</v>
      </c>
      <c r="O99" s="91" t="s">
        <v>200</v>
      </c>
      <c r="P99" s="91" t="s">
        <v>135</v>
      </c>
      <c r="Q99" s="91" t="s">
        <v>136</v>
      </c>
      <c r="R99" s="91" t="s">
        <v>2</v>
      </c>
      <c r="S99" s="91" t="s">
        <v>91</v>
      </c>
    </row>
    <row r="100" spans="2:30" x14ac:dyDescent="0.15">
      <c r="B100" s="164" t="s">
        <v>42</v>
      </c>
      <c r="C100" s="44">
        <f>SUM(D100:S100)</f>
        <v>1582</v>
      </c>
      <c r="D100" s="45">
        <f>SUM(D102,D104,D106,D108,D110,D112,D114)</f>
        <v>183</v>
      </c>
      <c r="E100" s="45">
        <f t="shared" ref="E100:S100" si="84">SUM(E102,E104,E106,E108,E110,E112,E114)</f>
        <v>88</v>
      </c>
      <c r="F100" s="45">
        <f t="shared" si="84"/>
        <v>50</v>
      </c>
      <c r="G100" s="45">
        <f t="shared" si="84"/>
        <v>93</v>
      </c>
      <c r="H100" s="45">
        <f t="shared" si="84"/>
        <v>85</v>
      </c>
      <c r="I100" s="45">
        <f t="shared" si="84"/>
        <v>215</v>
      </c>
      <c r="J100" s="45">
        <f>SUM(J102,J104,J106,J108,J110,J112,J114)</f>
        <v>24</v>
      </c>
      <c r="K100" s="45">
        <f t="shared" si="84"/>
        <v>101</v>
      </c>
      <c r="L100" s="45">
        <f t="shared" si="84"/>
        <v>44</v>
      </c>
      <c r="M100" s="45">
        <f t="shared" si="84"/>
        <v>118</v>
      </c>
      <c r="N100" s="45">
        <f t="shared" si="84"/>
        <v>169</v>
      </c>
      <c r="O100" s="45">
        <f t="shared" ref="O100:P100" si="85">SUM(O102,O104,O106,O108,O110,O112,O114)</f>
        <v>100</v>
      </c>
      <c r="P100" s="45">
        <f t="shared" si="85"/>
        <v>21</v>
      </c>
      <c r="Q100" s="45">
        <f t="shared" si="84"/>
        <v>101</v>
      </c>
      <c r="R100" s="45">
        <f t="shared" si="84"/>
        <v>31</v>
      </c>
      <c r="S100" s="45">
        <f t="shared" si="84"/>
        <v>159</v>
      </c>
      <c r="T100" s="19"/>
    </row>
    <row r="101" spans="2:30" ht="12.75" thickBot="1" x14ac:dyDescent="0.2">
      <c r="B101" s="47"/>
      <c r="C101" s="48">
        <f>$C100/C100</f>
        <v>1</v>
      </c>
      <c r="D101" s="48">
        <f t="shared" ref="D101:S101" si="86">D100/$C100</f>
        <v>0.11567635903919089</v>
      </c>
      <c r="E101" s="48">
        <f t="shared" si="86"/>
        <v>5.5625790139064477E-2</v>
      </c>
      <c r="F101" s="48">
        <f t="shared" si="86"/>
        <v>3.1605562579013903E-2</v>
      </c>
      <c r="G101" s="48">
        <f t="shared" si="86"/>
        <v>5.8786346396965866E-2</v>
      </c>
      <c r="H101" s="48">
        <f t="shared" si="86"/>
        <v>5.3729456384323644E-2</v>
      </c>
      <c r="I101" s="48">
        <f t="shared" si="86"/>
        <v>0.13590391908975979</v>
      </c>
      <c r="J101" s="48">
        <f>J100/$C100</f>
        <v>1.5170670037926675E-2</v>
      </c>
      <c r="K101" s="48">
        <f t="shared" si="86"/>
        <v>6.3843236409608095E-2</v>
      </c>
      <c r="L101" s="48">
        <f t="shared" si="86"/>
        <v>2.7812895069532238E-2</v>
      </c>
      <c r="M101" s="48">
        <f t="shared" si="86"/>
        <v>7.4589127686472814E-2</v>
      </c>
      <c r="N101" s="48">
        <f t="shared" si="86"/>
        <v>0.106826801517067</v>
      </c>
      <c r="O101" s="48">
        <f t="shared" ref="O101:P101" si="87">O100/$C100</f>
        <v>6.3211125158027806E-2</v>
      </c>
      <c r="P101" s="48">
        <f t="shared" si="87"/>
        <v>1.3274336283185841E-2</v>
      </c>
      <c r="Q101" s="48">
        <f t="shared" si="86"/>
        <v>6.3843236409608095E-2</v>
      </c>
      <c r="R101" s="48">
        <f t="shared" si="86"/>
        <v>1.9595448798988623E-2</v>
      </c>
      <c r="S101" s="48">
        <f t="shared" si="86"/>
        <v>0.10050568900126422</v>
      </c>
      <c r="T101" s="19"/>
    </row>
    <row r="102" spans="2:30" ht="12.75" thickTop="1" x14ac:dyDescent="0.15">
      <c r="B102" s="50" t="s">
        <v>67</v>
      </c>
      <c r="C102" s="44">
        <f>SUM(D102:S102)</f>
        <v>504</v>
      </c>
      <c r="D102" s="51">
        <v>51</v>
      </c>
      <c r="E102" s="45">
        <v>21</v>
      </c>
      <c r="F102" s="45">
        <v>17</v>
      </c>
      <c r="G102" s="45">
        <v>33</v>
      </c>
      <c r="H102" s="51">
        <v>22</v>
      </c>
      <c r="I102" s="45">
        <v>67</v>
      </c>
      <c r="J102" s="45">
        <v>11</v>
      </c>
      <c r="K102" s="45">
        <v>26</v>
      </c>
      <c r="L102" s="45">
        <v>13</v>
      </c>
      <c r="M102" s="45">
        <v>30</v>
      </c>
      <c r="N102" s="45">
        <v>64</v>
      </c>
      <c r="O102" s="45">
        <v>28</v>
      </c>
      <c r="P102" s="45">
        <v>7</v>
      </c>
      <c r="Q102" s="45">
        <v>27</v>
      </c>
      <c r="R102" s="45">
        <v>10</v>
      </c>
      <c r="S102" s="45">
        <v>77</v>
      </c>
      <c r="T102" s="72"/>
      <c r="U102" s="73"/>
      <c r="V102" s="73"/>
      <c r="W102" s="73"/>
      <c r="X102" s="73"/>
      <c r="Y102" s="73"/>
      <c r="Z102" s="73"/>
      <c r="AA102" s="73"/>
      <c r="AB102" s="73"/>
      <c r="AC102" s="73"/>
      <c r="AD102" s="73"/>
    </row>
    <row r="103" spans="2:30" x14ac:dyDescent="0.15">
      <c r="B103" s="52"/>
      <c r="C103" s="53">
        <f>$C102/C102</f>
        <v>1</v>
      </c>
      <c r="D103" s="53">
        <f t="shared" ref="D103:S103" si="88">D102/$C102</f>
        <v>0.10119047619047619</v>
      </c>
      <c r="E103" s="53">
        <f t="shared" si="88"/>
        <v>4.1666666666666664E-2</v>
      </c>
      <c r="F103" s="53">
        <f t="shared" si="88"/>
        <v>3.3730158730158728E-2</v>
      </c>
      <c r="G103" s="53">
        <f t="shared" si="88"/>
        <v>6.5476190476190479E-2</v>
      </c>
      <c r="H103" s="53">
        <f t="shared" si="88"/>
        <v>4.3650793650793648E-2</v>
      </c>
      <c r="I103" s="53">
        <f t="shared" si="88"/>
        <v>0.13293650793650794</v>
      </c>
      <c r="J103" s="53">
        <f t="shared" si="88"/>
        <v>2.1825396825396824E-2</v>
      </c>
      <c r="K103" s="53">
        <f t="shared" si="88"/>
        <v>5.1587301587301584E-2</v>
      </c>
      <c r="L103" s="53">
        <f t="shared" si="88"/>
        <v>2.5793650793650792E-2</v>
      </c>
      <c r="M103" s="53">
        <f t="shared" si="88"/>
        <v>5.9523809523809521E-2</v>
      </c>
      <c r="N103" s="53">
        <f t="shared" si="88"/>
        <v>0.12698412698412698</v>
      </c>
      <c r="O103" s="53">
        <f t="shared" ref="O103:P103" si="89">O102/$C102</f>
        <v>5.5555555555555552E-2</v>
      </c>
      <c r="P103" s="53">
        <f t="shared" si="89"/>
        <v>1.3888888888888888E-2</v>
      </c>
      <c r="Q103" s="53">
        <f t="shared" si="88"/>
        <v>5.3571428571428568E-2</v>
      </c>
      <c r="R103" s="53">
        <f t="shared" si="88"/>
        <v>1.984126984126984E-2</v>
      </c>
      <c r="S103" s="53">
        <f t="shared" si="88"/>
        <v>0.15277777777777779</v>
      </c>
      <c r="T103" s="72"/>
      <c r="U103" s="73"/>
      <c r="V103" s="73"/>
      <c r="W103" s="73"/>
      <c r="X103" s="73"/>
      <c r="Y103" s="73"/>
      <c r="Z103" s="73"/>
      <c r="AA103" s="73"/>
      <c r="AB103" s="73"/>
      <c r="AC103" s="73"/>
      <c r="AD103" s="73"/>
    </row>
    <row r="104" spans="2:30" x14ac:dyDescent="0.15">
      <c r="B104" s="50" t="s">
        <v>31</v>
      </c>
      <c r="C104" s="44">
        <f>SUM(D104:S104)</f>
        <v>68</v>
      </c>
      <c r="D104" s="51">
        <v>5</v>
      </c>
      <c r="E104" s="45">
        <v>3</v>
      </c>
      <c r="F104" s="45">
        <v>0</v>
      </c>
      <c r="G104" s="45">
        <v>2</v>
      </c>
      <c r="H104" s="51">
        <v>2</v>
      </c>
      <c r="I104" s="45">
        <v>14</v>
      </c>
      <c r="J104" s="45">
        <v>0</v>
      </c>
      <c r="K104" s="45">
        <v>5</v>
      </c>
      <c r="L104" s="45">
        <v>1</v>
      </c>
      <c r="M104" s="45">
        <v>9</v>
      </c>
      <c r="N104" s="45">
        <v>7</v>
      </c>
      <c r="O104" s="45">
        <v>8</v>
      </c>
      <c r="P104" s="45">
        <v>2</v>
      </c>
      <c r="Q104" s="45">
        <v>6</v>
      </c>
      <c r="R104" s="45">
        <v>2</v>
      </c>
      <c r="S104" s="45">
        <v>2</v>
      </c>
      <c r="T104" s="72"/>
      <c r="U104" s="73"/>
      <c r="V104" s="73"/>
      <c r="W104" s="73"/>
      <c r="X104" s="73"/>
      <c r="Y104" s="73"/>
      <c r="Z104" s="73"/>
      <c r="AA104" s="73"/>
      <c r="AB104" s="73"/>
      <c r="AC104" s="73"/>
      <c r="AD104" s="73"/>
    </row>
    <row r="105" spans="2:30" x14ac:dyDescent="0.15">
      <c r="B105" s="52"/>
      <c r="C105" s="53">
        <f>$C104/C104</f>
        <v>1</v>
      </c>
      <c r="D105" s="53">
        <f t="shared" ref="D105:S105" si="90">D104/$C104</f>
        <v>7.3529411764705885E-2</v>
      </c>
      <c r="E105" s="53">
        <f t="shared" si="90"/>
        <v>4.4117647058823532E-2</v>
      </c>
      <c r="F105" s="53">
        <f t="shared" si="90"/>
        <v>0</v>
      </c>
      <c r="G105" s="53">
        <f t="shared" si="90"/>
        <v>2.9411764705882353E-2</v>
      </c>
      <c r="H105" s="53">
        <f t="shared" si="90"/>
        <v>2.9411764705882353E-2</v>
      </c>
      <c r="I105" s="53">
        <f t="shared" si="90"/>
        <v>0.20588235294117646</v>
      </c>
      <c r="J105" s="53">
        <f t="shared" si="90"/>
        <v>0</v>
      </c>
      <c r="K105" s="53">
        <f t="shared" si="90"/>
        <v>7.3529411764705885E-2</v>
      </c>
      <c r="L105" s="53">
        <f t="shared" si="90"/>
        <v>1.4705882352941176E-2</v>
      </c>
      <c r="M105" s="53">
        <f t="shared" si="90"/>
        <v>0.13235294117647059</v>
      </c>
      <c r="N105" s="53">
        <f t="shared" si="90"/>
        <v>0.10294117647058823</v>
      </c>
      <c r="O105" s="53">
        <f t="shared" ref="O105:P105" si="91">O104/$C104</f>
        <v>0.11764705882352941</v>
      </c>
      <c r="P105" s="53">
        <f t="shared" si="91"/>
        <v>2.9411764705882353E-2</v>
      </c>
      <c r="Q105" s="53">
        <f t="shared" si="90"/>
        <v>8.8235294117647065E-2</v>
      </c>
      <c r="R105" s="53">
        <f t="shared" si="90"/>
        <v>2.9411764705882353E-2</v>
      </c>
      <c r="S105" s="53">
        <f t="shared" si="90"/>
        <v>2.9411764705882353E-2</v>
      </c>
      <c r="T105" s="72"/>
      <c r="U105" s="73"/>
      <c r="V105" s="73"/>
      <c r="W105" s="73"/>
      <c r="X105" s="73"/>
      <c r="Y105" s="73"/>
      <c r="Z105" s="73"/>
      <c r="AA105" s="73"/>
      <c r="AB105" s="73"/>
      <c r="AC105" s="73"/>
      <c r="AD105" s="73"/>
    </row>
    <row r="106" spans="2:30" x14ac:dyDescent="0.15">
      <c r="B106" s="50" t="s">
        <v>32</v>
      </c>
      <c r="C106" s="44">
        <f>SUM(D106:S106)</f>
        <v>118</v>
      </c>
      <c r="D106" s="51">
        <v>11</v>
      </c>
      <c r="E106" s="45">
        <v>1</v>
      </c>
      <c r="F106" s="45">
        <v>2</v>
      </c>
      <c r="G106" s="45">
        <v>9</v>
      </c>
      <c r="H106" s="51">
        <v>11</v>
      </c>
      <c r="I106" s="45">
        <v>20</v>
      </c>
      <c r="J106" s="45">
        <v>1</v>
      </c>
      <c r="K106" s="45">
        <v>9</v>
      </c>
      <c r="L106" s="45">
        <v>3</v>
      </c>
      <c r="M106" s="45">
        <v>14</v>
      </c>
      <c r="N106" s="45">
        <v>13</v>
      </c>
      <c r="O106" s="45">
        <v>10</v>
      </c>
      <c r="P106" s="45">
        <v>0</v>
      </c>
      <c r="Q106" s="45">
        <v>8</v>
      </c>
      <c r="R106" s="45">
        <v>2</v>
      </c>
      <c r="S106" s="45">
        <v>4</v>
      </c>
      <c r="T106" s="72"/>
      <c r="U106" s="73"/>
      <c r="V106" s="73"/>
      <c r="W106" s="73"/>
      <c r="X106" s="73"/>
      <c r="Y106" s="73"/>
      <c r="Z106" s="73"/>
      <c r="AA106" s="73"/>
      <c r="AB106" s="73"/>
      <c r="AC106" s="73"/>
      <c r="AD106" s="73"/>
    </row>
    <row r="107" spans="2:30" x14ac:dyDescent="0.15">
      <c r="B107" s="52"/>
      <c r="C107" s="53">
        <f>$C106/C106</f>
        <v>1</v>
      </c>
      <c r="D107" s="53">
        <f t="shared" ref="D107:S107" si="92">D106/$C106</f>
        <v>9.3220338983050849E-2</v>
      </c>
      <c r="E107" s="53">
        <f t="shared" si="92"/>
        <v>8.4745762711864406E-3</v>
      </c>
      <c r="F107" s="53">
        <f t="shared" si="92"/>
        <v>1.6949152542372881E-2</v>
      </c>
      <c r="G107" s="53">
        <f t="shared" si="92"/>
        <v>7.6271186440677971E-2</v>
      </c>
      <c r="H107" s="53">
        <f t="shared" si="92"/>
        <v>9.3220338983050849E-2</v>
      </c>
      <c r="I107" s="53">
        <f t="shared" si="92"/>
        <v>0.16949152542372881</v>
      </c>
      <c r="J107" s="53">
        <f t="shared" si="92"/>
        <v>8.4745762711864406E-3</v>
      </c>
      <c r="K107" s="53">
        <f t="shared" si="92"/>
        <v>7.6271186440677971E-2</v>
      </c>
      <c r="L107" s="53">
        <f t="shared" si="92"/>
        <v>2.5423728813559324E-2</v>
      </c>
      <c r="M107" s="53">
        <f t="shared" si="92"/>
        <v>0.11864406779661017</v>
      </c>
      <c r="N107" s="53">
        <f t="shared" si="92"/>
        <v>0.11016949152542373</v>
      </c>
      <c r="O107" s="53">
        <f t="shared" ref="O107:P107" si="93">O106/$C106</f>
        <v>8.4745762711864403E-2</v>
      </c>
      <c r="P107" s="53">
        <f t="shared" si="93"/>
        <v>0</v>
      </c>
      <c r="Q107" s="53">
        <f t="shared" si="92"/>
        <v>6.7796610169491525E-2</v>
      </c>
      <c r="R107" s="53">
        <f t="shared" si="92"/>
        <v>1.6949152542372881E-2</v>
      </c>
      <c r="S107" s="53">
        <f t="shared" si="92"/>
        <v>3.3898305084745763E-2</v>
      </c>
      <c r="T107" s="72"/>
      <c r="U107" s="73"/>
      <c r="V107" s="73"/>
      <c r="W107" s="73"/>
      <c r="X107" s="73"/>
      <c r="Y107" s="73"/>
      <c r="Z107" s="73"/>
      <c r="AA107" s="73"/>
      <c r="AB107" s="73"/>
      <c r="AC107" s="73"/>
      <c r="AD107" s="73"/>
    </row>
    <row r="108" spans="2:30" x14ac:dyDescent="0.15">
      <c r="B108" s="50" t="s">
        <v>33</v>
      </c>
      <c r="C108" s="44">
        <f>SUM(D108:S108)</f>
        <v>460</v>
      </c>
      <c r="D108" s="51">
        <v>60</v>
      </c>
      <c r="E108" s="45">
        <v>26</v>
      </c>
      <c r="F108" s="45">
        <v>16</v>
      </c>
      <c r="G108" s="45">
        <v>30</v>
      </c>
      <c r="H108" s="51">
        <v>25</v>
      </c>
      <c r="I108" s="45">
        <v>63</v>
      </c>
      <c r="J108" s="45">
        <v>6</v>
      </c>
      <c r="K108" s="45">
        <v>32</v>
      </c>
      <c r="L108" s="45">
        <v>12</v>
      </c>
      <c r="M108" s="45">
        <v>34</v>
      </c>
      <c r="N108" s="45">
        <v>39</v>
      </c>
      <c r="O108" s="45">
        <v>26</v>
      </c>
      <c r="P108" s="45">
        <v>10</v>
      </c>
      <c r="Q108" s="45">
        <v>37</v>
      </c>
      <c r="R108" s="45">
        <v>10</v>
      </c>
      <c r="S108" s="45">
        <v>34</v>
      </c>
      <c r="T108" s="72"/>
      <c r="U108" s="73"/>
      <c r="V108" s="73"/>
      <c r="W108" s="73"/>
      <c r="X108" s="73"/>
      <c r="Y108" s="73"/>
      <c r="Z108" s="73"/>
      <c r="AA108" s="73"/>
      <c r="AB108" s="73"/>
      <c r="AC108" s="73"/>
      <c r="AD108" s="73"/>
    </row>
    <row r="109" spans="2:30" x14ac:dyDescent="0.15">
      <c r="B109" s="52"/>
      <c r="C109" s="53">
        <f>$C108/C108</f>
        <v>1</v>
      </c>
      <c r="D109" s="53">
        <f t="shared" ref="D109:S109" si="94">D108/$C108</f>
        <v>0.13043478260869565</v>
      </c>
      <c r="E109" s="53">
        <f t="shared" si="94"/>
        <v>5.6521739130434782E-2</v>
      </c>
      <c r="F109" s="53">
        <f t="shared" si="94"/>
        <v>3.4782608695652174E-2</v>
      </c>
      <c r="G109" s="53">
        <f t="shared" si="94"/>
        <v>6.5217391304347824E-2</v>
      </c>
      <c r="H109" s="53">
        <f t="shared" si="94"/>
        <v>5.434782608695652E-2</v>
      </c>
      <c r="I109" s="53">
        <f t="shared" si="94"/>
        <v>0.13695652173913042</v>
      </c>
      <c r="J109" s="53">
        <f t="shared" si="94"/>
        <v>1.3043478260869565E-2</v>
      </c>
      <c r="K109" s="53">
        <f t="shared" si="94"/>
        <v>6.9565217391304349E-2</v>
      </c>
      <c r="L109" s="53">
        <f t="shared" si="94"/>
        <v>2.6086956521739129E-2</v>
      </c>
      <c r="M109" s="53">
        <f t="shared" si="94"/>
        <v>7.3913043478260873E-2</v>
      </c>
      <c r="N109" s="53">
        <f t="shared" si="94"/>
        <v>8.478260869565217E-2</v>
      </c>
      <c r="O109" s="53">
        <f t="shared" ref="O109:P109" si="95">O108/$C108</f>
        <v>5.6521739130434782E-2</v>
      </c>
      <c r="P109" s="53">
        <f t="shared" si="95"/>
        <v>2.1739130434782608E-2</v>
      </c>
      <c r="Q109" s="53">
        <f t="shared" si="94"/>
        <v>8.0434782608695646E-2</v>
      </c>
      <c r="R109" s="53">
        <f t="shared" si="94"/>
        <v>2.1739130434782608E-2</v>
      </c>
      <c r="S109" s="53">
        <f t="shared" si="94"/>
        <v>7.3913043478260873E-2</v>
      </c>
      <c r="T109" s="19"/>
    </row>
    <row r="110" spans="2:30" ht="12" customHeight="1" x14ac:dyDescent="0.15">
      <c r="B110" s="50" t="s">
        <v>34</v>
      </c>
      <c r="C110" s="44">
        <f>SUM(D110:S110)</f>
        <v>201</v>
      </c>
      <c r="D110" s="51">
        <v>29</v>
      </c>
      <c r="E110" s="45">
        <v>21</v>
      </c>
      <c r="F110" s="45">
        <v>7</v>
      </c>
      <c r="G110" s="45">
        <v>11</v>
      </c>
      <c r="H110" s="51">
        <v>12</v>
      </c>
      <c r="I110" s="45">
        <v>24</v>
      </c>
      <c r="J110" s="45">
        <v>3</v>
      </c>
      <c r="K110" s="45">
        <v>8</v>
      </c>
      <c r="L110" s="45">
        <v>7</v>
      </c>
      <c r="M110" s="45">
        <v>10</v>
      </c>
      <c r="N110" s="45">
        <v>25</v>
      </c>
      <c r="O110" s="45">
        <v>10</v>
      </c>
      <c r="P110" s="45">
        <v>0</v>
      </c>
      <c r="Q110" s="45">
        <v>10</v>
      </c>
      <c r="R110" s="45">
        <v>3</v>
      </c>
      <c r="S110" s="45">
        <v>21</v>
      </c>
      <c r="T110" s="19"/>
    </row>
    <row r="111" spans="2:30" ht="12" customHeight="1" x14ac:dyDescent="0.15">
      <c r="B111" s="52"/>
      <c r="C111" s="53">
        <f>$C110/C110</f>
        <v>1</v>
      </c>
      <c r="D111" s="53">
        <f t="shared" ref="D111:S111" si="96">D110/$C110</f>
        <v>0.14427860696517414</v>
      </c>
      <c r="E111" s="53">
        <f t="shared" si="96"/>
        <v>0.1044776119402985</v>
      </c>
      <c r="F111" s="53">
        <f t="shared" si="96"/>
        <v>3.482587064676617E-2</v>
      </c>
      <c r="G111" s="53">
        <f t="shared" si="96"/>
        <v>5.4726368159203981E-2</v>
      </c>
      <c r="H111" s="53">
        <f t="shared" si="96"/>
        <v>5.9701492537313432E-2</v>
      </c>
      <c r="I111" s="53">
        <f t="shared" si="96"/>
        <v>0.11940298507462686</v>
      </c>
      <c r="J111" s="53">
        <f t="shared" si="96"/>
        <v>1.4925373134328358E-2</v>
      </c>
      <c r="K111" s="53">
        <f t="shared" si="96"/>
        <v>3.9800995024875621E-2</v>
      </c>
      <c r="L111" s="53">
        <f t="shared" si="96"/>
        <v>3.482587064676617E-2</v>
      </c>
      <c r="M111" s="53">
        <f t="shared" si="96"/>
        <v>4.975124378109453E-2</v>
      </c>
      <c r="N111" s="53">
        <f t="shared" si="96"/>
        <v>0.12437810945273632</v>
      </c>
      <c r="O111" s="53">
        <f t="shared" ref="O111:P111" si="97">O110/$C110</f>
        <v>4.975124378109453E-2</v>
      </c>
      <c r="P111" s="53">
        <f t="shared" si="97"/>
        <v>0</v>
      </c>
      <c r="Q111" s="53">
        <f t="shared" si="96"/>
        <v>4.975124378109453E-2</v>
      </c>
      <c r="R111" s="53">
        <f t="shared" si="96"/>
        <v>1.4925373134328358E-2</v>
      </c>
      <c r="S111" s="53">
        <f t="shared" si="96"/>
        <v>0.1044776119402985</v>
      </c>
      <c r="T111" s="19"/>
    </row>
    <row r="112" spans="2:30" ht="12" customHeight="1" x14ac:dyDescent="0.15">
      <c r="B112" s="50" t="s">
        <v>35</v>
      </c>
      <c r="C112" s="44">
        <f>SUM(D112:S112)</f>
        <v>194</v>
      </c>
      <c r="D112" s="51">
        <v>22</v>
      </c>
      <c r="E112" s="45">
        <v>13</v>
      </c>
      <c r="F112" s="45">
        <v>6</v>
      </c>
      <c r="G112" s="45">
        <v>8</v>
      </c>
      <c r="H112" s="51">
        <v>9</v>
      </c>
      <c r="I112" s="45">
        <v>24</v>
      </c>
      <c r="J112" s="45">
        <v>3</v>
      </c>
      <c r="K112" s="45">
        <v>19</v>
      </c>
      <c r="L112" s="45">
        <v>6</v>
      </c>
      <c r="M112" s="45">
        <v>21</v>
      </c>
      <c r="N112" s="45">
        <v>20</v>
      </c>
      <c r="O112" s="45">
        <v>13</v>
      </c>
      <c r="P112" s="45">
        <v>2</v>
      </c>
      <c r="Q112" s="45">
        <v>13</v>
      </c>
      <c r="R112" s="45">
        <v>3</v>
      </c>
      <c r="S112" s="45">
        <v>12</v>
      </c>
      <c r="T112" s="19"/>
    </row>
    <row r="113" spans="2:20" s="57" customFormat="1" ht="12" customHeight="1" x14ac:dyDescent="0.15">
      <c r="B113" s="52"/>
      <c r="C113" s="53">
        <f t="shared" ref="C113" si="98">$C112/C112</f>
        <v>1</v>
      </c>
      <c r="D113" s="53">
        <f t="shared" ref="D113:S113" si="99">D112/$C112</f>
        <v>0.1134020618556701</v>
      </c>
      <c r="E113" s="53">
        <f t="shared" si="99"/>
        <v>6.7010309278350513E-2</v>
      </c>
      <c r="F113" s="53">
        <f t="shared" si="99"/>
        <v>3.0927835051546393E-2</v>
      </c>
      <c r="G113" s="53">
        <f t="shared" si="99"/>
        <v>4.1237113402061855E-2</v>
      </c>
      <c r="H113" s="53">
        <f t="shared" si="99"/>
        <v>4.6391752577319589E-2</v>
      </c>
      <c r="I113" s="53">
        <f t="shared" si="99"/>
        <v>0.12371134020618557</v>
      </c>
      <c r="J113" s="53">
        <f t="shared" si="99"/>
        <v>1.5463917525773196E-2</v>
      </c>
      <c r="K113" s="53">
        <f t="shared" si="99"/>
        <v>9.7938144329896906E-2</v>
      </c>
      <c r="L113" s="53">
        <f t="shared" si="99"/>
        <v>3.0927835051546393E-2</v>
      </c>
      <c r="M113" s="53">
        <f t="shared" si="99"/>
        <v>0.10824742268041238</v>
      </c>
      <c r="N113" s="53">
        <f t="shared" si="99"/>
        <v>0.10309278350515463</v>
      </c>
      <c r="O113" s="53">
        <f t="shared" ref="O113:P113" si="100">O112/$C112</f>
        <v>6.7010309278350513E-2</v>
      </c>
      <c r="P113" s="53">
        <f t="shared" si="100"/>
        <v>1.0309278350515464E-2</v>
      </c>
      <c r="Q113" s="53">
        <f t="shared" si="99"/>
        <v>6.7010309278350513E-2</v>
      </c>
      <c r="R113" s="53">
        <f t="shared" si="99"/>
        <v>1.5463917525773196E-2</v>
      </c>
      <c r="S113" s="53">
        <f t="shared" si="99"/>
        <v>6.1855670103092786E-2</v>
      </c>
    </row>
    <row r="114" spans="2:20" ht="12" customHeight="1" x14ac:dyDescent="0.15">
      <c r="B114" s="50" t="s">
        <v>0</v>
      </c>
      <c r="C114" s="44">
        <f>SUM(D114:S114)</f>
        <v>37</v>
      </c>
      <c r="D114" s="51">
        <v>5</v>
      </c>
      <c r="E114" s="45">
        <v>3</v>
      </c>
      <c r="F114" s="45">
        <v>2</v>
      </c>
      <c r="G114" s="45">
        <v>0</v>
      </c>
      <c r="H114" s="51">
        <v>4</v>
      </c>
      <c r="I114" s="45">
        <v>3</v>
      </c>
      <c r="J114" s="45">
        <v>0</v>
      </c>
      <c r="K114" s="45">
        <v>2</v>
      </c>
      <c r="L114" s="45">
        <v>2</v>
      </c>
      <c r="M114" s="45">
        <v>0</v>
      </c>
      <c r="N114" s="45">
        <v>1</v>
      </c>
      <c r="O114" s="45">
        <v>5</v>
      </c>
      <c r="P114" s="45">
        <v>0</v>
      </c>
      <c r="Q114" s="45">
        <v>0</v>
      </c>
      <c r="R114" s="45">
        <v>1</v>
      </c>
      <c r="S114" s="45">
        <v>9</v>
      </c>
      <c r="T114" s="19"/>
    </row>
    <row r="115" spans="2:20" s="57" customFormat="1" ht="12" customHeight="1" x14ac:dyDescent="0.15">
      <c r="B115" s="52"/>
      <c r="C115" s="53">
        <f t="shared" ref="C115" si="101">$C114/C114</f>
        <v>1</v>
      </c>
      <c r="D115" s="53">
        <f t="shared" ref="D115:S115" si="102">D114/$C114</f>
        <v>0.13513513513513514</v>
      </c>
      <c r="E115" s="53">
        <f t="shared" si="102"/>
        <v>8.1081081081081086E-2</v>
      </c>
      <c r="F115" s="53">
        <f t="shared" si="102"/>
        <v>5.4054054054054057E-2</v>
      </c>
      <c r="G115" s="53">
        <f t="shared" si="102"/>
        <v>0</v>
      </c>
      <c r="H115" s="53">
        <f t="shared" si="102"/>
        <v>0.10810810810810811</v>
      </c>
      <c r="I115" s="53">
        <f t="shared" si="102"/>
        <v>8.1081081081081086E-2</v>
      </c>
      <c r="J115" s="53">
        <f t="shared" si="102"/>
        <v>0</v>
      </c>
      <c r="K115" s="53">
        <f t="shared" si="102"/>
        <v>5.4054054054054057E-2</v>
      </c>
      <c r="L115" s="53">
        <f t="shared" si="102"/>
        <v>5.4054054054054057E-2</v>
      </c>
      <c r="M115" s="53">
        <f t="shared" si="102"/>
        <v>0</v>
      </c>
      <c r="N115" s="53">
        <f t="shared" si="102"/>
        <v>2.7027027027027029E-2</v>
      </c>
      <c r="O115" s="53">
        <f t="shared" ref="O115:P115" si="103">O114/$C114</f>
        <v>0.13513513513513514</v>
      </c>
      <c r="P115" s="53">
        <f t="shared" si="103"/>
        <v>0</v>
      </c>
      <c r="Q115" s="53">
        <f t="shared" si="102"/>
        <v>0</v>
      </c>
      <c r="R115" s="53">
        <f t="shared" si="102"/>
        <v>2.7027027027027029E-2</v>
      </c>
      <c r="S115" s="53">
        <f t="shared" si="102"/>
        <v>0.24324324324324326</v>
      </c>
    </row>
    <row r="116" spans="2:20" s="57" customFormat="1" ht="13.5" x14ac:dyDescent="0.4">
      <c r="E116" s="58"/>
    </row>
  </sheetData>
  <mergeCells count="14">
    <mergeCell ref="C35:D35"/>
    <mergeCell ref="E35:F35"/>
    <mergeCell ref="G35:H35"/>
    <mergeCell ref="I35:J35"/>
    <mergeCell ref="B23:F23"/>
    <mergeCell ref="C33:D33"/>
    <mergeCell ref="E33:F33"/>
    <mergeCell ref="G33:H33"/>
    <mergeCell ref="K34:L34"/>
    <mergeCell ref="I33:L33"/>
    <mergeCell ref="C34:D34"/>
    <mergeCell ref="E34:F34"/>
    <mergeCell ref="G34:H34"/>
    <mergeCell ref="I34:J34"/>
  </mergeCells>
  <phoneticPr fontId="2"/>
  <pageMargins left="0.70866141732283472" right="0.70866141732283472" top="0.74803149606299213" bottom="0.74803149606299213" header="0.31496062992125984" footer="0.31496062992125984"/>
  <pageSetup paperSize="9" scale="69" orientation="landscape" r:id="rId1"/>
  <rowBreaks count="2" manualBreakCount="2">
    <brk id="36" max="18" man="1"/>
    <brk id="78" max="18" man="1"/>
  </rowBreaks>
  <colBreaks count="1" manualBreakCount="1">
    <brk id="1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43"/>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7" width="10.625" style="18" customWidth="1"/>
    <col min="18" max="18" width="9" style="18"/>
    <col min="19" max="31" width="3.625" style="18" customWidth="1"/>
    <col min="32" max="16384" width="9" style="18"/>
  </cols>
  <sheetData>
    <row r="1" spans="2:30" ht="27.75" customHeight="1" x14ac:dyDescent="0.4">
      <c r="B1" s="370" t="s">
        <v>513</v>
      </c>
    </row>
    <row r="2" spans="2:30" s="19" customFormat="1" ht="3.75" customHeight="1" x14ac:dyDescent="0.4">
      <c r="I2" s="115"/>
      <c r="J2" s="115"/>
      <c r="K2" s="115"/>
      <c r="L2" s="115"/>
      <c r="M2" s="115"/>
      <c r="N2" s="115"/>
      <c r="O2" s="115"/>
      <c r="P2" s="115"/>
      <c r="Q2" s="115"/>
      <c r="R2" s="115"/>
      <c r="S2" s="184"/>
      <c r="T2" s="115"/>
      <c r="U2" s="115"/>
      <c r="AD2" s="184"/>
    </row>
    <row r="3" spans="2:30" x14ac:dyDescent="0.4">
      <c r="B3" s="10" t="s">
        <v>235</v>
      </c>
      <c r="C3" s="10"/>
      <c r="D3" s="10"/>
      <c r="E3" s="11"/>
      <c r="F3" s="10"/>
      <c r="G3" s="10"/>
    </row>
    <row r="4" spans="2:30" ht="14.25" customHeight="1" x14ac:dyDescent="0.4"/>
    <row r="5" spans="2:30" s="142" customFormat="1" ht="20.25" customHeight="1" x14ac:dyDescent="0.4">
      <c r="B5" s="139"/>
      <c r="C5" s="140"/>
      <c r="D5" s="140"/>
      <c r="E5" s="141"/>
      <c r="F5" s="23" t="s">
        <v>141</v>
      </c>
      <c r="G5" s="23" t="s">
        <v>25</v>
      </c>
    </row>
    <row r="6" spans="2:30" ht="15" customHeight="1" x14ac:dyDescent="0.15">
      <c r="B6" s="143" t="s">
        <v>137</v>
      </c>
      <c r="C6" s="144"/>
      <c r="D6" s="144"/>
      <c r="E6" s="145"/>
      <c r="F6" s="85">
        <v>290</v>
      </c>
      <c r="G6" s="146">
        <f t="shared" ref="G6:G11" si="0">F6/F$12</f>
        <v>0.36159600997506236</v>
      </c>
    </row>
    <row r="7" spans="2:30" ht="15" customHeight="1" x14ac:dyDescent="0.15">
      <c r="B7" s="143" t="s">
        <v>138</v>
      </c>
      <c r="C7" s="144"/>
      <c r="D7" s="144"/>
      <c r="E7" s="145"/>
      <c r="F7" s="85">
        <v>16</v>
      </c>
      <c r="G7" s="146">
        <f t="shared" si="0"/>
        <v>1.9950124688279301E-2</v>
      </c>
    </row>
    <row r="8" spans="2:30" ht="15" customHeight="1" x14ac:dyDescent="0.15">
      <c r="B8" s="143" t="s">
        <v>139</v>
      </c>
      <c r="C8" s="144"/>
      <c r="D8" s="144"/>
      <c r="E8" s="145"/>
      <c r="F8" s="85">
        <v>116</v>
      </c>
      <c r="G8" s="146">
        <f t="shared" si="0"/>
        <v>0.14463840399002495</v>
      </c>
    </row>
    <row r="9" spans="2:30" ht="15" customHeight="1" x14ac:dyDescent="0.15">
      <c r="B9" s="143" t="s">
        <v>140</v>
      </c>
      <c r="C9" s="144"/>
      <c r="D9" s="144"/>
      <c r="E9" s="145"/>
      <c r="F9" s="85">
        <v>260</v>
      </c>
      <c r="G9" s="146">
        <f t="shared" si="0"/>
        <v>0.32418952618453867</v>
      </c>
    </row>
    <row r="10" spans="2:30" ht="15" customHeight="1" x14ac:dyDescent="0.15">
      <c r="B10" s="143" t="s">
        <v>2</v>
      </c>
      <c r="C10" s="144"/>
      <c r="D10" s="144"/>
      <c r="E10" s="145"/>
      <c r="F10" s="85">
        <v>13</v>
      </c>
      <c r="G10" s="146">
        <f t="shared" si="0"/>
        <v>1.6209476309226933E-2</v>
      </c>
    </row>
    <row r="11" spans="2:30" ht="15" customHeight="1" thickBot="1" x14ac:dyDescent="0.2">
      <c r="B11" s="147" t="s">
        <v>0</v>
      </c>
      <c r="C11" s="148"/>
      <c r="D11" s="148"/>
      <c r="E11" s="149"/>
      <c r="F11" s="150">
        <v>107</v>
      </c>
      <c r="G11" s="151">
        <f t="shared" si="0"/>
        <v>0.13341645885286782</v>
      </c>
    </row>
    <row r="12" spans="2:30" ht="15" customHeight="1" thickTop="1" x14ac:dyDescent="0.15">
      <c r="B12" s="325" t="s">
        <v>14</v>
      </c>
      <c r="C12" s="326"/>
      <c r="D12" s="326"/>
      <c r="E12" s="327"/>
      <c r="F12" s="152">
        <f>SUM(F6:F11)</f>
        <v>802</v>
      </c>
      <c r="G12" s="153">
        <f>SUM(G6:G11)</f>
        <v>1</v>
      </c>
    </row>
    <row r="14" spans="2:30" x14ac:dyDescent="0.4">
      <c r="B14" s="18" t="s">
        <v>36</v>
      </c>
    </row>
    <row r="15" spans="2:30" s="24" customFormat="1" ht="45" x14ac:dyDescent="0.4">
      <c r="B15" s="89"/>
      <c r="C15" s="90" t="s">
        <v>39</v>
      </c>
      <c r="D15" s="96" t="s">
        <v>137</v>
      </c>
      <c r="E15" s="96" t="s">
        <v>138</v>
      </c>
      <c r="F15" s="96" t="s">
        <v>139</v>
      </c>
      <c r="G15" s="96" t="s">
        <v>140</v>
      </c>
      <c r="H15" s="91" t="s">
        <v>2</v>
      </c>
      <c r="I15" s="91" t="s">
        <v>91</v>
      </c>
    </row>
    <row r="16" spans="2:30" x14ac:dyDescent="0.15">
      <c r="B16" s="164" t="s">
        <v>42</v>
      </c>
      <c r="C16" s="44">
        <f>SUM(D16:I16)</f>
        <v>802</v>
      </c>
      <c r="D16" s="45">
        <f>SUM(D18,D20,D22,D24,D26,D28,D30,D32,D34,D36,D38)</f>
        <v>290</v>
      </c>
      <c r="E16" s="45">
        <f t="shared" ref="E16:I16" si="1">SUM(E18,E20,E22,E24,E26,E28,E30,E32,E34,E36,E38)</f>
        <v>16</v>
      </c>
      <c r="F16" s="45">
        <f t="shared" si="1"/>
        <v>116</v>
      </c>
      <c r="G16" s="45">
        <f t="shared" si="1"/>
        <v>260</v>
      </c>
      <c r="H16" s="45">
        <f t="shared" si="1"/>
        <v>13</v>
      </c>
      <c r="I16" s="45">
        <f t="shared" si="1"/>
        <v>107</v>
      </c>
    </row>
    <row r="17" spans="2:9" ht="12.75" thickBot="1" x14ac:dyDescent="0.2">
      <c r="B17" s="47"/>
      <c r="C17" s="48">
        <f>$C16/C16</f>
        <v>1</v>
      </c>
      <c r="D17" s="48">
        <f>D16/$C16</f>
        <v>0.36159600997506236</v>
      </c>
      <c r="E17" s="48">
        <f t="shared" ref="E17:I17" si="2">E16/$C16</f>
        <v>1.9950124688279301E-2</v>
      </c>
      <c r="F17" s="48">
        <f t="shared" si="2"/>
        <v>0.14463840399002495</v>
      </c>
      <c r="G17" s="48">
        <f t="shared" si="2"/>
        <v>0.32418952618453867</v>
      </c>
      <c r="H17" s="48">
        <f t="shared" si="2"/>
        <v>1.6209476309226933E-2</v>
      </c>
      <c r="I17" s="48">
        <f t="shared" si="2"/>
        <v>0.13341645885286782</v>
      </c>
    </row>
    <row r="18" spans="2:9" ht="12.75" thickTop="1" x14ac:dyDescent="0.15">
      <c r="B18" s="50" t="s">
        <v>5</v>
      </c>
      <c r="C18" s="44">
        <f>SUM(D18:I18)</f>
        <v>245</v>
      </c>
      <c r="D18" s="51">
        <v>84</v>
      </c>
      <c r="E18" s="45">
        <v>7</v>
      </c>
      <c r="F18" s="45">
        <v>36</v>
      </c>
      <c r="G18" s="45">
        <v>84</v>
      </c>
      <c r="H18" s="45">
        <v>3</v>
      </c>
      <c r="I18" s="45">
        <v>31</v>
      </c>
    </row>
    <row r="19" spans="2:9" x14ac:dyDescent="0.15">
      <c r="B19" s="52"/>
      <c r="C19" s="53">
        <f>$C18/C18</f>
        <v>1</v>
      </c>
      <c r="D19" s="53">
        <f>D18/$C18</f>
        <v>0.34285714285714286</v>
      </c>
      <c r="E19" s="53">
        <f t="shared" ref="E19:I19" si="3">E18/$C18</f>
        <v>2.8571428571428571E-2</v>
      </c>
      <c r="F19" s="53">
        <f t="shared" si="3"/>
        <v>0.14693877551020409</v>
      </c>
      <c r="G19" s="53">
        <f t="shared" si="3"/>
        <v>0.34285714285714286</v>
      </c>
      <c r="H19" s="53">
        <f t="shared" si="3"/>
        <v>1.2244897959183673E-2</v>
      </c>
      <c r="I19" s="53">
        <f t="shared" si="3"/>
        <v>0.12653061224489795</v>
      </c>
    </row>
    <row r="20" spans="2:9" x14ac:dyDescent="0.15">
      <c r="B20" s="50" t="s">
        <v>6</v>
      </c>
      <c r="C20" s="44">
        <f>SUM(D20:I20)</f>
        <v>89</v>
      </c>
      <c r="D20" s="51">
        <v>25</v>
      </c>
      <c r="E20" s="45">
        <v>2</v>
      </c>
      <c r="F20" s="45">
        <v>14</v>
      </c>
      <c r="G20" s="45">
        <v>35</v>
      </c>
      <c r="H20" s="45">
        <v>2</v>
      </c>
      <c r="I20" s="45">
        <v>11</v>
      </c>
    </row>
    <row r="21" spans="2:9" x14ac:dyDescent="0.15">
      <c r="B21" s="52"/>
      <c r="C21" s="53">
        <f>$C20/C20</f>
        <v>1</v>
      </c>
      <c r="D21" s="53">
        <f>D20/$C20</f>
        <v>0.2808988764044944</v>
      </c>
      <c r="E21" s="53">
        <f t="shared" ref="E21:I21" si="4">E20/$C20</f>
        <v>2.247191011235955E-2</v>
      </c>
      <c r="F21" s="53">
        <f t="shared" si="4"/>
        <v>0.15730337078651685</v>
      </c>
      <c r="G21" s="53">
        <f t="shared" si="4"/>
        <v>0.39325842696629215</v>
      </c>
      <c r="H21" s="53">
        <f t="shared" si="4"/>
        <v>2.247191011235955E-2</v>
      </c>
      <c r="I21" s="53">
        <f t="shared" si="4"/>
        <v>0.12359550561797752</v>
      </c>
    </row>
    <row r="22" spans="2:9" x14ac:dyDescent="0.15">
      <c r="B22" s="50" t="s">
        <v>7</v>
      </c>
      <c r="C22" s="44">
        <f>SUM(D22:I22)</f>
        <v>213</v>
      </c>
      <c r="D22" s="51">
        <v>84</v>
      </c>
      <c r="E22" s="45">
        <v>2</v>
      </c>
      <c r="F22" s="45">
        <v>35</v>
      </c>
      <c r="G22" s="45">
        <v>63</v>
      </c>
      <c r="H22" s="45">
        <v>1</v>
      </c>
      <c r="I22" s="45">
        <v>28</v>
      </c>
    </row>
    <row r="23" spans="2:9" x14ac:dyDescent="0.15">
      <c r="B23" s="52"/>
      <c r="C23" s="53">
        <f>$C22/C22</f>
        <v>1</v>
      </c>
      <c r="D23" s="53">
        <f>D22/$C22</f>
        <v>0.39436619718309857</v>
      </c>
      <c r="E23" s="53">
        <f t="shared" ref="E23:I23" si="5">E22/$C22</f>
        <v>9.3896713615023476E-3</v>
      </c>
      <c r="F23" s="53">
        <f t="shared" si="5"/>
        <v>0.16431924882629109</v>
      </c>
      <c r="G23" s="53">
        <f t="shared" si="5"/>
        <v>0.29577464788732394</v>
      </c>
      <c r="H23" s="53">
        <f t="shared" si="5"/>
        <v>4.6948356807511738E-3</v>
      </c>
      <c r="I23" s="53">
        <f t="shared" si="5"/>
        <v>0.13145539906103287</v>
      </c>
    </row>
    <row r="24" spans="2:9" x14ac:dyDescent="0.15">
      <c r="B24" s="50" t="s">
        <v>8</v>
      </c>
      <c r="C24" s="44">
        <f>SUM(D24:I24)</f>
        <v>36</v>
      </c>
      <c r="D24" s="51">
        <v>17</v>
      </c>
      <c r="E24" s="45">
        <v>1</v>
      </c>
      <c r="F24" s="45">
        <v>5</v>
      </c>
      <c r="G24" s="45">
        <v>7</v>
      </c>
      <c r="H24" s="45">
        <v>0</v>
      </c>
      <c r="I24" s="45">
        <v>6</v>
      </c>
    </row>
    <row r="25" spans="2:9" x14ac:dyDescent="0.15">
      <c r="B25" s="52"/>
      <c r="C25" s="53">
        <f>$C24/C24</f>
        <v>1</v>
      </c>
      <c r="D25" s="53">
        <f>D24/$C24</f>
        <v>0.47222222222222221</v>
      </c>
      <c r="E25" s="53">
        <f t="shared" ref="E25:I25" si="6">E24/$C24</f>
        <v>2.7777777777777776E-2</v>
      </c>
      <c r="F25" s="53">
        <f t="shared" si="6"/>
        <v>0.1388888888888889</v>
      </c>
      <c r="G25" s="53">
        <f t="shared" si="6"/>
        <v>0.19444444444444445</v>
      </c>
      <c r="H25" s="53">
        <f t="shared" si="6"/>
        <v>0</v>
      </c>
      <c r="I25" s="53">
        <f t="shared" si="6"/>
        <v>0.16666666666666666</v>
      </c>
    </row>
    <row r="26" spans="2:9" x14ac:dyDescent="0.15">
      <c r="B26" s="50" t="s">
        <v>9</v>
      </c>
      <c r="C26" s="44">
        <f>SUM(D26:I26)</f>
        <v>98</v>
      </c>
      <c r="D26" s="51">
        <v>41</v>
      </c>
      <c r="E26" s="45">
        <v>1</v>
      </c>
      <c r="F26" s="45">
        <v>13</v>
      </c>
      <c r="G26" s="45">
        <v>32</v>
      </c>
      <c r="H26" s="45">
        <v>1</v>
      </c>
      <c r="I26" s="45">
        <v>10</v>
      </c>
    </row>
    <row r="27" spans="2:9" x14ac:dyDescent="0.15">
      <c r="B27" s="52"/>
      <c r="C27" s="53">
        <f>$C26/C26</f>
        <v>1</v>
      </c>
      <c r="D27" s="53">
        <f>D26/$C26</f>
        <v>0.41836734693877553</v>
      </c>
      <c r="E27" s="53">
        <f t="shared" ref="E27:I27" si="7">E26/$C26</f>
        <v>1.020408163265306E-2</v>
      </c>
      <c r="F27" s="53">
        <f t="shared" si="7"/>
        <v>0.1326530612244898</v>
      </c>
      <c r="G27" s="53">
        <f t="shared" si="7"/>
        <v>0.32653061224489793</v>
      </c>
      <c r="H27" s="53">
        <f t="shared" si="7"/>
        <v>1.020408163265306E-2</v>
      </c>
      <c r="I27" s="53">
        <f t="shared" si="7"/>
        <v>0.10204081632653061</v>
      </c>
    </row>
    <row r="28" spans="2:9" x14ac:dyDescent="0.15">
      <c r="B28" s="50" t="s">
        <v>1</v>
      </c>
      <c r="C28" s="44">
        <f>SUM(D28:I28)</f>
        <v>4</v>
      </c>
      <c r="D28" s="51">
        <v>2</v>
      </c>
      <c r="E28" s="45">
        <v>1</v>
      </c>
      <c r="F28" s="45">
        <v>0</v>
      </c>
      <c r="G28" s="45">
        <v>1</v>
      </c>
      <c r="H28" s="45">
        <v>0</v>
      </c>
      <c r="I28" s="45">
        <v>0</v>
      </c>
    </row>
    <row r="29" spans="2:9" x14ac:dyDescent="0.15">
      <c r="B29" s="52"/>
      <c r="C29" s="53">
        <f>$C28/C28</f>
        <v>1</v>
      </c>
      <c r="D29" s="53">
        <f>D28/$C28</f>
        <v>0.5</v>
      </c>
      <c r="E29" s="53">
        <f t="shared" ref="E29:I29" si="8">E28/$C28</f>
        <v>0.25</v>
      </c>
      <c r="F29" s="53">
        <f t="shared" si="8"/>
        <v>0</v>
      </c>
      <c r="G29" s="53">
        <f t="shared" si="8"/>
        <v>0.25</v>
      </c>
      <c r="H29" s="53">
        <f t="shared" si="8"/>
        <v>0</v>
      </c>
      <c r="I29" s="53">
        <f t="shared" si="8"/>
        <v>0</v>
      </c>
    </row>
    <row r="30" spans="2:9" x14ac:dyDescent="0.15">
      <c r="B30" s="50" t="s">
        <v>10</v>
      </c>
      <c r="C30" s="44">
        <f>SUM(D30:I30)</f>
        <v>17</v>
      </c>
      <c r="D30" s="51">
        <v>5</v>
      </c>
      <c r="E30" s="45">
        <v>0</v>
      </c>
      <c r="F30" s="45">
        <v>3</v>
      </c>
      <c r="G30" s="45">
        <v>7</v>
      </c>
      <c r="H30" s="45">
        <v>0</v>
      </c>
      <c r="I30" s="45">
        <v>2</v>
      </c>
    </row>
    <row r="31" spans="2:9" x14ac:dyDescent="0.15">
      <c r="B31" s="52"/>
      <c r="C31" s="53">
        <f>$C30/C30</f>
        <v>1</v>
      </c>
      <c r="D31" s="53">
        <f>D30/$C30</f>
        <v>0.29411764705882354</v>
      </c>
      <c r="E31" s="53">
        <f t="shared" ref="E31:I31" si="9">E30/$C30</f>
        <v>0</v>
      </c>
      <c r="F31" s="53">
        <f t="shared" si="9"/>
        <v>0.17647058823529413</v>
      </c>
      <c r="G31" s="53">
        <f t="shared" si="9"/>
        <v>0.41176470588235292</v>
      </c>
      <c r="H31" s="53">
        <f t="shared" si="9"/>
        <v>0</v>
      </c>
      <c r="I31" s="53">
        <f t="shared" si="9"/>
        <v>0.11764705882352941</v>
      </c>
    </row>
    <row r="32" spans="2:9" x14ac:dyDescent="0.15">
      <c r="B32" s="50" t="s">
        <v>11</v>
      </c>
      <c r="C32" s="44">
        <f>SUM(D32:I32)</f>
        <v>3</v>
      </c>
      <c r="D32" s="51">
        <v>2</v>
      </c>
      <c r="E32" s="45">
        <v>0</v>
      </c>
      <c r="F32" s="45">
        <v>0</v>
      </c>
      <c r="G32" s="45">
        <v>1</v>
      </c>
      <c r="H32" s="45">
        <v>0</v>
      </c>
      <c r="I32" s="45">
        <v>0</v>
      </c>
    </row>
    <row r="33" spans="2:10" x14ac:dyDescent="0.15">
      <c r="B33" s="52"/>
      <c r="C33" s="53">
        <f>$C32/C32</f>
        <v>1</v>
      </c>
      <c r="D33" s="53">
        <f>D32/$C32</f>
        <v>0.66666666666666663</v>
      </c>
      <c r="E33" s="53">
        <f t="shared" ref="E33:I33" si="10">E32/$C32</f>
        <v>0</v>
      </c>
      <c r="F33" s="53">
        <f t="shared" si="10"/>
        <v>0</v>
      </c>
      <c r="G33" s="53">
        <f t="shared" si="10"/>
        <v>0.33333333333333331</v>
      </c>
      <c r="H33" s="53">
        <f t="shared" si="10"/>
        <v>0</v>
      </c>
      <c r="I33" s="53">
        <f t="shared" si="10"/>
        <v>0</v>
      </c>
    </row>
    <row r="34" spans="2:10" x14ac:dyDescent="0.15">
      <c r="B34" s="50" t="s">
        <v>12</v>
      </c>
      <c r="C34" s="44">
        <f>SUM(D34:I34)</f>
        <v>18</v>
      </c>
      <c r="D34" s="51">
        <v>2</v>
      </c>
      <c r="E34" s="45">
        <v>1</v>
      </c>
      <c r="F34" s="45">
        <v>4</v>
      </c>
      <c r="G34" s="45">
        <v>8</v>
      </c>
      <c r="H34" s="45">
        <v>0</v>
      </c>
      <c r="I34" s="45">
        <v>3</v>
      </c>
    </row>
    <row r="35" spans="2:10" x14ac:dyDescent="0.15">
      <c r="B35" s="52"/>
      <c r="C35" s="53">
        <f>$C34/C34</f>
        <v>1</v>
      </c>
      <c r="D35" s="53">
        <f>D34/$C34</f>
        <v>0.1111111111111111</v>
      </c>
      <c r="E35" s="53">
        <f t="shared" ref="E35:I35" si="11">E34/$C34</f>
        <v>5.5555555555555552E-2</v>
      </c>
      <c r="F35" s="53">
        <f t="shared" si="11"/>
        <v>0.22222222222222221</v>
      </c>
      <c r="G35" s="53">
        <f t="shared" si="11"/>
        <v>0.44444444444444442</v>
      </c>
      <c r="H35" s="53">
        <f t="shared" si="11"/>
        <v>0</v>
      </c>
      <c r="I35" s="53">
        <f t="shared" si="11"/>
        <v>0.16666666666666666</v>
      </c>
    </row>
    <row r="36" spans="2:10" x14ac:dyDescent="0.15">
      <c r="B36" s="50" t="s">
        <v>13</v>
      </c>
      <c r="C36" s="44">
        <f>SUM(D36:I36)</f>
        <v>9</v>
      </c>
      <c r="D36" s="51">
        <v>7</v>
      </c>
      <c r="E36" s="45">
        <v>0</v>
      </c>
      <c r="F36" s="45">
        <v>0</v>
      </c>
      <c r="G36" s="45">
        <v>1</v>
      </c>
      <c r="H36" s="45">
        <v>0</v>
      </c>
      <c r="I36" s="45">
        <v>1</v>
      </c>
    </row>
    <row r="37" spans="2:10" x14ac:dyDescent="0.15">
      <c r="B37" s="52"/>
      <c r="C37" s="53">
        <f>$C36/C36</f>
        <v>1</v>
      </c>
      <c r="D37" s="53">
        <f>D36/$C36</f>
        <v>0.77777777777777779</v>
      </c>
      <c r="E37" s="53">
        <f t="shared" ref="E37:I37" si="12">E36/$C36</f>
        <v>0</v>
      </c>
      <c r="F37" s="53">
        <f t="shared" si="12"/>
        <v>0</v>
      </c>
      <c r="G37" s="53">
        <f t="shared" si="12"/>
        <v>0.1111111111111111</v>
      </c>
      <c r="H37" s="53">
        <f t="shared" si="12"/>
        <v>0</v>
      </c>
      <c r="I37" s="53">
        <f t="shared" si="12"/>
        <v>0.1111111111111111</v>
      </c>
    </row>
    <row r="38" spans="2:10" x14ac:dyDescent="0.15">
      <c r="B38" s="50" t="s">
        <v>43</v>
      </c>
      <c r="C38" s="44">
        <f>SUM(D38:I38)</f>
        <v>70</v>
      </c>
      <c r="D38" s="51">
        <v>21</v>
      </c>
      <c r="E38" s="45">
        <v>1</v>
      </c>
      <c r="F38" s="45">
        <v>6</v>
      </c>
      <c r="G38" s="45">
        <v>21</v>
      </c>
      <c r="H38" s="45">
        <v>6</v>
      </c>
      <c r="I38" s="45">
        <v>15</v>
      </c>
    </row>
    <row r="39" spans="2:10" x14ac:dyDescent="0.15">
      <c r="B39" s="52"/>
      <c r="C39" s="53">
        <f>$C38/C38</f>
        <v>1</v>
      </c>
      <c r="D39" s="53">
        <f>D38/$C38</f>
        <v>0.3</v>
      </c>
      <c r="E39" s="53">
        <f t="shared" ref="E39:I39" si="13">E38/$C38</f>
        <v>1.4285714285714285E-2</v>
      </c>
      <c r="F39" s="53">
        <f t="shared" si="13"/>
        <v>8.5714285714285715E-2</v>
      </c>
      <c r="G39" s="53">
        <f t="shared" si="13"/>
        <v>0.3</v>
      </c>
      <c r="H39" s="53">
        <f t="shared" si="13"/>
        <v>8.5714285714285715E-2</v>
      </c>
      <c r="I39" s="53">
        <f t="shared" si="13"/>
        <v>0.21428571428571427</v>
      </c>
    </row>
    <row r="41" spans="2:10" x14ac:dyDescent="0.4">
      <c r="B41" s="18" t="s">
        <v>48</v>
      </c>
      <c r="I41" s="19"/>
      <c r="J41" s="19"/>
    </row>
    <row r="42" spans="2:10" s="24" customFormat="1" ht="45" x14ac:dyDescent="0.4">
      <c r="B42" s="89"/>
      <c r="C42" s="90" t="s">
        <v>39</v>
      </c>
      <c r="D42" s="96" t="s">
        <v>137</v>
      </c>
      <c r="E42" s="96" t="s">
        <v>138</v>
      </c>
      <c r="F42" s="96" t="s">
        <v>139</v>
      </c>
      <c r="G42" s="96" t="s">
        <v>140</v>
      </c>
      <c r="H42" s="91" t="s">
        <v>2</v>
      </c>
      <c r="I42" s="91" t="s">
        <v>91</v>
      </c>
    </row>
    <row r="43" spans="2:10" x14ac:dyDescent="0.15">
      <c r="B43" s="164" t="s">
        <v>42</v>
      </c>
      <c r="C43" s="44">
        <f>SUM(D43:I43)</f>
        <v>802</v>
      </c>
      <c r="D43" s="45">
        <f t="shared" ref="D43:I43" si="14">SUM(D45,D47,D49,D51,D53,)</f>
        <v>290</v>
      </c>
      <c r="E43" s="45">
        <f t="shared" si="14"/>
        <v>16</v>
      </c>
      <c r="F43" s="45">
        <f t="shared" si="14"/>
        <v>116</v>
      </c>
      <c r="G43" s="45">
        <f t="shared" si="14"/>
        <v>260</v>
      </c>
      <c r="H43" s="45">
        <f t="shared" si="14"/>
        <v>13</v>
      </c>
      <c r="I43" s="45">
        <f t="shared" si="14"/>
        <v>107</v>
      </c>
      <c r="J43" s="19"/>
    </row>
    <row r="44" spans="2:10" ht="12.75" thickBot="1" x14ac:dyDescent="0.2">
      <c r="B44" s="47"/>
      <c r="C44" s="48">
        <f>$C43/C43</f>
        <v>1</v>
      </c>
      <c r="D44" s="48">
        <f t="shared" ref="D44:I44" si="15">D43/$C43</f>
        <v>0.36159600997506236</v>
      </c>
      <c r="E44" s="48">
        <f t="shared" si="15"/>
        <v>1.9950124688279301E-2</v>
      </c>
      <c r="F44" s="48">
        <f t="shared" si="15"/>
        <v>0.14463840399002495</v>
      </c>
      <c r="G44" s="48">
        <f t="shared" si="15"/>
        <v>0.32418952618453867</v>
      </c>
      <c r="H44" s="48">
        <f t="shared" si="15"/>
        <v>1.6209476309226933E-2</v>
      </c>
      <c r="I44" s="48">
        <f t="shared" si="15"/>
        <v>0.13341645885286782</v>
      </c>
      <c r="J44" s="19"/>
    </row>
    <row r="45" spans="2:10" ht="12.75" thickTop="1" x14ac:dyDescent="0.15">
      <c r="B45" s="50" t="s">
        <v>17</v>
      </c>
      <c r="C45" s="44">
        <f>SUM(D45:I45)</f>
        <v>633</v>
      </c>
      <c r="D45" s="51">
        <v>223</v>
      </c>
      <c r="E45" s="45">
        <v>11</v>
      </c>
      <c r="F45" s="45">
        <v>93</v>
      </c>
      <c r="G45" s="45">
        <v>208</v>
      </c>
      <c r="H45" s="45">
        <v>7</v>
      </c>
      <c r="I45" s="45">
        <v>91</v>
      </c>
      <c r="J45" s="19"/>
    </row>
    <row r="46" spans="2:10" x14ac:dyDescent="0.15">
      <c r="B46" s="52"/>
      <c r="C46" s="53">
        <f>$C45/C45</f>
        <v>1</v>
      </c>
      <c r="D46" s="53">
        <f t="shared" ref="D46:I46" si="16">D45/$C45</f>
        <v>0.35229067930489733</v>
      </c>
      <c r="E46" s="53">
        <f t="shared" si="16"/>
        <v>1.7377567140600316E-2</v>
      </c>
      <c r="F46" s="53">
        <f t="shared" si="16"/>
        <v>0.14691943127962084</v>
      </c>
      <c r="G46" s="53">
        <f t="shared" si="16"/>
        <v>0.32859399684044233</v>
      </c>
      <c r="H46" s="53">
        <f t="shared" si="16"/>
        <v>1.1058451816745656E-2</v>
      </c>
      <c r="I46" s="53">
        <f t="shared" si="16"/>
        <v>0.14375987361769352</v>
      </c>
      <c r="J46" s="19"/>
    </row>
    <row r="47" spans="2:10" x14ac:dyDescent="0.15">
      <c r="B47" s="50" t="s">
        <v>18</v>
      </c>
      <c r="C47" s="44">
        <f>SUM(D47:I47)</f>
        <v>91</v>
      </c>
      <c r="D47" s="51">
        <v>34</v>
      </c>
      <c r="E47" s="45">
        <v>2</v>
      </c>
      <c r="F47" s="45">
        <v>15</v>
      </c>
      <c r="G47" s="45">
        <v>27</v>
      </c>
      <c r="H47" s="45">
        <v>3</v>
      </c>
      <c r="I47" s="45">
        <v>10</v>
      </c>
      <c r="J47" s="19"/>
    </row>
    <row r="48" spans="2:10" x14ac:dyDescent="0.15">
      <c r="B48" s="52"/>
      <c r="C48" s="53">
        <f>$C47/C47</f>
        <v>1</v>
      </c>
      <c r="D48" s="53">
        <f t="shared" ref="D48:I48" si="17">D47/$C47</f>
        <v>0.37362637362637363</v>
      </c>
      <c r="E48" s="53">
        <f t="shared" si="17"/>
        <v>2.197802197802198E-2</v>
      </c>
      <c r="F48" s="53">
        <f t="shared" si="17"/>
        <v>0.16483516483516483</v>
      </c>
      <c r="G48" s="53">
        <f t="shared" si="17"/>
        <v>0.2967032967032967</v>
      </c>
      <c r="H48" s="53">
        <f t="shared" si="17"/>
        <v>3.2967032967032968E-2</v>
      </c>
      <c r="I48" s="53">
        <f t="shared" si="17"/>
        <v>0.10989010989010989</v>
      </c>
      <c r="J48" s="19"/>
    </row>
    <row r="49" spans="2:10" x14ac:dyDescent="0.15">
      <c r="B49" s="50" t="s">
        <v>19</v>
      </c>
      <c r="C49" s="44">
        <f>SUM(D49:I49)</f>
        <v>21</v>
      </c>
      <c r="D49" s="51">
        <v>13</v>
      </c>
      <c r="E49" s="45">
        <v>0</v>
      </c>
      <c r="F49" s="45">
        <v>1</v>
      </c>
      <c r="G49" s="45">
        <v>6</v>
      </c>
      <c r="H49" s="45">
        <v>1</v>
      </c>
      <c r="I49" s="45">
        <v>0</v>
      </c>
      <c r="J49" s="19"/>
    </row>
    <row r="50" spans="2:10" x14ac:dyDescent="0.15">
      <c r="B50" s="52"/>
      <c r="C50" s="53">
        <f>$C49/C49</f>
        <v>1</v>
      </c>
      <c r="D50" s="53">
        <f t="shared" ref="D50:I50" si="18">D49/$C49</f>
        <v>0.61904761904761907</v>
      </c>
      <c r="E50" s="53">
        <f t="shared" si="18"/>
        <v>0</v>
      </c>
      <c r="F50" s="53">
        <f t="shared" si="18"/>
        <v>4.7619047619047616E-2</v>
      </c>
      <c r="G50" s="53">
        <f t="shared" si="18"/>
        <v>0.2857142857142857</v>
      </c>
      <c r="H50" s="53">
        <f t="shared" si="18"/>
        <v>4.7619047619047616E-2</v>
      </c>
      <c r="I50" s="53">
        <f t="shared" si="18"/>
        <v>0</v>
      </c>
      <c r="J50" s="19"/>
    </row>
    <row r="51" spans="2:10" x14ac:dyDescent="0.15">
      <c r="B51" s="50" t="s">
        <v>20</v>
      </c>
      <c r="C51" s="44">
        <f>SUM(D51:I51)</f>
        <v>37</v>
      </c>
      <c r="D51" s="51">
        <v>13</v>
      </c>
      <c r="E51" s="45">
        <v>2</v>
      </c>
      <c r="F51" s="45">
        <v>6</v>
      </c>
      <c r="G51" s="45">
        <v>15</v>
      </c>
      <c r="H51" s="45">
        <v>0</v>
      </c>
      <c r="I51" s="45">
        <v>1</v>
      </c>
      <c r="J51" s="19"/>
    </row>
    <row r="52" spans="2:10" x14ac:dyDescent="0.15">
      <c r="B52" s="52"/>
      <c r="C52" s="53">
        <f>$C51/C51</f>
        <v>1</v>
      </c>
      <c r="D52" s="53">
        <f t="shared" ref="D52:I52" si="19">D51/$C51</f>
        <v>0.35135135135135137</v>
      </c>
      <c r="E52" s="53">
        <f t="shared" si="19"/>
        <v>5.4054054054054057E-2</v>
      </c>
      <c r="F52" s="53">
        <f t="shared" si="19"/>
        <v>0.16216216216216217</v>
      </c>
      <c r="G52" s="53">
        <f t="shared" si="19"/>
        <v>0.40540540540540543</v>
      </c>
      <c r="H52" s="53">
        <f t="shared" si="19"/>
        <v>0</v>
      </c>
      <c r="I52" s="53">
        <f t="shared" si="19"/>
        <v>2.7027027027027029E-2</v>
      </c>
      <c r="J52" s="19"/>
    </row>
    <row r="53" spans="2:10" x14ac:dyDescent="0.15">
      <c r="B53" s="50" t="s">
        <v>24</v>
      </c>
      <c r="C53" s="44">
        <f>SUM(D53:I53)</f>
        <v>20</v>
      </c>
      <c r="D53" s="51">
        <v>7</v>
      </c>
      <c r="E53" s="45">
        <v>1</v>
      </c>
      <c r="F53" s="45">
        <v>1</v>
      </c>
      <c r="G53" s="45">
        <v>4</v>
      </c>
      <c r="H53" s="45">
        <v>2</v>
      </c>
      <c r="I53" s="45">
        <v>5</v>
      </c>
      <c r="J53" s="19"/>
    </row>
    <row r="54" spans="2:10" x14ac:dyDescent="0.15">
      <c r="B54" s="52"/>
      <c r="C54" s="53">
        <f>$C53/C53</f>
        <v>1</v>
      </c>
      <c r="D54" s="53">
        <f t="shared" ref="D54:I54" si="20">D53/$C53</f>
        <v>0.35</v>
      </c>
      <c r="E54" s="53">
        <f t="shared" si="20"/>
        <v>0.05</v>
      </c>
      <c r="F54" s="53">
        <f t="shared" si="20"/>
        <v>0.05</v>
      </c>
      <c r="G54" s="53">
        <f t="shared" si="20"/>
        <v>0.2</v>
      </c>
      <c r="H54" s="53">
        <f t="shared" si="20"/>
        <v>0.1</v>
      </c>
      <c r="I54" s="53">
        <f t="shared" si="20"/>
        <v>0.25</v>
      </c>
      <c r="J54" s="19"/>
    </row>
    <row r="55" spans="2:10" x14ac:dyDescent="0.4">
      <c r="J55" s="19"/>
    </row>
    <row r="56" spans="2:10" x14ac:dyDescent="0.4">
      <c r="B56" s="18" t="s">
        <v>49</v>
      </c>
      <c r="J56" s="19"/>
    </row>
    <row r="57" spans="2:10" s="24" customFormat="1" ht="49.5" customHeight="1" x14ac:dyDescent="0.4">
      <c r="B57" s="89"/>
      <c r="C57" s="90" t="s">
        <v>39</v>
      </c>
      <c r="D57" s="96" t="s">
        <v>137</v>
      </c>
      <c r="E57" s="96" t="s">
        <v>138</v>
      </c>
      <c r="F57" s="96" t="s">
        <v>139</v>
      </c>
      <c r="G57" s="96" t="s">
        <v>140</v>
      </c>
      <c r="H57" s="91" t="s">
        <v>2</v>
      </c>
      <c r="I57" s="91" t="s">
        <v>91</v>
      </c>
    </row>
    <row r="58" spans="2:10" x14ac:dyDescent="0.15">
      <c r="B58" s="164" t="s">
        <v>42</v>
      </c>
      <c r="C58" s="44">
        <f>SUM(D58:I58)</f>
        <v>784</v>
      </c>
      <c r="D58" s="45">
        <f>SUM(D60,D62,D64,D66,D68,D70)</f>
        <v>287</v>
      </c>
      <c r="E58" s="45">
        <f t="shared" ref="E58:I58" si="21">SUM(E60,E62,E64,E66,E68,E70)</f>
        <v>16</v>
      </c>
      <c r="F58" s="45">
        <f t="shared" si="21"/>
        <v>113</v>
      </c>
      <c r="G58" s="45">
        <f t="shared" si="21"/>
        <v>258</v>
      </c>
      <c r="H58" s="45">
        <f t="shared" si="21"/>
        <v>13</v>
      </c>
      <c r="I58" s="45">
        <f t="shared" si="21"/>
        <v>97</v>
      </c>
      <c r="J58" s="19"/>
    </row>
    <row r="59" spans="2:10" ht="12.75" thickBot="1" x14ac:dyDescent="0.2">
      <c r="B59" s="47"/>
      <c r="C59" s="48">
        <f>$C58/C58</f>
        <v>1</v>
      </c>
      <c r="D59" s="48">
        <f>D58/$C58</f>
        <v>0.36607142857142855</v>
      </c>
      <c r="E59" s="48">
        <f t="shared" ref="E59:I59" si="22">E58/$C58</f>
        <v>2.0408163265306121E-2</v>
      </c>
      <c r="F59" s="48">
        <f t="shared" si="22"/>
        <v>0.1441326530612245</v>
      </c>
      <c r="G59" s="48">
        <f t="shared" si="22"/>
        <v>0.32908163265306123</v>
      </c>
      <c r="H59" s="48">
        <f t="shared" si="22"/>
        <v>1.6581632653061226E-2</v>
      </c>
      <c r="I59" s="48">
        <f t="shared" si="22"/>
        <v>0.12372448979591837</v>
      </c>
      <c r="J59" s="19"/>
    </row>
    <row r="60" spans="2:10" ht="12.75" thickTop="1" x14ac:dyDescent="0.15">
      <c r="B60" s="50" t="s">
        <v>500</v>
      </c>
      <c r="C60" s="44">
        <f>SUM(D60:I60)</f>
        <v>109</v>
      </c>
      <c r="D60" s="51">
        <v>30</v>
      </c>
      <c r="E60" s="45">
        <v>1</v>
      </c>
      <c r="F60" s="45">
        <v>13</v>
      </c>
      <c r="G60" s="45">
        <v>37</v>
      </c>
      <c r="H60" s="45">
        <v>3</v>
      </c>
      <c r="I60" s="45">
        <v>25</v>
      </c>
    </row>
    <row r="61" spans="2:10" x14ac:dyDescent="0.15">
      <c r="B61" s="52"/>
      <c r="C61" s="53">
        <f>$C60/C60</f>
        <v>1</v>
      </c>
      <c r="D61" s="53">
        <f>D60/$C60</f>
        <v>0.27522935779816515</v>
      </c>
      <c r="E61" s="53">
        <f t="shared" ref="E61:I61" si="23">E60/$C60</f>
        <v>9.1743119266055051E-3</v>
      </c>
      <c r="F61" s="53">
        <f t="shared" si="23"/>
        <v>0.11926605504587157</v>
      </c>
      <c r="G61" s="53">
        <f t="shared" si="23"/>
        <v>0.33944954128440369</v>
      </c>
      <c r="H61" s="53">
        <f t="shared" si="23"/>
        <v>2.7522935779816515E-2</v>
      </c>
      <c r="I61" s="53">
        <f t="shared" si="23"/>
        <v>0.22935779816513763</v>
      </c>
    </row>
    <row r="62" spans="2:10" x14ac:dyDescent="0.15">
      <c r="B62" s="50" t="s">
        <v>21</v>
      </c>
      <c r="C62" s="44">
        <f>SUM(D62:I62)</f>
        <v>226</v>
      </c>
      <c r="D62" s="51">
        <v>84</v>
      </c>
      <c r="E62" s="45">
        <v>2</v>
      </c>
      <c r="F62" s="45">
        <v>39</v>
      </c>
      <c r="G62" s="45">
        <v>68</v>
      </c>
      <c r="H62" s="45">
        <v>4</v>
      </c>
      <c r="I62" s="45">
        <v>29</v>
      </c>
    </row>
    <row r="63" spans="2:10" x14ac:dyDescent="0.15">
      <c r="B63" s="52"/>
      <c r="C63" s="53">
        <f>$C62/C62</f>
        <v>1</v>
      </c>
      <c r="D63" s="53">
        <f>D62/$C62</f>
        <v>0.37168141592920356</v>
      </c>
      <c r="E63" s="53">
        <f t="shared" ref="E63:I63" si="24">E62/$C62</f>
        <v>8.8495575221238937E-3</v>
      </c>
      <c r="F63" s="53">
        <f t="shared" si="24"/>
        <v>0.17256637168141592</v>
      </c>
      <c r="G63" s="53">
        <f t="shared" si="24"/>
        <v>0.30088495575221241</v>
      </c>
      <c r="H63" s="53">
        <f t="shared" si="24"/>
        <v>1.7699115044247787E-2</v>
      </c>
      <c r="I63" s="53">
        <f t="shared" si="24"/>
        <v>0.12831858407079647</v>
      </c>
    </row>
    <row r="64" spans="2:10" x14ac:dyDescent="0.15">
      <c r="B64" s="50" t="s">
        <v>22</v>
      </c>
      <c r="C64" s="44">
        <f>SUM(D64:I64)</f>
        <v>276</v>
      </c>
      <c r="D64" s="51">
        <v>95</v>
      </c>
      <c r="E64" s="45">
        <v>6</v>
      </c>
      <c r="F64" s="45">
        <v>42</v>
      </c>
      <c r="G64" s="45">
        <v>99</v>
      </c>
      <c r="H64" s="45">
        <v>4</v>
      </c>
      <c r="I64" s="45">
        <v>30</v>
      </c>
    </row>
    <row r="65" spans="2:20" x14ac:dyDescent="0.15">
      <c r="B65" s="52"/>
      <c r="C65" s="53">
        <f>$C64/C64</f>
        <v>1</v>
      </c>
      <c r="D65" s="53">
        <f>D64/$C64</f>
        <v>0.34420289855072461</v>
      </c>
      <c r="E65" s="53">
        <f t="shared" ref="E65:I65" si="25">E64/$C64</f>
        <v>2.1739130434782608E-2</v>
      </c>
      <c r="F65" s="53">
        <f t="shared" si="25"/>
        <v>0.15217391304347827</v>
      </c>
      <c r="G65" s="53">
        <f t="shared" si="25"/>
        <v>0.35869565217391303</v>
      </c>
      <c r="H65" s="53">
        <f t="shared" si="25"/>
        <v>1.4492753623188406E-2</v>
      </c>
      <c r="I65" s="53">
        <f t="shared" si="25"/>
        <v>0.10869565217391304</v>
      </c>
    </row>
    <row r="66" spans="2:20" x14ac:dyDescent="0.15">
      <c r="B66" s="50" t="s">
        <v>23</v>
      </c>
      <c r="C66" s="44">
        <f>SUM(D66:I66)</f>
        <v>90</v>
      </c>
      <c r="D66" s="51">
        <v>41</v>
      </c>
      <c r="E66" s="45">
        <v>3</v>
      </c>
      <c r="F66" s="45">
        <v>11</v>
      </c>
      <c r="G66" s="45">
        <v>26</v>
      </c>
      <c r="H66" s="45">
        <v>2</v>
      </c>
      <c r="I66" s="45">
        <v>7</v>
      </c>
    </row>
    <row r="67" spans="2:20" x14ac:dyDescent="0.15">
      <c r="B67" s="52"/>
      <c r="C67" s="53">
        <f>$C66/C66</f>
        <v>1</v>
      </c>
      <c r="D67" s="53">
        <f>D66/$C66</f>
        <v>0.45555555555555555</v>
      </c>
      <c r="E67" s="53">
        <f t="shared" ref="E67:I67" si="26">E66/$C66</f>
        <v>3.3333333333333333E-2</v>
      </c>
      <c r="F67" s="53">
        <f t="shared" si="26"/>
        <v>0.12222222222222222</v>
      </c>
      <c r="G67" s="53">
        <f t="shared" si="26"/>
        <v>0.28888888888888886</v>
      </c>
      <c r="H67" s="53">
        <f t="shared" si="26"/>
        <v>2.2222222222222223E-2</v>
      </c>
      <c r="I67" s="53">
        <f t="shared" si="26"/>
        <v>7.7777777777777779E-2</v>
      </c>
      <c r="J67" s="19"/>
    </row>
    <row r="68" spans="2:20" x14ac:dyDescent="0.15">
      <c r="B68" s="50" t="s">
        <v>320</v>
      </c>
      <c r="C68" s="44">
        <f>SUM(D68:I68)</f>
        <v>62</v>
      </c>
      <c r="D68" s="51">
        <v>26</v>
      </c>
      <c r="E68" s="45">
        <v>1</v>
      </c>
      <c r="F68" s="45">
        <v>8</v>
      </c>
      <c r="G68" s="45">
        <v>22</v>
      </c>
      <c r="H68" s="45">
        <v>0</v>
      </c>
      <c r="I68" s="45">
        <v>5</v>
      </c>
      <c r="J68" s="19"/>
    </row>
    <row r="69" spans="2:20" x14ac:dyDescent="0.15">
      <c r="B69" s="52"/>
      <c r="C69" s="53">
        <f>$C68/C68</f>
        <v>1</v>
      </c>
      <c r="D69" s="53">
        <f>D68/$C68</f>
        <v>0.41935483870967744</v>
      </c>
      <c r="E69" s="53">
        <f t="shared" ref="E69:I69" si="27">E68/$C68</f>
        <v>1.6129032258064516E-2</v>
      </c>
      <c r="F69" s="53">
        <f t="shared" si="27"/>
        <v>0.12903225806451613</v>
      </c>
      <c r="G69" s="53">
        <f t="shared" si="27"/>
        <v>0.35483870967741937</v>
      </c>
      <c r="H69" s="53">
        <f t="shared" si="27"/>
        <v>0</v>
      </c>
      <c r="I69" s="53">
        <f t="shared" si="27"/>
        <v>8.0645161290322578E-2</v>
      </c>
      <c r="J69" s="19"/>
    </row>
    <row r="70" spans="2:20" x14ac:dyDescent="0.15">
      <c r="B70" s="50" t="s">
        <v>319</v>
      </c>
      <c r="C70" s="44">
        <f>SUM(D70:I70)</f>
        <v>21</v>
      </c>
      <c r="D70" s="51">
        <v>11</v>
      </c>
      <c r="E70" s="45">
        <v>3</v>
      </c>
      <c r="F70" s="45">
        <v>0</v>
      </c>
      <c r="G70" s="45">
        <v>6</v>
      </c>
      <c r="H70" s="45">
        <v>0</v>
      </c>
      <c r="I70" s="45">
        <v>1</v>
      </c>
      <c r="J70" s="19"/>
    </row>
    <row r="71" spans="2:20" ht="12.75" thickBot="1" x14ac:dyDescent="0.2">
      <c r="B71" s="52"/>
      <c r="C71" s="53">
        <f>$C70/C70</f>
        <v>1</v>
      </c>
      <c r="D71" s="53">
        <f>D70/$C70</f>
        <v>0.52380952380952384</v>
      </c>
      <c r="E71" s="53">
        <f t="shared" ref="E71:I71" si="28">E70/$C70</f>
        <v>0.14285714285714285</v>
      </c>
      <c r="F71" s="53">
        <f t="shared" si="28"/>
        <v>0</v>
      </c>
      <c r="G71" s="53">
        <f t="shared" si="28"/>
        <v>0.2857142857142857</v>
      </c>
      <c r="H71" s="53">
        <f t="shared" si="28"/>
        <v>0</v>
      </c>
      <c r="I71" s="53">
        <f t="shared" si="28"/>
        <v>4.7619047619047616E-2</v>
      </c>
      <c r="J71" s="19"/>
    </row>
    <row r="72" spans="2:20" ht="14.25" thickTop="1" x14ac:dyDescent="0.15">
      <c r="B72" s="243" t="s">
        <v>489</v>
      </c>
      <c r="C72" s="244">
        <f t="shared" ref="C72:C73" si="29">SUM(D72:I72)</f>
        <v>763</v>
      </c>
      <c r="D72" s="244">
        <f t="shared" ref="D72:I72" si="30">SUM(D60,D62,D64,D66,D68)</f>
        <v>276</v>
      </c>
      <c r="E72" s="244">
        <f t="shared" si="30"/>
        <v>13</v>
      </c>
      <c r="F72" s="244">
        <f t="shared" si="30"/>
        <v>113</v>
      </c>
      <c r="G72" s="244">
        <f t="shared" si="30"/>
        <v>252</v>
      </c>
      <c r="H72" s="244">
        <f t="shared" si="30"/>
        <v>13</v>
      </c>
      <c r="I72" s="244">
        <f t="shared" si="30"/>
        <v>96</v>
      </c>
      <c r="J72" s="19"/>
    </row>
    <row r="73" spans="2:20" ht="13.5" x14ac:dyDescent="0.15">
      <c r="B73" s="245"/>
      <c r="C73" s="237">
        <f t="shared" si="29"/>
        <v>0.99999999999999989</v>
      </c>
      <c r="D73" s="238">
        <f>D72/$C72</f>
        <v>0.36173001310615988</v>
      </c>
      <c r="E73" s="238">
        <f t="shared" ref="E73:I73" si="31">E72/$C72</f>
        <v>1.7038007863695939E-2</v>
      </c>
      <c r="F73" s="238">
        <f t="shared" si="31"/>
        <v>0.14809960681520315</v>
      </c>
      <c r="G73" s="238">
        <f t="shared" si="31"/>
        <v>0.33027522935779818</v>
      </c>
      <c r="H73" s="238">
        <f t="shared" si="31"/>
        <v>1.7038007863695939E-2</v>
      </c>
      <c r="I73" s="238">
        <f t="shared" si="31"/>
        <v>0.12581913499344691</v>
      </c>
      <c r="J73" s="19"/>
    </row>
    <row r="74" spans="2:20" x14ac:dyDescent="0.4">
      <c r="J74" s="19"/>
    </row>
    <row r="75" spans="2:20" ht="16.5" customHeight="1" x14ac:dyDescent="0.4">
      <c r="B75" s="18" t="s">
        <v>311</v>
      </c>
      <c r="J75" s="19"/>
    </row>
    <row r="76" spans="2:20" s="24" customFormat="1" ht="45" x14ac:dyDescent="0.4">
      <c r="B76" s="89"/>
      <c r="C76" s="90" t="s">
        <v>39</v>
      </c>
      <c r="D76" s="91" t="s">
        <v>292</v>
      </c>
      <c r="E76" s="91" t="s">
        <v>293</v>
      </c>
      <c r="F76" s="91" t="s">
        <v>294</v>
      </c>
      <c r="G76" s="91" t="s">
        <v>295</v>
      </c>
      <c r="H76" s="91" t="s">
        <v>2</v>
      </c>
      <c r="I76" s="91" t="s">
        <v>91</v>
      </c>
    </row>
    <row r="77" spans="2:20" x14ac:dyDescent="0.15">
      <c r="B77" s="164" t="s">
        <v>42</v>
      </c>
      <c r="C77" s="44">
        <f>SUM(D77:I77)</f>
        <v>802</v>
      </c>
      <c r="D77" s="45">
        <f>SUM(D79,D81,D83,D85,D87,D89,D91)</f>
        <v>290</v>
      </c>
      <c r="E77" s="45">
        <f t="shared" ref="E77:I77" si="32">SUM(E79,E81,E83,E85,E87,E89,E91)</f>
        <v>16</v>
      </c>
      <c r="F77" s="45">
        <f t="shared" si="32"/>
        <v>116</v>
      </c>
      <c r="G77" s="45">
        <f t="shared" si="32"/>
        <v>260</v>
      </c>
      <c r="H77" s="45">
        <f t="shared" si="32"/>
        <v>13</v>
      </c>
      <c r="I77" s="45">
        <f t="shared" si="32"/>
        <v>107</v>
      </c>
      <c r="J77" s="19"/>
    </row>
    <row r="78" spans="2:20" ht="12.75" thickBot="1" x14ac:dyDescent="0.2">
      <c r="B78" s="47"/>
      <c r="C78" s="48">
        <f>$C77/C77</f>
        <v>1</v>
      </c>
      <c r="D78" s="48">
        <f t="shared" ref="D78:I78" si="33">D77/$C77</f>
        <v>0.36159600997506236</v>
      </c>
      <c r="E78" s="48">
        <f t="shared" si="33"/>
        <v>1.9950124688279301E-2</v>
      </c>
      <c r="F78" s="48">
        <f t="shared" si="33"/>
        <v>0.14463840399002495</v>
      </c>
      <c r="G78" s="48">
        <f t="shared" si="33"/>
        <v>0.32418952618453867</v>
      </c>
      <c r="H78" s="48">
        <f t="shared" si="33"/>
        <v>1.6209476309226933E-2</v>
      </c>
      <c r="I78" s="48">
        <f t="shared" si="33"/>
        <v>0.13341645885286782</v>
      </c>
      <c r="J78" s="19"/>
    </row>
    <row r="79" spans="2:20" ht="12.75" thickTop="1" x14ac:dyDescent="0.15">
      <c r="B79" s="50" t="s">
        <v>67</v>
      </c>
      <c r="C79" s="44">
        <f>SUM(D79:I79)</f>
        <v>262</v>
      </c>
      <c r="D79" s="51">
        <v>82</v>
      </c>
      <c r="E79" s="45">
        <v>6</v>
      </c>
      <c r="F79" s="45">
        <v>36</v>
      </c>
      <c r="G79" s="45">
        <v>76</v>
      </c>
      <c r="H79" s="45">
        <v>4</v>
      </c>
      <c r="I79" s="45">
        <v>58</v>
      </c>
      <c r="J79" s="72"/>
      <c r="K79" s="73"/>
      <c r="L79" s="73"/>
      <c r="M79" s="73"/>
      <c r="N79" s="73"/>
      <c r="O79" s="73"/>
      <c r="P79" s="73"/>
      <c r="Q79" s="73"/>
      <c r="R79" s="73"/>
      <c r="S79" s="73"/>
      <c r="T79" s="73"/>
    </row>
    <row r="80" spans="2:20" x14ac:dyDescent="0.15">
      <c r="B80" s="52"/>
      <c r="C80" s="53">
        <f>$C79/C79</f>
        <v>1</v>
      </c>
      <c r="D80" s="53">
        <f t="shared" ref="D80:I80" si="34">D79/$C79</f>
        <v>0.31297709923664124</v>
      </c>
      <c r="E80" s="53">
        <f t="shared" si="34"/>
        <v>2.2900763358778626E-2</v>
      </c>
      <c r="F80" s="53">
        <f t="shared" si="34"/>
        <v>0.13740458015267176</v>
      </c>
      <c r="G80" s="53">
        <f t="shared" si="34"/>
        <v>0.29007633587786258</v>
      </c>
      <c r="H80" s="53">
        <f t="shared" si="34"/>
        <v>1.5267175572519083E-2</v>
      </c>
      <c r="I80" s="53">
        <f t="shared" si="34"/>
        <v>0.22137404580152673</v>
      </c>
      <c r="J80" s="72"/>
      <c r="K80" s="73"/>
      <c r="L80" s="73"/>
      <c r="M80" s="73"/>
      <c r="N80" s="73"/>
      <c r="O80" s="73"/>
      <c r="P80" s="73"/>
      <c r="Q80" s="73"/>
      <c r="R80" s="73"/>
      <c r="S80" s="73"/>
      <c r="T80" s="73"/>
    </row>
    <row r="81" spans="2:20" x14ac:dyDescent="0.15">
      <c r="B81" s="50" t="s">
        <v>31</v>
      </c>
      <c r="C81" s="44">
        <f>SUM(D81:I81)</f>
        <v>31</v>
      </c>
      <c r="D81" s="51">
        <v>9</v>
      </c>
      <c r="E81" s="45">
        <v>2</v>
      </c>
      <c r="F81" s="45">
        <v>4</v>
      </c>
      <c r="G81" s="45">
        <v>14</v>
      </c>
      <c r="H81" s="45">
        <v>1</v>
      </c>
      <c r="I81" s="45">
        <v>1</v>
      </c>
      <c r="J81" s="72"/>
      <c r="K81" s="73"/>
      <c r="L81" s="73"/>
      <c r="M81" s="73"/>
      <c r="N81" s="73"/>
      <c r="O81" s="73"/>
      <c r="P81" s="73"/>
      <c r="Q81" s="73"/>
      <c r="R81" s="73"/>
      <c r="S81" s="73"/>
      <c r="T81" s="73"/>
    </row>
    <row r="82" spans="2:20" x14ac:dyDescent="0.15">
      <c r="B82" s="52"/>
      <c r="C82" s="53">
        <f>$C81/C81</f>
        <v>1</v>
      </c>
      <c r="D82" s="53">
        <f t="shared" ref="D82:I82" si="35">D81/$C81</f>
        <v>0.29032258064516131</v>
      </c>
      <c r="E82" s="53">
        <f t="shared" si="35"/>
        <v>6.4516129032258063E-2</v>
      </c>
      <c r="F82" s="53">
        <f t="shared" si="35"/>
        <v>0.12903225806451613</v>
      </c>
      <c r="G82" s="53">
        <f t="shared" si="35"/>
        <v>0.45161290322580644</v>
      </c>
      <c r="H82" s="53">
        <f t="shared" si="35"/>
        <v>3.2258064516129031E-2</v>
      </c>
      <c r="I82" s="53">
        <f t="shared" si="35"/>
        <v>3.2258064516129031E-2</v>
      </c>
      <c r="J82" s="72"/>
      <c r="K82" s="73"/>
      <c r="L82" s="73"/>
      <c r="M82" s="73"/>
      <c r="N82" s="73"/>
      <c r="O82" s="73"/>
      <c r="P82" s="73"/>
      <c r="Q82" s="73"/>
      <c r="R82" s="73"/>
      <c r="S82" s="73"/>
      <c r="T82" s="73"/>
    </row>
    <row r="83" spans="2:20" x14ac:dyDescent="0.15">
      <c r="B83" s="50" t="s">
        <v>32</v>
      </c>
      <c r="C83" s="44">
        <f>SUM(D83:I83)</f>
        <v>56</v>
      </c>
      <c r="D83" s="51">
        <v>24</v>
      </c>
      <c r="E83" s="45">
        <v>0</v>
      </c>
      <c r="F83" s="45">
        <v>6</v>
      </c>
      <c r="G83" s="45">
        <v>23</v>
      </c>
      <c r="H83" s="45">
        <v>0</v>
      </c>
      <c r="I83" s="45">
        <v>3</v>
      </c>
      <c r="J83" s="72"/>
      <c r="K83" s="73"/>
      <c r="L83" s="73"/>
      <c r="M83" s="73"/>
      <c r="N83" s="73"/>
      <c r="O83" s="73"/>
      <c r="P83" s="73"/>
      <c r="Q83" s="73"/>
      <c r="R83" s="73"/>
      <c r="S83" s="73"/>
      <c r="T83" s="73"/>
    </row>
    <row r="84" spans="2:20" x14ac:dyDescent="0.15">
      <c r="B84" s="52"/>
      <c r="C84" s="53">
        <f>$C83/C83</f>
        <v>1</v>
      </c>
      <c r="D84" s="53">
        <f t="shared" ref="D84:I84" si="36">D83/$C83</f>
        <v>0.42857142857142855</v>
      </c>
      <c r="E84" s="53">
        <f t="shared" si="36"/>
        <v>0</v>
      </c>
      <c r="F84" s="53">
        <f t="shared" si="36"/>
        <v>0.10714285714285714</v>
      </c>
      <c r="G84" s="53">
        <f t="shared" si="36"/>
        <v>0.4107142857142857</v>
      </c>
      <c r="H84" s="53">
        <f t="shared" si="36"/>
        <v>0</v>
      </c>
      <c r="I84" s="53">
        <f t="shared" si="36"/>
        <v>5.3571428571428568E-2</v>
      </c>
      <c r="J84" s="72"/>
      <c r="K84" s="73"/>
      <c r="L84" s="73"/>
      <c r="M84" s="73"/>
      <c r="N84" s="73"/>
      <c r="O84" s="73"/>
      <c r="P84" s="73"/>
      <c r="Q84" s="73"/>
      <c r="R84" s="73"/>
      <c r="S84" s="73"/>
      <c r="T84" s="73"/>
    </row>
    <row r="85" spans="2:20" x14ac:dyDescent="0.15">
      <c r="B85" s="50" t="s">
        <v>33</v>
      </c>
      <c r="C85" s="44">
        <f>SUM(D85:I85)</f>
        <v>235</v>
      </c>
      <c r="D85" s="51">
        <v>92</v>
      </c>
      <c r="E85" s="45">
        <v>3</v>
      </c>
      <c r="F85" s="45">
        <v>39</v>
      </c>
      <c r="G85" s="45">
        <v>77</v>
      </c>
      <c r="H85" s="45">
        <v>5</v>
      </c>
      <c r="I85" s="45">
        <v>19</v>
      </c>
      <c r="J85" s="72"/>
      <c r="K85" s="73"/>
      <c r="L85" s="73"/>
      <c r="M85" s="73"/>
      <c r="N85" s="73"/>
      <c r="O85" s="73"/>
      <c r="P85" s="73"/>
      <c r="Q85" s="73"/>
      <c r="R85" s="73"/>
      <c r="S85" s="73"/>
      <c r="T85" s="73"/>
    </row>
    <row r="86" spans="2:20" x14ac:dyDescent="0.15">
      <c r="B86" s="52"/>
      <c r="C86" s="53">
        <f>$C85/C85</f>
        <v>1</v>
      </c>
      <c r="D86" s="53">
        <f t="shared" ref="D86:I86" si="37">D85/$C85</f>
        <v>0.39148936170212767</v>
      </c>
      <c r="E86" s="53">
        <f t="shared" si="37"/>
        <v>1.276595744680851E-2</v>
      </c>
      <c r="F86" s="53">
        <f t="shared" si="37"/>
        <v>0.16595744680851063</v>
      </c>
      <c r="G86" s="53">
        <f t="shared" si="37"/>
        <v>0.32765957446808508</v>
      </c>
      <c r="H86" s="53">
        <f t="shared" si="37"/>
        <v>2.1276595744680851E-2</v>
      </c>
      <c r="I86" s="53">
        <f t="shared" si="37"/>
        <v>8.085106382978724E-2</v>
      </c>
      <c r="J86" s="19"/>
    </row>
    <row r="87" spans="2:20" ht="12" customHeight="1" x14ac:dyDescent="0.15">
      <c r="B87" s="50" t="s">
        <v>34</v>
      </c>
      <c r="C87" s="44">
        <f>SUM(D87:I87)</f>
        <v>99</v>
      </c>
      <c r="D87" s="51">
        <v>38</v>
      </c>
      <c r="E87" s="45">
        <v>0</v>
      </c>
      <c r="F87" s="45">
        <v>20</v>
      </c>
      <c r="G87" s="45">
        <v>30</v>
      </c>
      <c r="H87" s="45">
        <v>0</v>
      </c>
      <c r="I87" s="45">
        <v>11</v>
      </c>
      <c r="J87" s="19"/>
    </row>
    <row r="88" spans="2:20" ht="12" customHeight="1" x14ac:dyDescent="0.15">
      <c r="B88" s="52"/>
      <c r="C88" s="53">
        <f>$C87/C87</f>
        <v>1</v>
      </c>
      <c r="D88" s="53">
        <f t="shared" ref="D88:I88" si="38">D87/$C87</f>
        <v>0.38383838383838381</v>
      </c>
      <c r="E88" s="53">
        <f t="shared" si="38"/>
        <v>0</v>
      </c>
      <c r="F88" s="53">
        <f t="shared" si="38"/>
        <v>0.20202020202020202</v>
      </c>
      <c r="G88" s="53">
        <f t="shared" si="38"/>
        <v>0.30303030303030304</v>
      </c>
      <c r="H88" s="53">
        <f t="shared" si="38"/>
        <v>0</v>
      </c>
      <c r="I88" s="53">
        <f t="shared" si="38"/>
        <v>0.1111111111111111</v>
      </c>
      <c r="J88" s="19"/>
    </row>
    <row r="89" spans="2:20" ht="12" customHeight="1" x14ac:dyDescent="0.15">
      <c r="B89" s="50" t="s">
        <v>35</v>
      </c>
      <c r="C89" s="44">
        <f>SUM(D89:I89)</f>
        <v>97</v>
      </c>
      <c r="D89" s="51">
        <v>38</v>
      </c>
      <c r="E89" s="45">
        <v>4</v>
      </c>
      <c r="F89" s="45">
        <v>9</v>
      </c>
      <c r="G89" s="45">
        <v>37</v>
      </c>
      <c r="H89" s="45">
        <v>2</v>
      </c>
      <c r="I89" s="45">
        <v>7</v>
      </c>
      <c r="J89" s="19"/>
    </row>
    <row r="90" spans="2:20" s="57" customFormat="1" ht="12" customHeight="1" x14ac:dyDescent="0.15">
      <c r="B90" s="52"/>
      <c r="C90" s="53">
        <f t="shared" ref="C90" si="39">$C89/C89</f>
        <v>1</v>
      </c>
      <c r="D90" s="53">
        <f t="shared" ref="D90:I90" si="40">D89/$C89</f>
        <v>0.39175257731958762</v>
      </c>
      <c r="E90" s="53">
        <f t="shared" si="40"/>
        <v>4.1237113402061855E-2</v>
      </c>
      <c r="F90" s="53">
        <f t="shared" si="40"/>
        <v>9.2783505154639179E-2</v>
      </c>
      <c r="G90" s="53">
        <f t="shared" si="40"/>
        <v>0.38144329896907214</v>
      </c>
      <c r="H90" s="53">
        <f t="shared" si="40"/>
        <v>2.0618556701030927E-2</v>
      </c>
      <c r="I90" s="53">
        <f t="shared" si="40"/>
        <v>7.2164948453608241E-2</v>
      </c>
    </row>
    <row r="91" spans="2:20" ht="12" customHeight="1" x14ac:dyDescent="0.15">
      <c r="B91" s="50" t="s">
        <v>0</v>
      </c>
      <c r="C91" s="44">
        <f>SUM(D91:I91)</f>
        <v>22</v>
      </c>
      <c r="D91" s="51">
        <v>7</v>
      </c>
      <c r="E91" s="45">
        <v>1</v>
      </c>
      <c r="F91" s="45">
        <v>2</v>
      </c>
      <c r="G91" s="45">
        <v>3</v>
      </c>
      <c r="H91" s="45">
        <v>1</v>
      </c>
      <c r="I91" s="45">
        <v>8</v>
      </c>
      <c r="J91" s="19"/>
    </row>
    <row r="92" spans="2:20" s="57" customFormat="1" ht="12" customHeight="1" x14ac:dyDescent="0.15">
      <c r="B92" s="52"/>
      <c r="C92" s="53">
        <f t="shared" ref="C92" si="41">$C91/C91</f>
        <v>1</v>
      </c>
      <c r="D92" s="53">
        <f t="shared" ref="D92:I92" si="42">D91/$C91</f>
        <v>0.31818181818181818</v>
      </c>
      <c r="E92" s="53">
        <f t="shared" si="42"/>
        <v>4.5454545454545456E-2</v>
      </c>
      <c r="F92" s="53">
        <f t="shared" si="42"/>
        <v>9.0909090909090912E-2</v>
      </c>
      <c r="G92" s="53">
        <f t="shared" si="42"/>
        <v>0.13636363636363635</v>
      </c>
      <c r="H92" s="53">
        <f t="shared" si="42"/>
        <v>4.5454545454545456E-2</v>
      </c>
      <c r="I92" s="53">
        <f t="shared" si="42"/>
        <v>0.36363636363636365</v>
      </c>
    </row>
    <row r="93" spans="2:20" s="57" customFormat="1" ht="13.5" x14ac:dyDescent="0.4">
      <c r="E93" s="58"/>
    </row>
    <row r="94" spans="2:20" ht="15" customHeight="1" x14ac:dyDescent="0.4">
      <c r="B94" s="18" t="s">
        <v>290</v>
      </c>
    </row>
    <row r="95" spans="2:20" s="24" customFormat="1" ht="38.25" customHeight="1" x14ac:dyDescent="0.4">
      <c r="B95" s="334"/>
      <c r="C95" s="335"/>
      <c r="D95" s="90" t="s">
        <v>39</v>
      </c>
      <c r="E95" s="96" t="s">
        <v>151</v>
      </c>
      <c r="F95" s="96" t="s">
        <v>152</v>
      </c>
      <c r="G95" s="96" t="s">
        <v>153</v>
      </c>
      <c r="H95" s="91" t="s">
        <v>0</v>
      </c>
    </row>
    <row r="96" spans="2:20" ht="12" customHeight="1" thickBot="1" x14ac:dyDescent="0.2">
      <c r="B96" s="357" t="s">
        <v>42</v>
      </c>
      <c r="C96" s="358"/>
      <c r="D96" s="44">
        <f>SUM(E96:H96)</f>
        <v>802</v>
      </c>
      <c r="E96" s="45">
        <f>SUM(E98,E100,E102,E104,E106,E108)</f>
        <v>336</v>
      </c>
      <c r="F96" s="45">
        <f t="shared" ref="F96:H96" si="43">SUM(F98,F100,F102,F104,F106,F108)</f>
        <v>287</v>
      </c>
      <c r="G96" s="45">
        <f t="shared" si="43"/>
        <v>94</v>
      </c>
      <c r="H96" s="45">
        <f t="shared" si="43"/>
        <v>85</v>
      </c>
    </row>
    <row r="97" spans="2:13" ht="12" customHeight="1" thickTop="1" thickBot="1" x14ac:dyDescent="0.2">
      <c r="B97" s="359"/>
      <c r="C97" s="360"/>
      <c r="D97" s="48">
        <f>$D96/D96</f>
        <v>1</v>
      </c>
      <c r="E97" s="48">
        <f>E96/$D96</f>
        <v>0.41895261845386533</v>
      </c>
      <c r="F97" s="48">
        <f>F96/$D96</f>
        <v>0.35785536159601</v>
      </c>
      <c r="G97" s="48">
        <f>G96/$D96</f>
        <v>0.1172069825436409</v>
      </c>
      <c r="H97" s="48">
        <f>H96/$D96</f>
        <v>0.1059850374064838</v>
      </c>
    </row>
    <row r="98" spans="2:13" ht="12" customHeight="1" thickTop="1" thickBot="1" x14ac:dyDescent="0.45">
      <c r="B98" s="359" t="s">
        <v>292</v>
      </c>
      <c r="C98" s="360"/>
      <c r="D98" s="123">
        <f>SUM(E98:H98)</f>
        <v>290</v>
      </c>
      <c r="E98" s="123">
        <v>159</v>
      </c>
      <c r="F98" s="123">
        <v>107</v>
      </c>
      <c r="G98" s="123">
        <v>18</v>
      </c>
      <c r="H98" s="123">
        <v>6</v>
      </c>
    </row>
    <row r="99" spans="2:13" ht="12" customHeight="1" thickTop="1" x14ac:dyDescent="0.4">
      <c r="B99" s="361"/>
      <c r="C99" s="362"/>
      <c r="D99" s="125">
        <f>$D98/D98</f>
        <v>1</v>
      </c>
      <c r="E99" s="125">
        <f>E98/$D98</f>
        <v>0.5482758620689655</v>
      </c>
      <c r="F99" s="125">
        <f>F98/$D98</f>
        <v>0.36896551724137933</v>
      </c>
      <c r="G99" s="125">
        <f>G98/$D98</f>
        <v>6.2068965517241378E-2</v>
      </c>
      <c r="H99" s="125">
        <f>H98/$D98</f>
        <v>2.0689655172413793E-2</v>
      </c>
    </row>
    <row r="100" spans="2:13" ht="12" customHeight="1" x14ac:dyDescent="0.4">
      <c r="B100" s="353" t="s">
        <v>293</v>
      </c>
      <c r="C100" s="354"/>
      <c r="D100" s="123">
        <f>SUM(E100:H100)</f>
        <v>16</v>
      </c>
      <c r="E100" s="123">
        <v>5</v>
      </c>
      <c r="F100" s="123">
        <v>6</v>
      </c>
      <c r="G100" s="123">
        <v>4</v>
      </c>
      <c r="H100" s="123">
        <v>1</v>
      </c>
    </row>
    <row r="101" spans="2:13" ht="12" customHeight="1" x14ac:dyDescent="0.4">
      <c r="B101" s="355"/>
      <c r="C101" s="356"/>
      <c r="D101" s="125">
        <f>$D100/D100</f>
        <v>1</v>
      </c>
      <c r="E101" s="125">
        <f>E100/$D100</f>
        <v>0.3125</v>
      </c>
      <c r="F101" s="125">
        <f>F100/$D100</f>
        <v>0.375</v>
      </c>
      <c r="G101" s="125">
        <f>G100/$D100</f>
        <v>0.25</v>
      </c>
      <c r="H101" s="125">
        <f>H100/$D100</f>
        <v>6.25E-2</v>
      </c>
    </row>
    <row r="102" spans="2:13" ht="12" customHeight="1" x14ac:dyDescent="0.4">
      <c r="B102" s="353" t="s">
        <v>294</v>
      </c>
      <c r="C102" s="354"/>
      <c r="D102" s="123">
        <f>SUM(E102:H102)</f>
        <v>116</v>
      </c>
      <c r="E102" s="123">
        <v>43</v>
      </c>
      <c r="F102" s="123">
        <v>56</v>
      </c>
      <c r="G102" s="123">
        <v>13</v>
      </c>
      <c r="H102" s="123">
        <v>4</v>
      </c>
    </row>
    <row r="103" spans="2:13" ht="12" customHeight="1" x14ac:dyDescent="0.4">
      <c r="B103" s="355"/>
      <c r="C103" s="356"/>
      <c r="D103" s="125">
        <f>$D102/D102</f>
        <v>1</v>
      </c>
      <c r="E103" s="125">
        <f>E102/$D102</f>
        <v>0.37068965517241381</v>
      </c>
      <c r="F103" s="125">
        <f>F102/$D102</f>
        <v>0.48275862068965519</v>
      </c>
      <c r="G103" s="125">
        <f>G102/$D102</f>
        <v>0.11206896551724138</v>
      </c>
      <c r="H103" s="125">
        <f>H102/$D102</f>
        <v>3.4482758620689655E-2</v>
      </c>
    </row>
    <row r="104" spans="2:13" ht="12" customHeight="1" x14ac:dyDescent="0.4">
      <c r="B104" s="353" t="s">
        <v>295</v>
      </c>
      <c r="C104" s="354"/>
      <c r="D104" s="123">
        <f>SUM(E104:H104)</f>
        <v>260</v>
      </c>
      <c r="E104" s="123">
        <v>105</v>
      </c>
      <c r="F104" s="123">
        <v>96</v>
      </c>
      <c r="G104" s="123">
        <v>41</v>
      </c>
      <c r="H104" s="123">
        <v>18</v>
      </c>
    </row>
    <row r="105" spans="2:13" ht="12" customHeight="1" x14ac:dyDescent="0.4">
      <c r="B105" s="355"/>
      <c r="C105" s="356"/>
      <c r="D105" s="125">
        <f>$D104/D104</f>
        <v>1</v>
      </c>
      <c r="E105" s="125">
        <f>E104/$D104</f>
        <v>0.40384615384615385</v>
      </c>
      <c r="F105" s="125">
        <f>F104/$D104</f>
        <v>0.36923076923076925</v>
      </c>
      <c r="G105" s="125">
        <f>G104/$D104</f>
        <v>0.15769230769230769</v>
      </c>
      <c r="H105" s="125">
        <f>H104/$D104</f>
        <v>6.9230769230769235E-2</v>
      </c>
    </row>
    <row r="106" spans="2:13" ht="12" customHeight="1" x14ac:dyDescent="0.4">
      <c r="B106" s="353" t="s">
        <v>289</v>
      </c>
      <c r="C106" s="354"/>
      <c r="D106" s="123">
        <f>SUM(E106:H106)</f>
        <v>13</v>
      </c>
      <c r="E106" s="123">
        <v>2</v>
      </c>
      <c r="F106" s="123">
        <v>7</v>
      </c>
      <c r="G106" s="123">
        <v>2</v>
      </c>
      <c r="H106" s="123">
        <v>2</v>
      </c>
    </row>
    <row r="107" spans="2:13" ht="12" customHeight="1" x14ac:dyDescent="0.4">
      <c r="B107" s="355"/>
      <c r="C107" s="356"/>
      <c r="D107" s="125">
        <f>$D106/D106</f>
        <v>1</v>
      </c>
      <c r="E107" s="125">
        <f>E106/$D106</f>
        <v>0.15384615384615385</v>
      </c>
      <c r="F107" s="125">
        <f>F106/$D106</f>
        <v>0.53846153846153844</v>
      </c>
      <c r="G107" s="125">
        <f>G106/$D106</f>
        <v>0.15384615384615385</v>
      </c>
      <c r="H107" s="125">
        <f>H106/$D106</f>
        <v>0.15384615384615385</v>
      </c>
    </row>
    <row r="108" spans="2:13" ht="12" customHeight="1" x14ac:dyDescent="0.4">
      <c r="B108" s="353" t="s">
        <v>0</v>
      </c>
      <c r="C108" s="354"/>
      <c r="D108" s="123">
        <f>SUM(E108:H108)</f>
        <v>107</v>
      </c>
      <c r="E108" s="123">
        <v>22</v>
      </c>
      <c r="F108" s="123">
        <v>15</v>
      </c>
      <c r="G108" s="123">
        <v>16</v>
      </c>
      <c r="H108" s="123">
        <v>54</v>
      </c>
    </row>
    <row r="109" spans="2:13" ht="12" customHeight="1" x14ac:dyDescent="0.4">
      <c r="B109" s="355"/>
      <c r="C109" s="356"/>
      <c r="D109" s="125">
        <f>$D108/D108</f>
        <v>1</v>
      </c>
      <c r="E109" s="125">
        <f>E108/$D108</f>
        <v>0.20560747663551401</v>
      </c>
      <c r="F109" s="125">
        <f>F108/$D108</f>
        <v>0.14018691588785046</v>
      </c>
      <c r="G109" s="125">
        <f>G108/$D108</f>
        <v>0.14953271028037382</v>
      </c>
      <c r="H109" s="125">
        <f>H108/$D108</f>
        <v>0.50467289719626163</v>
      </c>
    </row>
    <row r="111" spans="2:13" ht="15" customHeight="1" x14ac:dyDescent="0.4">
      <c r="B111" s="18" t="s">
        <v>296</v>
      </c>
    </row>
    <row r="112" spans="2:13" s="24" customFormat="1" ht="62.25" customHeight="1" x14ac:dyDescent="0.4">
      <c r="B112" s="334"/>
      <c r="C112" s="335"/>
      <c r="D112" s="90" t="s">
        <v>39</v>
      </c>
      <c r="E112" s="96" t="s">
        <v>282</v>
      </c>
      <c r="F112" s="96" t="s">
        <v>92</v>
      </c>
      <c r="G112" s="96" t="s">
        <v>93</v>
      </c>
      <c r="H112" s="96" t="s">
        <v>94</v>
      </c>
      <c r="I112" s="96" t="s">
        <v>286</v>
      </c>
      <c r="J112" s="96" t="s">
        <v>287</v>
      </c>
      <c r="K112" s="96" t="s">
        <v>288</v>
      </c>
      <c r="L112" s="91" t="s">
        <v>2</v>
      </c>
      <c r="M112" s="91" t="s">
        <v>91</v>
      </c>
    </row>
    <row r="113" spans="2:13" ht="12" customHeight="1" thickBot="1" x14ac:dyDescent="0.2">
      <c r="B113" s="357" t="s">
        <v>42</v>
      </c>
      <c r="C113" s="358"/>
      <c r="D113" s="44">
        <f>SUM(E113:M113)</f>
        <v>1564</v>
      </c>
      <c r="E113" s="45">
        <f>SUM(E115,E117,E119,E121,E123,E125)</f>
        <v>73</v>
      </c>
      <c r="F113" s="45">
        <f t="shared" ref="F113:H113" si="44">SUM(F115,F117,F119,F121,F123,F125)</f>
        <v>35</v>
      </c>
      <c r="G113" s="45">
        <f t="shared" si="44"/>
        <v>273</v>
      </c>
      <c r="H113" s="45">
        <f t="shared" si="44"/>
        <v>434</v>
      </c>
      <c r="I113" s="45">
        <f t="shared" ref="I113:M113" si="45">SUM(I115,I117,I119,I121,I123,I125)</f>
        <v>296</v>
      </c>
      <c r="J113" s="45">
        <f>SUM(J115,J117,J119,J121,J123,J125)</f>
        <v>204</v>
      </c>
      <c r="K113" s="45">
        <f t="shared" si="45"/>
        <v>110</v>
      </c>
      <c r="L113" s="45">
        <f t="shared" si="45"/>
        <v>20</v>
      </c>
      <c r="M113" s="45">
        <f t="shared" si="45"/>
        <v>119</v>
      </c>
    </row>
    <row r="114" spans="2:13" ht="12" customHeight="1" thickTop="1" thickBot="1" x14ac:dyDescent="0.2">
      <c r="B114" s="359"/>
      <c r="C114" s="360"/>
      <c r="D114" s="48">
        <f>$D113/D113</f>
        <v>1</v>
      </c>
      <c r="E114" s="48">
        <f>E113/$D113</f>
        <v>4.6675191815856776E-2</v>
      </c>
      <c r="F114" s="48">
        <f>F113/$D113</f>
        <v>2.2378516624040921E-2</v>
      </c>
      <c r="G114" s="48">
        <f>G113/$D113</f>
        <v>0.17455242966751919</v>
      </c>
      <c r="H114" s="48">
        <f>H113/$D113</f>
        <v>0.27749360613810742</v>
      </c>
      <c r="I114" s="48">
        <f t="shared" ref="I114:M114" si="46">I113/$D113</f>
        <v>0.18925831202046037</v>
      </c>
      <c r="J114" s="48">
        <f t="shared" si="46"/>
        <v>0.13043478260869565</v>
      </c>
      <c r="K114" s="48">
        <f t="shared" si="46"/>
        <v>7.0332480818414325E-2</v>
      </c>
      <c r="L114" s="48">
        <f t="shared" si="46"/>
        <v>1.278772378516624E-2</v>
      </c>
      <c r="M114" s="48">
        <f t="shared" si="46"/>
        <v>7.6086956521739135E-2</v>
      </c>
    </row>
    <row r="115" spans="2:13" ht="12" customHeight="1" thickTop="1" thickBot="1" x14ac:dyDescent="0.45">
      <c r="B115" s="359" t="s">
        <v>292</v>
      </c>
      <c r="C115" s="360"/>
      <c r="D115" s="123">
        <f>SUM(E115:M115)</f>
        <v>663</v>
      </c>
      <c r="E115" s="123">
        <v>30</v>
      </c>
      <c r="F115" s="123">
        <v>10</v>
      </c>
      <c r="G115" s="123">
        <v>131</v>
      </c>
      <c r="H115" s="123">
        <v>191</v>
      </c>
      <c r="I115" s="123">
        <v>135</v>
      </c>
      <c r="J115" s="123">
        <v>96</v>
      </c>
      <c r="K115" s="123">
        <v>54</v>
      </c>
      <c r="L115" s="123">
        <v>3</v>
      </c>
      <c r="M115" s="123">
        <v>13</v>
      </c>
    </row>
    <row r="116" spans="2:13" ht="12" customHeight="1" thickTop="1" x14ac:dyDescent="0.4">
      <c r="B116" s="361"/>
      <c r="C116" s="362"/>
      <c r="D116" s="125">
        <f>$D115/D115</f>
        <v>1</v>
      </c>
      <c r="E116" s="125">
        <f>E115/$D115</f>
        <v>4.5248868778280542E-2</v>
      </c>
      <c r="F116" s="125">
        <f>F115/$D115</f>
        <v>1.5082956259426848E-2</v>
      </c>
      <c r="G116" s="125">
        <f>G115/$D115</f>
        <v>0.1975867269984917</v>
      </c>
      <c r="H116" s="125">
        <f>H115/$D115</f>
        <v>0.28808446455505277</v>
      </c>
      <c r="I116" s="125">
        <f t="shared" ref="I116:M126" si="47">I115/$D115</f>
        <v>0.20361990950226244</v>
      </c>
      <c r="J116" s="125">
        <f t="shared" si="47"/>
        <v>0.14479638009049775</v>
      </c>
      <c r="K116" s="125">
        <f t="shared" si="47"/>
        <v>8.1447963800904979E-2</v>
      </c>
      <c r="L116" s="125">
        <f t="shared" si="47"/>
        <v>4.5248868778280547E-3</v>
      </c>
      <c r="M116" s="125">
        <f t="shared" si="47"/>
        <v>1.9607843137254902E-2</v>
      </c>
    </row>
    <row r="117" spans="2:13" ht="12" customHeight="1" x14ac:dyDescent="0.4">
      <c r="B117" s="353" t="s">
        <v>293</v>
      </c>
      <c r="C117" s="354"/>
      <c r="D117" s="123">
        <f>SUM(E117:M117)</f>
        <v>28</v>
      </c>
      <c r="E117" s="123">
        <v>2</v>
      </c>
      <c r="F117" s="123">
        <v>1</v>
      </c>
      <c r="G117" s="123">
        <v>6</v>
      </c>
      <c r="H117" s="123">
        <v>7</v>
      </c>
      <c r="I117" s="123">
        <v>5</v>
      </c>
      <c r="J117" s="123">
        <v>3</v>
      </c>
      <c r="K117" s="123">
        <v>1</v>
      </c>
      <c r="L117" s="123">
        <v>1</v>
      </c>
      <c r="M117" s="123">
        <v>2</v>
      </c>
    </row>
    <row r="118" spans="2:13" ht="12" customHeight="1" x14ac:dyDescent="0.4">
      <c r="B118" s="355"/>
      <c r="C118" s="356"/>
      <c r="D118" s="125">
        <f>$D117/D117</f>
        <v>1</v>
      </c>
      <c r="E118" s="125">
        <f>E117/$D117</f>
        <v>7.1428571428571425E-2</v>
      </c>
      <c r="F118" s="125">
        <f>F117/$D117</f>
        <v>3.5714285714285712E-2</v>
      </c>
      <c r="G118" s="125">
        <f>G117/$D117</f>
        <v>0.21428571428571427</v>
      </c>
      <c r="H118" s="125">
        <f>H117/$D117</f>
        <v>0.25</v>
      </c>
      <c r="I118" s="125">
        <f t="shared" si="47"/>
        <v>0.17857142857142858</v>
      </c>
      <c r="J118" s="125">
        <f t="shared" si="47"/>
        <v>0.10714285714285714</v>
      </c>
      <c r="K118" s="125">
        <f t="shared" si="47"/>
        <v>3.5714285714285712E-2</v>
      </c>
      <c r="L118" s="125">
        <f t="shared" si="47"/>
        <v>3.5714285714285712E-2</v>
      </c>
      <c r="M118" s="125">
        <f t="shared" si="47"/>
        <v>7.1428571428571425E-2</v>
      </c>
    </row>
    <row r="119" spans="2:13" ht="12" customHeight="1" x14ac:dyDescent="0.4">
      <c r="B119" s="353" t="s">
        <v>294</v>
      </c>
      <c r="C119" s="354"/>
      <c r="D119" s="123">
        <f>SUM(E119:M119)</f>
        <v>229</v>
      </c>
      <c r="E119" s="123">
        <v>9</v>
      </c>
      <c r="F119" s="123">
        <v>9</v>
      </c>
      <c r="G119" s="123">
        <v>41</v>
      </c>
      <c r="H119" s="123">
        <v>70</v>
      </c>
      <c r="I119" s="123">
        <v>41</v>
      </c>
      <c r="J119" s="123">
        <v>31</v>
      </c>
      <c r="K119" s="123">
        <v>20</v>
      </c>
      <c r="L119" s="123">
        <v>0</v>
      </c>
      <c r="M119" s="123">
        <v>8</v>
      </c>
    </row>
    <row r="120" spans="2:13" ht="12" customHeight="1" x14ac:dyDescent="0.4">
      <c r="B120" s="355"/>
      <c r="C120" s="356"/>
      <c r="D120" s="125">
        <f>$D119/D119</f>
        <v>1</v>
      </c>
      <c r="E120" s="125">
        <f>E119/$D119</f>
        <v>3.9301310043668124E-2</v>
      </c>
      <c r="F120" s="125">
        <f>F119/$D119</f>
        <v>3.9301310043668124E-2</v>
      </c>
      <c r="G120" s="125">
        <f>G119/$D119</f>
        <v>0.17903930131004367</v>
      </c>
      <c r="H120" s="125">
        <f>H119/$D119</f>
        <v>0.3056768558951965</v>
      </c>
      <c r="I120" s="125">
        <f t="shared" si="47"/>
        <v>0.17903930131004367</v>
      </c>
      <c r="J120" s="125">
        <f t="shared" si="47"/>
        <v>0.13537117903930132</v>
      </c>
      <c r="K120" s="125">
        <f t="shared" si="47"/>
        <v>8.7336244541484712E-2</v>
      </c>
      <c r="L120" s="125">
        <f t="shared" si="47"/>
        <v>0</v>
      </c>
      <c r="M120" s="125">
        <f t="shared" si="47"/>
        <v>3.4934497816593885E-2</v>
      </c>
    </row>
    <row r="121" spans="2:13" ht="12" customHeight="1" x14ac:dyDescent="0.4">
      <c r="B121" s="353" t="s">
        <v>295</v>
      </c>
      <c r="C121" s="354"/>
      <c r="D121" s="123">
        <f>SUM(E121:M121)</f>
        <v>465</v>
      </c>
      <c r="E121" s="123">
        <v>27</v>
      </c>
      <c r="F121" s="123">
        <v>13</v>
      </c>
      <c r="G121" s="123">
        <v>75</v>
      </c>
      <c r="H121" s="123">
        <v>135</v>
      </c>
      <c r="I121" s="123">
        <v>92</v>
      </c>
      <c r="J121" s="123">
        <v>57</v>
      </c>
      <c r="K121" s="123">
        <v>26</v>
      </c>
      <c r="L121" s="123">
        <v>11</v>
      </c>
      <c r="M121" s="123">
        <v>29</v>
      </c>
    </row>
    <row r="122" spans="2:13" ht="12" customHeight="1" x14ac:dyDescent="0.4">
      <c r="B122" s="355"/>
      <c r="C122" s="356"/>
      <c r="D122" s="125">
        <f>$D121/D121</f>
        <v>1</v>
      </c>
      <c r="E122" s="125">
        <f>E121/$D121</f>
        <v>5.8064516129032261E-2</v>
      </c>
      <c r="F122" s="125">
        <f>F121/$D121</f>
        <v>2.7956989247311829E-2</v>
      </c>
      <c r="G122" s="125">
        <f>G121/$D121</f>
        <v>0.16129032258064516</v>
      </c>
      <c r="H122" s="125">
        <f>H121/$D121</f>
        <v>0.29032258064516131</v>
      </c>
      <c r="I122" s="125">
        <f t="shared" si="47"/>
        <v>0.19784946236559139</v>
      </c>
      <c r="J122" s="125">
        <f t="shared" si="47"/>
        <v>0.12258064516129032</v>
      </c>
      <c r="K122" s="125">
        <f t="shared" si="47"/>
        <v>5.5913978494623658E-2</v>
      </c>
      <c r="L122" s="125">
        <f t="shared" si="47"/>
        <v>2.3655913978494623E-2</v>
      </c>
      <c r="M122" s="125">
        <f t="shared" si="47"/>
        <v>6.236559139784946E-2</v>
      </c>
    </row>
    <row r="123" spans="2:13" ht="12" customHeight="1" x14ac:dyDescent="0.4">
      <c r="B123" s="353" t="s">
        <v>289</v>
      </c>
      <c r="C123" s="354"/>
      <c r="D123" s="123">
        <f>SUM(E123:M123)</f>
        <v>27</v>
      </c>
      <c r="E123" s="123">
        <v>3</v>
      </c>
      <c r="F123" s="123">
        <v>0</v>
      </c>
      <c r="G123" s="123">
        <v>5</v>
      </c>
      <c r="H123" s="123">
        <v>5</v>
      </c>
      <c r="I123" s="123">
        <v>7</v>
      </c>
      <c r="J123" s="123">
        <v>2</v>
      </c>
      <c r="K123" s="123">
        <v>1</v>
      </c>
      <c r="L123" s="123">
        <v>3</v>
      </c>
      <c r="M123" s="123">
        <v>1</v>
      </c>
    </row>
    <row r="124" spans="2:13" ht="12" customHeight="1" x14ac:dyDescent="0.4">
      <c r="B124" s="355"/>
      <c r="C124" s="356"/>
      <c r="D124" s="125">
        <f>$D123/D123</f>
        <v>1</v>
      </c>
      <c r="E124" s="125">
        <f>E123/$D123</f>
        <v>0.1111111111111111</v>
      </c>
      <c r="F124" s="125">
        <f>F123/$D123</f>
        <v>0</v>
      </c>
      <c r="G124" s="125">
        <f>G123/$D123</f>
        <v>0.18518518518518517</v>
      </c>
      <c r="H124" s="125">
        <f>H123/$D123</f>
        <v>0.18518518518518517</v>
      </c>
      <c r="I124" s="125">
        <f t="shared" si="47"/>
        <v>0.25925925925925924</v>
      </c>
      <c r="J124" s="125">
        <f t="shared" si="47"/>
        <v>7.407407407407407E-2</v>
      </c>
      <c r="K124" s="125">
        <f t="shared" si="47"/>
        <v>3.7037037037037035E-2</v>
      </c>
      <c r="L124" s="125">
        <f t="shared" si="47"/>
        <v>0.1111111111111111</v>
      </c>
      <c r="M124" s="125">
        <f t="shared" si="47"/>
        <v>3.7037037037037035E-2</v>
      </c>
    </row>
    <row r="125" spans="2:13" ht="12" customHeight="1" x14ac:dyDescent="0.4">
      <c r="B125" s="353" t="s">
        <v>0</v>
      </c>
      <c r="C125" s="354"/>
      <c r="D125" s="123">
        <f>SUM(E125:M125)</f>
        <v>152</v>
      </c>
      <c r="E125" s="123">
        <v>2</v>
      </c>
      <c r="F125" s="123">
        <v>2</v>
      </c>
      <c r="G125" s="123">
        <v>15</v>
      </c>
      <c r="H125" s="123">
        <v>26</v>
      </c>
      <c r="I125" s="123">
        <v>16</v>
      </c>
      <c r="J125" s="123">
        <v>15</v>
      </c>
      <c r="K125" s="123">
        <v>8</v>
      </c>
      <c r="L125" s="123">
        <v>2</v>
      </c>
      <c r="M125" s="123">
        <v>66</v>
      </c>
    </row>
    <row r="126" spans="2:13" ht="12" customHeight="1" x14ac:dyDescent="0.4">
      <c r="B126" s="355"/>
      <c r="C126" s="356"/>
      <c r="D126" s="125">
        <f>$D125/D125</f>
        <v>1</v>
      </c>
      <c r="E126" s="125">
        <f>E125/$D125</f>
        <v>1.3157894736842105E-2</v>
      </c>
      <c r="F126" s="125">
        <f>F125/$D125</f>
        <v>1.3157894736842105E-2</v>
      </c>
      <c r="G126" s="125">
        <f>G125/$D125</f>
        <v>9.8684210526315791E-2</v>
      </c>
      <c r="H126" s="125">
        <f>H125/$D125</f>
        <v>0.17105263157894737</v>
      </c>
      <c r="I126" s="125">
        <f t="shared" si="47"/>
        <v>0.10526315789473684</v>
      </c>
      <c r="J126" s="125">
        <f t="shared" si="47"/>
        <v>9.8684210526315791E-2</v>
      </c>
      <c r="K126" s="125">
        <f t="shared" si="47"/>
        <v>5.2631578947368418E-2</v>
      </c>
      <c r="L126" s="125">
        <f t="shared" si="47"/>
        <v>1.3157894736842105E-2</v>
      </c>
      <c r="M126" s="125">
        <f t="shared" si="47"/>
        <v>0.43421052631578949</v>
      </c>
    </row>
    <row r="128" spans="2:13" ht="15" customHeight="1" x14ac:dyDescent="0.4">
      <c r="B128" s="18" t="s">
        <v>297</v>
      </c>
    </row>
    <row r="129" spans="2:17" s="24" customFormat="1" ht="72" customHeight="1" x14ac:dyDescent="0.4">
      <c r="B129" s="334"/>
      <c r="C129" s="335"/>
      <c r="D129" s="90" t="s">
        <v>39</v>
      </c>
      <c r="E129" s="96" t="s">
        <v>159</v>
      </c>
      <c r="F129" s="96" t="s">
        <v>160</v>
      </c>
      <c r="G129" s="96" t="s">
        <v>161</v>
      </c>
      <c r="H129" s="96" t="s">
        <v>162</v>
      </c>
      <c r="I129" s="96" t="s">
        <v>163</v>
      </c>
      <c r="J129" s="96" t="s">
        <v>164</v>
      </c>
      <c r="K129" s="96" t="s">
        <v>165</v>
      </c>
      <c r="L129" s="96" t="s">
        <v>166</v>
      </c>
      <c r="M129" s="96" t="s">
        <v>167</v>
      </c>
      <c r="N129" s="96" t="s">
        <v>168</v>
      </c>
      <c r="O129" s="96" t="s">
        <v>169</v>
      </c>
      <c r="P129" s="91" t="s">
        <v>2</v>
      </c>
      <c r="Q129" s="91" t="s">
        <v>91</v>
      </c>
    </row>
    <row r="130" spans="2:17" ht="12" customHeight="1" thickBot="1" x14ac:dyDescent="0.2">
      <c r="B130" s="357" t="s">
        <v>42</v>
      </c>
      <c r="C130" s="358"/>
      <c r="D130" s="44">
        <f>SUM(E130:Q130)</f>
        <v>1302</v>
      </c>
      <c r="E130" s="45">
        <f>SUM(E132,E134,E136,E138,E140,E142)</f>
        <v>177</v>
      </c>
      <c r="F130" s="45">
        <f t="shared" ref="F130:H130" si="48">SUM(F132,F134,F136,F138,F140,F142)</f>
        <v>131</v>
      </c>
      <c r="G130" s="45">
        <f t="shared" si="48"/>
        <v>160</v>
      </c>
      <c r="H130" s="45">
        <f t="shared" si="48"/>
        <v>29</v>
      </c>
      <c r="I130" s="45">
        <f t="shared" ref="I130:Q130" si="49">SUM(I132,I134,I136,I138,I140,I142)</f>
        <v>41</v>
      </c>
      <c r="J130" s="45">
        <f t="shared" si="49"/>
        <v>74</v>
      </c>
      <c r="K130" s="45">
        <f t="shared" si="49"/>
        <v>82</v>
      </c>
      <c r="L130" s="45">
        <f t="shared" si="49"/>
        <v>63</v>
      </c>
      <c r="M130" s="45">
        <f t="shared" si="49"/>
        <v>51</v>
      </c>
      <c r="N130" s="45">
        <f t="shared" si="49"/>
        <v>41</v>
      </c>
      <c r="O130" s="45">
        <f t="shared" si="49"/>
        <v>205</v>
      </c>
      <c r="P130" s="45">
        <f t="shared" si="49"/>
        <v>55</v>
      </c>
      <c r="Q130" s="45">
        <f t="shared" si="49"/>
        <v>193</v>
      </c>
    </row>
    <row r="131" spans="2:17" ht="12" customHeight="1" thickTop="1" thickBot="1" x14ac:dyDescent="0.2">
      <c r="B131" s="359"/>
      <c r="C131" s="360"/>
      <c r="D131" s="48">
        <f>$D130/D130</f>
        <v>1</v>
      </c>
      <c r="E131" s="48">
        <f>E130/$D130</f>
        <v>0.13594470046082949</v>
      </c>
      <c r="F131" s="48">
        <f>F130/$D130</f>
        <v>0.10061443932411675</v>
      </c>
      <c r="G131" s="48">
        <f>G130/$D130</f>
        <v>0.12288786482334869</v>
      </c>
      <c r="H131" s="48">
        <f>H130/$D130</f>
        <v>2.227342549923195E-2</v>
      </c>
      <c r="I131" s="48">
        <f t="shared" ref="I131:Q131" si="50">I130/$D130</f>
        <v>3.1490015360983101E-2</v>
      </c>
      <c r="J131" s="48">
        <f t="shared" si="50"/>
        <v>5.683563748079877E-2</v>
      </c>
      <c r="K131" s="48">
        <f t="shared" si="50"/>
        <v>6.2980030721966201E-2</v>
      </c>
      <c r="L131" s="48">
        <f t="shared" si="50"/>
        <v>4.8387096774193547E-2</v>
      </c>
      <c r="M131" s="48">
        <f t="shared" si="50"/>
        <v>3.9170506912442393E-2</v>
      </c>
      <c r="N131" s="48">
        <f t="shared" si="50"/>
        <v>3.1490015360983101E-2</v>
      </c>
      <c r="O131" s="48">
        <f t="shared" si="50"/>
        <v>0.15745007680491552</v>
      </c>
      <c r="P131" s="48">
        <f t="shared" si="50"/>
        <v>4.2242703533026116E-2</v>
      </c>
      <c r="Q131" s="48">
        <f t="shared" si="50"/>
        <v>0.14823348694316435</v>
      </c>
    </row>
    <row r="132" spans="2:17" ht="12" customHeight="1" thickTop="1" thickBot="1" x14ac:dyDescent="0.45">
      <c r="B132" s="359" t="s">
        <v>292</v>
      </c>
      <c r="C132" s="360"/>
      <c r="D132" s="123">
        <f>SUM(E132:Q132)</f>
        <v>467</v>
      </c>
      <c r="E132" s="123">
        <v>69</v>
      </c>
      <c r="F132" s="123">
        <v>49</v>
      </c>
      <c r="G132" s="123">
        <v>61</v>
      </c>
      <c r="H132" s="123">
        <v>10</v>
      </c>
      <c r="I132" s="123">
        <v>9</v>
      </c>
      <c r="J132" s="123">
        <v>29</v>
      </c>
      <c r="K132" s="123">
        <v>30</v>
      </c>
      <c r="L132" s="123">
        <v>22</v>
      </c>
      <c r="M132" s="123">
        <v>22</v>
      </c>
      <c r="N132" s="123">
        <v>11</v>
      </c>
      <c r="O132" s="123">
        <v>80</v>
      </c>
      <c r="P132" s="123">
        <v>17</v>
      </c>
      <c r="Q132" s="123">
        <v>58</v>
      </c>
    </row>
    <row r="133" spans="2:17" ht="12" customHeight="1" thickTop="1" x14ac:dyDescent="0.4">
      <c r="B133" s="361"/>
      <c r="C133" s="362"/>
      <c r="D133" s="125">
        <f>$D132/D132</f>
        <v>1</v>
      </c>
      <c r="E133" s="125">
        <f>E132/$D132</f>
        <v>0.14775160599571735</v>
      </c>
      <c r="F133" s="125">
        <f>F132/$D132</f>
        <v>0.10492505353319058</v>
      </c>
      <c r="G133" s="125">
        <f>G132/$D132</f>
        <v>0.13062098501070663</v>
      </c>
      <c r="H133" s="125">
        <f>H132/$D132</f>
        <v>2.1413276231263382E-2</v>
      </c>
      <c r="I133" s="125">
        <f t="shared" ref="I133:Q143" si="51">I132/$D132</f>
        <v>1.9271948608137045E-2</v>
      </c>
      <c r="J133" s="125">
        <f t="shared" si="51"/>
        <v>6.2098501070663809E-2</v>
      </c>
      <c r="K133" s="125">
        <f t="shared" si="51"/>
        <v>6.4239828693790149E-2</v>
      </c>
      <c r="L133" s="125">
        <f t="shared" si="51"/>
        <v>4.7109207708779445E-2</v>
      </c>
      <c r="M133" s="125">
        <f t="shared" si="51"/>
        <v>4.7109207708779445E-2</v>
      </c>
      <c r="N133" s="125">
        <f t="shared" si="51"/>
        <v>2.3554603854389723E-2</v>
      </c>
      <c r="O133" s="125">
        <f t="shared" si="51"/>
        <v>0.17130620985010706</v>
      </c>
      <c r="P133" s="125">
        <f t="shared" si="51"/>
        <v>3.6402569593147749E-2</v>
      </c>
      <c r="Q133" s="125">
        <f t="shared" si="51"/>
        <v>0.12419700214132762</v>
      </c>
    </row>
    <row r="134" spans="2:17" ht="12" customHeight="1" x14ac:dyDescent="0.4">
      <c r="B134" s="353" t="s">
        <v>293</v>
      </c>
      <c r="C134" s="354"/>
      <c r="D134" s="123">
        <f>SUM(E134:Q134)</f>
        <v>34</v>
      </c>
      <c r="E134" s="123">
        <v>5</v>
      </c>
      <c r="F134" s="123">
        <v>6</v>
      </c>
      <c r="G134" s="123">
        <v>7</v>
      </c>
      <c r="H134" s="123">
        <v>1</v>
      </c>
      <c r="I134" s="123">
        <v>2</v>
      </c>
      <c r="J134" s="123">
        <v>4</v>
      </c>
      <c r="K134" s="123">
        <v>1</v>
      </c>
      <c r="L134" s="123">
        <v>1</v>
      </c>
      <c r="M134" s="123">
        <v>0</v>
      </c>
      <c r="N134" s="123">
        <v>1</v>
      </c>
      <c r="O134" s="123">
        <v>5</v>
      </c>
      <c r="P134" s="123">
        <v>0</v>
      </c>
      <c r="Q134" s="123">
        <v>1</v>
      </c>
    </row>
    <row r="135" spans="2:17" ht="12" customHeight="1" x14ac:dyDescent="0.4">
      <c r="B135" s="355"/>
      <c r="C135" s="356"/>
      <c r="D135" s="125">
        <f>$D134/D134</f>
        <v>1</v>
      </c>
      <c r="E135" s="125">
        <f>E134/$D134</f>
        <v>0.14705882352941177</v>
      </c>
      <c r="F135" s="125">
        <f>F134/$D134</f>
        <v>0.17647058823529413</v>
      </c>
      <c r="G135" s="125">
        <f>G134/$D134</f>
        <v>0.20588235294117646</v>
      </c>
      <c r="H135" s="125">
        <f>H134/$D134</f>
        <v>2.9411764705882353E-2</v>
      </c>
      <c r="I135" s="125">
        <f t="shared" si="51"/>
        <v>5.8823529411764705E-2</v>
      </c>
      <c r="J135" s="125">
        <f t="shared" si="51"/>
        <v>0.11764705882352941</v>
      </c>
      <c r="K135" s="125">
        <f t="shared" si="51"/>
        <v>2.9411764705882353E-2</v>
      </c>
      <c r="L135" s="125">
        <f t="shared" si="51"/>
        <v>2.9411764705882353E-2</v>
      </c>
      <c r="M135" s="125">
        <f t="shared" si="51"/>
        <v>0</v>
      </c>
      <c r="N135" s="125">
        <f t="shared" si="51"/>
        <v>2.9411764705882353E-2</v>
      </c>
      <c r="O135" s="125">
        <f t="shared" si="51"/>
        <v>0.14705882352941177</v>
      </c>
      <c r="P135" s="125">
        <f t="shared" si="51"/>
        <v>0</v>
      </c>
      <c r="Q135" s="125">
        <f t="shared" si="51"/>
        <v>2.9411764705882353E-2</v>
      </c>
    </row>
    <row r="136" spans="2:17" ht="12" customHeight="1" x14ac:dyDescent="0.4">
      <c r="B136" s="353" t="s">
        <v>294</v>
      </c>
      <c r="C136" s="354"/>
      <c r="D136" s="123">
        <f>SUM(E136:Q136)</f>
        <v>230</v>
      </c>
      <c r="E136" s="123">
        <v>35</v>
      </c>
      <c r="F136" s="123">
        <v>23</v>
      </c>
      <c r="G136" s="123">
        <v>41</v>
      </c>
      <c r="H136" s="123">
        <v>5</v>
      </c>
      <c r="I136" s="123">
        <v>9</v>
      </c>
      <c r="J136" s="123">
        <v>17</v>
      </c>
      <c r="K136" s="123">
        <v>24</v>
      </c>
      <c r="L136" s="123">
        <v>11</v>
      </c>
      <c r="M136" s="123">
        <v>8</v>
      </c>
      <c r="N136" s="123">
        <v>9</v>
      </c>
      <c r="O136" s="123">
        <v>21</v>
      </c>
      <c r="P136" s="123">
        <v>4</v>
      </c>
      <c r="Q136" s="123">
        <v>23</v>
      </c>
    </row>
    <row r="137" spans="2:17" ht="12" customHeight="1" x14ac:dyDescent="0.4">
      <c r="B137" s="355"/>
      <c r="C137" s="356"/>
      <c r="D137" s="125">
        <f>$D136/D136</f>
        <v>1</v>
      </c>
      <c r="E137" s="125">
        <f>E136/$D136</f>
        <v>0.15217391304347827</v>
      </c>
      <c r="F137" s="125">
        <f>F136/$D136</f>
        <v>0.1</v>
      </c>
      <c r="G137" s="125">
        <f>G136/$D136</f>
        <v>0.17826086956521739</v>
      </c>
      <c r="H137" s="125">
        <f>H136/$D136</f>
        <v>2.1739130434782608E-2</v>
      </c>
      <c r="I137" s="125">
        <f t="shared" si="51"/>
        <v>3.9130434782608699E-2</v>
      </c>
      <c r="J137" s="125">
        <f t="shared" si="51"/>
        <v>7.3913043478260873E-2</v>
      </c>
      <c r="K137" s="125">
        <f t="shared" si="51"/>
        <v>0.10434782608695652</v>
      </c>
      <c r="L137" s="125">
        <f t="shared" si="51"/>
        <v>4.7826086956521741E-2</v>
      </c>
      <c r="M137" s="125">
        <f t="shared" si="51"/>
        <v>3.4782608695652174E-2</v>
      </c>
      <c r="N137" s="125">
        <f t="shared" si="51"/>
        <v>3.9130434782608699E-2</v>
      </c>
      <c r="O137" s="125">
        <f t="shared" si="51"/>
        <v>9.1304347826086957E-2</v>
      </c>
      <c r="P137" s="125">
        <f t="shared" si="51"/>
        <v>1.7391304347826087E-2</v>
      </c>
      <c r="Q137" s="125">
        <f t="shared" si="51"/>
        <v>0.1</v>
      </c>
    </row>
    <row r="138" spans="2:17" ht="12" customHeight="1" x14ac:dyDescent="0.4">
      <c r="B138" s="353" t="s">
        <v>295</v>
      </c>
      <c r="C138" s="354"/>
      <c r="D138" s="123">
        <f>SUM(E138:Q138)</f>
        <v>416</v>
      </c>
      <c r="E138" s="123">
        <v>57</v>
      </c>
      <c r="F138" s="123">
        <v>43</v>
      </c>
      <c r="G138" s="123">
        <v>42</v>
      </c>
      <c r="H138" s="123">
        <v>11</v>
      </c>
      <c r="I138" s="123">
        <v>19</v>
      </c>
      <c r="J138" s="123">
        <v>22</v>
      </c>
      <c r="K138" s="123">
        <v>21</v>
      </c>
      <c r="L138" s="123">
        <v>21</v>
      </c>
      <c r="M138" s="123">
        <v>14</v>
      </c>
      <c r="N138" s="123">
        <v>14</v>
      </c>
      <c r="O138" s="123">
        <v>84</v>
      </c>
      <c r="P138" s="123">
        <v>28</v>
      </c>
      <c r="Q138" s="123">
        <v>40</v>
      </c>
    </row>
    <row r="139" spans="2:17" ht="12" customHeight="1" x14ac:dyDescent="0.4">
      <c r="B139" s="355"/>
      <c r="C139" s="356"/>
      <c r="D139" s="125">
        <f>$D138/D138</f>
        <v>1</v>
      </c>
      <c r="E139" s="125">
        <f>E138/$D138</f>
        <v>0.13701923076923078</v>
      </c>
      <c r="F139" s="125">
        <f>F138/$D138</f>
        <v>0.10336538461538461</v>
      </c>
      <c r="G139" s="125">
        <f>G138/$D138</f>
        <v>0.10096153846153846</v>
      </c>
      <c r="H139" s="125">
        <f>H138/$D138</f>
        <v>2.6442307692307692E-2</v>
      </c>
      <c r="I139" s="125">
        <f t="shared" si="51"/>
        <v>4.567307692307692E-2</v>
      </c>
      <c r="J139" s="125">
        <f t="shared" si="51"/>
        <v>5.2884615384615384E-2</v>
      </c>
      <c r="K139" s="125">
        <f t="shared" si="51"/>
        <v>5.0480769230769232E-2</v>
      </c>
      <c r="L139" s="125">
        <f t="shared" si="51"/>
        <v>5.0480769230769232E-2</v>
      </c>
      <c r="M139" s="125">
        <f t="shared" si="51"/>
        <v>3.3653846153846152E-2</v>
      </c>
      <c r="N139" s="125">
        <f t="shared" si="51"/>
        <v>3.3653846153846152E-2</v>
      </c>
      <c r="O139" s="125">
        <f t="shared" si="51"/>
        <v>0.20192307692307693</v>
      </c>
      <c r="P139" s="125">
        <f t="shared" si="51"/>
        <v>6.7307692307692304E-2</v>
      </c>
      <c r="Q139" s="125">
        <f t="shared" si="51"/>
        <v>9.6153846153846159E-2</v>
      </c>
    </row>
    <row r="140" spans="2:17" ht="12" customHeight="1" x14ac:dyDescent="0.4">
      <c r="B140" s="353" t="s">
        <v>289</v>
      </c>
      <c r="C140" s="354"/>
      <c r="D140" s="123">
        <f>SUM(E140:Q140)</f>
        <v>19</v>
      </c>
      <c r="E140" s="123">
        <v>1</v>
      </c>
      <c r="F140" s="123">
        <v>3</v>
      </c>
      <c r="G140" s="123">
        <v>2</v>
      </c>
      <c r="H140" s="123">
        <v>1</v>
      </c>
      <c r="I140" s="123">
        <v>0</v>
      </c>
      <c r="J140" s="123">
        <v>1</v>
      </c>
      <c r="K140" s="123">
        <v>0</v>
      </c>
      <c r="L140" s="123">
        <v>2</v>
      </c>
      <c r="M140" s="123">
        <v>0</v>
      </c>
      <c r="N140" s="123">
        <v>0</v>
      </c>
      <c r="O140" s="123">
        <v>5</v>
      </c>
      <c r="P140" s="123">
        <v>2</v>
      </c>
      <c r="Q140" s="123">
        <v>2</v>
      </c>
    </row>
    <row r="141" spans="2:17" ht="12" customHeight="1" x14ac:dyDescent="0.4">
      <c r="B141" s="355"/>
      <c r="C141" s="356"/>
      <c r="D141" s="125">
        <f>$D140/D140</f>
        <v>1</v>
      </c>
      <c r="E141" s="125">
        <f>E140/$D140</f>
        <v>5.2631578947368418E-2</v>
      </c>
      <c r="F141" s="125">
        <f>F140/$D140</f>
        <v>0.15789473684210525</v>
      </c>
      <c r="G141" s="125">
        <f>G140/$D140</f>
        <v>0.10526315789473684</v>
      </c>
      <c r="H141" s="125">
        <f>H140/$D140</f>
        <v>5.2631578947368418E-2</v>
      </c>
      <c r="I141" s="125">
        <f t="shared" si="51"/>
        <v>0</v>
      </c>
      <c r="J141" s="125">
        <f t="shared" si="51"/>
        <v>5.2631578947368418E-2</v>
      </c>
      <c r="K141" s="125">
        <f t="shared" si="51"/>
        <v>0</v>
      </c>
      <c r="L141" s="125">
        <f t="shared" si="51"/>
        <v>0.10526315789473684</v>
      </c>
      <c r="M141" s="125">
        <f t="shared" si="51"/>
        <v>0</v>
      </c>
      <c r="N141" s="125">
        <f t="shared" si="51"/>
        <v>0</v>
      </c>
      <c r="O141" s="125">
        <f t="shared" si="51"/>
        <v>0.26315789473684209</v>
      </c>
      <c r="P141" s="125">
        <f t="shared" si="51"/>
        <v>0.10526315789473684</v>
      </c>
      <c r="Q141" s="125">
        <f t="shared" si="51"/>
        <v>0.10526315789473684</v>
      </c>
    </row>
    <row r="142" spans="2:17" ht="12" customHeight="1" x14ac:dyDescent="0.4">
      <c r="B142" s="353" t="s">
        <v>0</v>
      </c>
      <c r="C142" s="354"/>
      <c r="D142" s="123">
        <f>SUM(E142:Q142)</f>
        <v>136</v>
      </c>
      <c r="E142" s="123">
        <v>10</v>
      </c>
      <c r="F142" s="123">
        <v>7</v>
      </c>
      <c r="G142" s="123">
        <v>7</v>
      </c>
      <c r="H142" s="123">
        <v>1</v>
      </c>
      <c r="I142" s="123">
        <v>2</v>
      </c>
      <c r="J142" s="123">
        <v>1</v>
      </c>
      <c r="K142" s="123">
        <v>6</v>
      </c>
      <c r="L142" s="123">
        <v>6</v>
      </c>
      <c r="M142" s="123">
        <v>7</v>
      </c>
      <c r="N142" s="123">
        <v>6</v>
      </c>
      <c r="O142" s="123">
        <v>10</v>
      </c>
      <c r="P142" s="123">
        <v>4</v>
      </c>
      <c r="Q142" s="123">
        <v>69</v>
      </c>
    </row>
    <row r="143" spans="2:17" ht="12" customHeight="1" x14ac:dyDescent="0.4">
      <c r="B143" s="355"/>
      <c r="C143" s="356"/>
      <c r="D143" s="125">
        <f>$D142/D142</f>
        <v>1</v>
      </c>
      <c r="E143" s="125">
        <f>E142/$D142</f>
        <v>7.3529411764705885E-2</v>
      </c>
      <c r="F143" s="125">
        <f>F142/$D142</f>
        <v>5.1470588235294115E-2</v>
      </c>
      <c r="G143" s="125">
        <f>G142/$D142</f>
        <v>5.1470588235294115E-2</v>
      </c>
      <c r="H143" s="125">
        <f>H142/$D142</f>
        <v>7.3529411764705881E-3</v>
      </c>
      <c r="I143" s="125">
        <f t="shared" si="51"/>
        <v>1.4705882352941176E-2</v>
      </c>
      <c r="J143" s="125">
        <f t="shared" si="51"/>
        <v>7.3529411764705881E-3</v>
      </c>
      <c r="K143" s="125">
        <f t="shared" si="51"/>
        <v>4.4117647058823532E-2</v>
      </c>
      <c r="L143" s="125">
        <f t="shared" si="51"/>
        <v>4.4117647058823532E-2</v>
      </c>
      <c r="M143" s="125">
        <f t="shared" si="51"/>
        <v>5.1470588235294115E-2</v>
      </c>
      <c r="N143" s="125">
        <f t="shared" si="51"/>
        <v>4.4117647058823532E-2</v>
      </c>
      <c r="O143" s="125">
        <f t="shared" si="51"/>
        <v>7.3529411764705885E-2</v>
      </c>
      <c r="P143" s="125">
        <f t="shared" si="51"/>
        <v>2.9411764705882353E-2</v>
      </c>
      <c r="Q143" s="125">
        <f t="shared" si="51"/>
        <v>0.50735294117647056</v>
      </c>
    </row>
  </sheetData>
  <mergeCells count="25">
    <mergeCell ref="B102:C103"/>
    <mergeCell ref="B104:C105"/>
    <mergeCell ref="B12:E12"/>
    <mergeCell ref="B95:C95"/>
    <mergeCell ref="B96:C97"/>
    <mergeCell ref="B98:C99"/>
    <mergeCell ref="B100:C101"/>
    <mergeCell ref="B106:C107"/>
    <mergeCell ref="B108:C109"/>
    <mergeCell ref="B112:C112"/>
    <mergeCell ref="B113:C114"/>
    <mergeCell ref="B115:C116"/>
    <mergeCell ref="B117:C118"/>
    <mergeCell ref="B119:C120"/>
    <mergeCell ref="B121:C122"/>
    <mergeCell ref="B123:C124"/>
    <mergeCell ref="B125:C126"/>
    <mergeCell ref="B138:C139"/>
    <mergeCell ref="B140:C141"/>
    <mergeCell ref="B142:C143"/>
    <mergeCell ref="B129:C129"/>
    <mergeCell ref="B130:C131"/>
    <mergeCell ref="B132:C133"/>
    <mergeCell ref="B134:C135"/>
    <mergeCell ref="B136:C137"/>
  </mergeCells>
  <phoneticPr fontId="2"/>
  <pageMargins left="0.70866141732283472" right="0.70866141732283472" top="0.68" bottom="0.56000000000000005" header="0.31496062992125984" footer="0.31496062992125984"/>
  <pageSetup paperSize="9" scale="66" orientation="landscape" r:id="rId1"/>
  <rowBreaks count="1" manualBreakCount="1">
    <brk id="93" max="16" man="1"/>
  </rowBreaks>
  <colBreaks count="1" manualBreakCount="1">
    <brk id="1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1"/>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7" ht="27.75" customHeight="1" x14ac:dyDescent="0.4">
      <c r="B1" s="370" t="s">
        <v>513</v>
      </c>
    </row>
    <row r="3" spans="2:7" x14ac:dyDescent="0.4">
      <c r="B3" s="10" t="s">
        <v>236</v>
      </c>
      <c r="C3" s="10"/>
      <c r="D3" s="10"/>
      <c r="E3" s="11"/>
      <c r="F3" s="10"/>
      <c r="G3" s="10"/>
    </row>
    <row r="4" spans="2:7" ht="14.25" customHeight="1" x14ac:dyDescent="0.4"/>
    <row r="5" spans="2:7" s="142" customFormat="1" ht="18" customHeight="1" x14ac:dyDescent="0.4">
      <c r="B5" s="139"/>
      <c r="C5" s="140"/>
      <c r="D5" s="140"/>
      <c r="E5" s="141"/>
      <c r="F5" s="23" t="s">
        <v>141</v>
      </c>
      <c r="G5" s="23" t="s">
        <v>25</v>
      </c>
    </row>
    <row r="6" spans="2:7" ht="15" customHeight="1" x14ac:dyDescent="0.15">
      <c r="B6" s="143" t="s">
        <v>151</v>
      </c>
      <c r="C6" s="144"/>
      <c r="D6" s="144"/>
      <c r="E6" s="145"/>
      <c r="F6" s="85">
        <v>297</v>
      </c>
      <c r="G6" s="146">
        <f>F6/F$10</f>
        <v>0.37032418952618457</v>
      </c>
    </row>
    <row r="7" spans="2:7" ht="15" customHeight="1" x14ac:dyDescent="0.15">
      <c r="B7" s="143" t="s">
        <v>375</v>
      </c>
      <c r="C7" s="144"/>
      <c r="D7" s="144"/>
      <c r="E7" s="145"/>
      <c r="F7" s="85">
        <v>307</v>
      </c>
      <c r="G7" s="146">
        <f>F7/F$10</f>
        <v>0.38279301745635907</v>
      </c>
    </row>
    <row r="8" spans="2:7" ht="15" customHeight="1" x14ac:dyDescent="0.15">
      <c r="B8" s="143" t="s">
        <v>153</v>
      </c>
      <c r="C8" s="144"/>
      <c r="D8" s="144"/>
      <c r="E8" s="145"/>
      <c r="F8" s="85">
        <v>109</v>
      </c>
      <c r="G8" s="146">
        <f>F8/F$10</f>
        <v>0.13591022443890274</v>
      </c>
    </row>
    <row r="9" spans="2:7" ht="15" customHeight="1" thickBot="1" x14ac:dyDescent="0.2">
      <c r="B9" s="147" t="s">
        <v>0</v>
      </c>
      <c r="C9" s="148"/>
      <c r="D9" s="148"/>
      <c r="E9" s="149"/>
      <c r="F9" s="150">
        <v>89</v>
      </c>
      <c r="G9" s="151">
        <f>F9/F$10</f>
        <v>0.11097256857855362</v>
      </c>
    </row>
    <row r="10" spans="2:7" ht="15" customHeight="1" thickTop="1" x14ac:dyDescent="0.15">
      <c r="B10" s="325" t="s">
        <v>14</v>
      </c>
      <c r="C10" s="326"/>
      <c r="D10" s="326"/>
      <c r="E10" s="327"/>
      <c r="F10" s="152">
        <f>SUM(F6:F9)</f>
        <v>802</v>
      </c>
      <c r="G10" s="153">
        <f>SUM(G6:G9)</f>
        <v>1</v>
      </c>
    </row>
    <row r="12" spans="2:7" x14ac:dyDescent="0.4">
      <c r="B12" s="18" t="s">
        <v>36</v>
      </c>
    </row>
    <row r="13" spans="2:7" s="24" customFormat="1" ht="36.75" customHeight="1" x14ac:dyDescent="0.4">
      <c r="B13" s="89"/>
      <c r="C13" s="90" t="s">
        <v>39</v>
      </c>
      <c r="D13" s="96" t="s">
        <v>151</v>
      </c>
      <c r="E13" s="96" t="s">
        <v>152</v>
      </c>
      <c r="F13" s="96" t="s">
        <v>153</v>
      </c>
      <c r="G13" s="91" t="s">
        <v>91</v>
      </c>
    </row>
    <row r="14" spans="2:7" x14ac:dyDescent="0.15">
      <c r="B14" s="164" t="s">
        <v>42</v>
      </c>
      <c r="C14" s="44">
        <f>SUM(D14:G14)</f>
        <v>802</v>
      </c>
      <c r="D14" s="45">
        <f>SUM(D16,D18,D20,D22,D24,D26,D28,D30,D32,D34,D36)</f>
        <v>297</v>
      </c>
      <c r="E14" s="45">
        <f t="shared" ref="E14:G14" si="0">SUM(E16,E18,E20,E22,E24,E26,E28,E30,E32,E34,E36)</f>
        <v>307</v>
      </c>
      <c r="F14" s="45">
        <f t="shared" si="0"/>
        <v>109</v>
      </c>
      <c r="G14" s="45">
        <f t="shared" si="0"/>
        <v>89</v>
      </c>
    </row>
    <row r="15" spans="2:7" ht="12.75" thickBot="1" x14ac:dyDescent="0.2">
      <c r="B15" s="47"/>
      <c r="C15" s="48">
        <f>$C14/C14</f>
        <v>1</v>
      </c>
      <c r="D15" s="48">
        <f>D14/$C14</f>
        <v>0.37032418952618457</v>
      </c>
      <c r="E15" s="48">
        <f t="shared" ref="E15:G15" si="1">E14/$C14</f>
        <v>0.38279301745635907</v>
      </c>
      <c r="F15" s="48">
        <f t="shared" si="1"/>
        <v>0.13591022443890274</v>
      </c>
      <c r="G15" s="48">
        <f t="shared" si="1"/>
        <v>0.11097256857855362</v>
      </c>
    </row>
    <row r="16" spans="2:7" ht="12.75" thickTop="1" x14ac:dyDescent="0.15">
      <c r="B16" s="50" t="s">
        <v>5</v>
      </c>
      <c r="C16" s="44">
        <f>SUM(D16:G16)</f>
        <v>245</v>
      </c>
      <c r="D16" s="51">
        <v>87</v>
      </c>
      <c r="E16" s="45">
        <v>96</v>
      </c>
      <c r="F16" s="45">
        <v>42</v>
      </c>
      <c r="G16" s="45">
        <v>20</v>
      </c>
    </row>
    <row r="17" spans="2:7" x14ac:dyDescent="0.15">
      <c r="B17" s="52"/>
      <c r="C17" s="53">
        <f>$C16/C16</f>
        <v>1</v>
      </c>
      <c r="D17" s="53">
        <f>D16/$C16</f>
        <v>0.35510204081632651</v>
      </c>
      <c r="E17" s="53">
        <f t="shared" ref="E17:G17" si="2">E16/$C16</f>
        <v>0.39183673469387753</v>
      </c>
      <c r="F17" s="53">
        <f t="shared" si="2"/>
        <v>0.17142857142857143</v>
      </c>
      <c r="G17" s="53">
        <f t="shared" si="2"/>
        <v>8.1632653061224483E-2</v>
      </c>
    </row>
    <row r="18" spans="2:7" x14ac:dyDescent="0.15">
      <c r="B18" s="50" t="s">
        <v>6</v>
      </c>
      <c r="C18" s="44">
        <f>SUM(D18:G18)</f>
        <v>89</v>
      </c>
      <c r="D18" s="51">
        <v>33</v>
      </c>
      <c r="E18" s="45">
        <v>35</v>
      </c>
      <c r="F18" s="45">
        <v>12</v>
      </c>
      <c r="G18" s="45">
        <v>9</v>
      </c>
    </row>
    <row r="19" spans="2:7" x14ac:dyDescent="0.15">
      <c r="B19" s="52"/>
      <c r="C19" s="53">
        <f>$C18/C18</f>
        <v>1</v>
      </c>
      <c r="D19" s="53">
        <f>D18/$C18</f>
        <v>0.3707865168539326</v>
      </c>
      <c r="E19" s="53">
        <f t="shared" ref="E19:G19" si="3">E18/$C18</f>
        <v>0.39325842696629215</v>
      </c>
      <c r="F19" s="53">
        <f t="shared" si="3"/>
        <v>0.1348314606741573</v>
      </c>
      <c r="G19" s="53">
        <f t="shared" si="3"/>
        <v>0.10112359550561797</v>
      </c>
    </row>
    <row r="20" spans="2:7" x14ac:dyDescent="0.15">
      <c r="B20" s="50" t="s">
        <v>7</v>
      </c>
      <c r="C20" s="44">
        <f>SUM(D20:G20)</f>
        <v>213</v>
      </c>
      <c r="D20" s="51">
        <v>95</v>
      </c>
      <c r="E20" s="45">
        <v>72</v>
      </c>
      <c r="F20" s="45">
        <v>25</v>
      </c>
      <c r="G20" s="45">
        <v>21</v>
      </c>
    </row>
    <row r="21" spans="2:7" x14ac:dyDescent="0.15">
      <c r="B21" s="52"/>
      <c r="C21" s="53">
        <f>$C20/C20</f>
        <v>1</v>
      </c>
      <c r="D21" s="53">
        <f>D20/$C20</f>
        <v>0.4460093896713615</v>
      </c>
      <c r="E21" s="53">
        <f t="shared" ref="E21:G21" si="4">E20/$C20</f>
        <v>0.3380281690140845</v>
      </c>
      <c r="F21" s="53">
        <f t="shared" si="4"/>
        <v>0.11737089201877934</v>
      </c>
      <c r="G21" s="53">
        <f t="shared" si="4"/>
        <v>9.8591549295774641E-2</v>
      </c>
    </row>
    <row r="22" spans="2:7" x14ac:dyDescent="0.15">
      <c r="B22" s="50" t="s">
        <v>8</v>
      </c>
      <c r="C22" s="44">
        <f>SUM(D22:G22)</f>
        <v>36</v>
      </c>
      <c r="D22" s="51">
        <v>11</v>
      </c>
      <c r="E22" s="45">
        <v>14</v>
      </c>
      <c r="F22" s="45">
        <v>4</v>
      </c>
      <c r="G22" s="45">
        <v>7</v>
      </c>
    </row>
    <row r="23" spans="2:7" x14ac:dyDescent="0.15">
      <c r="B23" s="52"/>
      <c r="C23" s="53">
        <f>$C22/C22</f>
        <v>1</v>
      </c>
      <c r="D23" s="53">
        <f>D22/$C22</f>
        <v>0.30555555555555558</v>
      </c>
      <c r="E23" s="53">
        <f t="shared" ref="E23:G23" si="5">E22/$C22</f>
        <v>0.3888888888888889</v>
      </c>
      <c r="F23" s="53">
        <f t="shared" si="5"/>
        <v>0.1111111111111111</v>
      </c>
      <c r="G23" s="53">
        <f t="shared" si="5"/>
        <v>0.19444444444444445</v>
      </c>
    </row>
    <row r="24" spans="2:7" x14ac:dyDescent="0.15">
      <c r="B24" s="50" t="s">
        <v>9</v>
      </c>
      <c r="C24" s="44">
        <f>SUM(D24:G24)</f>
        <v>98</v>
      </c>
      <c r="D24" s="51">
        <v>34</v>
      </c>
      <c r="E24" s="45">
        <v>43</v>
      </c>
      <c r="F24" s="45">
        <v>10</v>
      </c>
      <c r="G24" s="45">
        <v>11</v>
      </c>
    </row>
    <row r="25" spans="2:7" x14ac:dyDescent="0.15">
      <c r="B25" s="52"/>
      <c r="C25" s="53">
        <f>$C24/C24</f>
        <v>1</v>
      </c>
      <c r="D25" s="53">
        <f>D24/$C24</f>
        <v>0.34693877551020408</v>
      </c>
      <c r="E25" s="53">
        <f t="shared" ref="E25:G25" si="6">E24/$C24</f>
        <v>0.43877551020408162</v>
      </c>
      <c r="F25" s="53">
        <f t="shared" si="6"/>
        <v>0.10204081632653061</v>
      </c>
      <c r="G25" s="53">
        <f t="shared" si="6"/>
        <v>0.11224489795918367</v>
      </c>
    </row>
    <row r="26" spans="2:7" x14ac:dyDescent="0.15">
      <c r="B26" s="50" t="s">
        <v>1</v>
      </c>
      <c r="C26" s="44">
        <f>SUM(D26:G26)</f>
        <v>4</v>
      </c>
      <c r="D26" s="51">
        <v>3</v>
      </c>
      <c r="E26" s="45">
        <v>0</v>
      </c>
      <c r="F26" s="45">
        <v>1</v>
      </c>
      <c r="G26" s="45">
        <v>0</v>
      </c>
    </row>
    <row r="27" spans="2:7" x14ac:dyDescent="0.15">
      <c r="B27" s="52"/>
      <c r="C27" s="53">
        <f>$C26/C26</f>
        <v>1</v>
      </c>
      <c r="D27" s="53">
        <f>D26/$C26</f>
        <v>0.75</v>
      </c>
      <c r="E27" s="53">
        <f t="shared" ref="E27:G27" si="7">E26/$C26</f>
        <v>0</v>
      </c>
      <c r="F27" s="53">
        <f t="shared" si="7"/>
        <v>0.25</v>
      </c>
      <c r="G27" s="53">
        <f t="shared" si="7"/>
        <v>0</v>
      </c>
    </row>
    <row r="28" spans="2:7" x14ac:dyDescent="0.15">
      <c r="B28" s="50" t="s">
        <v>10</v>
      </c>
      <c r="C28" s="44">
        <f>SUM(D28:G28)</f>
        <v>17</v>
      </c>
      <c r="D28" s="51">
        <v>7</v>
      </c>
      <c r="E28" s="45">
        <v>6</v>
      </c>
      <c r="F28" s="45">
        <v>1</v>
      </c>
      <c r="G28" s="45">
        <v>3</v>
      </c>
    </row>
    <row r="29" spans="2:7" x14ac:dyDescent="0.15">
      <c r="B29" s="52"/>
      <c r="C29" s="53">
        <f>$C28/C28</f>
        <v>1</v>
      </c>
      <c r="D29" s="53">
        <f>D28/$C28</f>
        <v>0.41176470588235292</v>
      </c>
      <c r="E29" s="53">
        <f t="shared" ref="E29:G29" si="8">E28/$C28</f>
        <v>0.35294117647058826</v>
      </c>
      <c r="F29" s="53">
        <f t="shared" si="8"/>
        <v>5.8823529411764705E-2</v>
      </c>
      <c r="G29" s="53">
        <f t="shared" si="8"/>
        <v>0.17647058823529413</v>
      </c>
    </row>
    <row r="30" spans="2:7" x14ac:dyDescent="0.15">
      <c r="B30" s="50" t="s">
        <v>11</v>
      </c>
      <c r="C30" s="44">
        <f>SUM(D30:G30)</f>
        <v>3</v>
      </c>
      <c r="D30" s="51">
        <v>3</v>
      </c>
      <c r="E30" s="45">
        <v>0</v>
      </c>
      <c r="F30" s="45">
        <v>0</v>
      </c>
      <c r="G30" s="45">
        <v>0</v>
      </c>
    </row>
    <row r="31" spans="2:7" x14ac:dyDescent="0.15">
      <c r="B31" s="52"/>
      <c r="C31" s="53">
        <f>$C30/C30</f>
        <v>1</v>
      </c>
      <c r="D31" s="53">
        <f>D30/$C30</f>
        <v>1</v>
      </c>
      <c r="E31" s="53">
        <f t="shared" ref="E31:G31" si="9">E30/$C30</f>
        <v>0</v>
      </c>
      <c r="F31" s="53">
        <f t="shared" si="9"/>
        <v>0</v>
      </c>
      <c r="G31" s="53">
        <f t="shared" si="9"/>
        <v>0</v>
      </c>
    </row>
    <row r="32" spans="2:7" x14ac:dyDescent="0.15">
      <c r="B32" s="50" t="s">
        <v>12</v>
      </c>
      <c r="C32" s="44">
        <f>SUM(D32:G32)</f>
        <v>18</v>
      </c>
      <c r="D32" s="51">
        <v>3</v>
      </c>
      <c r="E32" s="45">
        <v>8</v>
      </c>
      <c r="F32" s="45">
        <v>4</v>
      </c>
      <c r="G32" s="45">
        <v>3</v>
      </c>
    </row>
    <row r="33" spans="2:8" x14ac:dyDescent="0.15">
      <c r="B33" s="52"/>
      <c r="C33" s="53">
        <f>$C32/C32</f>
        <v>1</v>
      </c>
      <c r="D33" s="53">
        <f>D32/$C32</f>
        <v>0.16666666666666666</v>
      </c>
      <c r="E33" s="53">
        <f t="shared" ref="E33:G33" si="10">E32/$C32</f>
        <v>0.44444444444444442</v>
      </c>
      <c r="F33" s="53">
        <f t="shared" si="10"/>
        <v>0.22222222222222221</v>
      </c>
      <c r="G33" s="53">
        <f t="shared" si="10"/>
        <v>0.16666666666666666</v>
      </c>
    </row>
    <row r="34" spans="2:8" x14ac:dyDescent="0.15">
      <c r="B34" s="50" t="s">
        <v>13</v>
      </c>
      <c r="C34" s="44">
        <f>SUM(D34:G34)</f>
        <v>9</v>
      </c>
      <c r="D34" s="51">
        <v>3</v>
      </c>
      <c r="E34" s="45">
        <v>4</v>
      </c>
      <c r="F34" s="45">
        <v>0</v>
      </c>
      <c r="G34" s="45">
        <v>2</v>
      </c>
    </row>
    <row r="35" spans="2:8" x14ac:dyDescent="0.15">
      <c r="B35" s="52"/>
      <c r="C35" s="53">
        <f>$C34/C34</f>
        <v>1</v>
      </c>
      <c r="D35" s="53">
        <f>D34/$C34</f>
        <v>0.33333333333333331</v>
      </c>
      <c r="E35" s="53">
        <f t="shared" ref="E35:G35" si="11">E34/$C34</f>
        <v>0.44444444444444442</v>
      </c>
      <c r="F35" s="53">
        <f t="shared" si="11"/>
        <v>0</v>
      </c>
      <c r="G35" s="53">
        <f t="shared" si="11"/>
        <v>0.22222222222222221</v>
      </c>
    </row>
    <row r="36" spans="2:8" x14ac:dyDescent="0.15">
      <c r="B36" s="50" t="s">
        <v>43</v>
      </c>
      <c r="C36" s="44">
        <f>SUM(D36:G36)</f>
        <v>70</v>
      </c>
      <c r="D36" s="51">
        <v>18</v>
      </c>
      <c r="E36" s="45">
        <v>29</v>
      </c>
      <c r="F36" s="45">
        <v>10</v>
      </c>
      <c r="G36" s="45">
        <v>13</v>
      </c>
    </row>
    <row r="37" spans="2:8" x14ac:dyDescent="0.15">
      <c r="B37" s="52"/>
      <c r="C37" s="53">
        <f>$C36/C36</f>
        <v>1</v>
      </c>
      <c r="D37" s="53">
        <f>D36/$C36</f>
        <v>0.25714285714285712</v>
      </c>
      <c r="E37" s="53">
        <f t="shared" ref="E37:G37" si="12">E36/$C36</f>
        <v>0.41428571428571431</v>
      </c>
      <c r="F37" s="53">
        <f t="shared" si="12"/>
        <v>0.14285714285714285</v>
      </c>
      <c r="G37" s="53">
        <f t="shared" si="12"/>
        <v>0.18571428571428572</v>
      </c>
    </row>
    <row r="39" spans="2:8" x14ac:dyDescent="0.4">
      <c r="B39" s="18" t="s">
        <v>48</v>
      </c>
      <c r="G39" s="19"/>
      <c r="H39" s="19"/>
    </row>
    <row r="40" spans="2:8" s="24" customFormat="1" ht="47.25" customHeight="1" x14ac:dyDescent="0.4">
      <c r="B40" s="89"/>
      <c r="C40" s="90" t="s">
        <v>39</v>
      </c>
      <c r="D40" s="96" t="s">
        <v>151</v>
      </c>
      <c r="E40" s="96" t="s">
        <v>152</v>
      </c>
      <c r="F40" s="96" t="s">
        <v>153</v>
      </c>
      <c r="G40" s="91" t="s">
        <v>91</v>
      </c>
    </row>
    <row r="41" spans="2:8" x14ac:dyDescent="0.15">
      <c r="B41" s="164" t="s">
        <v>42</v>
      </c>
      <c r="C41" s="44">
        <f>SUM(D41:G41)</f>
        <v>802</v>
      </c>
      <c r="D41" s="45">
        <f t="shared" ref="D41:G41" si="13">SUM(D43,D45,D47,D49,D51,)</f>
        <v>297</v>
      </c>
      <c r="E41" s="45">
        <f t="shared" si="13"/>
        <v>307</v>
      </c>
      <c r="F41" s="45">
        <f t="shared" si="13"/>
        <v>109</v>
      </c>
      <c r="G41" s="45">
        <f t="shared" si="13"/>
        <v>89</v>
      </c>
      <c r="H41" s="19"/>
    </row>
    <row r="42" spans="2:8" ht="12.75" thickBot="1" x14ac:dyDescent="0.2">
      <c r="B42" s="47"/>
      <c r="C42" s="48">
        <f>$C41/C41</f>
        <v>1</v>
      </c>
      <c r="D42" s="48">
        <f t="shared" ref="D42:G42" si="14">D41/$C41</f>
        <v>0.37032418952618457</v>
      </c>
      <c r="E42" s="48">
        <f t="shared" si="14"/>
        <v>0.38279301745635907</v>
      </c>
      <c r="F42" s="48">
        <f t="shared" si="14"/>
        <v>0.13591022443890274</v>
      </c>
      <c r="G42" s="48">
        <f t="shared" si="14"/>
        <v>0.11097256857855362</v>
      </c>
      <c r="H42" s="19"/>
    </row>
    <row r="43" spans="2:8" ht="12.75" thickTop="1" x14ac:dyDescent="0.15">
      <c r="B43" s="50" t="s">
        <v>17</v>
      </c>
      <c r="C43" s="44">
        <f>SUM(D43:G43)</f>
        <v>633</v>
      </c>
      <c r="D43" s="51">
        <v>214</v>
      </c>
      <c r="E43" s="45">
        <v>251</v>
      </c>
      <c r="F43" s="45">
        <v>92</v>
      </c>
      <c r="G43" s="45">
        <v>76</v>
      </c>
      <c r="H43" s="19"/>
    </row>
    <row r="44" spans="2:8" x14ac:dyDescent="0.15">
      <c r="B44" s="52"/>
      <c r="C44" s="53">
        <f>$C43/C43</f>
        <v>1</v>
      </c>
      <c r="D44" s="53">
        <f t="shared" ref="D44:G44" si="15">D43/$C43</f>
        <v>0.3380726698262243</v>
      </c>
      <c r="E44" s="53">
        <f t="shared" si="15"/>
        <v>0.39652448657187994</v>
      </c>
      <c r="F44" s="53">
        <f t="shared" si="15"/>
        <v>0.14533965244865718</v>
      </c>
      <c r="G44" s="53">
        <f t="shared" si="15"/>
        <v>0.12006319115323855</v>
      </c>
      <c r="H44" s="19"/>
    </row>
    <row r="45" spans="2:8" x14ac:dyDescent="0.15">
      <c r="B45" s="50" t="s">
        <v>18</v>
      </c>
      <c r="C45" s="44">
        <f>SUM(D45:G45)</f>
        <v>91</v>
      </c>
      <c r="D45" s="51">
        <v>44</v>
      </c>
      <c r="E45" s="45">
        <v>34</v>
      </c>
      <c r="F45" s="45">
        <v>6</v>
      </c>
      <c r="G45" s="45">
        <v>7</v>
      </c>
      <c r="H45" s="19"/>
    </row>
    <row r="46" spans="2:8" x14ac:dyDescent="0.15">
      <c r="B46" s="52"/>
      <c r="C46" s="53">
        <f>$C45/C45</f>
        <v>1</v>
      </c>
      <c r="D46" s="53">
        <f t="shared" ref="D46:G46" si="16">D45/$C45</f>
        <v>0.48351648351648352</v>
      </c>
      <c r="E46" s="53">
        <f t="shared" si="16"/>
        <v>0.37362637362637363</v>
      </c>
      <c r="F46" s="53">
        <f t="shared" si="16"/>
        <v>6.5934065934065936E-2</v>
      </c>
      <c r="G46" s="53">
        <f t="shared" si="16"/>
        <v>7.6923076923076927E-2</v>
      </c>
      <c r="H46" s="19"/>
    </row>
    <row r="47" spans="2:8" x14ac:dyDescent="0.15">
      <c r="B47" s="50" t="s">
        <v>19</v>
      </c>
      <c r="C47" s="44">
        <f>SUM(D47:G47)</f>
        <v>21</v>
      </c>
      <c r="D47" s="51">
        <v>12</v>
      </c>
      <c r="E47" s="45">
        <v>7</v>
      </c>
      <c r="F47" s="45">
        <v>2</v>
      </c>
      <c r="G47" s="45">
        <v>0</v>
      </c>
      <c r="H47" s="19"/>
    </row>
    <row r="48" spans="2:8" x14ac:dyDescent="0.15">
      <c r="B48" s="52"/>
      <c r="C48" s="53">
        <f>$C47/C47</f>
        <v>1</v>
      </c>
      <c r="D48" s="53">
        <f t="shared" ref="D48:G48" si="17">D47/$C47</f>
        <v>0.5714285714285714</v>
      </c>
      <c r="E48" s="53">
        <f t="shared" si="17"/>
        <v>0.33333333333333331</v>
      </c>
      <c r="F48" s="53">
        <f t="shared" si="17"/>
        <v>9.5238095238095233E-2</v>
      </c>
      <c r="G48" s="53">
        <f t="shared" si="17"/>
        <v>0</v>
      </c>
      <c r="H48" s="19"/>
    </row>
    <row r="49" spans="2:8" x14ac:dyDescent="0.15">
      <c r="B49" s="50" t="s">
        <v>20</v>
      </c>
      <c r="C49" s="44">
        <f>SUM(D49:G49)</f>
        <v>37</v>
      </c>
      <c r="D49" s="51">
        <v>21</v>
      </c>
      <c r="E49" s="45">
        <v>12</v>
      </c>
      <c r="F49" s="45">
        <v>4</v>
      </c>
      <c r="G49" s="45">
        <v>0</v>
      </c>
      <c r="H49" s="19"/>
    </row>
    <row r="50" spans="2:8" x14ac:dyDescent="0.15">
      <c r="B50" s="52"/>
      <c r="C50" s="53">
        <f>$C49/C49</f>
        <v>1</v>
      </c>
      <c r="D50" s="53">
        <f t="shared" ref="D50:G50" si="18">D49/$C49</f>
        <v>0.56756756756756754</v>
      </c>
      <c r="E50" s="53">
        <f t="shared" si="18"/>
        <v>0.32432432432432434</v>
      </c>
      <c r="F50" s="53">
        <f t="shared" si="18"/>
        <v>0.10810810810810811</v>
      </c>
      <c r="G50" s="53">
        <f t="shared" si="18"/>
        <v>0</v>
      </c>
      <c r="H50" s="19"/>
    </row>
    <row r="51" spans="2:8" x14ac:dyDescent="0.15">
      <c r="B51" s="50" t="s">
        <v>24</v>
      </c>
      <c r="C51" s="44">
        <f>SUM(D51:G51)</f>
        <v>20</v>
      </c>
      <c r="D51" s="51">
        <v>6</v>
      </c>
      <c r="E51" s="45">
        <v>3</v>
      </c>
      <c r="F51" s="45">
        <v>5</v>
      </c>
      <c r="G51" s="45">
        <v>6</v>
      </c>
      <c r="H51" s="19"/>
    </row>
    <row r="52" spans="2:8" x14ac:dyDescent="0.15">
      <c r="B52" s="52"/>
      <c r="C52" s="53">
        <f>$C51/C51</f>
        <v>1</v>
      </c>
      <c r="D52" s="53">
        <f t="shared" ref="D52:G52" si="19">D51/$C51</f>
        <v>0.3</v>
      </c>
      <c r="E52" s="53">
        <f t="shared" si="19"/>
        <v>0.15</v>
      </c>
      <c r="F52" s="53">
        <f t="shared" si="19"/>
        <v>0.25</v>
      </c>
      <c r="G52" s="53">
        <f t="shared" si="19"/>
        <v>0.3</v>
      </c>
      <c r="H52" s="19"/>
    </row>
    <row r="53" spans="2:8" x14ac:dyDescent="0.4">
      <c r="H53" s="19"/>
    </row>
    <row r="54" spans="2:8" x14ac:dyDescent="0.4">
      <c r="B54" s="18" t="s">
        <v>49</v>
      </c>
      <c r="H54" s="19"/>
    </row>
    <row r="55" spans="2:8" s="24" customFormat="1" ht="47.25" customHeight="1" x14ac:dyDescent="0.4">
      <c r="B55" s="89"/>
      <c r="C55" s="90" t="s">
        <v>39</v>
      </c>
      <c r="D55" s="96" t="s">
        <v>151</v>
      </c>
      <c r="E55" s="96" t="s">
        <v>152</v>
      </c>
      <c r="F55" s="96" t="s">
        <v>153</v>
      </c>
      <c r="G55" s="91" t="s">
        <v>91</v>
      </c>
    </row>
    <row r="56" spans="2:8" x14ac:dyDescent="0.15">
      <c r="B56" s="164" t="s">
        <v>42</v>
      </c>
      <c r="C56" s="44">
        <f>SUM(D56:G56)</f>
        <v>784</v>
      </c>
      <c r="D56" s="45">
        <f>SUM(D58,D60,D62,D64,D66,D68)</f>
        <v>296</v>
      </c>
      <c r="E56" s="45">
        <f t="shared" ref="E56:G56" si="20">SUM(E58,E60,E62,E64,E66,E68)</f>
        <v>303</v>
      </c>
      <c r="F56" s="45">
        <f t="shared" si="20"/>
        <v>107</v>
      </c>
      <c r="G56" s="45">
        <f t="shared" si="20"/>
        <v>78</v>
      </c>
      <c r="H56" s="19"/>
    </row>
    <row r="57" spans="2:8" ht="12.75" thickBot="1" x14ac:dyDescent="0.2">
      <c r="B57" s="47"/>
      <c r="C57" s="48">
        <f>$C56/C56</f>
        <v>1</v>
      </c>
      <c r="D57" s="48">
        <f>D56/$C56</f>
        <v>0.37755102040816324</v>
      </c>
      <c r="E57" s="48">
        <f t="shared" ref="E57:G57" si="21">E56/$C56</f>
        <v>0.38647959183673469</v>
      </c>
      <c r="F57" s="48">
        <f t="shared" si="21"/>
        <v>0.13647959183673469</v>
      </c>
      <c r="G57" s="48">
        <f t="shared" si="21"/>
        <v>9.9489795918367346E-2</v>
      </c>
      <c r="H57" s="19"/>
    </row>
    <row r="58" spans="2:8" ht="12.75" thickTop="1" x14ac:dyDescent="0.15">
      <c r="B58" s="50" t="s">
        <v>500</v>
      </c>
      <c r="C58" s="44">
        <f>SUM(D58:G58)</f>
        <v>109</v>
      </c>
      <c r="D58" s="51">
        <v>25</v>
      </c>
      <c r="E58" s="45">
        <v>37</v>
      </c>
      <c r="F58" s="45">
        <v>19</v>
      </c>
      <c r="G58" s="45">
        <v>28</v>
      </c>
    </row>
    <row r="59" spans="2:8" x14ac:dyDescent="0.15">
      <c r="B59" s="52"/>
      <c r="C59" s="53">
        <f>$C58/C58</f>
        <v>1</v>
      </c>
      <c r="D59" s="53">
        <f>D58/$C58</f>
        <v>0.22935779816513763</v>
      </c>
      <c r="E59" s="53">
        <f t="shared" ref="E59:G59" si="22">E58/$C58</f>
        <v>0.33944954128440369</v>
      </c>
      <c r="F59" s="53">
        <f t="shared" si="22"/>
        <v>0.1743119266055046</v>
      </c>
      <c r="G59" s="53">
        <f t="shared" si="22"/>
        <v>0.25688073394495414</v>
      </c>
    </row>
    <row r="60" spans="2:8" x14ac:dyDescent="0.15">
      <c r="B60" s="50" t="s">
        <v>21</v>
      </c>
      <c r="C60" s="44">
        <f>SUM(D60:G60)</f>
        <v>226</v>
      </c>
      <c r="D60" s="51">
        <v>74</v>
      </c>
      <c r="E60" s="45">
        <v>95</v>
      </c>
      <c r="F60" s="45">
        <v>33</v>
      </c>
      <c r="G60" s="45">
        <v>24</v>
      </c>
    </row>
    <row r="61" spans="2:8" x14ac:dyDescent="0.15">
      <c r="B61" s="52"/>
      <c r="C61" s="53">
        <f>$C60/C60</f>
        <v>1</v>
      </c>
      <c r="D61" s="53">
        <f>D60/$C60</f>
        <v>0.32743362831858408</v>
      </c>
      <c r="E61" s="53">
        <f t="shared" ref="E61:G61" si="23">E60/$C60</f>
        <v>0.42035398230088494</v>
      </c>
      <c r="F61" s="53">
        <f t="shared" si="23"/>
        <v>0.14601769911504425</v>
      </c>
      <c r="G61" s="53">
        <f t="shared" si="23"/>
        <v>0.10619469026548672</v>
      </c>
    </row>
    <row r="62" spans="2:8" x14ac:dyDescent="0.15">
      <c r="B62" s="50" t="s">
        <v>22</v>
      </c>
      <c r="C62" s="44">
        <f>SUM(D62:G62)</f>
        <v>276</v>
      </c>
      <c r="D62" s="51">
        <v>106</v>
      </c>
      <c r="E62" s="45">
        <v>111</v>
      </c>
      <c r="F62" s="45">
        <v>38</v>
      </c>
      <c r="G62" s="45">
        <v>21</v>
      </c>
    </row>
    <row r="63" spans="2:8" x14ac:dyDescent="0.15">
      <c r="B63" s="52"/>
      <c r="C63" s="53">
        <f>$C62/C62</f>
        <v>1</v>
      </c>
      <c r="D63" s="53">
        <f>D62/$C62</f>
        <v>0.38405797101449274</v>
      </c>
      <c r="E63" s="53">
        <f t="shared" ref="E63:G63" si="24">E62/$C62</f>
        <v>0.40217391304347827</v>
      </c>
      <c r="F63" s="53">
        <f t="shared" si="24"/>
        <v>0.13768115942028986</v>
      </c>
      <c r="G63" s="53">
        <f t="shared" si="24"/>
        <v>7.6086956521739135E-2</v>
      </c>
    </row>
    <row r="64" spans="2:8" x14ac:dyDescent="0.15">
      <c r="B64" s="50" t="s">
        <v>23</v>
      </c>
      <c r="C64" s="44">
        <f>SUM(D64:G64)</f>
        <v>90</v>
      </c>
      <c r="D64" s="51">
        <v>48</v>
      </c>
      <c r="E64" s="45">
        <v>31</v>
      </c>
      <c r="F64" s="45">
        <v>8</v>
      </c>
      <c r="G64" s="45">
        <v>3</v>
      </c>
    </row>
    <row r="65" spans="2:18" x14ac:dyDescent="0.15">
      <c r="B65" s="52"/>
      <c r="C65" s="53">
        <f>$C64/C64</f>
        <v>1</v>
      </c>
      <c r="D65" s="53">
        <f>D64/$C64</f>
        <v>0.53333333333333333</v>
      </c>
      <c r="E65" s="53">
        <f t="shared" ref="E65:G65" si="25">E64/$C64</f>
        <v>0.34444444444444444</v>
      </c>
      <c r="F65" s="53">
        <f t="shared" si="25"/>
        <v>8.8888888888888892E-2</v>
      </c>
      <c r="G65" s="53">
        <f t="shared" si="25"/>
        <v>3.3333333333333333E-2</v>
      </c>
      <c r="H65" s="19"/>
    </row>
    <row r="66" spans="2:18" x14ac:dyDescent="0.15">
      <c r="B66" s="50" t="s">
        <v>314</v>
      </c>
      <c r="C66" s="44">
        <f>SUM(D66:G66)</f>
        <v>62</v>
      </c>
      <c r="D66" s="51">
        <v>31</v>
      </c>
      <c r="E66" s="45">
        <v>23</v>
      </c>
      <c r="F66" s="45">
        <v>7</v>
      </c>
      <c r="G66" s="45">
        <v>1</v>
      </c>
      <c r="H66" s="19"/>
    </row>
    <row r="67" spans="2:18" x14ac:dyDescent="0.15">
      <c r="B67" s="52"/>
      <c r="C67" s="53">
        <f>$C66/C66</f>
        <v>1</v>
      </c>
      <c r="D67" s="53">
        <f>D66/$C66</f>
        <v>0.5</v>
      </c>
      <c r="E67" s="53">
        <f t="shared" ref="E67:G67" si="26">E66/$C66</f>
        <v>0.37096774193548387</v>
      </c>
      <c r="F67" s="53">
        <f t="shared" si="26"/>
        <v>0.11290322580645161</v>
      </c>
      <c r="G67" s="53">
        <f t="shared" si="26"/>
        <v>1.6129032258064516E-2</v>
      </c>
      <c r="H67" s="19"/>
    </row>
    <row r="68" spans="2:18" x14ac:dyDescent="0.15">
      <c r="B68" s="50" t="s">
        <v>316</v>
      </c>
      <c r="C68" s="44">
        <f>SUM(D68:G68)</f>
        <v>21</v>
      </c>
      <c r="D68" s="51">
        <v>12</v>
      </c>
      <c r="E68" s="45">
        <v>6</v>
      </c>
      <c r="F68" s="45">
        <v>2</v>
      </c>
      <c r="G68" s="45">
        <v>1</v>
      </c>
      <c r="H68" s="19"/>
    </row>
    <row r="69" spans="2:18" ht="12.75" thickBot="1" x14ac:dyDescent="0.2">
      <c r="B69" s="52"/>
      <c r="C69" s="53">
        <f>$C68/C68</f>
        <v>1</v>
      </c>
      <c r="D69" s="53">
        <f>D68/$C68</f>
        <v>0.5714285714285714</v>
      </c>
      <c r="E69" s="53">
        <f t="shared" ref="E69:G69" si="27">E68/$C68</f>
        <v>0.2857142857142857</v>
      </c>
      <c r="F69" s="53">
        <f t="shared" si="27"/>
        <v>9.5238095238095233E-2</v>
      </c>
      <c r="G69" s="53">
        <f t="shared" si="27"/>
        <v>4.7619047619047616E-2</v>
      </c>
      <c r="H69" s="19"/>
    </row>
    <row r="70" spans="2:18" ht="14.25" thickTop="1" x14ac:dyDescent="0.15">
      <c r="B70" s="243" t="s">
        <v>489</v>
      </c>
      <c r="C70" s="244">
        <f t="shared" ref="C70:C71" si="28">SUM(D70:G70)</f>
        <v>763</v>
      </c>
      <c r="D70" s="244">
        <f>SUM(D58,D60,D62,D64,D66)</f>
        <v>284</v>
      </c>
      <c r="E70" s="244">
        <f>SUM(E58,E60,E62,E64,E66)</f>
        <v>297</v>
      </c>
      <c r="F70" s="244">
        <f>SUM(F58,F60,F62,F64,F66)</f>
        <v>105</v>
      </c>
      <c r="G70" s="244">
        <f>SUM(G58,G60,G62,G64,G66)</f>
        <v>77</v>
      </c>
      <c r="H70" s="19"/>
    </row>
    <row r="71" spans="2:18" ht="13.5" x14ac:dyDescent="0.15">
      <c r="B71" s="245"/>
      <c r="C71" s="237">
        <f t="shared" si="28"/>
        <v>1</v>
      </c>
      <c r="D71" s="238">
        <f>D70/$C70</f>
        <v>0.37221494102228048</v>
      </c>
      <c r="E71" s="238">
        <f t="shared" ref="E71:G71" si="29">E70/$C70</f>
        <v>0.38925294888597639</v>
      </c>
      <c r="F71" s="238">
        <f t="shared" si="29"/>
        <v>0.13761467889908258</v>
      </c>
      <c r="G71" s="238">
        <f t="shared" si="29"/>
        <v>0.10091743119266056</v>
      </c>
      <c r="H71" s="19"/>
    </row>
    <row r="72" spans="2:18" x14ac:dyDescent="0.4">
      <c r="H72" s="19"/>
    </row>
    <row r="73" spans="2:18" ht="16.5" customHeight="1" x14ac:dyDescent="0.4">
      <c r="B73" s="18" t="s">
        <v>311</v>
      </c>
      <c r="H73" s="19"/>
    </row>
    <row r="74" spans="2:18" s="24" customFormat="1" ht="49.5" customHeight="1" x14ac:dyDescent="0.4">
      <c r="B74" s="89"/>
      <c r="C74" s="90" t="s">
        <v>39</v>
      </c>
      <c r="D74" s="91" t="s">
        <v>151</v>
      </c>
      <c r="E74" s="91" t="s">
        <v>152</v>
      </c>
      <c r="F74" s="91" t="s">
        <v>153</v>
      </c>
      <c r="G74" s="91" t="s">
        <v>91</v>
      </c>
    </row>
    <row r="75" spans="2:18" x14ac:dyDescent="0.15">
      <c r="B75" s="164" t="s">
        <v>42</v>
      </c>
      <c r="C75" s="44">
        <f>SUM(D75:G75)</f>
        <v>802</v>
      </c>
      <c r="D75" s="45">
        <f>SUM(D77,D79,D81,D83,D85,D87,D89)</f>
        <v>297</v>
      </c>
      <c r="E75" s="45">
        <f t="shared" ref="E75:G75" si="30">SUM(E77,E79,E81,E83,E85,E87,E89)</f>
        <v>307</v>
      </c>
      <c r="F75" s="45">
        <f t="shared" si="30"/>
        <v>109</v>
      </c>
      <c r="G75" s="45">
        <f t="shared" si="30"/>
        <v>89</v>
      </c>
      <c r="H75" s="19"/>
    </row>
    <row r="76" spans="2:18" ht="12.75" thickBot="1" x14ac:dyDescent="0.2">
      <c r="B76" s="47"/>
      <c r="C76" s="48">
        <f>$C75/C75</f>
        <v>1</v>
      </c>
      <c r="D76" s="48">
        <f t="shared" ref="D76:G76" si="31">D75/$C75</f>
        <v>0.37032418952618457</v>
      </c>
      <c r="E76" s="48">
        <f t="shared" si="31"/>
        <v>0.38279301745635907</v>
      </c>
      <c r="F76" s="48">
        <f t="shared" si="31"/>
        <v>0.13591022443890274</v>
      </c>
      <c r="G76" s="48">
        <f t="shared" si="31"/>
        <v>0.11097256857855362</v>
      </c>
      <c r="H76" s="19"/>
    </row>
    <row r="77" spans="2:18" ht="12.75" thickTop="1" x14ac:dyDescent="0.15">
      <c r="B77" s="50" t="s">
        <v>67</v>
      </c>
      <c r="C77" s="44">
        <f>SUM(D77:G77)</f>
        <v>262</v>
      </c>
      <c r="D77" s="51">
        <v>84</v>
      </c>
      <c r="E77" s="45">
        <v>100</v>
      </c>
      <c r="F77" s="45">
        <v>35</v>
      </c>
      <c r="G77" s="45">
        <v>43</v>
      </c>
      <c r="H77" s="72"/>
      <c r="I77" s="73"/>
      <c r="J77" s="73"/>
      <c r="K77" s="73"/>
      <c r="L77" s="73"/>
      <c r="M77" s="73"/>
      <c r="N77" s="73"/>
      <c r="O77" s="73"/>
      <c r="P77" s="73"/>
      <c r="Q77" s="73"/>
      <c r="R77" s="73"/>
    </row>
    <row r="78" spans="2:18" x14ac:dyDescent="0.15">
      <c r="B78" s="52"/>
      <c r="C78" s="53">
        <f>$C77/C77</f>
        <v>1</v>
      </c>
      <c r="D78" s="53">
        <f t="shared" ref="D78:G78" si="32">D77/$C77</f>
        <v>0.32061068702290074</v>
      </c>
      <c r="E78" s="53">
        <f t="shared" si="32"/>
        <v>0.38167938931297712</v>
      </c>
      <c r="F78" s="53">
        <f t="shared" si="32"/>
        <v>0.13358778625954199</v>
      </c>
      <c r="G78" s="53">
        <f t="shared" si="32"/>
        <v>0.16412213740458015</v>
      </c>
      <c r="H78" s="72"/>
      <c r="I78" s="73"/>
      <c r="J78" s="73"/>
      <c r="K78" s="73"/>
      <c r="L78" s="73"/>
      <c r="M78" s="73"/>
      <c r="N78" s="73"/>
      <c r="O78" s="73"/>
      <c r="P78" s="73"/>
      <c r="Q78" s="73"/>
      <c r="R78" s="73"/>
    </row>
    <row r="79" spans="2:18" x14ac:dyDescent="0.15">
      <c r="B79" s="50" t="s">
        <v>31</v>
      </c>
      <c r="C79" s="44">
        <f>SUM(D79:G79)</f>
        <v>31</v>
      </c>
      <c r="D79" s="51">
        <v>14</v>
      </c>
      <c r="E79" s="45">
        <v>12</v>
      </c>
      <c r="F79" s="45">
        <v>4</v>
      </c>
      <c r="G79" s="45">
        <v>1</v>
      </c>
      <c r="H79" s="72"/>
      <c r="I79" s="73"/>
      <c r="J79" s="73"/>
      <c r="K79" s="73"/>
      <c r="L79" s="73"/>
      <c r="M79" s="73"/>
      <c r="N79" s="73"/>
      <c r="O79" s="73"/>
      <c r="P79" s="73"/>
      <c r="Q79" s="73"/>
      <c r="R79" s="73"/>
    </row>
    <row r="80" spans="2:18" x14ac:dyDescent="0.15">
      <c r="B80" s="52"/>
      <c r="C80" s="53">
        <f>$C79/C79</f>
        <v>1</v>
      </c>
      <c r="D80" s="53">
        <f t="shared" ref="D80:G80" si="33">D79/$C79</f>
        <v>0.45161290322580644</v>
      </c>
      <c r="E80" s="53">
        <f t="shared" si="33"/>
        <v>0.38709677419354838</v>
      </c>
      <c r="F80" s="53">
        <f t="shared" si="33"/>
        <v>0.12903225806451613</v>
      </c>
      <c r="G80" s="53">
        <f t="shared" si="33"/>
        <v>3.2258064516129031E-2</v>
      </c>
      <c r="H80" s="72"/>
      <c r="I80" s="73"/>
      <c r="J80" s="73"/>
      <c r="K80" s="73"/>
      <c r="L80" s="73"/>
      <c r="M80" s="73"/>
      <c r="N80" s="73"/>
      <c r="O80" s="73"/>
      <c r="P80" s="73"/>
      <c r="Q80" s="73"/>
      <c r="R80" s="73"/>
    </row>
    <row r="81" spans="2:18" x14ac:dyDescent="0.15">
      <c r="B81" s="50" t="s">
        <v>32</v>
      </c>
      <c r="C81" s="44">
        <f>SUM(D81:G81)</f>
        <v>56</v>
      </c>
      <c r="D81" s="51">
        <v>33</v>
      </c>
      <c r="E81" s="45">
        <v>19</v>
      </c>
      <c r="F81" s="45">
        <v>2</v>
      </c>
      <c r="G81" s="45">
        <v>2</v>
      </c>
      <c r="H81" s="72"/>
      <c r="I81" s="73"/>
      <c r="J81" s="73"/>
      <c r="K81" s="73"/>
      <c r="L81" s="73"/>
      <c r="M81" s="73"/>
      <c r="N81" s="73"/>
      <c r="O81" s="73"/>
      <c r="P81" s="73"/>
      <c r="Q81" s="73"/>
      <c r="R81" s="73"/>
    </row>
    <row r="82" spans="2:18" x14ac:dyDescent="0.15">
      <c r="B82" s="52"/>
      <c r="C82" s="53">
        <f>$C81/C81</f>
        <v>1</v>
      </c>
      <c r="D82" s="53">
        <f t="shared" ref="D82:G82" si="34">D81/$C81</f>
        <v>0.5892857142857143</v>
      </c>
      <c r="E82" s="53">
        <f t="shared" si="34"/>
        <v>0.3392857142857143</v>
      </c>
      <c r="F82" s="53">
        <f t="shared" si="34"/>
        <v>3.5714285714285712E-2</v>
      </c>
      <c r="G82" s="53">
        <f t="shared" si="34"/>
        <v>3.5714285714285712E-2</v>
      </c>
      <c r="H82" s="72"/>
      <c r="I82" s="73"/>
      <c r="J82" s="73"/>
      <c r="K82" s="73"/>
      <c r="L82" s="73"/>
      <c r="M82" s="73"/>
      <c r="N82" s="73"/>
      <c r="O82" s="73"/>
      <c r="P82" s="73"/>
      <c r="Q82" s="73"/>
      <c r="R82" s="73"/>
    </row>
    <row r="83" spans="2:18" x14ac:dyDescent="0.15">
      <c r="B83" s="50" t="s">
        <v>33</v>
      </c>
      <c r="C83" s="44">
        <f>SUM(D83:G83)</f>
        <v>235</v>
      </c>
      <c r="D83" s="51">
        <v>86</v>
      </c>
      <c r="E83" s="45">
        <v>99</v>
      </c>
      <c r="F83" s="45">
        <v>36</v>
      </c>
      <c r="G83" s="45">
        <v>14</v>
      </c>
      <c r="H83" s="72"/>
      <c r="I83" s="73"/>
      <c r="J83" s="73"/>
      <c r="K83" s="73"/>
      <c r="L83" s="73"/>
      <c r="M83" s="73"/>
      <c r="N83" s="73"/>
      <c r="O83" s="73"/>
      <c r="P83" s="73"/>
      <c r="Q83" s="73"/>
      <c r="R83" s="73"/>
    </row>
    <row r="84" spans="2:18" x14ac:dyDescent="0.15">
      <c r="B84" s="52"/>
      <c r="C84" s="53">
        <f>$C83/C83</f>
        <v>1</v>
      </c>
      <c r="D84" s="53">
        <f t="shared" ref="D84:G84" si="35">D83/$C83</f>
        <v>0.36595744680851061</v>
      </c>
      <c r="E84" s="53">
        <f t="shared" si="35"/>
        <v>0.42127659574468085</v>
      </c>
      <c r="F84" s="53">
        <f t="shared" si="35"/>
        <v>0.15319148936170213</v>
      </c>
      <c r="G84" s="53">
        <f t="shared" si="35"/>
        <v>5.9574468085106386E-2</v>
      </c>
      <c r="H84" s="19"/>
    </row>
    <row r="85" spans="2:18" ht="12" customHeight="1" x14ac:dyDescent="0.15">
      <c r="B85" s="50" t="s">
        <v>34</v>
      </c>
      <c r="C85" s="44">
        <f>SUM(D85:G85)</f>
        <v>99</v>
      </c>
      <c r="D85" s="51">
        <v>37</v>
      </c>
      <c r="E85" s="45">
        <v>37</v>
      </c>
      <c r="F85" s="45">
        <v>14</v>
      </c>
      <c r="G85" s="45">
        <v>11</v>
      </c>
      <c r="H85" s="19"/>
    </row>
    <row r="86" spans="2:18" ht="12" customHeight="1" x14ac:dyDescent="0.15">
      <c r="B86" s="52"/>
      <c r="C86" s="53">
        <f>$C85/C85</f>
        <v>1</v>
      </c>
      <c r="D86" s="53">
        <f t="shared" ref="D86:G86" si="36">D85/$C85</f>
        <v>0.37373737373737376</v>
      </c>
      <c r="E86" s="53">
        <f t="shared" si="36"/>
        <v>0.37373737373737376</v>
      </c>
      <c r="F86" s="53">
        <f t="shared" si="36"/>
        <v>0.14141414141414141</v>
      </c>
      <c r="G86" s="53">
        <f t="shared" si="36"/>
        <v>0.1111111111111111</v>
      </c>
      <c r="H86" s="19"/>
    </row>
    <row r="87" spans="2:18" ht="12" customHeight="1" x14ac:dyDescent="0.15">
      <c r="B87" s="50" t="s">
        <v>35</v>
      </c>
      <c r="C87" s="44">
        <f>SUM(D87:G87)</f>
        <v>97</v>
      </c>
      <c r="D87" s="51">
        <v>38</v>
      </c>
      <c r="E87" s="45">
        <v>35</v>
      </c>
      <c r="F87" s="45">
        <v>16</v>
      </c>
      <c r="G87" s="45">
        <v>8</v>
      </c>
      <c r="H87" s="19"/>
    </row>
    <row r="88" spans="2:18" s="57" customFormat="1" ht="12" customHeight="1" x14ac:dyDescent="0.15">
      <c r="B88" s="52"/>
      <c r="C88" s="53">
        <f t="shared" ref="C88" si="37">$C87/C87</f>
        <v>1</v>
      </c>
      <c r="D88" s="53">
        <f t="shared" ref="D88:G88" si="38">D87/$C87</f>
        <v>0.39175257731958762</v>
      </c>
      <c r="E88" s="53">
        <f t="shared" si="38"/>
        <v>0.36082474226804123</v>
      </c>
      <c r="F88" s="53">
        <f t="shared" si="38"/>
        <v>0.16494845360824742</v>
      </c>
      <c r="G88" s="53">
        <f t="shared" si="38"/>
        <v>8.247422680412371E-2</v>
      </c>
    </row>
    <row r="89" spans="2:18" ht="12" customHeight="1" x14ac:dyDescent="0.15">
      <c r="B89" s="50" t="s">
        <v>0</v>
      </c>
      <c r="C89" s="44">
        <f>SUM(D89:G89)</f>
        <v>22</v>
      </c>
      <c r="D89" s="51">
        <v>5</v>
      </c>
      <c r="E89" s="45">
        <v>5</v>
      </c>
      <c r="F89" s="45">
        <v>2</v>
      </c>
      <c r="G89" s="45">
        <v>10</v>
      </c>
      <c r="H89" s="19"/>
    </row>
    <row r="90" spans="2:18" s="57" customFormat="1" ht="12" customHeight="1" x14ac:dyDescent="0.15">
      <c r="B90" s="52"/>
      <c r="C90" s="53">
        <f t="shared" ref="C90" si="39">$C89/C89</f>
        <v>1</v>
      </c>
      <c r="D90" s="53">
        <f t="shared" ref="D90:G90" si="40">D89/$C89</f>
        <v>0.22727272727272727</v>
      </c>
      <c r="E90" s="53">
        <f t="shared" si="40"/>
        <v>0.22727272727272727</v>
      </c>
      <c r="F90" s="53">
        <f t="shared" si="40"/>
        <v>9.0909090909090912E-2</v>
      </c>
      <c r="G90" s="53">
        <f t="shared" si="40"/>
        <v>0.45454545454545453</v>
      </c>
    </row>
    <row r="91" spans="2:18" s="57" customFormat="1" ht="13.5" x14ac:dyDescent="0.4">
      <c r="E91" s="58"/>
    </row>
  </sheetData>
  <mergeCells count="1">
    <mergeCell ref="B10:E10"/>
  </mergeCells>
  <phoneticPr fontId="2"/>
  <pageMargins left="0.70866141732283472" right="0.70866141732283472" top="0.6" bottom="0.56000000000000005" header="0.31496062992125984" footer="0.31496062992125984"/>
  <pageSetup paperSize="9" orientation="landscape" r:id="rId1"/>
  <rowBreaks count="1" manualBreakCount="1">
    <brk id="72" max="11"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6"/>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20" width="10.625" style="18" customWidth="1"/>
    <col min="21" max="32" width="5.625" style="18" customWidth="1"/>
    <col min="33" max="16384" width="9" style="18"/>
  </cols>
  <sheetData>
    <row r="1" spans="2:12" ht="27.75" customHeight="1" x14ac:dyDescent="0.4">
      <c r="B1" s="370" t="s">
        <v>513</v>
      </c>
    </row>
    <row r="2" spans="2:12" ht="5.25" customHeight="1" x14ac:dyDescent="0.4">
      <c r="L2" s="185"/>
    </row>
    <row r="3" spans="2:12" ht="13.5" x14ac:dyDescent="0.4">
      <c r="B3" s="10" t="s">
        <v>202</v>
      </c>
      <c r="C3" s="10"/>
      <c r="D3" s="10"/>
      <c r="E3" s="11"/>
      <c r="F3" s="10"/>
      <c r="G3" s="10"/>
      <c r="L3" s="185"/>
    </row>
    <row r="4" spans="2:12" ht="6" customHeight="1" x14ac:dyDescent="0.4">
      <c r="B4" s="10"/>
      <c r="C4" s="10"/>
      <c r="D4" s="10"/>
      <c r="E4" s="11"/>
      <c r="F4" s="10"/>
      <c r="G4" s="10"/>
      <c r="L4" s="185"/>
    </row>
    <row r="5" spans="2:12" ht="14.25" customHeight="1" x14ac:dyDescent="0.4">
      <c r="H5" s="99" t="s">
        <v>349</v>
      </c>
      <c r="L5" s="185"/>
    </row>
    <row r="6" spans="2:12" s="142" customFormat="1" ht="18.75" customHeight="1" x14ac:dyDescent="0.4">
      <c r="B6" s="364"/>
      <c r="C6" s="365"/>
      <c r="D6" s="365"/>
      <c r="E6" s="365"/>
      <c r="F6" s="159"/>
      <c r="G6" s="23" t="s">
        <v>141</v>
      </c>
      <c r="H6" s="23" t="s">
        <v>25</v>
      </c>
      <c r="J6" s="18"/>
      <c r="L6" s="185"/>
    </row>
    <row r="7" spans="2:12" ht="12.75" customHeight="1" x14ac:dyDescent="0.15">
      <c r="B7" s="143" t="s">
        <v>81</v>
      </c>
      <c r="C7" s="163"/>
      <c r="D7" s="163"/>
      <c r="E7" s="163"/>
      <c r="F7" s="22"/>
      <c r="G7" s="85">
        <v>86</v>
      </c>
      <c r="H7" s="146">
        <f>G7/802</f>
        <v>0.10723192019950124</v>
      </c>
      <c r="L7" s="185"/>
    </row>
    <row r="8" spans="2:12" ht="12.75" customHeight="1" x14ac:dyDescent="0.15">
      <c r="B8" s="143" t="s">
        <v>82</v>
      </c>
      <c r="C8" s="163"/>
      <c r="D8" s="163"/>
      <c r="E8" s="163"/>
      <c r="F8" s="22"/>
      <c r="G8" s="85">
        <v>33</v>
      </c>
      <c r="H8" s="146">
        <f t="shared" ref="H8:H14" si="0">G8/802</f>
        <v>4.1147132169576058E-2</v>
      </c>
      <c r="L8" s="185"/>
    </row>
    <row r="9" spans="2:12" ht="12.75" customHeight="1" x14ac:dyDescent="0.15">
      <c r="B9" s="143" t="s">
        <v>203</v>
      </c>
      <c r="C9" s="163"/>
      <c r="D9" s="163"/>
      <c r="E9" s="163"/>
      <c r="F9" s="22"/>
      <c r="G9" s="85">
        <v>252</v>
      </c>
      <c r="H9" s="146">
        <f t="shared" si="0"/>
        <v>0.31421446384039903</v>
      </c>
      <c r="L9" s="185"/>
    </row>
    <row r="10" spans="2:12" ht="12.75" customHeight="1" x14ac:dyDescent="0.15">
      <c r="B10" s="143" t="s">
        <v>84</v>
      </c>
      <c r="C10" s="163"/>
      <c r="D10" s="163"/>
      <c r="E10" s="163"/>
      <c r="F10" s="22"/>
      <c r="G10" s="85">
        <v>380</v>
      </c>
      <c r="H10" s="146">
        <f t="shared" si="0"/>
        <v>0.47381546134663344</v>
      </c>
      <c r="L10" s="185"/>
    </row>
    <row r="11" spans="2:12" ht="12.75" customHeight="1" x14ac:dyDescent="0.15">
      <c r="B11" s="143" t="s">
        <v>204</v>
      </c>
      <c r="C11" s="163"/>
      <c r="D11" s="163"/>
      <c r="E11" s="163"/>
      <c r="F11" s="22"/>
      <c r="G11" s="85">
        <v>317</v>
      </c>
      <c r="H11" s="146">
        <f t="shared" si="0"/>
        <v>0.39526184538653364</v>
      </c>
      <c r="L11" s="185"/>
    </row>
    <row r="12" spans="2:12" ht="12.75" customHeight="1" x14ac:dyDescent="0.15">
      <c r="B12" s="143" t="s">
        <v>156</v>
      </c>
      <c r="C12" s="163"/>
      <c r="D12" s="163"/>
      <c r="E12" s="163"/>
      <c r="F12" s="22"/>
      <c r="G12" s="85">
        <v>254</v>
      </c>
      <c r="H12" s="146">
        <f t="shared" si="0"/>
        <v>0.3167082294264339</v>
      </c>
      <c r="L12" s="185"/>
    </row>
    <row r="13" spans="2:12" ht="12.75" customHeight="1" x14ac:dyDescent="0.15">
      <c r="B13" s="143" t="s">
        <v>112</v>
      </c>
      <c r="C13" s="163"/>
      <c r="D13" s="163"/>
      <c r="E13" s="163"/>
      <c r="F13" s="22"/>
      <c r="G13" s="85">
        <v>27</v>
      </c>
      <c r="H13" s="146">
        <f t="shared" si="0"/>
        <v>3.366583541147132E-2</v>
      </c>
      <c r="L13" s="185"/>
    </row>
    <row r="14" spans="2:12" ht="12.75" customHeight="1" thickBot="1" x14ac:dyDescent="0.2">
      <c r="B14" s="170" t="s">
        <v>0</v>
      </c>
      <c r="C14" s="186"/>
      <c r="D14" s="186"/>
      <c r="E14" s="186"/>
      <c r="F14" s="30"/>
      <c r="G14" s="150">
        <v>152</v>
      </c>
      <c r="H14" s="146">
        <f t="shared" si="0"/>
        <v>0.18952618453865336</v>
      </c>
    </row>
    <row r="15" spans="2:12" ht="12.75" customHeight="1" thickTop="1" x14ac:dyDescent="0.15">
      <c r="B15" s="325" t="s">
        <v>14</v>
      </c>
      <c r="C15" s="326"/>
      <c r="D15" s="326"/>
      <c r="E15" s="326"/>
      <c r="F15" s="162"/>
      <c r="G15" s="152">
        <f>SUM(G7:G14)</f>
        <v>1501</v>
      </c>
      <c r="H15" s="153"/>
    </row>
    <row r="17" spans="2:11" x14ac:dyDescent="0.4">
      <c r="B17" s="18" t="s">
        <v>36</v>
      </c>
    </row>
    <row r="18" spans="2:11" s="24" customFormat="1" ht="56.25" x14ac:dyDescent="0.4">
      <c r="B18" s="89"/>
      <c r="C18" s="90" t="s">
        <v>39</v>
      </c>
      <c r="D18" s="96" t="s">
        <v>81</v>
      </c>
      <c r="E18" s="96" t="s">
        <v>82</v>
      </c>
      <c r="F18" s="96" t="s">
        <v>203</v>
      </c>
      <c r="G18" s="96" t="s">
        <v>84</v>
      </c>
      <c r="H18" s="96" t="s">
        <v>204</v>
      </c>
      <c r="I18" s="96" t="s">
        <v>156</v>
      </c>
      <c r="J18" s="91" t="s">
        <v>2</v>
      </c>
      <c r="K18" s="91" t="s">
        <v>91</v>
      </c>
    </row>
    <row r="19" spans="2:11" ht="10.5" customHeight="1" x14ac:dyDescent="0.15">
      <c r="B19" s="333" t="s">
        <v>42</v>
      </c>
      <c r="C19" s="44">
        <f>SUM(D19:K19)</f>
        <v>1501</v>
      </c>
      <c r="D19" s="45">
        <f>SUM(D21,D23,D25,D27,D29,D31,D33,D35,D37,D39,D41)</f>
        <v>86</v>
      </c>
      <c r="E19" s="45">
        <f t="shared" ref="E19:H19" si="1">SUM(E21,E23,E25,E27,E29,E31,E33,E35,E37,E39,E41)</f>
        <v>33</v>
      </c>
      <c r="F19" s="45">
        <f t="shared" si="1"/>
        <v>252</v>
      </c>
      <c r="G19" s="45">
        <f t="shared" si="1"/>
        <v>380</v>
      </c>
      <c r="H19" s="45">
        <f t="shared" si="1"/>
        <v>317</v>
      </c>
      <c r="I19" s="45">
        <f>SUM(I21,I23,I25,I27,I29,I31,I33,I35,I37,I39,I41)</f>
        <v>254</v>
      </c>
      <c r="J19" s="45">
        <f t="shared" ref="J19:K19" si="2">SUM(J21,J23,J25,J27,J29,J31,J33,J35,J37,J39,J41)</f>
        <v>27</v>
      </c>
      <c r="K19" s="45">
        <f t="shared" si="2"/>
        <v>152</v>
      </c>
    </row>
    <row r="20" spans="2:11" ht="10.5" customHeight="1" thickBot="1" x14ac:dyDescent="0.2">
      <c r="B20" s="363"/>
      <c r="C20" s="48">
        <f>$C19/C19</f>
        <v>1</v>
      </c>
      <c r="D20" s="48">
        <f>D19/$C19</f>
        <v>5.7295136575616253E-2</v>
      </c>
      <c r="E20" s="48">
        <f t="shared" ref="E20:H20" si="3">E19/$C19</f>
        <v>2.1985343104596936E-2</v>
      </c>
      <c r="F20" s="48">
        <f t="shared" si="3"/>
        <v>0.16788807461692204</v>
      </c>
      <c r="G20" s="48">
        <f t="shared" si="3"/>
        <v>0.25316455696202533</v>
      </c>
      <c r="H20" s="48">
        <f t="shared" si="3"/>
        <v>0.2111925383077948</v>
      </c>
      <c r="I20" s="48">
        <f>I19/$C19</f>
        <v>0.1692205196535643</v>
      </c>
      <c r="J20" s="48">
        <f t="shared" ref="J20:K20" si="4">J19/$C19</f>
        <v>1.7988007994670221E-2</v>
      </c>
      <c r="K20" s="48">
        <f t="shared" si="4"/>
        <v>0.10126582278481013</v>
      </c>
    </row>
    <row r="21" spans="2:11" ht="10.5" customHeight="1" thickTop="1" x14ac:dyDescent="0.15">
      <c r="B21" s="331" t="s">
        <v>5</v>
      </c>
      <c r="C21" s="44">
        <f>SUM(D21:K21)</f>
        <v>457</v>
      </c>
      <c r="D21" s="51">
        <v>25</v>
      </c>
      <c r="E21" s="45">
        <v>11</v>
      </c>
      <c r="F21" s="45">
        <v>73</v>
      </c>
      <c r="G21" s="45">
        <v>119</v>
      </c>
      <c r="H21" s="45">
        <v>100</v>
      </c>
      <c r="I21" s="51">
        <v>74</v>
      </c>
      <c r="J21" s="45">
        <v>10</v>
      </c>
      <c r="K21" s="45">
        <v>45</v>
      </c>
    </row>
    <row r="22" spans="2:11" ht="10.5" customHeight="1" x14ac:dyDescent="0.15">
      <c r="B22" s="332"/>
      <c r="C22" s="53">
        <f>$C21/C21</f>
        <v>1</v>
      </c>
      <c r="D22" s="53">
        <f>D21/$C21</f>
        <v>5.4704595185995623E-2</v>
      </c>
      <c r="E22" s="53">
        <f t="shared" ref="E22:H22" si="5">E21/$C21</f>
        <v>2.4070021881838075E-2</v>
      </c>
      <c r="F22" s="53">
        <f t="shared" si="5"/>
        <v>0.15973741794310722</v>
      </c>
      <c r="G22" s="53">
        <f t="shared" si="5"/>
        <v>0.26039387308533918</v>
      </c>
      <c r="H22" s="53">
        <f t="shared" si="5"/>
        <v>0.21881838074398249</v>
      </c>
      <c r="I22" s="53">
        <f>I21/$C21</f>
        <v>0.16192560175054704</v>
      </c>
      <c r="J22" s="53">
        <f t="shared" ref="J22:K22" si="6">J21/$C21</f>
        <v>2.1881838074398249E-2</v>
      </c>
      <c r="K22" s="53">
        <f t="shared" si="6"/>
        <v>9.8468271334792121E-2</v>
      </c>
    </row>
    <row r="23" spans="2:11" ht="10.5" customHeight="1" x14ac:dyDescent="0.15">
      <c r="B23" s="333" t="s">
        <v>6</v>
      </c>
      <c r="C23" s="44">
        <f>SUM(D23:K23)</f>
        <v>162</v>
      </c>
      <c r="D23" s="51">
        <v>9</v>
      </c>
      <c r="E23" s="45">
        <v>3</v>
      </c>
      <c r="F23" s="45">
        <v>24</v>
      </c>
      <c r="G23" s="45">
        <v>42</v>
      </c>
      <c r="H23" s="45">
        <v>35</v>
      </c>
      <c r="I23" s="51">
        <v>28</v>
      </c>
      <c r="J23" s="45">
        <v>3</v>
      </c>
      <c r="K23" s="45">
        <v>18</v>
      </c>
    </row>
    <row r="24" spans="2:11" ht="10.5" customHeight="1" x14ac:dyDescent="0.15">
      <c r="B24" s="332"/>
      <c r="C24" s="53">
        <f>$C23/C23</f>
        <v>1</v>
      </c>
      <c r="D24" s="53">
        <f>D23/$C23</f>
        <v>5.5555555555555552E-2</v>
      </c>
      <c r="E24" s="53">
        <f t="shared" ref="E24:H24" si="7">E23/$C23</f>
        <v>1.8518518518518517E-2</v>
      </c>
      <c r="F24" s="53">
        <f t="shared" si="7"/>
        <v>0.14814814814814814</v>
      </c>
      <c r="G24" s="53">
        <f t="shared" si="7"/>
        <v>0.25925925925925924</v>
      </c>
      <c r="H24" s="53">
        <f t="shared" si="7"/>
        <v>0.21604938271604937</v>
      </c>
      <c r="I24" s="53">
        <f>I23/$C23</f>
        <v>0.1728395061728395</v>
      </c>
      <c r="J24" s="53">
        <f t="shared" ref="J24:K24" si="8">J23/$C23</f>
        <v>1.8518518518518517E-2</v>
      </c>
      <c r="K24" s="53">
        <f t="shared" si="8"/>
        <v>0.1111111111111111</v>
      </c>
    </row>
    <row r="25" spans="2:11" ht="10.5" customHeight="1" x14ac:dyDescent="0.15">
      <c r="B25" s="333" t="s">
        <v>7</v>
      </c>
      <c r="C25" s="44">
        <f>SUM(D25:K25)</f>
        <v>411</v>
      </c>
      <c r="D25" s="51">
        <v>32</v>
      </c>
      <c r="E25" s="45">
        <v>8</v>
      </c>
      <c r="F25" s="45">
        <v>81</v>
      </c>
      <c r="G25" s="45">
        <v>103</v>
      </c>
      <c r="H25" s="45">
        <v>79</v>
      </c>
      <c r="I25" s="51">
        <v>65</v>
      </c>
      <c r="J25" s="45">
        <v>6</v>
      </c>
      <c r="K25" s="45">
        <v>37</v>
      </c>
    </row>
    <row r="26" spans="2:11" ht="10.5" customHeight="1" x14ac:dyDescent="0.15">
      <c r="B26" s="332"/>
      <c r="C26" s="53">
        <f>$C25/C25</f>
        <v>1</v>
      </c>
      <c r="D26" s="53">
        <f>D25/$C25</f>
        <v>7.785888077858881E-2</v>
      </c>
      <c r="E26" s="53">
        <f t="shared" ref="E26:H26" si="9">E25/$C25</f>
        <v>1.9464720194647202E-2</v>
      </c>
      <c r="F26" s="53">
        <f t="shared" si="9"/>
        <v>0.19708029197080293</v>
      </c>
      <c r="G26" s="53">
        <f t="shared" si="9"/>
        <v>0.25060827250608275</v>
      </c>
      <c r="H26" s="53">
        <f t="shared" si="9"/>
        <v>0.19221411192214111</v>
      </c>
      <c r="I26" s="53">
        <f>I25/$C25</f>
        <v>0.15815085158150852</v>
      </c>
      <c r="J26" s="53">
        <f t="shared" ref="J26:K26" si="10">J25/$C25</f>
        <v>1.4598540145985401E-2</v>
      </c>
      <c r="K26" s="53">
        <f t="shared" si="10"/>
        <v>9.002433090024331E-2</v>
      </c>
    </row>
    <row r="27" spans="2:11" ht="10.5" customHeight="1" x14ac:dyDescent="0.15">
      <c r="B27" s="333" t="s">
        <v>8</v>
      </c>
      <c r="C27" s="44">
        <f>SUM(D27:K27)</f>
        <v>67</v>
      </c>
      <c r="D27" s="51">
        <v>4</v>
      </c>
      <c r="E27" s="45">
        <v>1</v>
      </c>
      <c r="F27" s="45">
        <v>10</v>
      </c>
      <c r="G27" s="45">
        <v>16</v>
      </c>
      <c r="H27" s="45">
        <v>13</v>
      </c>
      <c r="I27" s="51">
        <v>14</v>
      </c>
      <c r="J27" s="45">
        <v>0</v>
      </c>
      <c r="K27" s="45">
        <v>9</v>
      </c>
    </row>
    <row r="28" spans="2:11" ht="10.5" customHeight="1" x14ac:dyDescent="0.15">
      <c r="B28" s="332"/>
      <c r="C28" s="53">
        <f>$C27/C27</f>
        <v>1</v>
      </c>
      <c r="D28" s="53">
        <f>D27/$C27</f>
        <v>5.9701492537313432E-2</v>
      </c>
      <c r="E28" s="53">
        <f t="shared" ref="E28:H28" si="11">E27/$C27</f>
        <v>1.4925373134328358E-2</v>
      </c>
      <c r="F28" s="53">
        <f t="shared" si="11"/>
        <v>0.14925373134328357</v>
      </c>
      <c r="G28" s="53">
        <f t="shared" si="11"/>
        <v>0.23880597014925373</v>
      </c>
      <c r="H28" s="53">
        <f t="shared" si="11"/>
        <v>0.19402985074626866</v>
      </c>
      <c r="I28" s="53">
        <f>I27/$C27</f>
        <v>0.20895522388059701</v>
      </c>
      <c r="J28" s="53">
        <f t="shared" ref="J28:K28" si="12">J27/$C27</f>
        <v>0</v>
      </c>
      <c r="K28" s="53">
        <f t="shared" si="12"/>
        <v>0.13432835820895522</v>
      </c>
    </row>
    <row r="29" spans="2:11" ht="10.5" customHeight="1" x14ac:dyDescent="0.15">
      <c r="B29" s="333" t="s">
        <v>9</v>
      </c>
      <c r="C29" s="44">
        <f>SUM(D29:K29)</f>
        <v>173</v>
      </c>
      <c r="D29" s="51">
        <v>5</v>
      </c>
      <c r="E29" s="45">
        <v>4</v>
      </c>
      <c r="F29" s="45">
        <v>24</v>
      </c>
      <c r="G29" s="45">
        <v>49</v>
      </c>
      <c r="H29" s="45">
        <v>39</v>
      </c>
      <c r="I29" s="51">
        <v>35</v>
      </c>
      <c r="J29" s="45">
        <v>3</v>
      </c>
      <c r="K29" s="45">
        <v>14</v>
      </c>
    </row>
    <row r="30" spans="2:11" ht="10.5" customHeight="1" x14ac:dyDescent="0.15">
      <c r="B30" s="332"/>
      <c r="C30" s="53">
        <f>$C29/C29</f>
        <v>1</v>
      </c>
      <c r="D30" s="53">
        <f>D29/$C29</f>
        <v>2.8901734104046242E-2</v>
      </c>
      <c r="E30" s="53">
        <f t="shared" ref="E30:H30" si="13">E29/$C29</f>
        <v>2.3121387283236993E-2</v>
      </c>
      <c r="F30" s="53">
        <f t="shared" si="13"/>
        <v>0.13872832369942195</v>
      </c>
      <c r="G30" s="53">
        <f t="shared" si="13"/>
        <v>0.2832369942196532</v>
      </c>
      <c r="H30" s="53">
        <f t="shared" si="13"/>
        <v>0.22543352601156069</v>
      </c>
      <c r="I30" s="53">
        <f>I29/$C29</f>
        <v>0.20231213872832371</v>
      </c>
      <c r="J30" s="53">
        <f>J29/$C29</f>
        <v>1.7341040462427744E-2</v>
      </c>
      <c r="K30" s="53">
        <f t="shared" ref="K30" si="14">K29/$C29</f>
        <v>8.0924855491329481E-2</v>
      </c>
    </row>
    <row r="31" spans="2:11" ht="10.5" customHeight="1" x14ac:dyDescent="0.15">
      <c r="B31" s="333" t="s">
        <v>1</v>
      </c>
      <c r="C31" s="44">
        <f>SUM(D31:K31)</f>
        <v>11</v>
      </c>
      <c r="D31" s="51">
        <v>0</v>
      </c>
      <c r="E31" s="45">
        <v>1</v>
      </c>
      <c r="F31" s="45">
        <v>4</v>
      </c>
      <c r="G31" s="45">
        <v>2</v>
      </c>
      <c r="H31" s="45">
        <v>2</v>
      </c>
      <c r="I31" s="51">
        <v>2</v>
      </c>
      <c r="J31" s="45">
        <v>0</v>
      </c>
      <c r="K31" s="45">
        <v>0</v>
      </c>
    </row>
    <row r="32" spans="2:11" ht="10.5" customHeight="1" x14ac:dyDescent="0.15">
      <c r="B32" s="332"/>
      <c r="C32" s="53">
        <f>$C31/C31</f>
        <v>1</v>
      </c>
      <c r="D32" s="53">
        <f>D31/$C31</f>
        <v>0</v>
      </c>
      <c r="E32" s="53">
        <f t="shared" ref="E32:H32" si="15">E31/$C31</f>
        <v>9.0909090909090912E-2</v>
      </c>
      <c r="F32" s="53">
        <f t="shared" si="15"/>
        <v>0.36363636363636365</v>
      </c>
      <c r="G32" s="53">
        <f t="shared" si="15"/>
        <v>0.18181818181818182</v>
      </c>
      <c r="H32" s="53">
        <f t="shared" si="15"/>
        <v>0.18181818181818182</v>
      </c>
      <c r="I32" s="53">
        <f>I31/$C31</f>
        <v>0.18181818181818182</v>
      </c>
      <c r="J32" s="53">
        <f t="shared" ref="J32:K32" si="16">J31/$C31</f>
        <v>0</v>
      </c>
      <c r="K32" s="53">
        <f t="shared" si="16"/>
        <v>0</v>
      </c>
    </row>
    <row r="33" spans="2:12" ht="10.5" customHeight="1" x14ac:dyDescent="0.15">
      <c r="B33" s="333" t="s">
        <v>10</v>
      </c>
      <c r="C33" s="44">
        <f>SUM(D33:K33)</f>
        <v>33</v>
      </c>
      <c r="D33" s="51">
        <v>2</v>
      </c>
      <c r="E33" s="45">
        <v>0</v>
      </c>
      <c r="F33" s="45">
        <v>4</v>
      </c>
      <c r="G33" s="45">
        <v>10</v>
      </c>
      <c r="H33" s="45">
        <v>8</v>
      </c>
      <c r="I33" s="51">
        <v>5</v>
      </c>
      <c r="J33" s="45">
        <v>0</v>
      </c>
      <c r="K33" s="45">
        <v>4</v>
      </c>
    </row>
    <row r="34" spans="2:12" ht="10.5" customHeight="1" x14ac:dyDescent="0.15">
      <c r="B34" s="332"/>
      <c r="C34" s="53">
        <f>$C33/C33</f>
        <v>1</v>
      </c>
      <c r="D34" s="53">
        <f>D33/$C33</f>
        <v>6.0606060606060608E-2</v>
      </c>
      <c r="E34" s="53">
        <f t="shared" ref="E34:H34" si="17">E33/$C33</f>
        <v>0</v>
      </c>
      <c r="F34" s="53">
        <f t="shared" si="17"/>
        <v>0.12121212121212122</v>
      </c>
      <c r="G34" s="53">
        <f t="shared" si="17"/>
        <v>0.30303030303030304</v>
      </c>
      <c r="H34" s="53">
        <f t="shared" si="17"/>
        <v>0.24242424242424243</v>
      </c>
      <c r="I34" s="53">
        <f>I33/$C33</f>
        <v>0.15151515151515152</v>
      </c>
      <c r="J34" s="53">
        <f t="shared" ref="J34:K34" si="18">J33/$C33</f>
        <v>0</v>
      </c>
      <c r="K34" s="53">
        <f t="shared" si="18"/>
        <v>0.12121212121212122</v>
      </c>
    </row>
    <row r="35" spans="2:12" ht="10.5" customHeight="1" x14ac:dyDescent="0.15">
      <c r="B35" s="333" t="s">
        <v>11</v>
      </c>
      <c r="C35" s="44">
        <f>SUM(D35:K35)</f>
        <v>8</v>
      </c>
      <c r="D35" s="51">
        <v>1</v>
      </c>
      <c r="E35" s="45">
        <v>1</v>
      </c>
      <c r="F35" s="45">
        <v>2</v>
      </c>
      <c r="G35" s="45">
        <v>0</v>
      </c>
      <c r="H35" s="45">
        <v>2</v>
      </c>
      <c r="I35" s="51">
        <v>2</v>
      </c>
      <c r="J35" s="45">
        <v>0</v>
      </c>
      <c r="K35" s="45">
        <v>0</v>
      </c>
    </row>
    <row r="36" spans="2:12" ht="10.5" customHeight="1" x14ac:dyDescent="0.15">
      <c r="B36" s="332"/>
      <c r="C36" s="53">
        <f>$C35/C35</f>
        <v>1</v>
      </c>
      <c r="D36" s="53">
        <f>D35/$C35</f>
        <v>0.125</v>
      </c>
      <c r="E36" s="53">
        <f t="shared" ref="E36:H36" si="19">E35/$C35</f>
        <v>0.125</v>
      </c>
      <c r="F36" s="53">
        <f t="shared" si="19"/>
        <v>0.25</v>
      </c>
      <c r="G36" s="53">
        <f t="shared" si="19"/>
        <v>0</v>
      </c>
      <c r="H36" s="53">
        <f t="shared" si="19"/>
        <v>0.25</v>
      </c>
      <c r="I36" s="53">
        <f>I35/$C35</f>
        <v>0.25</v>
      </c>
      <c r="J36" s="53">
        <f t="shared" ref="J36:K36" si="20">J35/$C35</f>
        <v>0</v>
      </c>
      <c r="K36" s="53">
        <f t="shared" si="20"/>
        <v>0</v>
      </c>
    </row>
    <row r="37" spans="2:12" ht="10.5" customHeight="1" x14ac:dyDescent="0.15">
      <c r="B37" s="333" t="s">
        <v>12</v>
      </c>
      <c r="C37" s="44">
        <f>SUM(D37:K37)</f>
        <v>34</v>
      </c>
      <c r="D37" s="51">
        <v>3</v>
      </c>
      <c r="E37" s="45">
        <v>2</v>
      </c>
      <c r="F37" s="45">
        <v>6</v>
      </c>
      <c r="G37" s="45">
        <v>9</v>
      </c>
      <c r="H37" s="45">
        <v>6</v>
      </c>
      <c r="I37" s="51">
        <v>2</v>
      </c>
      <c r="J37" s="45">
        <v>1</v>
      </c>
      <c r="K37" s="45">
        <v>5</v>
      </c>
    </row>
    <row r="38" spans="2:12" ht="10.5" customHeight="1" x14ac:dyDescent="0.15">
      <c r="B38" s="332"/>
      <c r="C38" s="53">
        <f>$C37/C37</f>
        <v>1</v>
      </c>
      <c r="D38" s="53">
        <f>D37/$C37</f>
        <v>8.8235294117647065E-2</v>
      </c>
      <c r="E38" s="53">
        <f t="shared" ref="E38:H38" si="21">E37/$C37</f>
        <v>5.8823529411764705E-2</v>
      </c>
      <c r="F38" s="53">
        <f t="shared" si="21"/>
        <v>0.17647058823529413</v>
      </c>
      <c r="G38" s="53">
        <f t="shared" si="21"/>
        <v>0.26470588235294118</v>
      </c>
      <c r="H38" s="53">
        <f t="shared" si="21"/>
        <v>0.17647058823529413</v>
      </c>
      <c r="I38" s="53">
        <f>I37/$C37</f>
        <v>5.8823529411764705E-2</v>
      </c>
      <c r="J38" s="53">
        <f t="shared" ref="J38:K38" si="22">J37/$C37</f>
        <v>2.9411764705882353E-2</v>
      </c>
      <c r="K38" s="53">
        <f t="shared" si="22"/>
        <v>0.14705882352941177</v>
      </c>
    </row>
    <row r="39" spans="2:12" ht="10.5" customHeight="1" x14ac:dyDescent="0.15">
      <c r="B39" s="333" t="s">
        <v>13</v>
      </c>
      <c r="C39" s="44">
        <f>SUM(D39:K39)</f>
        <v>23</v>
      </c>
      <c r="D39" s="138">
        <v>0</v>
      </c>
      <c r="E39" s="138">
        <v>1</v>
      </c>
      <c r="F39" s="138">
        <v>6</v>
      </c>
      <c r="G39" s="138">
        <v>6</v>
      </c>
      <c r="H39" s="138">
        <v>4</v>
      </c>
      <c r="I39" s="138">
        <v>5</v>
      </c>
      <c r="J39" s="138">
        <v>0</v>
      </c>
      <c r="K39" s="138">
        <v>1</v>
      </c>
    </row>
    <row r="40" spans="2:12" ht="10.5" customHeight="1" x14ac:dyDescent="0.15">
      <c r="B40" s="332"/>
      <c r="C40" s="53">
        <f>$C39/C39</f>
        <v>1</v>
      </c>
      <c r="D40" s="53">
        <f>D39/$C39</f>
        <v>0</v>
      </c>
      <c r="E40" s="53">
        <f t="shared" ref="E40:H40" si="23">E39/$C39</f>
        <v>4.3478260869565216E-2</v>
      </c>
      <c r="F40" s="53">
        <f t="shared" si="23"/>
        <v>0.2608695652173913</v>
      </c>
      <c r="G40" s="53">
        <f t="shared" si="23"/>
        <v>0.2608695652173913</v>
      </c>
      <c r="H40" s="53">
        <f t="shared" si="23"/>
        <v>0.17391304347826086</v>
      </c>
      <c r="I40" s="53">
        <f>I39/$C39</f>
        <v>0.21739130434782608</v>
      </c>
      <c r="J40" s="53">
        <f t="shared" ref="J40:K40" si="24">J39/$C39</f>
        <v>0</v>
      </c>
      <c r="K40" s="53">
        <f t="shared" si="24"/>
        <v>4.3478260869565216E-2</v>
      </c>
    </row>
    <row r="41" spans="2:12" ht="10.5" customHeight="1" x14ac:dyDescent="0.15">
      <c r="B41" s="333" t="s">
        <v>43</v>
      </c>
      <c r="C41" s="44">
        <f>SUM(D41:K41)</f>
        <v>122</v>
      </c>
      <c r="D41" s="51">
        <v>5</v>
      </c>
      <c r="E41" s="45">
        <v>1</v>
      </c>
      <c r="F41" s="45">
        <v>18</v>
      </c>
      <c r="G41" s="45">
        <v>24</v>
      </c>
      <c r="H41" s="45">
        <v>29</v>
      </c>
      <c r="I41" s="51">
        <v>22</v>
      </c>
      <c r="J41" s="45">
        <v>4</v>
      </c>
      <c r="K41" s="45">
        <v>19</v>
      </c>
    </row>
    <row r="42" spans="2:12" ht="10.5" customHeight="1" x14ac:dyDescent="0.15">
      <c r="B42" s="332"/>
      <c r="C42" s="53">
        <f>$C41/C41</f>
        <v>1</v>
      </c>
      <c r="D42" s="53">
        <f>D41/$C41</f>
        <v>4.0983606557377046E-2</v>
      </c>
      <c r="E42" s="53">
        <f t="shared" ref="E42:H42" si="25">E41/$C41</f>
        <v>8.1967213114754103E-3</v>
      </c>
      <c r="F42" s="53">
        <f t="shared" si="25"/>
        <v>0.14754098360655737</v>
      </c>
      <c r="G42" s="53">
        <f t="shared" si="25"/>
        <v>0.19672131147540983</v>
      </c>
      <c r="H42" s="53">
        <f t="shared" si="25"/>
        <v>0.23770491803278687</v>
      </c>
      <c r="I42" s="53">
        <f>I41/$C41</f>
        <v>0.18032786885245902</v>
      </c>
      <c r="J42" s="53">
        <f t="shared" ref="J42:K42" si="26">J41/$C41</f>
        <v>3.2786885245901641E-2</v>
      </c>
      <c r="K42" s="53">
        <f t="shared" si="26"/>
        <v>0.15573770491803279</v>
      </c>
    </row>
    <row r="44" spans="2:12" x14ac:dyDescent="0.4">
      <c r="B44" s="18" t="s">
        <v>48</v>
      </c>
      <c r="K44" s="19"/>
      <c r="L44" s="19"/>
    </row>
    <row r="45" spans="2:12" s="24" customFormat="1" ht="56.25" x14ac:dyDescent="0.4">
      <c r="B45" s="89"/>
      <c r="C45" s="90" t="s">
        <v>39</v>
      </c>
      <c r="D45" s="96" t="s">
        <v>81</v>
      </c>
      <c r="E45" s="96" t="s">
        <v>82</v>
      </c>
      <c r="F45" s="96" t="s">
        <v>203</v>
      </c>
      <c r="G45" s="96" t="s">
        <v>84</v>
      </c>
      <c r="H45" s="96" t="s">
        <v>204</v>
      </c>
      <c r="I45" s="96" t="s">
        <v>156</v>
      </c>
      <c r="J45" s="91" t="s">
        <v>2</v>
      </c>
      <c r="K45" s="91" t="s">
        <v>91</v>
      </c>
    </row>
    <row r="46" spans="2:12" x14ac:dyDescent="0.15">
      <c r="B46" s="164" t="s">
        <v>42</v>
      </c>
      <c r="C46" s="44">
        <f>SUM(D46:K46)</f>
        <v>1501</v>
      </c>
      <c r="D46" s="45">
        <f t="shared" ref="D46:K46" si="27">SUM(D48,D50,D52,D54,D56,)</f>
        <v>86</v>
      </c>
      <c r="E46" s="45">
        <f t="shared" si="27"/>
        <v>33</v>
      </c>
      <c r="F46" s="45">
        <f t="shared" si="27"/>
        <v>252</v>
      </c>
      <c r="G46" s="45">
        <f t="shared" si="27"/>
        <v>380</v>
      </c>
      <c r="H46" s="45">
        <f t="shared" si="27"/>
        <v>317</v>
      </c>
      <c r="I46" s="45">
        <f t="shared" si="27"/>
        <v>254</v>
      </c>
      <c r="J46" s="45">
        <f t="shared" si="27"/>
        <v>27</v>
      </c>
      <c r="K46" s="45">
        <f t="shared" si="27"/>
        <v>152</v>
      </c>
      <c r="L46" s="19"/>
    </row>
    <row r="47" spans="2:12" ht="12.75" thickBot="1" x14ac:dyDescent="0.2">
      <c r="B47" s="47"/>
      <c r="C47" s="48">
        <f>$C46/C46</f>
        <v>1</v>
      </c>
      <c r="D47" s="48">
        <f t="shared" ref="D47:K47" si="28">D46/$C46</f>
        <v>5.7295136575616253E-2</v>
      </c>
      <c r="E47" s="48">
        <f t="shared" si="28"/>
        <v>2.1985343104596936E-2</v>
      </c>
      <c r="F47" s="48">
        <f t="shared" si="28"/>
        <v>0.16788807461692204</v>
      </c>
      <c r="G47" s="48">
        <f t="shared" si="28"/>
        <v>0.25316455696202533</v>
      </c>
      <c r="H47" s="48">
        <f t="shared" si="28"/>
        <v>0.2111925383077948</v>
      </c>
      <c r="I47" s="48">
        <f t="shared" si="28"/>
        <v>0.1692205196535643</v>
      </c>
      <c r="J47" s="48">
        <f t="shared" si="28"/>
        <v>1.7988007994670221E-2</v>
      </c>
      <c r="K47" s="48">
        <f t="shared" si="28"/>
        <v>0.10126582278481013</v>
      </c>
      <c r="L47" s="19"/>
    </row>
    <row r="48" spans="2:12" ht="12.75" thickTop="1" x14ac:dyDescent="0.15">
      <c r="B48" s="50" t="s">
        <v>17</v>
      </c>
      <c r="C48" s="44">
        <f>SUM(D48:K48)</f>
        <v>1155</v>
      </c>
      <c r="D48" s="51">
        <v>55</v>
      </c>
      <c r="E48" s="45">
        <v>23</v>
      </c>
      <c r="F48" s="45">
        <v>196</v>
      </c>
      <c r="G48" s="45">
        <v>299</v>
      </c>
      <c r="H48" s="51">
        <v>238</v>
      </c>
      <c r="I48" s="45">
        <v>190</v>
      </c>
      <c r="J48" s="45">
        <v>20</v>
      </c>
      <c r="K48" s="45">
        <v>134</v>
      </c>
      <c r="L48" s="19"/>
    </row>
    <row r="49" spans="2:12" x14ac:dyDescent="0.15">
      <c r="B49" s="52"/>
      <c r="C49" s="53">
        <f>$C48/C48</f>
        <v>1</v>
      </c>
      <c r="D49" s="53">
        <f t="shared" ref="D49:K49" si="29">D48/$C48</f>
        <v>4.7619047619047616E-2</v>
      </c>
      <c r="E49" s="53">
        <f t="shared" si="29"/>
        <v>1.9913419913419914E-2</v>
      </c>
      <c r="F49" s="53">
        <f t="shared" si="29"/>
        <v>0.16969696969696971</v>
      </c>
      <c r="G49" s="53">
        <f t="shared" si="29"/>
        <v>0.25887445887445887</v>
      </c>
      <c r="H49" s="53">
        <f t="shared" si="29"/>
        <v>0.20606060606060606</v>
      </c>
      <c r="I49" s="53">
        <f t="shared" si="29"/>
        <v>0.16450216450216451</v>
      </c>
      <c r="J49" s="53">
        <f t="shared" si="29"/>
        <v>1.7316017316017316E-2</v>
      </c>
      <c r="K49" s="53">
        <f t="shared" si="29"/>
        <v>0.11601731601731602</v>
      </c>
      <c r="L49" s="19"/>
    </row>
    <row r="50" spans="2:12" x14ac:dyDescent="0.15">
      <c r="B50" s="50" t="s">
        <v>18</v>
      </c>
      <c r="C50" s="44">
        <f>SUM(D50:K50)</f>
        <v>185</v>
      </c>
      <c r="D50" s="51">
        <v>15</v>
      </c>
      <c r="E50" s="45">
        <v>6</v>
      </c>
      <c r="F50" s="45">
        <v>29</v>
      </c>
      <c r="G50" s="45">
        <v>44</v>
      </c>
      <c r="H50" s="51">
        <v>43</v>
      </c>
      <c r="I50" s="45">
        <v>32</v>
      </c>
      <c r="J50" s="45">
        <v>6</v>
      </c>
      <c r="K50" s="45">
        <v>10</v>
      </c>
      <c r="L50" s="19"/>
    </row>
    <row r="51" spans="2:12" x14ac:dyDescent="0.15">
      <c r="B51" s="52"/>
      <c r="C51" s="53">
        <f>$C50/C50</f>
        <v>1</v>
      </c>
      <c r="D51" s="53">
        <f t="shared" ref="D51:K51" si="30">D50/$C50</f>
        <v>8.1081081081081086E-2</v>
      </c>
      <c r="E51" s="53">
        <f t="shared" si="30"/>
        <v>3.2432432432432434E-2</v>
      </c>
      <c r="F51" s="53">
        <f t="shared" si="30"/>
        <v>0.15675675675675677</v>
      </c>
      <c r="G51" s="53">
        <f t="shared" si="30"/>
        <v>0.23783783783783785</v>
      </c>
      <c r="H51" s="53">
        <f t="shared" si="30"/>
        <v>0.23243243243243245</v>
      </c>
      <c r="I51" s="53">
        <f t="shared" si="30"/>
        <v>0.17297297297297298</v>
      </c>
      <c r="J51" s="53">
        <f t="shared" si="30"/>
        <v>3.2432432432432434E-2</v>
      </c>
      <c r="K51" s="53">
        <f t="shared" si="30"/>
        <v>5.4054054054054057E-2</v>
      </c>
      <c r="L51" s="19"/>
    </row>
    <row r="52" spans="2:12" x14ac:dyDescent="0.15">
      <c r="B52" s="50" t="s">
        <v>19</v>
      </c>
      <c r="C52" s="44">
        <f>SUM(D52:K52)</f>
        <v>51</v>
      </c>
      <c r="D52" s="51">
        <v>4</v>
      </c>
      <c r="E52" s="45">
        <v>2</v>
      </c>
      <c r="F52" s="45">
        <v>12</v>
      </c>
      <c r="G52" s="45">
        <v>13</v>
      </c>
      <c r="H52" s="51">
        <v>10</v>
      </c>
      <c r="I52" s="45">
        <v>9</v>
      </c>
      <c r="J52" s="45">
        <v>0</v>
      </c>
      <c r="K52" s="45">
        <v>1</v>
      </c>
      <c r="L52" s="19"/>
    </row>
    <row r="53" spans="2:12" x14ac:dyDescent="0.15">
      <c r="B53" s="52"/>
      <c r="C53" s="53">
        <f>$C52/C52</f>
        <v>1</v>
      </c>
      <c r="D53" s="53">
        <f t="shared" ref="D53:K53" si="31">D52/$C52</f>
        <v>7.8431372549019607E-2</v>
      </c>
      <c r="E53" s="53">
        <f t="shared" si="31"/>
        <v>3.9215686274509803E-2</v>
      </c>
      <c r="F53" s="53">
        <f t="shared" si="31"/>
        <v>0.23529411764705882</v>
      </c>
      <c r="G53" s="53">
        <f t="shared" si="31"/>
        <v>0.25490196078431371</v>
      </c>
      <c r="H53" s="53">
        <f t="shared" si="31"/>
        <v>0.19607843137254902</v>
      </c>
      <c r="I53" s="53">
        <f t="shared" si="31"/>
        <v>0.17647058823529413</v>
      </c>
      <c r="J53" s="53">
        <f t="shared" si="31"/>
        <v>0</v>
      </c>
      <c r="K53" s="53">
        <f t="shared" si="31"/>
        <v>1.9607843137254902E-2</v>
      </c>
      <c r="L53" s="19"/>
    </row>
    <row r="54" spans="2:12" x14ac:dyDescent="0.15">
      <c r="B54" s="50" t="s">
        <v>20</v>
      </c>
      <c r="C54" s="44">
        <f>SUM(D54:K54)</f>
        <v>81</v>
      </c>
      <c r="D54" s="51">
        <v>10</v>
      </c>
      <c r="E54" s="45">
        <v>2</v>
      </c>
      <c r="F54" s="45">
        <v>11</v>
      </c>
      <c r="G54" s="45">
        <v>19</v>
      </c>
      <c r="H54" s="51">
        <v>20</v>
      </c>
      <c r="I54" s="45">
        <v>18</v>
      </c>
      <c r="J54" s="45">
        <v>0</v>
      </c>
      <c r="K54" s="45">
        <v>1</v>
      </c>
      <c r="L54" s="19"/>
    </row>
    <row r="55" spans="2:12" x14ac:dyDescent="0.15">
      <c r="B55" s="52"/>
      <c r="C55" s="53">
        <f>$C54/C54</f>
        <v>1</v>
      </c>
      <c r="D55" s="53">
        <f t="shared" ref="D55:K55" si="32">D54/$C54</f>
        <v>0.12345679012345678</v>
      </c>
      <c r="E55" s="53">
        <f t="shared" si="32"/>
        <v>2.4691358024691357E-2</v>
      </c>
      <c r="F55" s="53">
        <f t="shared" si="32"/>
        <v>0.13580246913580246</v>
      </c>
      <c r="G55" s="53">
        <f t="shared" si="32"/>
        <v>0.23456790123456789</v>
      </c>
      <c r="H55" s="53">
        <f t="shared" si="32"/>
        <v>0.24691358024691357</v>
      </c>
      <c r="I55" s="53">
        <f t="shared" si="32"/>
        <v>0.22222222222222221</v>
      </c>
      <c r="J55" s="53">
        <f t="shared" si="32"/>
        <v>0</v>
      </c>
      <c r="K55" s="53">
        <f t="shared" si="32"/>
        <v>1.2345679012345678E-2</v>
      </c>
      <c r="L55" s="19"/>
    </row>
    <row r="56" spans="2:12" x14ac:dyDescent="0.15">
      <c r="B56" s="50" t="s">
        <v>24</v>
      </c>
      <c r="C56" s="44">
        <f>SUM(D56:K56)</f>
        <v>29</v>
      </c>
      <c r="D56" s="51">
        <v>2</v>
      </c>
      <c r="E56" s="45">
        <v>0</v>
      </c>
      <c r="F56" s="45">
        <v>4</v>
      </c>
      <c r="G56" s="45">
        <v>5</v>
      </c>
      <c r="H56" s="51">
        <v>6</v>
      </c>
      <c r="I56" s="45">
        <v>5</v>
      </c>
      <c r="J56" s="45">
        <v>1</v>
      </c>
      <c r="K56" s="45">
        <v>6</v>
      </c>
      <c r="L56" s="19"/>
    </row>
    <row r="57" spans="2:12" x14ac:dyDescent="0.15">
      <c r="B57" s="52"/>
      <c r="C57" s="53">
        <f>$C56/C56</f>
        <v>1</v>
      </c>
      <c r="D57" s="53">
        <f t="shared" ref="D57:K57" si="33">D56/$C56</f>
        <v>6.8965517241379309E-2</v>
      </c>
      <c r="E57" s="53">
        <f t="shared" si="33"/>
        <v>0</v>
      </c>
      <c r="F57" s="53">
        <f t="shared" si="33"/>
        <v>0.13793103448275862</v>
      </c>
      <c r="G57" s="53">
        <f t="shared" si="33"/>
        <v>0.17241379310344829</v>
      </c>
      <c r="H57" s="53">
        <f t="shared" si="33"/>
        <v>0.20689655172413793</v>
      </c>
      <c r="I57" s="53">
        <f t="shared" si="33"/>
        <v>0.17241379310344829</v>
      </c>
      <c r="J57" s="53">
        <f t="shared" si="33"/>
        <v>3.4482758620689655E-2</v>
      </c>
      <c r="K57" s="53">
        <f t="shared" si="33"/>
        <v>0.20689655172413793</v>
      </c>
      <c r="L57" s="19"/>
    </row>
    <row r="58" spans="2:12" x14ac:dyDescent="0.4">
      <c r="L58" s="19"/>
    </row>
    <row r="59" spans="2:12" x14ac:dyDescent="0.4">
      <c r="B59" s="18" t="s">
        <v>49</v>
      </c>
      <c r="L59" s="19"/>
    </row>
    <row r="60" spans="2:12" s="24" customFormat="1" ht="56.25" x14ac:dyDescent="0.4">
      <c r="B60" s="89"/>
      <c r="C60" s="90" t="s">
        <v>39</v>
      </c>
      <c r="D60" s="96" t="s">
        <v>81</v>
      </c>
      <c r="E60" s="96" t="s">
        <v>82</v>
      </c>
      <c r="F60" s="96" t="s">
        <v>203</v>
      </c>
      <c r="G60" s="96" t="s">
        <v>84</v>
      </c>
      <c r="H60" s="96" t="s">
        <v>204</v>
      </c>
      <c r="I60" s="96" t="s">
        <v>156</v>
      </c>
      <c r="J60" s="91" t="s">
        <v>2</v>
      </c>
      <c r="K60" s="91" t="s">
        <v>91</v>
      </c>
    </row>
    <row r="61" spans="2:12" x14ac:dyDescent="0.15">
      <c r="B61" s="164" t="s">
        <v>42</v>
      </c>
      <c r="C61" s="44">
        <f>SUM(D61:K61)</f>
        <v>1478</v>
      </c>
      <c r="D61" s="45">
        <f>SUM(D63,D65,D67,D69,D71,D73)</f>
        <v>86</v>
      </c>
      <c r="E61" s="45">
        <f t="shared" ref="E61:K61" si="34">SUM(E63,E65,E67,E69,E71,E73)</f>
        <v>32</v>
      </c>
      <c r="F61" s="45">
        <f t="shared" si="34"/>
        <v>249</v>
      </c>
      <c r="G61" s="45">
        <f t="shared" si="34"/>
        <v>377</v>
      </c>
      <c r="H61" s="45">
        <f t="shared" si="34"/>
        <v>315</v>
      </c>
      <c r="I61" s="45">
        <f t="shared" si="34"/>
        <v>253</v>
      </c>
      <c r="J61" s="45">
        <f t="shared" si="34"/>
        <v>26</v>
      </c>
      <c r="K61" s="45">
        <f t="shared" si="34"/>
        <v>140</v>
      </c>
      <c r="L61" s="19"/>
    </row>
    <row r="62" spans="2:12" ht="12.75" thickBot="1" x14ac:dyDescent="0.2">
      <c r="B62" s="47"/>
      <c r="C62" s="48">
        <f>$C61/C61</f>
        <v>1</v>
      </c>
      <c r="D62" s="48">
        <f>D61/$C61</f>
        <v>5.8186738836265225E-2</v>
      </c>
      <c r="E62" s="48">
        <f t="shared" ref="E62:G62" si="35">E61/$C61</f>
        <v>2.165087956698241E-2</v>
      </c>
      <c r="F62" s="48">
        <f t="shared" si="35"/>
        <v>0.16847090663058187</v>
      </c>
      <c r="G62" s="48">
        <f t="shared" si="35"/>
        <v>0.25507442489851151</v>
      </c>
      <c r="H62" s="48">
        <f>H61/$C61</f>
        <v>0.21312584573748308</v>
      </c>
      <c r="I62" s="48">
        <f t="shared" ref="I62:K62" si="36">I61/$C61</f>
        <v>0.17117726657645466</v>
      </c>
      <c r="J62" s="48">
        <f t="shared" si="36"/>
        <v>1.7591339648173207E-2</v>
      </c>
      <c r="K62" s="48">
        <f t="shared" si="36"/>
        <v>9.4722598105548034E-2</v>
      </c>
      <c r="L62" s="19"/>
    </row>
    <row r="63" spans="2:12" ht="12.75" thickTop="1" x14ac:dyDescent="0.15">
      <c r="B63" s="50" t="s">
        <v>500</v>
      </c>
      <c r="C63" s="44">
        <f>SUM(D63:K63)</f>
        <v>172</v>
      </c>
      <c r="D63" s="51">
        <v>8</v>
      </c>
      <c r="E63" s="45">
        <v>2</v>
      </c>
      <c r="F63" s="45">
        <v>24</v>
      </c>
      <c r="G63" s="45">
        <v>35</v>
      </c>
      <c r="H63" s="51">
        <v>31</v>
      </c>
      <c r="I63" s="45">
        <v>31</v>
      </c>
      <c r="J63" s="45">
        <v>3</v>
      </c>
      <c r="K63" s="45">
        <v>38</v>
      </c>
    </row>
    <row r="64" spans="2:12" x14ac:dyDescent="0.15">
      <c r="B64" s="52"/>
      <c r="C64" s="53">
        <f>$C63/C63</f>
        <v>1</v>
      </c>
      <c r="D64" s="53">
        <f>D63/$C63</f>
        <v>4.6511627906976744E-2</v>
      </c>
      <c r="E64" s="53">
        <f t="shared" ref="E64:G64" si="37">E63/$C63</f>
        <v>1.1627906976744186E-2</v>
      </c>
      <c r="F64" s="53">
        <f t="shared" si="37"/>
        <v>0.13953488372093023</v>
      </c>
      <c r="G64" s="53">
        <f t="shared" si="37"/>
        <v>0.20348837209302326</v>
      </c>
      <c r="H64" s="53">
        <f>H63/$C63</f>
        <v>0.18023255813953487</v>
      </c>
      <c r="I64" s="53">
        <f t="shared" ref="I64:K64" si="38">I63/$C63</f>
        <v>0.18023255813953487</v>
      </c>
      <c r="J64" s="53">
        <f t="shared" si="38"/>
        <v>1.7441860465116279E-2</v>
      </c>
      <c r="K64" s="53">
        <f t="shared" si="38"/>
        <v>0.22093023255813954</v>
      </c>
    </row>
    <row r="65" spans="2:12" x14ac:dyDescent="0.15">
      <c r="B65" s="50" t="s">
        <v>21</v>
      </c>
      <c r="C65" s="44">
        <f>SUM(D65:K65)</f>
        <v>404</v>
      </c>
      <c r="D65" s="51">
        <v>21</v>
      </c>
      <c r="E65" s="45">
        <v>6</v>
      </c>
      <c r="F65" s="45">
        <v>70</v>
      </c>
      <c r="G65" s="45">
        <v>107</v>
      </c>
      <c r="H65" s="51">
        <v>87</v>
      </c>
      <c r="I65" s="45">
        <v>60</v>
      </c>
      <c r="J65" s="45">
        <v>7</v>
      </c>
      <c r="K65" s="45">
        <v>46</v>
      </c>
    </row>
    <row r="66" spans="2:12" x14ac:dyDescent="0.15">
      <c r="B66" s="52"/>
      <c r="C66" s="53">
        <f>$C65/C65</f>
        <v>1</v>
      </c>
      <c r="D66" s="53">
        <f>D65/$C65</f>
        <v>5.1980198019801978E-2</v>
      </c>
      <c r="E66" s="53">
        <f t="shared" ref="E66:G66" si="39">E65/$C65</f>
        <v>1.4851485148514851E-2</v>
      </c>
      <c r="F66" s="53">
        <f t="shared" si="39"/>
        <v>0.17326732673267325</v>
      </c>
      <c r="G66" s="53">
        <f t="shared" si="39"/>
        <v>0.26485148514851486</v>
      </c>
      <c r="H66" s="53">
        <f>H65/$C65</f>
        <v>0.21534653465346534</v>
      </c>
      <c r="I66" s="53">
        <f t="shared" ref="I66:K66" si="40">I65/$C65</f>
        <v>0.14851485148514851</v>
      </c>
      <c r="J66" s="53">
        <f t="shared" si="40"/>
        <v>1.7326732673267328E-2</v>
      </c>
      <c r="K66" s="53">
        <f t="shared" si="40"/>
        <v>0.11386138613861387</v>
      </c>
    </row>
    <row r="67" spans="2:12" x14ac:dyDescent="0.15">
      <c r="B67" s="50" t="s">
        <v>22</v>
      </c>
      <c r="C67" s="44">
        <f>SUM(D67:K67)</f>
        <v>525</v>
      </c>
      <c r="D67" s="51">
        <v>29</v>
      </c>
      <c r="E67" s="45">
        <v>15</v>
      </c>
      <c r="F67" s="45">
        <v>91</v>
      </c>
      <c r="G67" s="45">
        <v>145</v>
      </c>
      <c r="H67" s="51">
        <v>106</v>
      </c>
      <c r="I67" s="45">
        <v>88</v>
      </c>
      <c r="J67" s="45">
        <v>10</v>
      </c>
      <c r="K67" s="45">
        <v>41</v>
      </c>
    </row>
    <row r="68" spans="2:12" x14ac:dyDescent="0.15">
      <c r="B68" s="52"/>
      <c r="C68" s="53">
        <f>$C67/C67</f>
        <v>1</v>
      </c>
      <c r="D68" s="53">
        <f>D67/$C67</f>
        <v>5.5238095238095239E-2</v>
      </c>
      <c r="E68" s="53">
        <f t="shared" ref="E68:G68" si="41">E67/$C67</f>
        <v>2.8571428571428571E-2</v>
      </c>
      <c r="F68" s="53">
        <f t="shared" si="41"/>
        <v>0.17333333333333334</v>
      </c>
      <c r="G68" s="53">
        <f t="shared" si="41"/>
        <v>0.27619047619047621</v>
      </c>
      <c r="H68" s="53">
        <f>H67/$C67</f>
        <v>0.20190476190476189</v>
      </c>
      <c r="I68" s="53">
        <f t="shared" ref="I68:K68" si="42">I67/$C67</f>
        <v>0.16761904761904761</v>
      </c>
      <c r="J68" s="53">
        <f t="shared" si="42"/>
        <v>1.9047619047619049E-2</v>
      </c>
      <c r="K68" s="53">
        <f t="shared" si="42"/>
        <v>7.8095238095238093E-2</v>
      </c>
    </row>
    <row r="69" spans="2:12" x14ac:dyDescent="0.15">
      <c r="B69" s="50" t="s">
        <v>23</v>
      </c>
      <c r="C69" s="44">
        <f>SUM(D69:K69)</f>
        <v>188</v>
      </c>
      <c r="D69" s="51">
        <v>9</v>
      </c>
      <c r="E69" s="45">
        <v>4</v>
      </c>
      <c r="F69" s="45">
        <v>33</v>
      </c>
      <c r="G69" s="45">
        <v>47</v>
      </c>
      <c r="H69" s="51">
        <v>47</v>
      </c>
      <c r="I69" s="45">
        <v>36</v>
      </c>
      <c r="J69" s="45">
        <v>4</v>
      </c>
      <c r="K69" s="45">
        <v>8</v>
      </c>
    </row>
    <row r="70" spans="2:12" x14ac:dyDescent="0.15">
      <c r="B70" s="52"/>
      <c r="C70" s="53">
        <f>$C69/C69</f>
        <v>1</v>
      </c>
      <c r="D70" s="53">
        <f>D69/$C69</f>
        <v>4.7872340425531915E-2</v>
      </c>
      <c r="E70" s="53">
        <f t="shared" ref="E70:K70" si="43">E69/$C69</f>
        <v>2.1276595744680851E-2</v>
      </c>
      <c r="F70" s="53">
        <f t="shared" si="43"/>
        <v>0.17553191489361702</v>
      </c>
      <c r="G70" s="53">
        <f t="shared" si="43"/>
        <v>0.25</v>
      </c>
      <c r="H70" s="53">
        <f t="shared" si="43"/>
        <v>0.25</v>
      </c>
      <c r="I70" s="53">
        <f t="shared" si="43"/>
        <v>0.19148936170212766</v>
      </c>
      <c r="J70" s="53">
        <f t="shared" si="43"/>
        <v>2.1276595744680851E-2</v>
      </c>
      <c r="K70" s="53">
        <f t="shared" si="43"/>
        <v>4.2553191489361701E-2</v>
      </c>
      <c r="L70" s="19"/>
    </row>
    <row r="71" spans="2:12" x14ac:dyDescent="0.15">
      <c r="B71" s="50" t="s">
        <v>320</v>
      </c>
      <c r="C71" s="44">
        <f>SUM(D71:K71)</f>
        <v>139</v>
      </c>
      <c r="D71" s="51">
        <v>15</v>
      </c>
      <c r="E71" s="45">
        <v>2</v>
      </c>
      <c r="F71" s="45">
        <v>26</v>
      </c>
      <c r="G71" s="45">
        <v>30</v>
      </c>
      <c r="H71" s="51">
        <v>33</v>
      </c>
      <c r="I71" s="45">
        <v>26</v>
      </c>
      <c r="J71" s="45">
        <v>2</v>
      </c>
      <c r="K71" s="45">
        <v>5</v>
      </c>
      <c r="L71" s="19"/>
    </row>
    <row r="72" spans="2:12" x14ac:dyDescent="0.15">
      <c r="B72" s="52"/>
      <c r="C72" s="53">
        <f>$C71/C71</f>
        <v>1</v>
      </c>
      <c r="D72" s="53">
        <f>D71/$C71</f>
        <v>0.1079136690647482</v>
      </c>
      <c r="E72" s="53">
        <f t="shared" ref="E72:G72" si="44">E71/$C71</f>
        <v>1.4388489208633094E-2</v>
      </c>
      <c r="F72" s="53">
        <f t="shared" si="44"/>
        <v>0.18705035971223022</v>
      </c>
      <c r="G72" s="53">
        <f t="shared" si="44"/>
        <v>0.21582733812949639</v>
      </c>
      <c r="H72" s="53">
        <f>H71/$C71</f>
        <v>0.23741007194244604</v>
      </c>
      <c r="I72" s="53">
        <f t="shared" ref="I72:K72" si="45">I71/$C71</f>
        <v>0.18705035971223022</v>
      </c>
      <c r="J72" s="53">
        <f t="shared" si="45"/>
        <v>1.4388489208633094E-2</v>
      </c>
      <c r="K72" s="53">
        <f t="shared" si="45"/>
        <v>3.5971223021582732E-2</v>
      </c>
      <c r="L72" s="19"/>
    </row>
    <row r="73" spans="2:12" x14ac:dyDescent="0.15">
      <c r="B73" s="50" t="s">
        <v>319</v>
      </c>
      <c r="C73" s="44">
        <f>SUM(D73:K73)</f>
        <v>50</v>
      </c>
      <c r="D73" s="51">
        <v>4</v>
      </c>
      <c r="E73" s="45">
        <v>3</v>
      </c>
      <c r="F73" s="45">
        <v>5</v>
      </c>
      <c r="G73" s="45">
        <v>13</v>
      </c>
      <c r="H73" s="51">
        <v>11</v>
      </c>
      <c r="I73" s="45">
        <v>12</v>
      </c>
      <c r="J73" s="45">
        <v>0</v>
      </c>
      <c r="K73" s="45">
        <v>2</v>
      </c>
      <c r="L73" s="19"/>
    </row>
    <row r="74" spans="2:12" ht="12.75" thickBot="1" x14ac:dyDescent="0.2">
      <c r="B74" s="52"/>
      <c r="C74" s="53">
        <f>$C73/C73</f>
        <v>1</v>
      </c>
      <c r="D74" s="53">
        <f>D73/$C73</f>
        <v>0.08</v>
      </c>
      <c r="E74" s="53">
        <f t="shared" ref="E74:G74" si="46">E73/$C73</f>
        <v>0.06</v>
      </c>
      <c r="F74" s="53">
        <f t="shared" si="46"/>
        <v>0.1</v>
      </c>
      <c r="G74" s="53">
        <f t="shared" si="46"/>
        <v>0.26</v>
      </c>
      <c r="H74" s="53">
        <f>H73/$C73</f>
        <v>0.22</v>
      </c>
      <c r="I74" s="53">
        <f t="shared" ref="I74:K74" si="47">I73/$C73</f>
        <v>0.24</v>
      </c>
      <c r="J74" s="53">
        <f t="shared" si="47"/>
        <v>0</v>
      </c>
      <c r="K74" s="53">
        <f t="shared" si="47"/>
        <v>0.04</v>
      </c>
      <c r="L74" s="19"/>
    </row>
    <row r="75" spans="2:12" ht="14.25" thickTop="1" x14ac:dyDescent="0.15">
      <c r="B75" s="243" t="s">
        <v>489</v>
      </c>
      <c r="C75" s="244">
        <f t="shared" ref="C75:C76" si="48">SUM(D75:K75)</f>
        <v>1428</v>
      </c>
      <c r="D75" s="244">
        <f t="shared" ref="D75:K75" si="49">SUM(D63,D65,D67,D69,D71)</f>
        <v>82</v>
      </c>
      <c r="E75" s="244">
        <f t="shared" si="49"/>
        <v>29</v>
      </c>
      <c r="F75" s="244">
        <f t="shared" si="49"/>
        <v>244</v>
      </c>
      <c r="G75" s="244">
        <f t="shared" si="49"/>
        <v>364</v>
      </c>
      <c r="H75" s="244">
        <f t="shared" si="49"/>
        <v>304</v>
      </c>
      <c r="I75" s="244">
        <f t="shared" si="49"/>
        <v>241</v>
      </c>
      <c r="J75" s="244">
        <f t="shared" si="49"/>
        <v>26</v>
      </c>
      <c r="K75" s="244">
        <f t="shared" si="49"/>
        <v>138</v>
      </c>
      <c r="L75" s="19"/>
    </row>
    <row r="76" spans="2:12" ht="13.5" x14ac:dyDescent="0.15">
      <c r="B76" s="245"/>
      <c r="C76" s="237">
        <f t="shared" si="48"/>
        <v>1</v>
      </c>
      <c r="D76" s="238">
        <f>D75/$C75</f>
        <v>5.7422969187675067E-2</v>
      </c>
      <c r="E76" s="238">
        <f t="shared" ref="E76:K76" si="50">E75/$C75</f>
        <v>2.0308123249299721E-2</v>
      </c>
      <c r="F76" s="238">
        <f t="shared" si="50"/>
        <v>0.17086834733893558</v>
      </c>
      <c r="G76" s="238">
        <f t="shared" si="50"/>
        <v>0.25490196078431371</v>
      </c>
      <c r="H76" s="238">
        <f t="shared" si="50"/>
        <v>0.21288515406162464</v>
      </c>
      <c r="I76" s="238">
        <f t="shared" si="50"/>
        <v>0.16876750700280113</v>
      </c>
      <c r="J76" s="238">
        <f t="shared" si="50"/>
        <v>1.8207282913165267E-2</v>
      </c>
      <c r="K76" s="238">
        <f t="shared" si="50"/>
        <v>9.6638655462184878E-2</v>
      </c>
      <c r="L76" s="19"/>
    </row>
    <row r="77" spans="2:12" x14ac:dyDescent="0.4">
      <c r="L77" s="19"/>
    </row>
    <row r="78" spans="2:12" ht="16.5" customHeight="1" x14ac:dyDescent="0.4">
      <c r="B78" s="18" t="s">
        <v>311</v>
      </c>
      <c r="L78" s="19"/>
    </row>
    <row r="79" spans="2:12" s="24" customFormat="1" ht="56.25" x14ac:dyDescent="0.4">
      <c r="B79" s="89"/>
      <c r="C79" s="90" t="s">
        <v>39</v>
      </c>
      <c r="D79" s="91" t="s">
        <v>291</v>
      </c>
      <c r="E79" s="91" t="s">
        <v>299</v>
      </c>
      <c r="F79" s="91" t="s">
        <v>300</v>
      </c>
      <c r="G79" s="91" t="s">
        <v>301</v>
      </c>
      <c r="H79" s="91" t="s">
        <v>302</v>
      </c>
      <c r="I79" s="91" t="s">
        <v>303</v>
      </c>
      <c r="J79" s="91" t="s">
        <v>2</v>
      </c>
      <c r="K79" s="91" t="s">
        <v>91</v>
      </c>
    </row>
    <row r="80" spans="2:12" ht="11.25" customHeight="1" x14ac:dyDescent="0.15">
      <c r="B80" s="164" t="s">
        <v>42</v>
      </c>
      <c r="C80" s="44">
        <f>SUM(D80:K80)</f>
        <v>1501</v>
      </c>
      <c r="D80" s="45">
        <f>SUM(D82,D84,D86,D88,D90,D92,D94)</f>
        <v>86</v>
      </c>
      <c r="E80" s="45">
        <f t="shared" ref="E80:K80" si="51">SUM(E82,E84,E86,E88,E90,E92,E94)</f>
        <v>33</v>
      </c>
      <c r="F80" s="45">
        <f t="shared" si="51"/>
        <v>252</v>
      </c>
      <c r="G80" s="45">
        <f t="shared" si="51"/>
        <v>380</v>
      </c>
      <c r="H80" s="45">
        <f t="shared" si="51"/>
        <v>317</v>
      </c>
      <c r="I80" s="45">
        <f t="shared" si="51"/>
        <v>254</v>
      </c>
      <c r="J80" s="45">
        <f t="shared" si="51"/>
        <v>27</v>
      </c>
      <c r="K80" s="45">
        <f t="shared" si="51"/>
        <v>152</v>
      </c>
      <c r="L80" s="19"/>
    </row>
    <row r="81" spans="2:22" ht="11.25" customHeight="1" thickBot="1" x14ac:dyDescent="0.2">
      <c r="B81" s="47"/>
      <c r="C81" s="48">
        <f>$C80/C80</f>
        <v>1</v>
      </c>
      <c r="D81" s="48">
        <f t="shared" ref="D81:K81" si="52">D80/$C80</f>
        <v>5.7295136575616253E-2</v>
      </c>
      <c r="E81" s="48">
        <f t="shared" si="52"/>
        <v>2.1985343104596936E-2</v>
      </c>
      <c r="F81" s="48">
        <f t="shared" si="52"/>
        <v>0.16788807461692204</v>
      </c>
      <c r="G81" s="48">
        <f t="shared" si="52"/>
        <v>0.25316455696202533</v>
      </c>
      <c r="H81" s="48">
        <f t="shared" si="52"/>
        <v>0.2111925383077948</v>
      </c>
      <c r="I81" s="48">
        <f t="shared" si="52"/>
        <v>0.1692205196535643</v>
      </c>
      <c r="J81" s="48">
        <f t="shared" si="52"/>
        <v>1.7988007994670221E-2</v>
      </c>
      <c r="K81" s="48">
        <f t="shared" si="52"/>
        <v>0.10126582278481013</v>
      </c>
      <c r="L81" s="19"/>
    </row>
    <row r="82" spans="2:22" ht="11.25" customHeight="1" thickTop="1" x14ac:dyDescent="0.15">
      <c r="B82" s="50" t="s">
        <v>67</v>
      </c>
      <c r="C82" s="44">
        <f>SUM(D82:K82)</f>
        <v>472</v>
      </c>
      <c r="D82" s="51">
        <v>24</v>
      </c>
      <c r="E82" s="45">
        <v>9</v>
      </c>
      <c r="F82" s="45">
        <v>80</v>
      </c>
      <c r="G82" s="45">
        <v>110</v>
      </c>
      <c r="H82" s="51">
        <v>99</v>
      </c>
      <c r="I82" s="45">
        <v>76</v>
      </c>
      <c r="J82" s="45">
        <v>11</v>
      </c>
      <c r="K82" s="45">
        <v>63</v>
      </c>
      <c r="L82" s="72"/>
      <c r="M82" s="73"/>
      <c r="N82" s="73"/>
      <c r="O82" s="73"/>
      <c r="P82" s="73"/>
      <c r="Q82" s="73"/>
      <c r="R82" s="73"/>
      <c r="S82" s="73"/>
      <c r="T82" s="73"/>
      <c r="U82" s="73"/>
      <c r="V82" s="73"/>
    </row>
    <row r="83" spans="2:22" ht="11.25" customHeight="1" x14ac:dyDescent="0.15">
      <c r="B83" s="52"/>
      <c r="C83" s="53">
        <f>$C82/C82</f>
        <v>1</v>
      </c>
      <c r="D83" s="53">
        <f t="shared" ref="D83:K83" si="53">D82/$C82</f>
        <v>5.0847457627118647E-2</v>
      </c>
      <c r="E83" s="53">
        <f t="shared" si="53"/>
        <v>1.9067796610169493E-2</v>
      </c>
      <c r="F83" s="53">
        <f t="shared" si="53"/>
        <v>0.16949152542372881</v>
      </c>
      <c r="G83" s="53">
        <f t="shared" si="53"/>
        <v>0.23305084745762711</v>
      </c>
      <c r="H83" s="53">
        <f t="shared" si="53"/>
        <v>0.2097457627118644</v>
      </c>
      <c r="I83" s="53">
        <f t="shared" si="53"/>
        <v>0.16101694915254236</v>
      </c>
      <c r="J83" s="53">
        <f t="shared" si="53"/>
        <v>2.3305084745762712E-2</v>
      </c>
      <c r="K83" s="53">
        <f t="shared" si="53"/>
        <v>0.13347457627118645</v>
      </c>
      <c r="L83" s="72"/>
      <c r="M83" s="73"/>
      <c r="N83" s="73"/>
      <c r="O83" s="73"/>
      <c r="P83" s="73"/>
      <c r="Q83" s="73"/>
      <c r="R83" s="73"/>
      <c r="S83" s="73"/>
      <c r="T83" s="73"/>
      <c r="U83" s="73"/>
      <c r="V83" s="73"/>
    </row>
    <row r="84" spans="2:22" ht="11.25" customHeight="1" x14ac:dyDescent="0.15">
      <c r="B84" s="50" t="s">
        <v>31</v>
      </c>
      <c r="C84" s="44">
        <f>SUM(D84:K84)</f>
        <v>68</v>
      </c>
      <c r="D84" s="51">
        <v>8</v>
      </c>
      <c r="E84" s="45">
        <v>1</v>
      </c>
      <c r="F84" s="45">
        <v>7</v>
      </c>
      <c r="G84" s="45">
        <v>19</v>
      </c>
      <c r="H84" s="51">
        <v>14</v>
      </c>
      <c r="I84" s="45">
        <v>15</v>
      </c>
      <c r="J84" s="45">
        <v>0</v>
      </c>
      <c r="K84" s="45">
        <v>4</v>
      </c>
      <c r="L84" s="72"/>
      <c r="M84" s="73"/>
      <c r="N84" s="73"/>
      <c r="O84" s="73"/>
      <c r="P84" s="73"/>
      <c r="Q84" s="73"/>
      <c r="R84" s="73"/>
      <c r="S84" s="73"/>
      <c r="T84" s="73"/>
      <c r="U84" s="73"/>
      <c r="V84" s="73"/>
    </row>
    <row r="85" spans="2:22" ht="11.25" customHeight="1" x14ac:dyDescent="0.15">
      <c r="B85" s="52"/>
      <c r="C85" s="53">
        <f>$C84/C84</f>
        <v>1</v>
      </c>
      <c r="D85" s="53">
        <f t="shared" ref="D85:K85" si="54">D84/$C84</f>
        <v>0.11764705882352941</v>
      </c>
      <c r="E85" s="53">
        <f t="shared" si="54"/>
        <v>1.4705882352941176E-2</v>
      </c>
      <c r="F85" s="53">
        <f t="shared" si="54"/>
        <v>0.10294117647058823</v>
      </c>
      <c r="G85" s="53">
        <f t="shared" si="54"/>
        <v>0.27941176470588236</v>
      </c>
      <c r="H85" s="53">
        <f t="shared" si="54"/>
        <v>0.20588235294117646</v>
      </c>
      <c r="I85" s="53">
        <f t="shared" si="54"/>
        <v>0.22058823529411764</v>
      </c>
      <c r="J85" s="53">
        <f t="shared" si="54"/>
        <v>0</v>
      </c>
      <c r="K85" s="53">
        <f t="shared" si="54"/>
        <v>5.8823529411764705E-2</v>
      </c>
      <c r="L85" s="72"/>
      <c r="M85" s="73"/>
      <c r="N85" s="73"/>
      <c r="O85" s="73"/>
      <c r="P85" s="73"/>
      <c r="Q85" s="73"/>
      <c r="R85" s="73"/>
      <c r="S85" s="73"/>
      <c r="T85" s="73"/>
      <c r="U85" s="73"/>
      <c r="V85" s="73"/>
    </row>
    <row r="86" spans="2:22" ht="11.25" customHeight="1" x14ac:dyDescent="0.15">
      <c r="B86" s="50" t="s">
        <v>32</v>
      </c>
      <c r="C86" s="44">
        <f>SUM(D86:K86)</f>
        <v>121</v>
      </c>
      <c r="D86" s="51">
        <v>10</v>
      </c>
      <c r="E86" s="45">
        <v>5</v>
      </c>
      <c r="F86" s="45">
        <v>15</v>
      </c>
      <c r="G86" s="45">
        <v>32</v>
      </c>
      <c r="H86" s="51">
        <v>33</v>
      </c>
      <c r="I86" s="45">
        <v>21</v>
      </c>
      <c r="J86" s="45">
        <v>1</v>
      </c>
      <c r="K86" s="45">
        <v>4</v>
      </c>
      <c r="L86" s="72"/>
      <c r="M86" s="73"/>
      <c r="N86" s="73"/>
      <c r="O86" s="73"/>
      <c r="P86" s="73"/>
      <c r="Q86" s="73"/>
      <c r="R86" s="73"/>
      <c r="S86" s="73"/>
      <c r="T86" s="73"/>
      <c r="U86" s="73"/>
      <c r="V86" s="73"/>
    </row>
    <row r="87" spans="2:22" ht="11.25" customHeight="1" x14ac:dyDescent="0.15">
      <c r="B87" s="52"/>
      <c r="C87" s="53">
        <f>$C86/C86</f>
        <v>1</v>
      </c>
      <c r="D87" s="53">
        <f t="shared" ref="D87:K87" si="55">D86/$C86</f>
        <v>8.2644628099173556E-2</v>
      </c>
      <c r="E87" s="53">
        <f t="shared" si="55"/>
        <v>4.1322314049586778E-2</v>
      </c>
      <c r="F87" s="53">
        <f t="shared" si="55"/>
        <v>0.12396694214876033</v>
      </c>
      <c r="G87" s="53">
        <f t="shared" si="55"/>
        <v>0.26446280991735538</v>
      </c>
      <c r="H87" s="53">
        <f t="shared" si="55"/>
        <v>0.27272727272727271</v>
      </c>
      <c r="I87" s="53">
        <f t="shared" si="55"/>
        <v>0.17355371900826447</v>
      </c>
      <c r="J87" s="53">
        <f t="shared" si="55"/>
        <v>8.2644628099173556E-3</v>
      </c>
      <c r="K87" s="53">
        <f t="shared" si="55"/>
        <v>3.3057851239669422E-2</v>
      </c>
      <c r="L87" s="72"/>
      <c r="M87" s="73"/>
      <c r="N87" s="73"/>
      <c r="O87" s="73"/>
      <c r="P87" s="73"/>
      <c r="Q87" s="73"/>
      <c r="R87" s="73"/>
      <c r="S87" s="73"/>
      <c r="T87" s="73"/>
      <c r="U87" s="73"/>
      <c r="V87" s="73"/>
    </row>
    <row r="88" spans="2:22" ht="11.25" customHeight="1" x14ac:dyDescent="0.15">
      <c r="B88" s="50" t="s">
        <v>33</v>
      </c>
      <c r="C88" s="44">
        <f>SUM(D88:K88)</f>
        <v>446</v>
      </c>
      <c r="D88" s="51">
        <v>28</v>
      </c>
      <c r="E88" s="45">
        <v>13</v>
      </c>
      <c r="F88" s="45">
        <v>73</v>
      </c>
      <c r="G88" s="45">
        <v>120</v>
      </c>
      <c r="H88" s="51">
        <v>99</v>
      </c>
      <c r="I88" s="45">
        <v>71</v>
      </c>
      <c r="J88" s="45">
        <v>6</v>
      </c>
      <c r="K88" s="45">
        <v>36</v>
      </c>
      <c r="L88" s="72"/>
      <c r="M88" s="73"/>
      <c r="N88" s="73"/>
      <c r="O88" s="73"/>
      <c r="P88" s="73"/>
      <c r="Q88" s="73"/>
      <c r="R88" s="73"/>
      <c r="S88" s="73"/>
      <c r="T88" s="73"/>
      <c r="U88" s="73"/>
      <c r="V88" s="73"/>
    </row>
    <row r="89" spans="2:22" ht="11.25" customHeight="1" x14ac:dyDescent="0.15">
      <c r="B89" s="52"/>
      <c r="C89" s="53">
        <f>$C88/C88</f>
        <v>1</v>
      </c>
      <c r="D89" s="53">
        <f t="shared" ref="D89:K89" si="56">D88/$C88</f>
        <v>6.2780269058295965E-2</v>
      </c>
      <c r="E89" s="53">
        <f t="shared" si="56"/>
        <v>2.914798206278027E-2</v>
      </c>
      <c r="F89" s="53">
        <f t="shared" si="56"/>
        <v>0.16367713004484305</v>
      </c>
      <c r="G89" s="53">
        <f t="shared" si="56"/>
        <v>0.26905829596412556</v>
      </c>
      <c r="H89" s="53">
        <f t="shared" si="56"/>
        <v>0.22197309417040359</v>
      </c>
      <c r="I89" s="53">
        <f t="shared" si="56"/>
        <v>0.15919282511210761</v>
      </c>
      <c r="J89" s="53">
        <f t="shared" si="56"/>
        <v>1.3452914798206279E-2</v>
      </c>
      <c r="K89" s="53">
        <f t="shared" si="56"/>
        <v>8.0717488789237665E-2</v>
      </c>
      <c r="L89" s="19"/>
    </row>
    <row r="90" spans="2:22" ht="11.25" customHeight="1" x14ac:dyDescent="0.15">
      <c r="B90" s="50" t="s">
        <v>34</v>
      </c>
      <c r="C90" s="44">
        <f>SUM(D90:K90)</f>
        <v>180</v>
      </c>
      <c r="D90" s="51">
        <v>8</v>
      </c>
      <c r="E90" s="45">
        <v>1</v>
      </c>
      <c r="F90" s="45">
        <v>34</v>
      </c>
      <c r="G90" s="45">
        <v>46</v>
      </c>
      <c r="H90" s="51">
        <v>35</v>
      </c>
      <c r="I90" s="45">
        <v>32</v>
      </c>
      <c r="J90" s="45">
        <v>4</v>
      </c>
      <c r="K90" s="45">
        <v>20</v>
      </c>
      <c r="L90" s="19"/>
    </row>
    <row r="91" spans="2:22" ht="11.25" customHeight="1" x14ac:dyDescent="0.15">
      <c r="B91" s="52"/>
      <c r="C91" s="53">
        <f>$C90/C90</f>
        <v>1</v>
      </c>
      <c r="D91" s="53">
        <f t="shared" ref="D91:K91" si="57">D90/$C90</f>
        <v>4.4444444444444446E-2</v>
      </c>
      <c r="E91" s="53">
        <f t="shared" si="57"/>
        <v>5.5555555555555558E-3</v>
      </c>
      <c r="F91" s="53">
        <f t="shared" si="57"/>
        <v>0.18888888888888888</v>
      </c>
      <c r="G91" s="53">
        <f t="shared" si="57"/>
        <v>0.25555555555555554</v>
      </c>
      <c r="H91" s="53">
        <f t="shared" si="57"/>
        <v>0.19444444444444445</v>
      </c>
      <c r="I91" s="53">
        <f t="shared" si="57"/>
        <v>0.17777777777777778</v>
      </c>
      <c r="J91" s="53">
        <f t="shared" si="57"/>
        <v>2.2222222222222223E-2</v>
      </c>
      <c r="K91" s="53">
        <f t="shared" si="57"/>
        <v>0.1111111111111111</v>
      </c>
      <c r="L91" s="19"/>
    </row>
    <row r="92" spans="2:22" ht="11.25" customHeight="1" x14ac:dyDescent="0.15">
      <c r="B92" s="50" t="s">
        <v>35</v>
      </c>
      <c r="C92" s="44">
        <f>SUM(D92:K92)</f>
        <v>175</v>
      </c>
      <c r="D92" s="51">
        <v>7</v>
      </c>
      <c r="E92" s="45">
        <v>3</v>
      </c>
      <c r="F92" s="45">
        <v>36</v>
      </c>
      <c r="G92" s="45">
        <v>44</v>
      </c>
      <c r="H92" s="51">
        <v>33</v>
      </c>
      <c r="I92" s="45">
        <v>32</v>
      </c>
      <c r="J92" s="45">
        <v>4</v>
      </c>
      <c r="K92" s="45">
        <v>16</v>
      </c>
      <c r="L92" s="19"/>
    </row>
    <row r="93" spans="2:22" s="57" customFormat="1" ht="11.25" customHeight="1" x14ac:dyDescent="0.15">
      <c r="B93" s="52"/>
      <c r="C93" s="53">
        <f t="shared" ref="C93" si="58">$C92/C92</f>
        <v>1</v>
      </c>
      <c r="D93" s="53">
        <f t="shared" ref="D93:K93" si="59">D92/$C92</f>
        <v>0.04</v>
      </c>
      <c r="E93" s="53">
        <f t="shared" si="59"/>
        <v>1.7142857142857144E-2</v>
      </c>
      <c r="F93" s="53">
        <f t="shared" si="59"/>
        <v>0.20571428571428571</v>
      </c>
      <c r="G93" s="53">
        <f t="shared" si="59"/>
        <v>0.25142857142857145</v>
      </c>
      <c r="H93" s="53">
        <f t="shared" si="59"/>
        <v>0.18857142857142858</v>
      </c>
      <c r="I93" s="53">
        <f t="shared" si="59"/>
        <v>0.18285714285714286</v>
      </c>
      <c r="J93" s="53">
        <f t="shared" si="59"/>
        <v>2.2857142857142857E-2</v>
      </c>
      <c r="K93" s="53">
        <f t="shared" si="59"/>
        <v>9.1428571428571428E-2</v>
      </c>
    </row>
    <row r="94" spans="2:22" ht="11.25" customHeight="1" x14ac:dyDescent="0.15">
      <c r="B94" s="50" t="s">
        <v>0</v>
      </c>
      <c r="C94" s="44">
        <f>SUM(D94:K94)</f>
        <v>39</v>
      </c>
      <c r="D94" s="51">
        <v>1</v>
      </c>
      <c r="E94" s="45">
        <v>1</v>
      </c>
      <c r="F94" s="45">
        <v>7</v>
      </c>
      <c r="G94" s="45">
        <v>9</v>
      </c>
      <c r="H94" s="51">
        <v>4</v>
      </c>
      <c r="I94" s="45">
        <v>7</v>
      </c>
      <c r="J94" s="45">
        <v>1</v>
      </c>
      <c r="K94" s="45">
        <v>9</v>
      </c>
      <c r="L94" s="19"/>
    </row>
    <row r="95" spans="2:22" s="57" customFormat="1" ht="11.25" customHeight="1" x14ac:dyDescent="0.15">
      <c r="B95" s="52"/>
      <c r="C95" s="53">
        <f t="shared" ref="C95" si="60">$C94/C94</f>
        <v>1</v>
      </c>
      <c r="D95" s="53">
        <f t="shared" ref="D95:K95" si="61">D94/$C94</f>
        <v>2.564102564102564E-2</v>
      </c>
      <c r="E95" s="53">
        <f t="shared" si="61"/>
        <v>2.564102564102564E-2</v>
      </c>
      <c r="F95" s="53">
        <f t="shared" si="61"/>
        <v>0.17948717948717949</v>
      </c>
      <c r="G95" s="53">
        <f t="shared" si="61"/>
        <v>0.23076923076923078</v>
      </c>
      <c r="H95" s="53">
        <f t="shared" si="61"/>
        <v>0.10256410256410256</v>
      </c>
      <c r="I95" s="53">
        <f t="shared" si="61"/>
        <v>0.17948717948717949</v>
      </c>
      <c r="J95" s="53">
        <f t="shared" si="61"/>
        <v>2.564102564102564E-2</v>
      </c>
      <c r="K95" s="53">
        <f t="shared" si="61"/>
        <v>0.23076923076923078</v>
      </c>
    </row>
    <row r="96" spans="2:22" s="57" customFormat="1" ht="8.25" customHeight="1" x14ac:dyDescent="0.4">
      <c r="E96" s="58"/>
    </row>
    <row r="97" spans="2:8" ht="15" customHeight="1" x14ac:dyDescent="0.4">
      <c r="B97" s="18" t="s">
        <v>298</v>
      </c>
    </row>
    <row r="98" spans="2:8" s="24" customFormat="1" ht="35.25" customHeight="1" x14ac:dyDescent="0.4">
      <c r="B98" s="334"/>
      <c r="C98" s="335"/>
      <c r="D98" s="90" t="s">
        <v>39</v>
      </c>
      <c r="E98" s="96" t="s">
        <v>151</v>
      </c>
      <c r="F98" s="96" t="s">
        <v>152</v>
      </c>
      <c r="G98" s="96" t="s">
        <v>153</v>
      </c>
      <c r="H98" s="91" t="s">
        <v>91</v>
      </c>
    </row>
    <row r="99" spans="2:8" ht="12" customHeight="1" thickBot="1" x14ac:dyDescent="0.2">
      <c r="B99" s="357" t="s">
        <v>42</v>
      </c>
      <c r="C99" s="358"/>
      <c r="D99" s="44">
        <f>SUM(E99:H99)</f>
        <v>1501</v>
      </c>
      <c r="E99" s="45">
        <f>SUM(E101,E103,E105,E107,E109,E111,E113,E115)</f>
        <v>650</v>
      </c>
      <c r="F99" s="45">
        <f t="shared" ref="F99:H99" si="62">SUM(F101,F103,F105,F107,F109,F111,F113,F115)</f>
        <v>621</v>
      </c>
      <c r="G99" s="45">
        <f t="shared" si="62"/>
        <v>136</v>
      </c>
      <c r="H99" s="45">
        <f t="shared" si="62"/>
        <v>94</v>
      </c>
    </row>
    <row r="100" spans="2:8" ht="12" customHeight="1" thickTop="1" thickBot="1" x14ac:dyDescent="0.2">
      <c r="B100" s="359"/>
      <c r="C100" s="360"/>
      <c r="D100" s="48">
        <f>$D99/D99</f>
        <v>1</v>
      </c>
      <c r="E100" s="48">
        <f>E99/$D99</f>
        <v>0.43304463690872752</v>
      </c>
      <c r="F100" s="48">
        <f>F99/$D99</f>
        <v>0.41372418387741505</v>
      </c>
      <c r="G100" s="48">
        <f>G99/$D99</f>
        <v>9.0606262491672224E-2</v>
      </c>
      <c r="H100" s="48">
        <f>H99/$D99</f>
        <v>6.2624916722185203E-2</v>
      </c>
    </row>
    <row r="101" spans="2:8" ht="11.25" customHeight="1" thickTop="1" thickBot="1" x14ac:dyDescent="0.45">
      <c r="B101" s="359" t="s">
        <v>291</v>
      </c>
      <c r="C101" s="360"/>
      <c r="D101" s="123">
        <f>SUM(E101:H101)</f>
        <v>86</v>
      </c>
      <c r="E101" s="123">
        <v>46</v>
      </c>
      <c r="F101" s="123">
        <v>34</v>
      </c>
      <c r="G101" s="123">
        <v>5</v>
      </c>
      <c r="H101" s="123">
        <v>1</v>
      </c>
    </row>
    <row r="102" spans="2:8" ht="11.25" customHeight="1" thickTop="1" x14ac:dyDescent="0.4">
      <c r="B102" s="361"/>
      <c r="C102" s="362"/>
      <c r="D102" s="125">
        <f>$D101/D101</f>
        <v>1</v>
      </c>
      <c r="E102" s="125">
        <f>E101/$D101</f>
        <v>0.53488372093023251</v>
      </c>
      <c r="F102" s="125">
        <f>F101/$D101</f>
        <v>0.39534883720930231</v>
      </c>
      <c r="G102" s="125">
        <f>G101/$D101</f>
        <v>5.8139534883720929E-2</v>
      </c>
      <c r="H102" s="125">
        <f>H101/$D101</f>
        <v>1.1627906976744186E-2</v>
      </c>
    </row>
    <row r="103" spans="2:8" ht="11.25" customHeight="1" x14ac:dyDescent="0.4">
      <c r="B103" s="353" t="s">
        <v>82</v>
      </c>
      <c r="C103" s="354"/>
      <c r="D103" s="123">
        <f>SUM(E103:H103)</f>
        <v>33</v>
      </c>
      <c r="E103" s="123">
        <v>12</v>
      </c>
      <c r="F103" s="123">
        <v>17</v>
      </c>
      <c r="G103" s="123">
        <v>4</v>
      </c>
      <c r="H103" s="123">
        <v>0</v>
      </c>
    </row>
    <row r="104" spans="2:8" ht="11.25" customHeight="1" x14ac:dyDescent="0.4">
      <c r="B104" s="355"/>
      <c r="C104" s="356"/>
      <c r="D104" s="125">
        <f>$D103/D103</f>
        <v>1</v>
      </c>
      <c r="E104" s="125">
        <f>E103/$D103</f>
        <v>0.36363636363636365</v>
      </c>
      <c r="F104" s="125">
        <f>F103/$D103</f>
        <v>0.51515151515151514</v>
      </c>
      <c r="G104" s="125">
        <f>G103/$D103</f>
        <v>0.12121212121212122</v>
      </c>
      <c r="H104" s="125">
        <f>H103/$D103</f>
        <v>0</v>
      </c>
    </row>
    <row r="105" spans="2:8" ht="11.25" customHeight="1" x14ac:dyDescent="0.4">
      <c r="B105" s="353" t="s">
        <v>300</v>
      </c>
      <c r="C105" s="354"/>
      <c r="D105" s="123">
        <f t="shared" ref="D105" si="63">SUM(E105:H105)</f>
        <v>252</v>
      </c>
      <c r="E105" s="123">
        <v>115</v>
      </c>
      <c r="F105" s="123">
        <v>120</v>
      </c>
      <c r="G105" s="123">
        <v>13</v>
      </c>
      <c r="H105" s="123">
        <v>4</v>
      </c>
    </row>
    <row r="106" spans="2:8" ht="11.25" customHeight="1" x14ac:dyDescent="0.4">
      <c r="B106" s="355"/>
      <c r="C106" s="356"/>
      <c r="D106" s="125">
        <f>$D105/D105</f>
        <v>1</v>
      </c>
      <c r="E106" s="125">
        <f>E105/$D105</f>
        <v>0.45634920634920634</v>
      </c>
      <c r="F106" s="125">
        <f>F105/$D105</f>
        <v>0.47619047619047616</v>
      </c>
      <c r="G106" s="125">
        <f>G105/$D105</f>
        <v>5.1587301587301584E-2</v>
      </c>
      <c r="H106" s="125">
        <f>H105/$D105</f>
        <v>1.5873015873015872E-2</v>
      </c>
    </row>
    <row r="107" spans="2:8" ht="11.25" customHeight="1" x14ac:dyDescent="0.4">
      <c r="B107" s="353" t="s">
        <v>301</v>
      </c>
      <c r="C107" s="354"/>
      <c r="D107" s="123">
        <f t="shared" ref="D107" si="64">SUM(E107:H107)</f>
        <v>380</v>
      </c>
      <c r="E107" s="123">
        <v>176</v>
      </c>
      <c r="F107" s="123">
        <v>184</v>
      </c>
      <c r="G107" s="123">
        <v>17</v>
      </c>
      <c r="H107" s="123">
        <v>3</v>
      </c>
    </row>
    <row r="108" spans="2:8" ht="11.25" customHeight="1" x14ac:dyDescent="0.4">
      <c r="B108" s="355"/>
      <c r="C108" s="356"/>
      <c r="D108" s="125">
        <f>$D107/D107</f>
        <v>1</v>
      </c>
      <c r="E108" s="125">
        <f>E107/$D107</f>
        <v>0.4631578947368421</v>
      </c>
      <c r="F108" s="125">
        <f>F107/$D107</f>
        <v>0.48421052631578948</v>
      </c>
      <c r="G108" s="125">
        <f>G107/$D107</f>
        <v>4.4736842105263158E-2</v>
      </c>
      <c r="H108" s="125">
        <f>H107/$D107</f>
        <v>7.8947368421052634E-3</v>
      </c>
    </row>
    <row r="109" spans="2:8" ht="11.25" customHeight="1" x14ac:dyDescent="0.4">
      <c r="B109" s="353" t="s">
        <v>302</v>
      </c>
      <c r="C109" s="354"/>
      <c r="D109" s="123">
        <f>SUM(E109:H109)</f>
        <v>317</v>
      </c>
      <c r="E109" s="123">
        <v>161</v>
      </c>
      <c r="F109" s="123">
        <v>142</v>
      </c>
      <c r="G109" s="123">
        <v>11</v>
      </c>
      <c r="H109" s="123">
        <v>3</v>
      </c>
    </row>
    <row r="110" spans="2:8" ht="11.25" customHeight="1" x14ac:dyDescent="0.4">
      <c r="B110" s="355"/>
      <c r="C110" s="356"/>
      <c r="D110" s="125">
        <f>$D109/D109</f>
        <v>1</v>
      </c>
      <c r="E110" s="125">
        <f>E109/$D109</f>
        <v>0.50788643533123023</v>
      </c>
      <c r="F110" s="125">
        <f>F109/$D109</f>
        <v>0.44794952681388012</v>
      </c>
      <c r="G110" s="125">
        <f>G109/$D109</f>
        <v>3.4700315457413249E-2</v>
      </c>
      <c r="H110" s="125">
        <f>H109/$D109</f>
        <v>9.4637223974763408E-3</v>
      </c>
    </row>
    <row r="111" spans="2:8" ht="11.25" customHeight="1" x14ac:dyDescent="0.4">
      <c r="B111" s="353" t="s">
        <v>303</v>
      </c>
      <c r="C111" s="354"/>
      <c r="D111" s="123">
        <f>SUM(E111:H111)</f>
        <v>254</v>
      </c>
      <c r="E111" s="123">
        <v>123</v>
      </c>
      <c r="F111" s="123">
        <v>112</v>
      </c>
      <c r="G111" s="123">
        <v>15</v>
      </c>
      <c r="H111" s="123">
        <v>4</v>
      </c>
    </row>
    <row r="112" spans="2:8" ht="11.25" customHeight="1" x14ac:dyDescent="0.4">
      <c r="B112" s="355"/>
      <c r="C112" s="356"/>
      <c r="D112" s="125">
        <f>$D111/D111</f>
        <v>1</v>
      </c>
      <c r="E112" s="125">
        <f>E111/$D111</f>
        <v>0.48425196850393698</v>
      </c>
      <c r="F112" s="125">
        <f>F111/$D111</f>
        <v>0.44094488188976377</v>
      </c>
      <c r="G112" s="125">
        <f>G111/$D111</f>
        <v>5.905511811023622E-2</v>
      </c>
      <c r="H112" s="125">
        <f>H111/$D111</f>
        <v>1.5748031496062992E-2</v>
      </c>
    </row>
    <row r="113" spans="2:8" ht="11.25" customHeight="1" x14ac:dyDescent="0.4">
      <c r="B113" s="353" t="s">
        <v>289</v>
      </c>
      <c r="C113" s="354"/>
      <c r="D113" s="123">
        <f>SUM(E113:H113)</f>
        <v>27</v>
      </c>
      <c r="E113" s="123">
        <v>9</v>
      </c>
      <c r="F113" s="123">
        <v>5</v>
      </c>
      <c r="G113" s="123">
        <v>12</v>
      </c>
      <c r="H113" s="123">
        <v>1</v>
      </c>
    </row>
    <row r="114" spans="2:8" ht="11.25" customHeight="1" x14ac:dyDescent="0.4">
      <c r="B114" s="355"/>
      <c r="C114" s="356"/>
      <c r="D114" s="125">
        <f>$D113/D113</f>
        <v>1</v>
      </c>
      <c r="E114" s="125">
        <f>E113/$D113</f>
        <v>0.33333333333333331</v>
      </c>
      <c r="F114" s="125">
        <f>F113/$D113</f>
        <v>0.18518518518518517</v>
      </c>
      <c r="G114" s="125">
        <f>G113/$D113</f>
        <v>0.44444444444444442</v>
      </c>
      <c r="H114" s="125">
        <f>H113/$D113</f>
        <v>3.7037037037037035E-2</v>
      </c>
    </row>
    <row r="115" spans="2:8" ht="11.25" customHeight="1" x14ac:dyDescent="0.4">
      <c r="B115" s="353" t="s">
        <v>0</v>
      </c>
      <c r="C115" s="354"/>
      <c r="D115" s="123">
        <f>SUM(E115:H115)</f>
        <v>152</v>
      </c>
      <c r="E115" s="123">
        <v>8</v>
      </c>
      <c r="F115" s="123">
        <v>7</v>
      </c>
      <c r="G115" s="123">
        <v>59</v>
      </c>
      <c r="H115" s="123">
        <v>78</v>
      </c>
    </row>
    <row r="116" spans="2:8" ht="11.25" customHeight="1" x14ac:dyDescent="0.4">
      <c r="B116" s="355"/>
      <c r="C116" s="356"/>
      <c r="D116" s="125">
        <f>$D115/D115</f>
        <v>1</v>
      </c>
      <c r="E116" s="125">
        <f>E115/$D115</f>
        <v>5.2631578947368418E-2</v>
      </c>
      <c r="F116" s="125">
        <f>F115/$D115</f>
        <v>4.6052631578947366E-2</v>
      </c>
      <c r="G116" s="125">
        <f>G115/$D115</f>
        <v>0.38815789473684209</v>
      </c>
      <c r="H116" s="125">
        <f>H115/$D115</f>
        <v>0.51315789473684215</v>
      </c>
    </row>
  </sheetData>
  <mergeCells count="24">
    <mergeCell ref="B6:E6"/>
    <mergeCell ref="B15:E15"/>
    <mergeCell ref="B98:C98"/>
    <mergeCell ref="B99:C100"/>
    <mergeCell ref="B101:C102"/>
    <mergeCell ref="B19:B20"/>
    <mergeCell ref="B21:B22"/>
    <mergeCell ref="B23:B24"/>
    <mergeCell ref="B25:B26"/>
    <mergeCell ref="B27:B28"/>
    <mergeCell ref="B29:B30"/>
    <mergeCell ref="B31:B32"/>
    <mergeCell ref="B33:B34"/>
    <mergeCell ref="B35:B36"/>
    <mergeCell ref="B37:B38"/>
    <mergeCell ref="B39:B40"/>
    <mergeCell ref="B41:B42"/>
    <mergeCell ref="B103:C104"/>
    <mergeCell ref="B109:C110"/>
    <mergeCell ref="B111:C112"/>
    <mergeCell ref="B113:C114"/>
    <mergeCell ref="B115:C116"/>
    <mergeCell ref="B105:C106"/>
    <mergeCell ref="B107:C108"/>
  </mergeCells>
  <phoneticPr fontId="2"/>
  <pageMargins left="0.70866141732283472" right="0.70866141732283472" top="0.53" bottom="0.48" header="0.31496062992125984" footer="0.31496062992125984"/>
  <pageSetup paperSize="9" scale="96" orientation="landscape" r:id="rId1"/>
  <rowBreaks count="2" manualBreakCount="2">
    <brk id="42" max="10" man="1"/>
    <brk id="77"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9" width="10.625" style="18" customWidth="1"/>
    <col min="20" max="32" width="5.625" style="18" customWidth="1"/>
    <col min="33" max="16384" width="9" style="18"/>
  </cols>
  <sheetData>
    <row r="1" spans="2:12" ht="27.75" customHeight="1" x14ac:dyDescent="0.4">
      <c r="B1" s="370" t="s">
        <v>513</v>
      </c>
    </row>
    <row r="3" spans="2:12" x14ac:dyDescent="0.4">
      <c r="B3" s="10" t="s">
        <v>205</v>
      </c>
      <c r="C3" s="10"/>
      <c r="D3" s="10"/>
      <c r="E3" s="11"/>
      <c r="F3" s="10"/>
      <c r="G3" s="10"/>
    </row>
    <row r="5" spans="2:12" ht="14.25" customHeight="1" x14ac:dyDescent="0.4">
      <c r="H5" s="99" t="s">
        <v>349</v>
      </c>
      <c r="L5" s="185"/>
    </row>
    <row r="6" spans="2:12" s="142" customFormat="1" ht="24.75" customHeight="1" x14ac:dyDescent="0.4">
      <c r="B6" s="364"/>
      <c r="C6" s="365"/>
      <c r="D6" s="365"/>
      <c r="E6" s="365"/>
      <c r="F6" s="159"/>
      <c r="G6" s="23" t="s">
        <v>141</v>
      </c>
      <c r="H6" s="23" t="s">
        <v>25</v>
      </c>
      <c r="J6" s="18"/>
      <c r="L6" s="185"/>
    </row>
    <row r="7" spans="2:12" ht="15" customHeight="1" x14ac:dyDescent="0.15">
      <c r="B7" s="143" t="s">
        <v>206</v>
      </c>
      <c r="C7" s="163"/>
      <c r="D7" s="163"/>
      <c r="E7" s="163"/>
      <c r="F7" s="22"/>
      <c r="G7" s="85">
        <v>299</v>
      </c>
      <c r="H7" s="146">
        <f>G7/802</f>
        <v>0.37281795511221943</v>
      </c>
      <c r="L7" s="185"/>
    </row>
    <row r="8" spans="2:12" ht="15" customHeight="1" x14ac:dyDescent="0.15">
      <c r="B8" s="143" t="s">
        <v>376</v>
      </c>
      <c r="C8" s="163"/>
      <c r="D8" s="163"/>
      <c r="E8" s="163"/>
      <c r="F8" s="22"/>
      <c r="G8" s="85">
        <v>318</v>
      </c>
      <c r="H8" s="146">
        <f t="shared" ref="H8:H16" si="0">G8/802</f>
        <v>0.39650872817955113</v>
      </c>
      <c r="L8" s="185"/>
    </row>
    <row r="9" spans="2:12" ht="15" customHeight="1" x14ac:dyDescent="0.15">
      <c r="B9" s="143" t="s">
        <v>208</v>
      </c>
      <c r="C9" s="163"/>
      <c r="D9" s="163"/>
      <c r="E9" s="163"/>
      <c r="F9" s="22"/>
      <c r="G9" s="85">
        <v>248</v>
      </c>
      <c r="H9" s="146">
        <f t="shared" si="0"/>
        <v>0.30922693266832918</v>
      </c>
      <c r="L9" s="185"/>
    </row>
    <row r="10" spans="2:12" ht="15" customHeight="1" x14ac:dyDescent="0.15">
      <c r="B10" s="143" t="s">
        <v>209</v>
      </c>
      <c r="C10" s="163"/>
      <c r="D10" s="163"/>
      <c r="E10" s="163"/>
      <c r="F10" s="22"/>
      <c r="G10" s="85">
        <v>33</v>
      </c>
      <c r="H10" s="146">
        <f t="shared" si="0"/>
        <v>4.1147132169576058E-2</v>
      </c>
      <c r="L10" s="185"/>
    </row>
    <row r="11" spans="2:12" ht="15" customHeight="1" x14ac:dyDescent="0.15">
      <c r="B11" s="143" t="s">
        <v>210</v>
      </c>
      <c r="C11" s="163"/>
      <c r="D11" s="163"/>
      <c r="E11" s="163"/>
      <c r="F11" s="22"/>
      <c r="G11" s="85">
        <v>43</v>
      </c>
      <c r="H11" s="146">
        <f t="shared" si="0"/>
        <v>5.3615960099750622E-2</v>
      </c>
      <c r="L11" s="185"/>
    </row>
    <row r="12" spans="2:12" ht="15" customHeight="1" x14ac:dyDescent="0.15">
      <c r="B12" s="143" t="s">
        <v>211</v>
      </c>
      <c r="C12" s="163"/>
      <c r="D12" s="163"/>
      <c r="E12" s="163"/>
      <c r="F12" s="22"/>
      <c r="G12" s="85">
        <v>95</v>
      </c>
      <c r="H12" s="146">
        <f t="shared" si="0"/>
        <v>0.11845386533665836</v>
      </c>
      <c r="L12" s="185"/>
    </row>
    <row r="13" spans="2:12" ht="15" customHeight="1" x14ac:dyDescent="0.15">
      <c r="B13" s="143" t="s">
        <v>212</v>
      </c>
      <c r="C13" s="163"/>
      <c r="D13" s="163"/>
      <c r="E13" s="163"/>
      <c r="F13" s="22"/>
      <c r="G13" s="85">
        <v>384</v>
      </c>
      <c r="H13" s="146">
        <f t="shared" si="0"/>
        <v>0.47880299251870323</v>
      </c>
      <c r="L13" s="185"/>
    </row>
    <row r="14" spans="2:12" ht="15" customHeight="1" x14ac:dyDescent="0.15">
      <c r="B14" s="143" t="s">
        <v>213</v>
      </c>
      <c r="C14" s="163"/>
      <c r="D14" s="163"/>
      <c r="E14" s="163"/>
      <c r="F14" s="22"/>
      <c r="G14" s="85">
        <v>69</v>
      </c>
      <c r="H14" s="146">
        <f t="shared" si="0"/>
        <v>8.6034912718204487E-2</v>
      </c>
      <c r="L14" s="185"/>
    </row>
    <row r="15" spans="2:12" ht="15" customHeight="1" x14ac:dyDescent="0.15">
      <c r="B15" s="143" t="s">
        <v>112</v>
      </c>
      <c r="C15" s="163"/>
      <c r="D15" s="163"/>
      <c r="E15" s="163"/>
      <c r="F15" s="22"/>
      <c r="G15" s="85">
        <v>20</v>
      </c>
      <c r="H15" s="146">
        <f t="shared" si="0"/>
        <v>2.4937655860349128E-2</v>
      </c>
      <c r="L15" s="185"/>
    </row>
    <row r="16" spans="2:12" ht="15" customHeight="1" thickBot="1" x14ac:dyDescent="0.2">
      <c r="B16" s="170" t="s">
        <v>0</v>
      </c>
      <c r="C16" s="186"/>
      <c r="D16" s="186"/>
      <c r="E16" s="186"/>
      <c r="F16" s="30"/>
      <c r="G16" s="150">
        <v>105</v>
      </c>
      <c r="H16" s="146">
        <f t="shared" si="0"/>
        <v>0.13092269326683292</v>
      </c>
    </row>
    <row r="17" spans="2:15" ht="15" customHeight="1" thickTop="1" x14ac:dyDescent="0.15">
      <c r="B17" s="325" t="s">
        <v>14</v>
      </c>
      <c r="C17" s="326"/>
      <c r="D17" s="326"/>
      <c r="E17" s="326"/>
      <c r="F17" s="162"/>
      <c r="G17" s="152">
        <f>SUM(G7:G16)</f>
        <v>1614</v>
      </c>
      <c r="H17" s="153"/>
    </row>
    <row r="19" spans="2:15" x14ac:dyDescent="0.4">
      <c r="B19" s="18" t="s">
        <v>80</v>
      </c>
    </row>
    <row r="20" spans="2:15" ht="75.75" customHeight="1" x14ac:dyDescent="0.4">
      <c r="B20" s="1"/>
      <c r="C20" s="83" t="s">
        <v>39</v>
      </c>
      <c r="D20" s="83" t="s">
        <v>377</v>
      </c>
      <c r="E20" s="83" t="s">
        <v>376</v>
      </c>
      <c r="F20" s="83" t="s">
        <v>379</v>
      </c>
      <c r="G20" s="83" t="s">
        <v>209</v>
      </c>
      <c r="H20" s="83" t="s">
        <v>210</v>
      </c>
      <c r="I20" s="84" t="s">
        <v>211</v>
      </c>
      <c r="J20" s="84" t="s">
        <v>378</v>
      </c>
      <c r="K20" s="84" t="s">
        <v>213</v>
      </c>
      <c r="L20" s="84" t="s">
        <v>2</v>
      </c>
      <c r="M20" s="84" t="s">
        <v>91</v>
      </c>
    </row>
    <row r="21" spans="2:15" ht="15" customHeight="1" x14ac:dyDescent="0.4">
      <c r="B21" s="4" t="s">
        <v>267</v>
      </c>
      <c r="C21" s="5">
        <f>SUM(D21:M21)</f>
        <v>2076</v>
      </c>
      <c r="D21" s="5">
        <v>482</v>
      </c>
      <c r="E21" s="5">
        <v>493</v>
      </c>
      <c r="F21" s="5">
        <v>327</v>
      </c>
      <c r="G21" s="5">
        <v>63</v>
      </c>
      <c r="H21" s="5">
        <v>38</v>
      </c>
      <c r="I21" s="6">
        <v>161</v>
      </c>
      <c r="J21" s="6">
        <v>411</v>
      </c>
      <c r="K21" s="6">
        <v>69</v>
      </c>
      <c r="L21" s="6">
        <v>18</v>
      </c>
      <c r="M21" s="6">
        <v>14</v>
      </c>
    </row>
    <row r="22" spans="2:15" ht="15" customHeight="1" x14ac:dyDescent="0.4">
      <c r="B22" s="7" t="s">
        <v>268</v>
      </c>
      <c r="C22" s="5">
        <f>SUM(D22:M22)</f>
        <v>1614</v>
      </c>
      <c r="D22" s="8">
        <v>299</v>
      </c>
      <c r="E22" s="8">
        <v>318</v>
      </c>
      <c r="F22" s="8">
        <v>248</v>
      </c>
      <c r="G22" s="8">
        <v>33</v>
      </c>
      <c r="H22" s="8">
        <v>43</v>
      </c>
      <c r="I22" s="9">
        <v>95</v>
      </c>
      <c r="J22" s="9">
        <v>384</v>
      </c>
      <c r="K22" s="9">
        <v>69</v>
      </c>
      <c r="L22" s="9">
        <v>20</v>
      </c>
      <c r="M22" s="9">
        <v>105</v>
      </c>
    </row>
    <row r="23" spans="2:15" ht="7.5" customHeight="1" x14ac:dyDescent="0.4">
      <c r="B23" s="10"/>
      <c r="C23" s="10"/>
      <c r="D23" s="10"/>
      <c r="E23" s="11"/>
      <c r="F23" s="10"/>
      <c r="G23" s="10"/>
      <c r="H23" s="10"/>
      <c r="I23" s="10"/>
      <c r="J23" s="10"/>
      <c r="K23" s="10"/>
      <c r="L23" s="10"/>
      <c r="M23" s="10"/>
    </row>
    <row r="24" spans="2:15" ht="15" customHeight="1" x14ac:dyDescent="0.4">
      <c r="B24" s="4" t="s">
        <v>267</v>
      </c>
      <c r="C24" s="12">
        <f>C21/C21</f>
        <v>1</v>
      </c>
      <c r="D24" s="12">
        <f>D21/$C21</f>
        <v>0.23217726396917149</v>
      </c>
      <c r="E24" s="12">
        <f t="shared" ref="E24:M25" si="1">E21/$C21</f>
        <v>0.23747591522157996</v>
      </c>
      <c r="F24" s="12">
        <f t="shared" si="1"/>
        <v>0.15751445086705201</v>
      </c>
      <c r="G24" s="12">
        <f t="shared" si="1"/>
        <v>3.0346820809248554E-2</v>
      </c>
      <c r="H24" s="12">
        <f t="shared" si="1"/>
        <v>1.8304431599229287E-2</v>
      </c>
      <c r="I24" s="12">
        <f t="shared" si="1"/>
        <v>7.7552986512524083E-2</v>
      </c>
      <c r="J24" s="12">
        <f t="shared" si="1"/>
        <v>0.19797687861271676</v>
      </c>
      <c r="K24" s="12">
        <f t="shared" si="1"/>
        <v>3.3236994219653176E-2</v>
      </c>
      <c r="L24" s="12">
        <f t="shared" si="1"/>
        <v>8.670520231213872E-3</v>
      </c>
      <c r="M24" s="12">
        <f t="shared" si="1"/>
        <v>6.7437379576107898E-3</v>
      </c>
    </row>
    <row r="25" spans="2:15" ht="15" customHeight="1" x14ac:dyDescent="0.4">
      <c r="B25" s="7" t="s">
        <v>268</v>
      </c>
      <c r="C25" s="12">
        <f>C22/C22</f>
        <v>1</v>
      </c>
      <c r="D25" s="12">
        <f>D22/$C22</f>
        <v>0.1852540272614622</v>
      </c>
      <c r="E25" s="12">
        <f t="shared" si="1"/>
        <v>0.19702602230483271</v>
      </c>
      <c r="F25" s="12">
        <f t="shared" si="1"/>
        <v>0.15365551425030979</v>
      </c>
      <c r="G25" s="12">
        <f t="shared" si="1"/>
        <v>2.0446096654275093E-2</v>
      </c>
      <c r="H25" s="12">
        <f t="shared" si="1"/>
        <v>2.6641883519206939E-2</v>
      </c>
      <c r="I25" s="12">
        <f t="shared" si="1"/>
        <v>5.8859975216852538E-2</v>
      </c>
      <c r="J25" s="12">
        <f t="shared" si="1"/>
        <v>0.23791821561338289</v>
      </c>
      <c r="K25" s="12">
        <f t="shared" si="1"/>
        <v>4.2750929368029739E-2</v>
      </c>
      <c r="L25" s="12">
        <f t="shared" si="1"/>
        <v>1.2391573729863693E-2</v>
      </c>
      <c r="M25" s="12">
        <f t="shared" si="1"/>
        <v>6.5055762081784388E-2</v>
      </c>
    </row>
    <row r="26" spans="2:15" ht="15" customHeight="1" x14ac:dyDescent="0.4">
      <c r="B26" s="37"/>
      <c r="C26" s="38"/>
      <c r="D26" s="38"/>
      <c r="E26" s="38"/>
      <c r="F26" s="38"/>
      <c r="G26" s="38"/>
      <c r="H26" s="38"/>
      <c r="I26" s="38"/>
      <c r="J26" s="38"/>
      <c r="K26" s="38"/>
      <c r="L26" s="38"/>
      <c r="M26" s="38"/>
      <c r="N26" s="38"/>
    </row>
    <row r="27" spans="2:15" ht="21.75" customHeight="1" x14ac:dyDescent="0.4">
      <c r="B27" s="87"/>
      <c r="C27" s="315" t="s">
        <v>322</v>
      </c>
      <c r="D27" s="315"/>
      <c r="E27" s="315" t="s">
        <v>323</v>
      </c>
      <c r="F27" s="315"/>
      <c r="G27" s="315" t="s">
        <v>324</v>
      </c>
      <c r="H27" s="315"/>
      <c r="I27" s="315" t="s">
        <v>325</v>
      </c>
      <c r="J27" s="315"/>
      <c r="K27" s="88"/>
      <c r="L27" s="88"/>
      <c r="M27" s="88"/>
      <c r="N27" s="88"/>
      <c r="O27" s="33"/>
    </row>
    <row r="28" spans="2:15" ht="46.5" customHeight="1" x14ac:dyDescent="0.4">
      <c r="B28" s="4" t="s">
        <v>15</v>
      </c>
      <c r="C28" s="319" t="s">
        <v>380</v>
      </c>
      <c r="D28" s="320"/>
      <c r="E28" s="319" t="s">
        <v>381</v>
      </c>
      <c r="F28" s="320"/>
      <c r="G28" s="319" t="s">
        <v>382</v>
      </c>
      <c r="H28" s="320"/>
      <c r="I28" s="319" t="s">
        <v>383</v>
      </c>
      <c r="J28" s="320"/>
      <c r="K28" s="88"/>
      <c r="L28" s="88"/>
      <c r="M28" s="88"/>
      <c r="N28" s="88"/>
      <c r="O28" s="88"/>
    </row>
    <row r="29" spans="2:15" ht="46.5" customHeight="1" x14ac:dyDescent="0.4">
      <c r="B29" s="7" t="s">
        <v>268</v>
      </c>
      <c r="C29" s="319" t="s">
        <v>385</v>
      </c>
      <c r="D29" s="320"/>
      <c r="E29" s="319" t="s">
        <v>384</v>
      </c>
      <c r="F29" s="320"/>
      <c r="G29" s="319" t="s">
        <v>386</v>
      </c>
      <c r="H29" s="320"/>
      <c r="I29" s="319" t="s">
        <v>387</v>
      </c>
      <c r="J29" s="320"/>
      <c r="K29" s="88"/>
      <c r="L29" s="88"/>
      <c r="M29" s="88"/>
      <c r="N29" s="88"/>
      <c r="O29" s="88"/>
    </row>
    <row r="30" spans="2:15" ht="15" customHeight="1" x14ac:dyDescent="0.4">
      <c r="B30" s="86"/>
      <c r="C30" s="38"/>
      <c r="D30" s="38"/>
      <c r="E30" s="38"/>
      <c r="F30" s="38"/>
      <c r="G30" s="38"/>
      <c r="H30" s="38"/>
      <c r="I30" s="38"/>
      <c r="J30" s="38"/>
      <c r="K30" s="38"/>
      <c r="L30" s="38"/>
      <c r="M30" s="38"/>
      <c r="N30" s="38"/>
    </row>
    <row r="31" spans="2:15" x14ac:dyDescent="0.4">
      <c r="B31" s="18" t="s">
        <v>36</v>
      </c>
    </row>
    <row r="32" spans="2:15" s="24" customFormat="1" ht="56.25" x14ac:dyDescent="0.4">
      <c r="B32" s="89"/>
      <c r="C32" s="90" t="s">
        <v>39</v>
      </c>
      <c r="D32" s="96" t="s">
        <v>206</v>
      </c>
      <c r="E32" s="96" t="s">
        <v>207</v>
      </c>
      <c r="F32" s="96" t="s">
        <v>208</v>
      </c>
      <c r="G32" s="96" t="s">
        <v>209</v>
      </c>
      <c r="H32" s="96" t="s">
        <v>210</v>
      </c>
      <c r="I32" s="96" t="s">
        <v>211</v>
      </c>
      <c r="J32" s="96" t="s">
        <v>212</v>
      </c>
      <c r="K32" s="96" t="s">
        <v>213</v>
      </c>
      <c r="L32" s="91" t="s">
        <v>2</v>
      </c>
      <c r="M32" s="91" t="s">
        <v>91</v>
      </c>
    </row>
    <row r="33" spans="2:13" ht="11.25" customHeight="1" x14ac:dyDescent="0.15">
      <c r="B33" s="164" t="s">
        <v>42</v>
      </c>
      <c r="C33" s="44">
        <f>SUM(D33:M33)</f>
        <v>1614</v>
      </c>
      <c r="D33" s="45">
        <f>SUM(D35,D37,D39,D41,D43,D45,D47,D49,D51,D53,D55)</f>
        <v>299</v>
      </c>
      <c r="E33" s="45">
        <f t="shared" ref="E33:H33" si="2">SUM(E35,E37,E39,E41,E43,E45,E47,E49,E51,E53,E55)</f>
        <v>318</v>
      </c>
      <c r="F33" s="45">
        <f t="shared" si="2"/>
        <v>248</v>
      </c>
      <c r="G33" s="45">
        <f t="shared" si="2"/>
        <v>33</v>
      </c>
      <c r="H33" s="45">
        <f t="shared" si="2"/>
        <v>43</v>
      </c>
      <c r="I33" s="45">
        <f>SUM(I35,I37,I39,I41,I43,I45,I47,I49,I51,I53,I55)</f>
        <v>95</v>
      </c>
      <c r="J33" s="45">
        <f t="shared" ref="J33:M33" si="3">SUM(J35,J37,J39,J41,J43,J45,J47,J49,J51,J53,J55)</f>
        <v>384</v>
      </c>
      <c r="K33" s="45">
        <f t="shared" si="3"/>
        <v>69</v>
      </c>
      <c r="L33" s="45">
        <f t="shared" si="3"/>
        <v>20</v>
      </c>
      <c r="M33" s="45">
        <f t="shared" si="3"/>
        <v>105</v>
      </c>
    </row>
    <row r="34" spans="2:13" ht="11.25" customHeight="1" thickBot="1" x14ac:dyDescent="0.2">
      <c r="B34" s="47"/>
      <c r="C34" s="48">
        <f>$C33/C33</f>
        <v>1</v>
      </c>
      <c r="D34" s="48">
        <f>D33/$C33</f>
        <v>0.1852540272614622</v>
      </c>
      <c r="E34" s="48">
        <f t="shared" ref="E34:H34" si="4">E33/$C33</f>
        <v>0.19702602230483271</v>
      </c>
      <c r="F34" s="48">
        <f t="shared" si="4"/>
        <v>0.15365551425030979</v>
      </c>
      <c r="G34" s="48">
        <f t="shared" si="4"/>
        <v>2.0446096654275093E-2</v>
      </c>
      <c r="H34" s="48">
        <f t="shared" si="4"/>
        <v>2.6641883519206939E-2</v>
      </c>
      <c r="I34" s="48">
        <f>I33/$C33</f>
        <v>5.8859975216852538E-2</v>
      </c>
      <c r="J34" s="48">
        <f t="shared" ref="J34:M34" si="5">J33/$C33</f>
        <v>0.23791821561338289</v>
      </c>
      <c r="K34" s="48">
        <f t="shared" si="5"/>
        <v>4.2750929368029739E-2</v>
      </c>
      <c r="L34" s="48">
        <f t="shared" si="5"/>
        <v>1.2391573729863693E-2</v>
      </c>
      <c r="M34" s="48">
        <f t="shared" si="5"/>
        <v>6.5055762081784388E-2</v>
      </c>
    </row>
    <row r="35" spans="2:13" ht="11.25" customHeight="1" thickTop="1" x14ac:dyDescent="0.15">
      <c r="B35" s="50" t="s">
        <v>5</v>
      </c>
      <c r="C35" s="44">
        <f>SUM(D35:M35)</f>
        <v>481</v>
      </c>
      <c r="D35" s="51">
        <v>96</v>
      </c>
      <c r="E35" s="45">
        <v>87</v>
      </c>
      <c r="F35" s="45">
        <v>74</v>
      </c>
      <c r="G35" s="45">
        <v>5</v>
      </c>
      <c r="H35" s="45">
        <v>8</v>
      </c>
      <c r="I35" s="51">
        <v>30</v>
      </c>
      <c r="J35" s="45">
        <v>118</v>
      </c>
      <c r="K35" s="45">
        <v>26</v>
      </c>
      <c r="L35" s="45">
        <v>5</v>
      </c>
      <c r="M35" s="45">
        <v>32</v>
      </c>
    </row>
    <row r="36" spans="2:13" ht="11.25" customHeight="1" x14ac:dyDescent="0.15">
      <c r="B36" s="52"/>
      <c r="C36" s="53">
        <f>$C35/C35</f>
        <v>1</v>
      </c>
      <c r="D36" s="53">
        <f>D35/$C35</f>
        <v>0.1995841995841996</v>
      </c>
      <c r="E36" s="53">
        <f t="shared" ref="E36:H36" si="6">E35/$C35</f>
        <v>0.18087318087318088</v>
      </c>
      <c r="F36" s="53">
        <f t="shared" si="6"/>
        <v>0.15384615384615385</v>
      </c>
      <c r="G36" s="53">
        <f t="shared" si="6"/>
        <v>1.0395010395010396E-2</v>
      </c>
      <c r="H36" s="53">
        <f t="shared" si="6"/>
        <v>1.6632016632016633E-2</v>
      </c>
      <c r="I36" s="53">
        <f>I35/$C35</f>
        <v>6.2370062370062374E-2</v>
      </c>
      <c r="J36" s="53">
        <f t="shared" ref="J36:M36" si="7">J35/$C35</f>
        <v>0.24532224532224534</v>
      </c>
      <c r="K36" s="53">
        <f t="shared" si="7"/>
        <v>5.4054054054054057E-2</v>
      </c>
      <c r="L36" s="53">
        <f t="shared" si="7"/>
        <v>1.0395010395010396E-2</v>
      </c>
      <c r="M36" s="53">
        <f t="shared" si="7"/>
        <v>6.6528066528066532E-2</v>
      </c>
    </row>
    <row r="37" spans="2:13" ht="11.25" customHeight="1" x14ac:dyDescent="0.15">
      <c r="B37" s="50" t="s">
        <v>6</v>
      </c>
      <c r="C37" s="44">
        <f>SUM(D37:M37)</f>
        <v>176</v>
      </c>
      <c r="D37" s="51">
        <v>34</v>
      </c>
      <c r="E37" s="45">
        <v>33</v>
      </c>
      <c r="F37" s="45">
        <v>31</v>
      </c>
      <c r="G37" s="45">
        <v>2</v>
      </c>
      <c r="H37" s="45">
        <v>3</v>
      </c>
      <c r="I37" s="51">
        <v>9</v>
      </c>
      <c r="J37" s="45">
        <v>44</v>
      </c>
      <c r="K37" s="45">
        <v>6</v>
      </c>
      <c r="L37" s="45">
        <v>3</v>
      </c>
      <c r="M37" s="45">
        <v>11</v>
      </c>
    </row>
    <row r="38" spans="2:13" ht="11.25" customHeight="1" x14ac:dyDescent="0.15">
      <c r="B38" s="52"/>
      <c r="C38" s="53">
        <f>$C37/C37</f>
        <v>1</v>
      </c>
      <c r="D38" s="53">
        <f>D37/$C37</f>
        <v>0.19318181818181818</v>
      </c>
      <c r="E38" s="53">
        <f t="shared" ref="E38:H38" si="8">E37/$C37</f>
        <v>0.1875</v>
      </c>
      <c r="F38" s="53">
        <f t="shared" si="8"/>
        <v>0.17613636363636365</v>
      </c>
      <c r="G38" s="53">
        <f t="shared" si="8"/>
        <v>1.1363636363636364E-2</v>
      </c>
      <c r="H38" s="53">
        <f t="shared" si="8"/>
        <v>1.7045454545454544E-2</v>
      </c>
      <c r="I38" s="53">
        <f>I37/$C37</f>
        <v>5.113636363636364E-2</v>
      </c>
      <c r="J38" s="53">
        <f t="shared" ref="J38:M38" si="9">J37/$C37</f>
        <v>0.25</v>
      </c>
      <c r="K38" s="53">
        <f t="shared" si="9"/>
        <v>3.4090909090909088E-2</v>
      </c>
      <c r="L38" s="53">
        <f t="shared" si="9"/>
        <v>1.7045454545454544E-2</v>
      </c>
      <c r="M38" s="53">
        <f t="shared" si="9"/>
        <v>6.25E-2</v>
      </c>
    </row>
    <row r="39" spans="2:13" ht="11.25" customHeight="1" x14ac:dyDescent="0.15">
      <c r="B39" s="50" t="s">
        <v>7</v>
      </c>
      <c r="C39" s="44">
        <f>SUM(D39:M39)</f>
        <v>447</v>
      </c>
      <c r="D39" s="51">
        <v>77</v>
      </c>
      <c r="E39" s="45">
        <v>101</v>
      </c>
      <c r="F39" s="45">
        <v>71</v>
      </c>
      <c r="G39" s="45">
        <v>11</v>
      </c>
      <c r="H39" s="45">
        <v>17</v>
      </c>
      <c r="I39" s="51">
        <v>23</v>
      </c>
      <c r="J39" s="45">
        <v>103</v>
      </c>
      <c r="K39" s="45">
        <v>16</v>
      </c>
      <c r="L39" s="45">
        <v>3</v>
      </c>
      <c r="M39" s="45">
        <v>25</v>
      </c>
    </row>
    <row r="40" spans="2:13" ht="11.25" customHeight="1" x14ac:dyDescent="0.15">
      <c r="B40" s="52"/>
      <c r="C40" s="53">
        <f>$C39/C39</f>
        <v>1</v>
      </c>
      <c r="D40" s="53">
        <f>D39/$C39</f>
        <v>0.17225950782997762</v>
      </c>
      <c r="E40" s="53">
        <f t="shared" ref="E40:H40" si="10">E39/$C39</f>
        <v>0.22595078299776286</v>
      </c>
      <c r="F40" s="53">
        <f t="shared" si="10"/>
        <v>0.15883668903803133</v>
      </c>
      <c r="G40" s="53">
        <f t="shared" si="10"/>
        <v>2.4608501118568233E-2</v>
      </c>
      <c r="H40" s="53">
        <f t="shared" si="10"/>
        <v>3.803131991051454E-2</v>
      </c>
      <c r="I40" s="53">
        <f>I39/$C39</f>
        <v>5.145413870246085E-2</v>
      </c>
      <c r="J40" s="53">
        <f t="shared" ref="J40:M40" si="11">J39/$C39</f>
        <v>0.23042505592841164</v>
      </c>
      <c r="K40" s="53">
        <f t="shared" si="11"/>
        <v>3.5794183445190156E-2</v>
      </c>
      <c r="L40" s="53">
        <f t="shared" si="11"/>
        <v>6.7114093959731542E-3</v>
      </c>
      <c r="M40" s="53">
        <f t="shared" si="11"/>
        <v>5.5928411633109618E-2</v>
      </c>
    </row>
    <row r="41" spans="2:13" ht="11.25" customHeight="1" x14ac:dyDescent="0.15">
      <c r="B41" s="50" t="s">
        <v>8</v>
      </c>
      <c r="C41" s="44">
        <f>SUM(D41:M41)</f>
        <v>75</v>
      </c>
      <c r="D41" s="51">
        <v>13</v>
      </c>
      <c r="E41" s="45">
        <v>20</v>
      </c>
      <c r="F41" s="45">
        <v>11</v>
      </c>
      <c r="G41" s="45">
        <v>0</v>
      </c>
      <c r="H41" s="45">
        <v>2</v>
      </c>
      <c r="I41" s="51">
        <v>5</v>
      </c>
      <c r="J41" s="45">
        <v>16</v>
      </c>
      <c r="K41" s="45">
        <v>1</v>
      </c>
      <c r="L41" s="45">
        <v>1</v>
      </c>
      <c r="M41" s="45">
        <v>6</v>
      </c>
    </row>
    <row r="42" spans="2:13" ht="11.25" customHeight="1" x14ac:dyDescent="0.15">
      <c r="B42" s="52"/>
      <c r="C42" s="53">
        <f>$C41/C41</f>
        <v>1</v>
      </c>
      <c r="D42" s="53">
        <f>D41/$C41</f>
        <v>0.17333333333333334</v>
      </c>
      <c r="E42" s="53">
        <f t="shared" ref="E42:H42" si="12">E41/$C41</f>
        <v>0.26666666666666666</v>
      </c>
      <c r="F42" s="53">
        <f t="shared" si="12"/>
        <v>0.14666666666666667</v>
      </c>
      <c r="G42" s="53">
        <f t="shared" si="12"/>
        <v>0</v>
      </c>
      <c r="H42" s="53">
        <f t="shared" si="12"/>
        <v>2.6666666666666668E-2</v>
      </c>
      <c r="I42" s="53">
        <f>I41/$C41</f>
        <v>6.6666666666666666E-2</v>
      </c>
      <c r="J42" s="53">
        <f t="shared" ref="J42:M42" si="13">J41/$C41</f>
        <v>0.21333333333333335</v>
      </c>
      <c r="K42" s="53">
        <f t="shared" si="13"/>
        <v>1.3333333333333334E-2</v>
      </c>
      <c r="L42" s="53">
        <f t="shared" si="13"/>
        <v>1.3333333333333334E-2</v>
      </c>
      <c r="M42" s="53">
        <f t="shared" si="13"/>
        <v>0.08</v>
      </c>
    </row>
    <row r="43" spans="2:13" ht="11.25" customHeight="1" x14ac:dyDescent="0.15">
      <c r="B43" s="50" t="s">
        <v>9</v>
      </c>
      <c r="C43" s="44">
        <f>SUM(D43:M43)</f>
        <v>193</v>
      </c>
      <c r="D43" s="51">
        <v>35</v>
      </c>
      <c r="E43" s="45">
        <v>33</v>
      </c>
      <c r="F43" s="45">
        <v>25</v>
      </c>
      <c r="G43" s="45">
        <v>7</v>
      </c>
      <c r="H43" s="45">
        <v>7</v>
      </c>
      <c r="I43" s="51">
        <v>15</v>
      </c>
      <c r="J43" s="45">
        <v>44</v>
      </c>
      <c r="K43" s="45">
        <v>10</v>
      </c>
      <c r="L43" s="45">
        <v>3</v>
      </c>
      <c r="M43" s="45">
        <v>14</v>
      </c>
    </row>
    <row r="44" spans="2:13" ht="11.25" customHeight="1" x14ac:dyDescent="0.15">
      <c r="B44" s="52"/>
      <c r="C44" s="53">
        <f>$C43/C43</f>
        <v>1</v>
      </c>
      <c r="D44" s="53">
        <f>D43/$C43</f>
        <v>0.18134715025906736</v>
      </c>
      <c r="E44" s="53">
        <f t="shared" ref="E44:H44" si="14">E43/$C43</f>
        <v>0.17098445595854922</v>
      </c>
      <c r="F44" s="53">
        <f t="shared" si="14"/>
        <v>0.12953367875647667</v>
      </c>
      <c r="G44" s="53">
        <f t="shared" si="14"/>
        <v>3.6269430051813469E-2</v>
      </c>
      <c r="H44" s="53">
        <f t="shared" si="14"/>
        <v>3.6269430051813469E-2</v>
      </c>
      <c r="I44" s="53">
        <f>I43/$C43</f>
        <v>7.7720207253886009E-2</v>
      </c>
      <c r="J44" s="53">
        <f t="shared" ref="J44:K44" si="15">J43/$C43</f>
        <v>0.22797927461139897</v>
      </c>
      <c r="K44" s="53">
        <f t="shared" si="15"/>
        <v>5.181347150259067E-2</v>
      </c>
      <c r="L44" s="53">
        <f>L43/$C43</f>
        <v>1.5544041450777202E-2</v>
      </c>
      <c r="M44" s="53">
        <f t="shared" ref="M44" si="16">M43/$C43</f>
        <v>7.2538860103626937E-2</v>
      </c>
    </row>
    <row r="45" spans="2:13" ht="11.25" customHeight="1" x14ac:dyDescent="0.15">
      <c r="B45" s="50" t="s">
        <v>1</v>
      </c>
      <c r="C45" s="44">
        <f>SUM(D45:M45)</f>
        <v>11</v>
      </c>
      <c r="D45" s="51">
        <v>1</v>
      </c>
      <c r="E45" s="45">
        <v>2</v>
      </c>
      <c r="F45" s="45">
        <v>3</v>
      </c>
      <c r="G45" s="45">
        <v>0</v>
      </c>
      <c r="H45" s="45">
        <v>1</v>
      </c>
      <c r="I45" s="51">
        <v>1</v>
      </c>
      <c r="J45" s="45">
        <v>3</v>
      </c>
      <c r="K45" s="45">
        <v>0</v>
      </c>
      <c r="L45" s="45">
        <v>0</v>
      </c>
      <c r="M45" s="45">
        <v>0</v>
      </c>
    </row>
    <row r="46" spans="2:13" ht="11.25" customHeight="1" x14ac:dyDescent="0.15">
      <c r="B46" s="52"/>
      <c r="C46" s="53">
        <f>$C45/C45</f>
        <v>1</v>
      </c>
      <c r="D46" s="53">
        <f>D45/$C45</f>
        <v>9.0909090909090912E-2</v>
      </c>
      <c r="E46" s="53">
        <f t="shared" ref="E46:H46" si="17">E45/$C45</f>
        <v>0.18181818181818182</v>
      </c>
      <c r="F46" s="53">
        <f t="shared" si="17"/>
        <v>0.27272727272727271</v>
      </c>
      <c r="G46" s="53">
        <f t="shared" si="17"/>
        <v>0</v>
      </c>
      <c r="H46" s="53">
        <f t="shared" si="17"/>
        <v>9.0909090909090912E-2</v>
      </c>
      <c r="I46" s="53">
        <f>I45/$C45</f>
        <v>9.0909090909090912E-2</v>
      </c>
      <c r="J46" s="53">
        <f t="shared" ref="J46:M46" si="18">J45/$C45</f>
        <v>0.27272727272727271</v>
      </c>
      <c r="K46" s="53">
        <f t="shared" si="18"/>
        <v>0</v>
      </c>
      <c r="L46" s="53">
        <f t="shared" si="18"/>
        <v>0</v>
      </c>
      <c r="M46" s="53">
        <f t="shared" si="18"/>
        <v>0</v>
      </c>
    </row>
    <row r="47" spans="2:13" ht="11.25" customHeight="1" x14ac:dyDescent="0.15">
      <c r="B47" s="50" t="s">
        <v>10</v>
      </c>
      <c r="C47" s="44">
        <f>SUM(D47:M47)</f>
        <v>35</v>
      </c>
      <c r="D47" s="51">
        <v>7</v>
      </c>
      <c r="E47" s="45">
        <v>8</v>
      </c>
      <c r="F47" s="45">
        <v>2</v>
      </c>
      <c r="G47" s="45">
        <v>0</v>
      </c>
      <c r="H47" s="45">
        <v>1</v>
      </c>
      <c r="I47" s="51">
        <v>3</v>
      </c>
      <c r="J47" s="45">
        <v>11</v>
      </c>
      <c r="K47" s="45">
        <v>1</v>
      </c>
      <c r="L47" s="45">
        <v>0</v>
      </c>
      <c r="M47" s="45">
        <v>2</v>
      </c>
    </row>
    <row r="48" spans="2:13" ht="11.25" customHeight="1" x14ac:dyDescent="0.15">
      <c r="B48" s="52"/>
      <c r="C48" s="53">
        <f>$C47/C47</f>
        <v>1</v>
      </c>
      <c r="D48" s="53">
        <f>D47/$C47</f>
        <v>0.2</v>
      </c>
      <c r="E48" s="53">
        <f t="shared" ref="E48:H48" si="19">E47/$C47</f>
        <v>0.22857142857142856</v>
      </c>
      <c r="F48" s="53">
        <f t="shared" si="19"/>
        <v>5.7142857142857141E-2</v>
      </c>
      <c r="G48" s="53">
        <f t="shared" si="19"/>
        <v>0</v>
      </c>
      <c r="H48" s="53">
        <f t="shared" si="19"/>
        <v>2.8571428571428571E-2</v>
      </c>
      <c r="I48" s="53">
        <f>I47/$C47</f>
        <v>8.5714285714285715E-2</v>
      </c>
      <c r="J48" s="53">
        <f t="shared" ref="J48:M48" si="20">J47/$C47</f>
        <v>0.31428571428571428</v>
      </c>
      <c r="K48" s="53">
        <f t="shared" si="20"/>
        <v>2.8571428571428571E-2</v>
      </c>
      <c r="L48" s="53">
        <f t="shared" si="20"/>
        <v>0</v>
      </c>
      <c r="M48" s="53">
        <f t="shared" si="20"/>
        <v>5.7142857142857141E-2</v>
      </c>
    </row>
    <row r="49" spans="2:14" ht="11.25" customHeight="1" x14ac:dyDescent="0.15">
      <c r="B49" s="50" t="s">
        <v>11</v>
      </c>
      <c r="C49" s="44">
        <f>SUM(D49:M49)</f>
        <v>9</v>
      </c>
      <c r="D49" s="51">
        <v>0</v>
      </c>
      <c r="E49" s="45">
        <v>2</v>
      </c>
      <c r="F49" s="45">
        <v>2</v>
      </c>
      <c r="G49" s="45">
        <v>1</v>
      </c>
      <c r="H49" s="45">
        <v>0</v>
      </c>
      <c r="I49" s="51">
        <v>1</v>
      </c>
      <c r="J49" s="45">
        <v>3</v>
      </c>
      <c r="K49" s="45">
        <v>0</v>
      </c>
      <c r="L49" s="45">
        <v>0</v>
      </c>
      <c r="M49" s="45">
        <v>0</v>
      </c>
    </row>
    <row r="50" spans="2:14" ht="11.25" customHeight="1" x14ac:dyDescent="0.15">
      <c r="B50" s="52"/>
      <c r="C50" s="53">
        <f>$C49/C49</f>
        <v>1</v>
      </c>
      <c r="D50" s="53">
        <f>D49/$C49</f>
        <v>0</v>
      </c>
      <c r="E50" s="53">
        <f t="shared" ref="E50:H50" si="21">E49/$C49</f>
        <v>0.22222222222222221</v>
      </c>
      <c r="F50" s="53">
        <f t="shared" si="21"/>
        <v>0.22222222222222221</v>
      </c>
      <c r="G50" s="53">
        <f t="shared" si="21"/>
        <v>0.1111111111111111</v>
      </c>
      <c r="H50" s="53">
        <f t="shared" si="21"/>
        <v>0</v>
      </c>
      <c r="I50" s="53">
        <f>I49/$C49</f>
        <v>0.1111111111111111</v>
      </c>
      <c r="J50" s="53">
        <f t="shared" ref="J50:M50" si="22">J49/$C49</f>
        <v>0.33333333333333331</v>
      </c>
      <c r="K50" s="53">
        <f t="shared" si="22"/>
        <v>0</v>
      </c>
      <c r="L50" s="53">
        <f t="shared" si="22"/>
        <v>0</v>
      </c>
      <c r="M50" s="53">
        <f t="shared" si="22"/>
        <v>0</v>
      </c>
    </row>
    <row r="51" spans="2:14" ht="11.25" customHeight="1" x14ac:dyDescent="0.15">
      <c r="B51" s="50" t="s">
        <v>12</v>
      </c>
      <c r="C51" s="44">
        <f>SUM(D51:M51)</f>
        <v>40</v>
      </c>
      <c r="D51" s="51">
        <v>10</v>
      </c>
      <c r="E51" s="45">
        <v>10</v>
      </c>
      <c r="F51" s="45">
        <v>5</v>
      </c>
      <c r="G51" s="45">
        <v>0</v>
      </c>
      <c r="H51" s="45">
        <v>0</v>
      </c>
      <c r="I51" s="51">
        <v>3</v>
      </c>
      <c r="J51" s="45">
        <v>8</v>
      </c>
      <c r="K51" s="45">
        <v>2</v>
      </c>
      <c r="L51" s="45">
        <v>0</v>
      </c>
      <c r="M51" s="45">
        <v>2</v>
      </c>
    </row>
    <row r="52" spans="2:14" ht="11.25" customHeight="1" x14ac:dyDescent="0.15">
      <c r="B52" s="52"/>
      <c r="C52" s="53">
        <f>$C51/C51</f>
        <v>1</v>
      </c>
      <c r="D52" s="53">
        <f>D51/$C51</f>
        <v>0.25</v>
      </c>
      <c r="E52" s="53">
        <f t="shared" ref="E52:H52" si="23">E51/$C51</f>
        <v>0.25</v>
      </c>
      <c r="F52" s="53">
        <f t="shared" si="23"/>
        <v>0.125</v>
      </c>
      <c r="G52" s="53">
        <f t="shared" si="23"/>
        <v>0</v>
      </c>
      <c r="H52" s="53">
        <f t="shared" si="23"/>
        <v>0</v>
      </c>
      <c r="I52" s="53">
        <f>I51/$C51</f>
        <v>7.4999999999999997E-2</v>
      </c>
      <c r="J52" s="53">
        <f t="shared" ref="J52:M52" si="24">J51/$C51</f>
        <v>0.2</v>
      </c>
      <c r="K52" s="53">
        <f t="shared" si="24"/>
        <v>0.05</v>
      </c>
      <c r="L52" s="53">
        <f t="shared" si="24"/>
        <v>0</v>
      </c>
      <c r="M52" s="53">
        <f t="shared" si="24"/>
        <v>0.05</v>
      </c>
    </row>
    <row r="53" spans="2:14" ht="11.25" customHeight="1" x14ac:dyDescent="0.15">
      <c r="B53" s="50" t="s">
        <v>13</v>
      </c>
      <c r="C53" s="44">
        <f>SUM(D53:M53)</f>
        <v>20</v>
      </c>
      <c r="D53" s="138">
        <v>2</v>
      </c>
      <c r="E53" s="138">
        <v>3</v>
      </c>
      <c r="F53" s="138">
        <v>5</v>
      </c>
      <c r="G53" s="138">
        <v>2</v>
      </c>
      <c r="H53" s="138">
        <v>0</v>
      </c>
      <c r="I53" s="138">
        <v>1</v>
      </c>
      <c r="J53" s="138">
        <v>6</v>
      </c>
      <c r="K53" s="138">
        <v>0</v>
      </c>
      <c r="L53" s="138">
        <v>0</v>
      </c>
      <c r="M53" s="138">
        <v>1</v>
      </c>
    </row>
    <row r="54" spans="2:14" ht="11.25" customHeight="1" x14ac:dyDescent="0.15">
      <c r="B54" s="52"/>
      <c r="C54" s="53">
        <f>$C53/C53</f>
        <v>1</v>
      </c>
      <c r="D54" s="53">
        <f>D53/$C53</f>
        <v>0.1</v>
      </c>
      <c r="E54" s="53">
        <f t="shared" ref="E54:H54" si="25">E53/$C53</f>
        <v>0.15</v>
      </c>
      <c r="F54" s="53">
        <f t="shared" si="25"/>
        <v>0.25</v>
      </c>
      <c r="G54" s="53">
        <f t="shared" si="25"/>
        <v>0.1</v>
      </c>
      <c r="H54" s="53">
        <f t="shared" si="25"/>
        <v>0</v>
      </c>
      <c r="I54" s="53">
        <f>I53/$C53</f>
        <v>0.05</v>
      </c>
      <c r="J54" s="53">
        <f t="shared" ref="J54:M54" si="26">J53/$C53</f>
        <v>0.3</v>
      </c>
      <c r="K54" s="53">
        <f t="shared" si="26"/>
        <v>0</v>
      </c>
      <c r="L54" s="53">
        <f t="shared" si="26"/>
        <v>0</v>
      </c>
      <c r="M54" s="53">
        <f t="shared" si="26"/>
        <v>0.05</v>
      </c>
    </row>
    <row r="55" spans="2:14" ht="11.25" customHeight="1" x14ac:dyDescent="0.15">
      <c r="B55" s="50" t="s">
        <v>43</v>
      </c>
      <c r="C55" s="44">
        <f>SUM(D55:M55)</f>
        <v>127</v>
      </c>
      <c r="D55" s="51">
        <v>24</v>
      </c>
      <c r="E55" s="45">
        <v>19</v>
      </c>
      <c r="F55" s="45">
        <v>19</v>
      </c>
      <c r="G55" s="45">
        <v>5</v>
      </c>
      <c r="H55" s="45">
        <v>4</v>
      </c>
      <c r="I55" s="51">
        <v>4</v>
      </c>
      <c r="J55" s="45">
        <v>28</v>
      </c>
      <c r="K55" s="45">
        <v>7</v>
      </c>
      <c r="L55" s="45">
        <v>5</v>
      </c>
      <c r="M55" s="45">
        <v>12</v>
      </c>
    </row>
    <row r="56" spans="2:14" ht="11.25" customHeight="1" x14ac:dyDescent="0.15">
      <c r="B56" s="52"/>
      <c r="C56" s="53">
        <f>$C55/C55</f>
        <v>1</v>
      </c>
      <c r="D56" s="53">
        <f>D55/$C55</f>
        <v>0.1889763779527559</v>
      </c>
      <c r="E56" s="53">
        <f t="shared" ref="E56:H56" si="27">E55/$C55</f>
        <v>0.14960629921259844</v>
      </c>
      <c r="F56" s="53">
        <f t="shared" si="27"/>
        <v>0.14960629921259844</v>
      </c>
      <c r="G56" s="53">
        <f t="shared" si="27"/>
        <v>3.937007874015748E-2</v>
      </c>
      <c r="H56" s="53">
        <f t="shared" si="27"/>
        <v>3.1496062992125984E-2</v>
      </c>
      <c r="I56" s="53">
        <f>I55/$C55</f>
        <v>3.1496062992125984E-2</v>
      </c>
      <c r="J56" s="53">
        <f t="shared" ref="J56:M56" si="28">J55/$C55</f>
        <v>0.22047244094488189</v>
      </c>
      <c r="K56" s="53">
        <f t="shared" si="28"/>
        <v>5.5118110236220472E-2</v>
      </c>
      <c r="L56" s="53">
        <f t="shared" si="28"/>
        <v>3.937007874015748E-2</v>
      </c>
      <c r="M56" s="53">
        <f t="shared" si="28"/>
        <v>9.4488188976377951E-2</v>
      </c>
    </row>
    <row r="58" spans="2:14" x14ac:dyDescent="0.4">
      <c r="B58" s="18" t="s">
        <v>48</v>
      </c>
      <c r="M58" s="19"/>
      <c r="N58" s="19"/>
    </row>
    <row r="59" spans="2:14" s="24" customFormat="1" ht="56.25" x14ac:dyDescent="0.4">
      <c r="B59" s="89"/>
      <c r="C59" s="90" t="s">
        <v>39</v>
      </c>
      <c r="D59" s="96" t="s">
        <v>206</v>
      </c>
      <c r="E59" s="96" t="s">
        <v>207</v>
      </c>
      <c r="F59" s="96" t="s">
        <v>208</v>
      </c>
      <c r="G59" s="96" t="s">
        <v>209</v>
      </c>
      <c r="H59" s="96" t="s">
        <v>210</v>
      </c>
      <c r="I59" s="96" t="s">
        <v>211</v>
      </c>
      <c r="J59" s="96" t="s">
        <v>212</v>
      </c>
      <c r="K59" s="96" t="s">
        <v>213</v>
      </c>
      <c r="L59" s="91" t="s">
        <v>2</v>
      </c>
      <c r="M59" s="91" t="s">
        <v>91</v>
      </c>
    </row>
    <row r="60" spans="2:14" x14ac:dyDescent="0.15">
      <c r="B60" s="164" t="s">
        <v>42</v>
      </c>
      <c r="C60" s="44">
        <f>SUM(D60:M60)</f>
        <v>1614</v>
      </c>
      <c r="D60" s="45">
        <f t="shared" ref="D60:M60" si="29">SUM(D62,D64,D66,D68,D70,)</f>
        <v>299</v>
      </c>
      <c r="E60" s="45">
        <f t="shared" si="29"/>
        <v>318</v>
      </c>
      <c r="F60" s="45">
        <f t="shared" si="29"/>
        <v>248</v>
      </c>
      <c r="G60" s="45">
        <f t="shared" si="29"/>
        <v>33</v>
      </c>
      <c r="H60" s="45">
        <f t="shared" si="29"/>
        <v>43</v>
      </c>
      <c r="I60" s="45">
        <f t="shared" si="29"/>
        <v>95</v>
      </c>
      <c r="J60" s="45">
        <f t="shared" si="29"/>
        <v>384</v>
      </c>
      <c r="K60" s="45">
        <f t="shared" si="29"/>
        <v>69</v>
      </c>
      <c r="L60" s="45">
        <f t="shared" si="29"/>
        <v>20</v>
      </c>
      <c r="M60" s="45">
        <f t="shared" si="29"/>
        <v>105</v>
      </c>
      <c r="N60" s="19"/>
    </row>
    <row r="61" spans="2:14" ht="12.75" thickBot="1" x14ac:dyDescent="0.2">
      <c r="B61" s="47"/>
      <c r="C61" s="48">
        <f>$C60/C60</f>
        <v>1</v>
      </c>
      <c r="D61" s="48">
        <f t="shared" ref="D61:M61" si="30">D60/$C60</f>
        <v>0.1852540272614622</v>
      </c>
      <c r="E61" s="48">
        <f t="shared" si="30"/>
        <v>0.19702602230483271</v>
      </c>
      <c r="F61" s="48">
        <f t="shared" si="30"/>
        <v>0.15365551425030979</v>
      </c>
      <c r="G61" s="48">
        <f t="shared" si="30"/>
        <v>2.0446096654275093E-2</v>
      </c>
      <c r="H61" s="48">
        <f t="shared" si="30"/>
        <v>2.6641883519206939E-2</v>
      </c>
      <c r="I61" s="48">
        <f t="shared" si="30"/>
        <v>5.8859975216852538E-2</v>
      </c>
      <c r="J61" s="48">
        <f t="shared" si="30"/>
        <v>0.23791821561338289</v>
      </c>
      <c r="K61" s="48">
        <f t="shared" si="30"/>
        <v>4.2750929368029739E-2</v>
      </c>
      <c r="L61" s="48">
        <f t="shared" si="30"/>
        <v>1.2391573729863693E-2</v>
      </c>
      <c r="M61" s="48">
        <f t="shared" si="30"/>
        <v>6.5055762081784388E-2</v>
      </c>
      <c r="N61" s="19"/>
    </row>
    <row r="62" spans="2:14" ht="12.75" thickTop="1" x14ac:dyDescent="0.15">
      <c r="B62" s="50" t="s">
        <v>17</v>
      </c>
      <c r="C62" s="44">
        <f>SUM(D62:M62)</f>
        <v>1263</v>
      </c>
      <c r="D62" s="51">
        <v>234</v>
      </c>
      <c r="E62" s="45">
        <v>244</v>
      </c>
      <c r="F62" s="45">
        <v>201</v>
      </c>
      <c r="G62" s="45">
        <v>23</v>
      </c>
      <c r="H62" s="51">
        <v>36</v>
      </c>
      <c r="I62" s="45">
        <v>67</v>
      </c>
      <c r="J62" s="45">
        <v>296</v>
      </c>
      <c r="K62" s="45">
        <v>53</v>
      </c>
      <c r="L62" s="45">
        <v>16</v>
      </c>
      <c r="M62" s="45">
        <v>93</v>
      </c>
      <c r="N62" s="19"/>
    </row>
    <row r="63" spans="2:14" x14ac:dyDescent="0.15">
      <c r="B63" s="52"/>
      <c r="C63" s="53">
        <f>$C62/C62</f>
        <v>1</v>
      </c>
      <c r="D63" s="53">
        <f t="shared" ref="D63:M63" si="31">D62/$C62</f>
        <v>0.18527315914489312</v>
      </c>
      <c r="E63" s="53">
        <f t="shared" si="31"/>
        <v>0.19319081551860648</v>
      </c>
      <c r="F63" s="53">
        <f t="shared" si="31"/>
        <v>0.15914489311163896</v>
      </c>
      <c r="G63" s="53">
        <f t="shared" si="31"/>
        <v>1.8210609659540775E-2</v>
      </c>
      <c r="H63" s="53">
        <f t="shared" si="31"/>
        <v>2.8503562945368172E-2</v>
      </c>
      <c r="I63" s="53">
        <f t="shared" si="31"/>
        <v>5.304829770387965E-2</v>
      </c>
      <c r="J63" s="53">
        <f t="shared" si="31"/>
        <v>0.23436262866191607</v>
      </c>
      <c r="K63" s="53">
        <f t="shared" si="31"/>
        <v>4.1963578780680917E-2</v>
      </c>
      <c r="L63" s="53">
        <f t="shared" si="31"/>
        <v>1.2668250197941409E-2</v>
      </c>
      <c r="M63" s="53">
        <f t="shared" si="31"/>
        <v>7.3634204275534437E-2</v>
      </c>
      <c r="N63" s="19"/>
    </row>
    <row r="64" spans="2:14" x14ac:dyDescent="0.15">
      <c r="B64" s="50" t="s">
        <v>18</v>
      </c>
      <c r="C64" s="44">
        <f>SUM(D64:M64)</f>
        <v>190</v>
      </c>
      <c r="D64" s="51">
        <v>37</v>
      </c>
      <c r="E64" s="45">
        <v>39</v>
      </c>
      <c r="F64" s="45">
        <v>29</v>
      </c>
      <c r="G64" s="45">
        <v>3</v>
      </c>
      <c r="H64" s="51">
        <v>4</v>
      </c>
      <c r="I64" s="45">
        <v>12</v>
      </c>
      <c r="J64" s="45">
        <v>48</v>
      </c>
      <c r="K64" s="45">
        <v>9</v>
      </c>
      <c r="L64" s="45">
        <v>3</v>
      </c>
      <c r="M64" s="45">
        <v>6</v>
      </c>
      <c r="N64" s="19"/>
    </row>
    <row r="65" spans="2:14" x14ac:dyDescent="0.15">
      <c r="B65" s="52"/>
      <c r="C65" s="53">
        <f>$C64/C64</f>
        <v>1</v>
      </c>
      <c r="D65" s="53">
        <f t="shared" ref="D65:M65" si="32">D64/$C64</f>
        <v>0.19473684210526315</v>
      </c>
      <c r="E65" s="53">
        <f t="shared" si="32"/>
        <v>0.20526315789473684</v>
      </c>
      <c r="F65" s="53">
        <f t="shared" si="32"/>
        <v>0.15263157894736842</v>
      </c>
      <c r="G65" s="53">
        <f t="shared" si="32"/>
        <v>1.5789473684210527E-2</v>
      </c>
      <c r="H65" s="53">
        <f t="shared" si="32"/>
        <v>2.1052631578947368E-2</v>
      </c>
      <c r="I65" s="53">
        <f t="shared" si="32"/>
        <v>6.3157894736842107E-2</v>
      </c>
      <c r="J65" s="53">
        <f t="shared" si="32"/>
        <v>0.25263157894736843</v>
      </c>
      <c r="K65" s="53">
        <f t="shared" si="32"/>
        <v>4.736842105263158E-2</v>
      </c>
      <c r="L65" s="53">
        <f t="shared" si="32"/>
        <v>1.5789473684210527E-2</v>
      </c>
      <c r="M65" s="53">
        <f t="shared" si="32"/>
        <v>3.1578947368421054E-2</v>
      </c>
      <c r="N65" s="19"/>
    </row>
    <row r="66" spans="2:14" x14ac:dyDescent="0.15">
      <c r="B66" s="50" t="s">
        <v>19</v>
      </c>
      <c r="C66" s="44">
        <f>SUM(D66:M66)</f>
        <v>50</v>
      </c>
      <c r="D66" s="51">
        <v>11</v>
      </c>
      <c r="E66" s="45">
        <v>12</v>
      </c>
      <c r="F66" s="45">
        <v>5</v>
      </c>
      <c r="G66" s="45">
        <v>1</v>
      </c>
      <c r="H66" s="51">
        <v>2</v>
      </c>
      <c r="I66" s="45">
        <v>5</v>
      </c>
      <c r="J66" s="45">
        <v>14</v>
      </c>
      <c r="K66" s="45">
        <v>0</v>
      </c>
      <c r="L66" s="45">
        <v>0</v>
      </c>
      <c r="M66" s="45">
        <v>0</v>
      </c>
      <c r="N66" s="19"/>
    </row>
    <row r="67" spans="2:14" x14ac:dyDescent="0.15">
      <c r="B67" s="52"/>
      <c r="C67" s="53">
        <f>$C66/C66</f>
        <v>1</v>
      </c>
      <c r="D67" s="53">
        <f t="shared" ref="D67:M67" si="33">D66/$C66</f>
        <v>0.22</v>
      </c>
      <c r="E67" s="53">
        <f t="shared" si="33"/>
        <v>0.24</v>
      </c>
      <c r="F67" s="53">
        <f t="shared" si="33"/>
        <v>0.1</v>
      </c>
      <c r="G67" s="53">
        <f t="shared" si="33"/>
        <v>0.02</v>
      </c>
      <c r="H67" s="53">
        <f t="shared" si="33"/>
        <v>0.04</v>
      </c>
      <c r="I67" s="53">
        <f t="shared" si="33"/>
        <v>0.1</v>
      </c>
      <c r="J67" s="53">
        <f t="shared" si="33"/>
        <v>0.28000000000000003</v>
      </c>
      <c r="K67" s="53">
        <f t="shared" si="33"/>
        <v>0</v>
      </c>
      <c r="L67" s="53">
        <f t="shared" si="33"/>
        <v>0</v>
      </c>
      <c r="M67" s="53">
        <f t="shared" si="33"/>
        <v>0</v>
      </c>
      <c r="N67" s="19"/>
    </row>
    <row r="68" spans="2:14" x14ac:dyDescent="0.15">
      <c r="B68" s="50" t="s">
        <v>20</v>
      </c>
      <c r="C68" s="44">
        <f>SUM(D68:M68)</f>
        <v>83</v>
      </c>
      <c r="D68" s="51">
        <v>15</v>
      </c>
      <c r="E68" s="45">
        <v>17</v>
      </c>
      <c r="F68" s="45">
        <v>9</v>
      </c>
      <c r="G68" s="45">
        <v>5</v>
      </c>
      <c r="H68" s="51">
        <v>1</v>
      </c>
      <c r="I68" s="45">
        <v>11</v>
      </c>
      <c r="J68" s="45">
        <v>23</v>
      </c>
      <c r="K68" s="45">
        <v>1</v>
      </c>
      <c r="L68" s="45">
        <v>0</v>
      </c>
      <c r="M68" s="45">
        <v>1</v>
      </c>
      <c r="N68" s="19"/>
    </row>
    <row r="69" spans="2:14" x14ac:dyDescent="0.15">
      <c r="B69" s="52"/>
      <c r="C69" s="53">
        <f>$C68/C68</f>
        <v>1</v>
      </c>
      <c r="D69" s="53">
        <f t="shared" ref="D69:M69" si="34">D68/$C68</f>
        <v>0.18072289156626506</v>
      </c>
      <c r="E69" s="53">
        <f t="shared" si="34"/>
        <v>0.20481927710843373</v>
      </c>
      <c r="F69" s="53">
        <f t="shared" si="34"/>
        <v>0.10843373493975904</v>
      </c>
      <c r="G69" s="53">
        <f t="shared" si="34"/>
        <v>6.0240963855421686E-2</v>
      </c>
      <c r="H69" s="53">
        <f t="shared" si="34"/>
        <v>1.2048192771084338E-2</v>
      </c>
      <c r="I69" s="53">
        <f t="shared" si="34"/>
        <v>0.13253012048192772</v>
      </c>
      <c r="J69" s="53">
        <f t="shared" si="34"/>
        <v>0.27710843373493976</v>
      </c>
      <c r="K69" s="53">
        <f t="shared" si="34"/>
        <v>1.2048192771084338E-2</v>
      </c>
      <c r="L69" s="53">
        <f t="shared" si="34"/>
        <v>0</v>
      </c>
      <c r="M69" s="53">
        <f t="shared" si="34"/>
        <v>1.2048192771084338E-2</v>
      </c>
      <c r="N69" s="19"/>
    </row>
    <row r="70" spans="2:14" x14ac:dyDescent="0.15">
      <c r="B70" s="50" t="s">
        <v>24</v>
      </c>
      <c r="C70" s="44">
        <f>SUM(D70:M70)</f>
        <v>28</v>
      </c>
      <c r="D70" s="51">
        <v>2</v>
      </c>
      <c r="E70" s="45">
        <v>6</v>
      </c>
      <c r="F70" s="45">
        <v>4</v>
      </c>
      <c r="G70" s="45">
        <v>1</v>
      </c>
      <c r="H70" s="51">
        <v>0</v>
      </c>
      <c r="I70" s="45">
        <v>0</v>
      </c>
      <c r="J70" s="45">
        <v>3</v>
      </c>
      <c r="K70" s="45">
        <v>6</v>
      </c>
      <c r="L70" s="45">
        <v>1</v>
      </c>
      <c r="M70" s="45">
        <v>5</v>
      </c>
      <c r="N70" s="19"/>
    </row>
    <row r="71" spans="2:14" x14ac:dyDescent="0.15">
      <c r="B71" s="52"/>
      <c r="C71" s="53">
        <f>$C70/C70</f>
        <v>1</v>
      </c>
      <c r="D71" s="53">
        <f t="shared" ref="D71:M71" si="35">D70/$C70</f>
        <v>7.1428571428571425E-2</v>
      </c>
      <c r="E71" s="53">
        <f t="shared" si="35"/>
        <v>0.21428571428571427</v>
      </c>
      <c r="F71" s="53">
        <f t="shared" si="35"/>
        <v>0.14285714285714285</v>
      </c>
      <c r="G71" s="53">
        <f t="shared" si="35"/>
        <v>3.5714285714285712E-2</v>
      </c>
      <c r="H71" s="53">
        <f t="shared" si="35"/>
        <v>0</v>
      </c>
      <c r="I71" s="53">
        <f t="shared" si="35"/>
        <v>0</v>
      </c>
      <c r="J71" s="53">
        <f t="shared" si="35"/>
        <v>0.10714285714285714</v>
      </c>
      <c r="K71" s="53">
        <f t="shared" si="35"/>
        <v>0.21428571428571427</v>
      </c>
      <c r="L71" s="53">
        <f t="shared" si="35"/>
        <v>3.5714285714285712E-2</v>
      </c>
      <c r="M71" s="53">
        <f t="shared" si="35"/>
        <v>0.17857142857142858</v>
      </c>
      <c r="N71" s="19"/>
    </row>
    <row r="72" spans="2:14" x14ac:dyDescent="0.4">
      <c r="N72" s="19"/>
    </row>
    <row r="73" spans="2:14" x14ac:dyDescent="0.4">
      <c r="B73" s="18" t="s">
        <v>49</v>
      </c>
      <c r="N73" s="19"/>
    </row>
    <row r="74" spans="2:14" s="24" customFormat="1" ht="58.5" customHeight="1" x14ac:dyDescent="0.4">
      <c r="B74" s="89"/>
      <c r="C74" s="90" t="s">
        <v>39</v>
      </c>
      <c r="D74" s="96" t="s">
        <v>206</v>
      </c>
      <c r="E74" s="96" t="s">
        <v>207</v>
      </c>
      <c r="F74" s="96" t="s">
        <v>208</v>
      </c>
      <c r="G74" s="96" t="s">
        <v>209</v>
      </c>
      <c r="H74" s="96" t="s">
        <v>210</v>
      </c>
      <c r="I74" s="96" t="s">
        <v>211</v>
      </c>
      <c r="J74" s="96" t="s">
        <v>212</v>
      </c>
      <c r="K74" s="96" t="s">
        <v>213</v>
      </c>
      <c r="L74" s="91" t="s">
        <v>2</v>
      </c>
      <c r="M74" s="91" t="s">
        <v>91</v>
      </c>
    </row>
    <row r="75" spans="2:14" x14ac:dyDescent="0.15">
      <c r="B75" s="164" t="s">
        <v>42</v>
      </c>
      <c r="C75" s="44">
        <f>SUM(D75:M75)</f>
        <v>1589</v>
      </c>
      <c r="D75" s="45">
        <f>SUM(D77,D79,D81,D83,D85,D87)</f>
        <v>298</v>
      </c>
      <c r="E75" s="45">
        <f t="shared" ref="E75:M75" si="36">SUM(E77,E79,E81,E83,E85,E87)</f>
        <v>317</v>
      </c>
      <c r="F75" s="45">
        <f t="shared" si="36"/>
        <v>244</v>
      </c>
      <c r="G75" s="45">
        <f t="shared" si="36"/>
        <v>33</v>
      </c>
      <c r="H75" s="45">
        <f t="shared" si="36"/>
        <v>43</v>
      </c>
      <c r="I75" s="45">
        <f t="shared" si="36"/>
        <v>93</v>
      </c>
      <c r="J75" s="45">
        <f t="shared" si="36"/>
        <v>379</v>
      </c>
      <c r="K75" s="45">
        <f t="shared" si="36"/>
        <v>68</v>
      </c>
      <c r="L75" s="45">
        <f t="shared" si="36"/>
        <v>20</v>
      </c>
      <c r="M75" s="45">
        <f t="shared" si="36"/>
        <v>94</v>
      </c>
      <c r="N75" s="19"/>
    </row>
    <row r="76" spans="2:14" ht="12.75" thickBot="1" x14ac:dyDescent="0.2">
      <c r="B76" s="47"/>
      <c r="C76" s="48">
        <f>$C75/C75</f>
        <v>1</v>
      </c>
      <c r="D76" s="48">
        <f>D75/$C75</f>
        <v>0.18753933291378225</v>
      </c>
      <c r="E76" s="48">
        <f t="shared" ref="E76:G76" si="37">E75/$C75</f>
        <v>0.19949653870358716</v>
      </c>
      <c r="F76" s="48">
        <f t="shared" si="37"/>
        <v>0.15355569540591568</v>
      </c>
      <c r="G76" s="48">
        <f t="shared" si="37"/>
        <v>2.076777847702958E-2</v>
      </c>
      <c r="H76" s="48">
        <f>H75/$C75</f>
        <v>2.7061044682190057E-2</v>
      </c>
      <c r="I76" s="48">
        <f t="shared" ref="I76:M76" si="38">I75/$C75</f>
        <v>5.8527375707992449E-2</v>
      </c>
      <c r="J76" s="48">
        <f t="shared" si="38"/>
        <v>0.23851478917558214</v>
      </c>
      <c r="K76" s="48">
        <f t="shared" si="38"/>
        <v>4.2794210195091255E-2</v>
      </c>
      <c r="L76" s="48">
        <f t="shared" si="38"/>
        <v>1.2586532410320957E-2</v>
      </c>
      <c r="M76" s="48">
        <f t="shared" si="38"/>
        <v>5.9156702328508497E-2</v>
      </c>
      <c r="N76" s="19"/>
    </row>
    <row r="77" spans="2:14" ht="12.75" thickTop="1" x14ac:dyDescent="0.15">
      <c r="B77" s="50" t="s">
        <v>500</v>
      </c>
      <c r="C77" s="44">
        <f>SUM(D77:M77)</f>
        <v>200</v>
      </c>
      <c r="D77" s="51">
        <v>39</v>
      </c>
      <c r="E77" s="45">
        <v>35</v>
      </c>
      <c r="F77" s="45">
        <v>30</v>
      </c>
      <c r="G77" s="45">
        <v>1</v>
      </c>
      <c r="H77" s="51">
        <v>4</v>
      </c>
      <c r="I77" s="45">
        <v>11</v>
      </c>
      <c r="J77" s="45">
        <v>37</v>
      </c>
      <c r="K77" s="45">
        <v>13</v>
      </c>
      <c r="L77" s="45">
        <v>4</v>
      </c>
      <c r="M77" s="45">
        <v>26</v>
      </c>
    </row>
    <row r="78" spans="2:14" x14ac:dyDescent="0.15">
      <c r="B78" s="52"/>
      <c r="C78" s="53">
        <f>$C77/C77</f>
        <v>1</v>
      </c>
      <c r="D78" s="53">
        <f>D77/$C77</f>
        <v>0.19500000000000001</v>
      </c>
      <c r="E78" s="53">
        <f t="shared" ref="E78:G78" si="39">E77/$C77</f>
        <v>0.17499999999999999</v>
      </c>
      <c r="F78" s="53">
        <f t="shared" si="39"/>
        <v>0.15</v>
      </c>
      <c r="G78" s="53">
        <f t="shared" si="39"/>
        <v>5.0000000000000001E-3</v>
      </c>
      <c r="H78" s="53">
        <f>H77/$C77</f>
        <v>0.02</v>
      </c>
      <c r="I78" s="53">
        <f t="shared" ref="I78:M78" si="40">I77/$C77</f>
        <v>5.5E-2</v>
      </c>
      <c r="J78" s="53">
        <f t="shared" si="40"/>
        <v>0.185</v>
      </c>
      <c r="K78" s="53">
        <f t="shared" si="40"/>
        <v>6.5000000000000002E-2</v>
      </c>
      <c r="L78" s="53">
        <f t="shared" si="40"/>
        <v>0.02</v>
      </c>
      <c r="M78" s="53">
        <f t="shared" si="40"/>
        <v>0.13</v>
      </c>
    </row>
    <row r="79" spans="2:14" x14ac:dyDescent="0.15">
      <c r="B79" s="50" t="s">
        <v>21</v>
      </c>
      <c r="C79" s="44">
        <f>SUM(D79:M79)</f>
        <v>444</v>
      </c>
      <c r="D79" s="51">
        <v>91</v>
      </c>
      <c r="E79" s="45">
        <v>91</v>
      </c>
      <c r="F79" s="45">
        <v>70</v>
      </c>
      <c r="G79" s="45">
        <v>8</v>
      </c>
      <c r="H79" s="51">
        <v>11</v>
      </c>
      <c r="I79" s="45">
        <v>18</v>
      </c>
      <c r="J79" s="45">
        <v>100</v>
      </c>
      <c r="K79" s="45">
        <v>19</v>
      </c>
      <c r="L79" s="45">
        <v>7</v>
      </c>
      <c r="M79" s="45">
        <v>29</v>
      </c>
    </row>
    <row r="80" spans="2:14" x14ac:dyDescent="0.15">
      <c r="B80" s="52"/>
      <c r="C80" s="53">
        <f>$C79/C79</f>
        <v>1</v>
      </c>
      <c r="D80" s="53">
        <f>D79/$C79</f>
        <v>0.20495495495495494</v>
      </c>
      <c r="E80" s="53">
        <f t="shared" ref="E80:G80" si="41">E79/$C79</f>
        <v>0.20495495495495494</v>
      </c>
      <c r="F80" s="53">
        <f t="shared" si="41"/>
        <v>0.15765765765765766</v>
      </c>
      <c r="G80" s="53">
        <f t="shared" si="41"/>
        <v>1.8018018018018018E-2</v>
      </c>
      <c r="H80" s="53">
        <f>H79/$C79</f>
        <v>2.4774774774774775E-2</v>
      </c>
      <c r="I80" s="53">
        <f t="shared" ref="I80:M80" si="42">I79/$C79</f>
        <v>4.0540540540540543E-2</v>
      </c>
      <c r="J80" s="53">
        <f t="shared" si="42"/>
        <v>0.22522522522522523</v>
      </c>
      <c r="K80" s="53">
        <f t="shared" si="42"/>
        <v>4.2792792792792793E-2</v>
      </c>
      <c r="L80" s="53">
        <f t="shared" si="42"/>
        <v>1.5765765765765764E-2</v>
      </c>
      <c r="M80" s="53">
        <f t="shared" si="42"/>
        <v>6.5315315315315314E-2</v>
      </c>
    </row>
    <row r="81" spans="2:24" x14ac:dyDescent="0.15">
      <c r="B81" s="50" t="s">
        <v>22</v>
      </c>
      <c r="C81" s="44">
        <f>SUM(D81:M81)</f>
        <v>573</v>
      </c>
      <c r="D81" s="51">
        <v>104</v>
      </c>
      <c r="E81" s="45">
        <v>113</v>
      </c>
      <c r="F81" s="45">
        <v>94</v>
      </c>
      <c r="G81" s="45">
        <v>11</v>
      </c>
      <c r="H81" s="51">
        <v>22</v>
      </c>
      <c r="I81" s="45">
        <v>27</v>
      </c>
      <c r="J81" s="45">
        <v>146</v>
      </c>
      <c r="K81" s="45">
        <v>22</v>
      </c>
      <c r="L81" s="45">
        <v>7</v>
      </c>
      <c r="M81" s="45">
        <v>27</v>
      </c>
    </row>
    <row r="82" spans="2:24" x14ac:dyDescent="0.15">
      <c r="B82" s="52"/>
      <c r="C82" s="53">
        <f>$C81/C81</f>
        <v>1</v>
      </c>
      <c r="D82" s="53">
        <f>D81/$C81</f>
        <v>0.18150087260034903</v>
      </c>
      <c r="E82" s="53">
        <f t="shared" ref="E82:G82" si="43">E81/$C81</f>
        <v>0.19720767888307156</v>
      </c>
      <c r="F82" s="53">
        <f t="shared" si="43"/>
        <v>0.16404886561954624</v>
      </c>
      <c r="G82" s="53">
        <f t="shared" si="43"/>
        <v>1.9197207678883072E-2</v>
      </c>
      <c r="H82" s="53">
        <f>H81/$C81</f>
        <v>3.8394415357766144E-2</v>
      </c>
      <c r="I82" s="53">
        <f t="shared" ref="I82:M82" si="44">I81/$C81</f>
        <v>4.712041884816754E-2</v>
      </c>
      <c r="J82" s="53">
        <f t="shared" si="44"/>
        <v>0.25479930191972078</v>
      </c>
      <c r="K82" s="53">
        <f t="shared" si="44"/>
        <v>3.8394415357766144E-2</v>
      </c>
      <c r="L82" s="53">
        <f t="shared" si="44"/>
        <v>1.2216404886561954E-2</v>
      </c>
      <c r="M82" s="53">
        <f t="shared" si="44"/>
        <v>4.712041884816754E-2</v>
      </c>
    </row>
    <row r="83" spans="2:24" x14ac:dyDescent="0.15">
      <c r="B83" s="50" t="s">
        <v>23</v>
      </c>
      <c r="C83" s="44">
        <f>SUM(D83:M83)</f>
        <v>188</v>
      </c>
      <c r="D83" s="51">
        <v>29</v>
      </c>
      <c r="E83" s="45">
        <v>41</v>
      </c>
      <c r="F83" s="45">
        <v>28</v>
      </c>
      <c r="G83" s="45">
        <v>6</v>
      </c>
      <c r="H83" s="51">
        <v>2</v>
      </c>
      <c r="I83" s="45">
        <v>17</v>
      </c>
      <c r="J83" s="45">
        <v>48</v>
      </c>
      <c r="K83" s="45">
        <v>9</v>
      </c>
      <c r="L83" s="45">
        <v>1</v>
      </c>
      <c r="M83" s="45">
        <v>7</v>
      </c>
    </row>
    <row r="84" spans="2:24" x14ac:dyDescent="0.15">
      <c r="B84" s="52"/>
      <c r="C84" s="53">
        <f>$C83/C83</f>
        <v>1</v>
      </c>
      <c r="D84" s="53">
        <f>D83/$C83</f>
        <v>0.15425531914893617</v>
      </c>
      <c r="E84" s="53">
        <f t="shared" ref="E84:M84" si="45">E83/$C83</f>
        <v>0.21808510638297873</v>
      </c>
      <c r="F84" s="53">
        <f t="shared" si="45"/>
        <v>0.14893617021276595</v>
      </c>
      <c r="G84" s="53">
        <f t="shared" si="45"/>
        <v>3.1914893617021274E-2</v>
      </c>
      <c r="H84" s="53">
        <f t="shared" si="45"/>
        <v>1.0638297872340425E-2</v>
      </c>
      <c r="I84" s="53">
        <f t="shared" si="45"/>
        <v>9.0425531914893623E-2</v>
      </c>
      <c r="J84" s="53">
        <f t="shared" si="45"/>
        <v>0.25531914893617019</v>
      </c>
      <c r="K84" s="53">
        <f t="shared" si="45"/>
        <v>4.7872340425531915E-2</v>
      </c>
      <c r="L84" s="53">
        <f t="shared" si="45"/>
        <v>5.3191489361702126E-3</v>
      </c>
      <c r="M84" s="53">
        <f t="shared" si="45"/>
        <v>3.7234042553191488E-2</v>
      </c>
      <c r="N84" s="19"/>
    </row>
    <row r="85" spans="2:24" x14ac:dyDescent="0.15">
      <c r="B85" s="50" t="s">
        <v>320</v>
      </c>
      <c r="C85" s="44">
        <f>SUM(D85:M85)</f>
        <v>139</v>
      </c>
      <c r="D85" s="51">
        <v>27</v>
      </c>
      <c r="E85" s="45">
        <v>29</v>
      </c>
      <c r="F85" s="45">
        <v>18</v>
      </c>
      <c r="G85" s="45">
        <v>5</v>
      </c>
      <c r="H85" s="51">
        <v>3</v>
      </c>
      <c r="I85" s="45">
        <v>13</v>
      </c>
      <c r="J85" s="45">
        <v>36</v>
      </c>
      <c r="K85" s="45">
        <v>3</v>
      </c>
      <c r="L85" s="45">
        <v>1</v>
      </c>
      <c r="M85" s="45">
        <v>4</v>
      </c>
      <c r="N85" s="19"/>
    </row>
    <row r="86" spans="2:24" x14ac:dyDescent="0.15">
      <c r="B86" s="52"/>
      <c r="C86" s="53">
        <f>$C85/C85</f>
        <v>1</v>
      </c>
      <c r="D86" s="53">
        <f>D85/$C85</f>
        <v>0.19424460431654678</v>
      </c>
      <c r="E86" s="53">
        <f t="shared" ref="E86:G86" si="46">E85/$C85</f>
        <v>0.20863309352517986</v>
      </c>
      <c r="F86" s="53">
        <f t="shared" si="46"/>
        <v>0.12949640287769784</v>
      </c>
      <c r="G86" s="53">
        <f t="shared" si="46"/>
        <v>3.5971223021582732E-2</v>
      </c>
      <c r="H86" s="53">
        <f>H85/$C85</f>
        <v>2.1582733812949641E-2</v>
      </c>
      <c r="I86" s="53">
        <f t="shared" ref="I86:M86" si="47">I85/$C85</f>
        <v>9.3525179856115109E-2</v>
      </c>
      <c r="J86" s="53">
        <f t="shared" si="47"/>
        <v>0.25899280575539568</v>
      </c>
      <c r="K86" s="53">
        <f t="shared" si="47"/>
        <v>2.1582733812949641E-2</v>
      </c>
      <c r="L86" s="53">
        <f t="shared" si="47"/>
        <v>7.1942446043165471E-3</v>
      </c>
      <c r="M86" s="53">
        <f t="shared" si="47"/>
        <v>2.8776978417266189E-2</v>
      </c>
      <c r="N86" s="19"/>
    </row>
    <row r="87" spans="2:24" x14ac:dyDescent="0.15">
      <c r="B87" s="50" t="s">
        <v>319</v>
      </c>
      <c r="C87" s="44">
        <f>SUM(D87:M87)</f>
        <v>45</v>
      </c>
      <c r="D87" s="51">
        <v>8</v>
      </c>
      <c r="E87" s="45">
        <v>8</v>
      </c>
      <c r="F87" s="45">
        <v>4</v>
      </c>
      <c r="G87" s="45">
        <v>2</v>
      </c>
      <c r="H87" s="51">
        <v>1</v>
      </c>
      <c r="I87" s="45">
        <v>7</v>
      </c>
      <c r="J87" s="45">
        <v>12</v>
      </c>
      <c r="K87" s="45">
        <v>2</v>
      </c>
      <c r="L87" s="45">
        <v>0</v>
      </c>
      <c r="M87" s="45">
        <v>1</v>
      </c>
      <c r="N87" s="19"/>
    </row>
    <row r="88" spans="2:24" ht="12.75" thickBot="1" x14ac:dyDescent="0.2">
      <c r="B88" s="52"/>
      <c r="C88" s="53">
        <f>$C87/C87</f>
        <v>1</v>
      </c>
      <c r="D88" s="53">
        <f>D87/$C87</f>
        <v>0.17777777777777778</v>
      </c>
      <c r="E88" s="53">
        <f t="shared" ref="E88:G88" si="48">E87/$C87</f>
        <v>0.17777777777777778</v>
      </c>
      <c r="F88" s="53">
        <f t="shared" si="48"/>
        <v>8.8888888888888892E-2</v>
      </c>
      <c r="G88" s="53">
        <f t="shared" si="48"/>
        <v>4.4444444444444446E-2</v>
      </c>
      <c r="H88" s="53">
        <f>H87/$C87</f>
        <v>2.2222222222222223E-2</v>
      </c>
      <c r="I88" s="53">
        <f t="shared" ref="I88:M88" si="49">I87/$C87</f>
        <v>0.15555555555555556</v>
      </c>
      <c r="J88" s="53">
        <f t="shared" si="49"/>
        <v>0.26666666666666666</v>
      </c>
      <c r="K88" s="53">
        <f t="shared" si="49"/>
        <v>4.4444444444444446E-2</v>
      </c>
      <c r="L88" s="53">
        <f t="shared" si="49"/>
        <v>0</v>
      </c>
      <c r="M88" s="53">
        <f t="shared" si="49"/>
        <v>2.2222222222222223E-2</v>
      </c>
      <c r="N88" s="19"/>
    </row>
    <row r="89" spans="2:24" ht="14.25" thickTop="1" x14ac:dyDescent="0.15">
      <c r="B89" s="243" t="s">
        <v>489</v>
      </c>
      <c r="C89" s="244">
        <f t="shared" ref="C89:C90" si="50">SUM(D89:M89)</f>
        <v>1544</v>
      </c>
      <c r="D89" s="244">
        <f t="shared" ref="D89:M89" si="51">SUM(D77,D79,D81,D83,D85)</f>
        <v>290</v>
      </c>
      <c r="E89" s="244">
        <f t="shared" si="51"/>
        <v>309</v>
      </c>
      <c r="F89" s="244">
        <f t="shared" si="51"/>
        <v>240</v>
      </c>
      <c r="G89" s="244">
        <f t="shared" si="51"/>
        <v>31</v>
      </c>
      <c r="H89" s="244">
        <f t="shared" si="51"/>
        <v>42</v>
      </c>
      <c r="I89" s="244">
        <f t="shared" si="51"/>
        <v>86</v>
      </c>
      <c r="J89" s="244">
        <f t="shared" si="51"/>
        <v>367</v>
      </c>
      <c r="K89" s="244">
        <f t="shared" si="51"/>
        <v>66</v>
      </c>
      <c r="L89" s="244">
        <f t="shared" si="51"/>
        <v>20</v>
      </c>
      <c r="M89" s="244">
        <f t="shared" si="51"/>
        <v>93</v>
      </c>
      <c r="N89" s="19"/>
    </row>
    <row r="90" spans="2:24" ht="13.5" x14ac:dyDescent="0.15">
      <c r="B90" s="245"/>
      <c r="C90" s="237">
        <f t="shared" si="50"/>
        <v>0.99999999999999989</v>
      </c>
      <c r="D90" s="238">
        <f>D89/$C89</f>
        <v>0.18782383419689119</v>
      </c>
      <c r="E90" s="238">
        <f t="shared" ref="E90:M90" si="52">E89/$C89</f>
        <v>0.20012953367875647</v>
      </c>
      <c r="F90" s="238">
        <f t="shared" si="52"/>
        <v>0.15544041450777202</v>
      </c>
      <c r="G90" s="238">
        <f t="shared" si="52"/>
        <v>2.0077720207253884E-2</v>
      </c>
      <c r="H90" s="238">
        <f t="shared" si="52"/>
        <v>2.7202072538860103E-2</v>
      </c>
      <c r="I90" s="238">
        <f t="shared" si="52"/>
        <v>5.5699481865284971E-2</v>
      </c>
      <c r="J90" s="238">
        <f t="shared" si="52"/>
        <v>0.23769430051813473</v>
      </c>
      <c r="K90" s="238">
        <f t="shared" si="52"/>
        <v>4.2746113989637305E-2</v>
      </c>
      <c r="L90" s="238">
        <f t="shared" si="52"/>
        <v>1.2953367875647668E-2</v>
      </c>
      <c r="M90" s="238">
        <f t="shared" si="52"/>
        <v>6.0233160621761657E-2</v>
      </c>
      <c r="N90" s="19"/>
    </row>
    <row r="91" spans="2:24" x14ac:dyDescent="0.4">
      <c r="N91" s="19"/>
    </row>
    <row r="92" spans="2:24" ht="16.5" customHeight="1" x14ac:dyDescent="0.4">
      <c r="B92" s="18" t="s">
        <v>311</v>
      </c>
      <c r="N92" s="19"/>
    </row>
    <row r="93" spans="2:24" s="24" customFormat="1" ht="56.25" x14ac:dyDescent="0.4">
      <c r="B93" s="89"/>
      <c r="C93" s="90" t="s">
        <v>39</v>
      </c>
      <c r="D93" s="91" t="s">
        <v>206</v>
      </c>
      <c r="E93" s="91" t="s">
        <v>207</v>
      </c>
      <c r="F93" s="91" t="s">
        <v>208</v>
      </c>
      <c r="G93" s="91" t="s">
        <v>209</v>
      </c>
      <c r="H93" s="91" t="s">
        <v>210</v>
      </c>
      <c r="I93" s="91" t="s">
        <v>211</v>
      </c>
      <c r="J93" s="91" t="s">
        <v>212</v>
      </c>
      <c r="K93" s="91" t="s">
        <v>213</v>
      </c>
      <c r="L93" s="91" t="s">
        <v>2</v>
      </c>
      <c r="M93" s="91" t="s">
        <v>91</v>
      </c>
    </row>
    <row r="94" spans="2:24" x14ac:dyDescent="0.15">
      <c r="B94" s="164" t="s">
        <v>42</v>
      </c>
      <c r="C94" s="44">
        <f>SUM(D94:M94)</f>
        <v>1614</v>
      </c>
      <c r="D94" s="45">
        <f>SUM(D96,D98,D100,D102,D104,D106,D108)</f>
        <v>299</v>
      </c>
      <c r="E94" s="45">
        <f t="shared" ref="E94:M94" si="53">SUM(E96,E98,E100,E102,E104,E106,E108)</f>
        <v>318</v>
      </c>
      <c r="F94" s="45">
        <f t="shared" si="53"/>
        <v>248</v>
      </c>
      <c r="G94" s="45">
        <f t="shared" si="53"/>
        <v>33</v>
      </c>
      <c r="H94" s="45">
        <f t="shared" si="53"/>
        <v>43</v>
      </c>
      <c r="I94" s="45">
        <f t="shared" si="53"/>
        <v>95</v>
      </c>
      <c r="J94" s="45">
        <f>SUM(J96,J98,J100,J102,J104,J106,J108)</f>
        <v>384</v>
      </c>
      <c r="K94" s="45">
        <f t="shared" si="53"/>
        <v>69</v>
      </c>
      <c r="L94" s="45">
        <f t="shared" si="53"/>
        <v>20</v>
      </c>
      <c r="M94" s="45">
        <f t="shared" si="53"/>
        <v>105</v>
      </c>
      <c r="N94" s="19"/>
    </row>
    <row r="95" spans="2:24" ht="12.75" thickBot="1" x14ac:dyDescent="0.2">
      <c r="B95" s="47"/>
      <c r="C95" s="48">
        <f>$C94/C94</f>
        <v>1</v>
      </c>
      <c r="D95" s="48">
        <f t="shared" ref="D95:M95" si="54">D94/$C94</f>
        <v>0.1852540272614622</v>
      </c>
      <c r="E95" s="48">
        <f t="shared" si="54"/>
        <v>0.19702602230483271</v>
      </c>
      <c r="F95" s="48">
        <f t="shared" si="54"/>
        <v>0.15365551425030979</v>
      </c>
      <c r="G95" s="48">
        <f t="shared" si="54"/>
        <v>2.0446096654275093E-2</v>
      </c>
      <c r="H95" s="48">
        <f t="shared" si="54"/>
        <v>2.6641883519206939E-2</v>
      </c>
      <c r="I95" s="48">
        <f t="shared" si="54"/>
        <v>5.8859975216852538E-2</v>
      </c>
      <c r="J95" s="48">
        <f>J94/$C94</f>
        <v>0.23791821561338289</v>
      </c>
      <c r="K95" s="48">
        <f t="shared" si="54"/>
        <v>4.2750929368029739E-2</v>
      </c>
      <c r="L95" s="48">
        <f t="shared" si="54"/>
        <v>1.2391573729863693E-2</v>
      </c>
      <c r="M95" s="48">
        <f t="shared" si="54"/>
        <v>6.5055762081784388E-2</v>
      </c>
      <c r="N95" s="19"/>
    </row>
    <row r="96" spans="2:24" ht="12.75" thickTop="1" x14ac:dyDescent="0.15">
      <c r="B96" s="50" t="s">
        <v>67</v>
      </c>
      <c r="C96" s="44">
        <f>SUM(D96:M96)</f>
        <v>524</v>
      </c>
      <c r="D96" s="51">
        <v>100</v>
      </c>
      <c r="E96" s="45">
        <v>101</v>
      </c>
      <c r="F96" s="45">
        <v>80</v>
      </c>
      <c r="G96" s="45">
        <v>13</v>
      </c>
      <c r="H96" s="51">
        <v>10</v>
      </c>
      <c r="I96" s="45">
        <v>28</v>
      </c>
      <c r="J96" s="45">
        <v>121</v>
      </c>
      <c r="K96" s="45">
        <v>16</v>
      </c>
      <c r="L96" s="45">
        <v>3</v>
      </c>
      <c r="M96" s="45">
        <v>52</v>
      </c>
      <c r="N96" s="72"/>
      <c r="O96" s="73"/>
      <c r="P96" s="73"/>
      <c r="Q96" s="73"/>
      <c r="R96" s="73"/>
      <c r="S96" s="73"/>
      <c r="T96" s="73"/>
      <c r="U96" s="73"/>
      <c r="V96" s="73"/>
      <c r="W96" s="73"/>
      <c r="X96" s="73"/>
    </row>
    <row r="97" spans="2:24" x14ac:dyDescent="0.15">
      <c r="B97" s="52"/>
      <c r="C97" s="53">
        <f>$C96/C96</f>
        <v>1</v>
      </c>
      <c r="D97" s="53">
        <f t="shared" ref="D97:M97" si="55">D96/$C96</f>
        <v>0.19083969465648856</v>
      </c>
      <c r="E97" s="53">
        <f t="shared" si="55"/>
        <v>0.19274809160305342</v>
      </c>
      <c r="F97" s="53">
        <f t="shared" si="55"/>
        <v>0.15267175572519084</v>
      </c>
      <c r="G97" s="53">
        <f t="shared" si="55"/>
        <v>2.4809160305343511E-2</v>
      </c>
      <c r="H97" s="53">
        <f t="shared" si="55"/>
        <v>1.9083969465648856E-2</v>
      </c>
      <c r="I97" s="53">
        <f t="shared" si="55"/>
        <v>5.3435114503816793E-2</v>
      </c>
      <c r="J97" s="53">
        <f t="shared" si="55"/>
        <v>0.23091603053435114</v>
      </c>
      <c r="K97" s="53">
        <f t="shared" si="55"/>
        <v>3.0534351145038167E-2</v>
      </c>
      <c r="L97" s="53">
        <f t="shared" si="55"/>
        <v>5.7251908396946565E-3</v>
      </c>
      <c r="M97" s="53">
        <f t="shared" si="55"/>
        <v>9.9236641221374045E-2</v>
      </c>
      <c r="N97" s="72"/>
      <c r="O97" s="73"/>
      <c r="P97" s="73"/>
      <c r="Q97" s="73"/>
      <c r="R97" s="73"/>
      <c r="S97" s="73"/>
      <c r="T97" s="73"/>
      <c r="U97" s="73"/>
      <c r="V97" s="73"/>
      <c r="W97" s="73"/>
      <c r="X97" s="73"/>
    </row>
    <row r="98" spans="2:24" x14ac:dyDescent="0.15">
      <c r="B98" s="50" t="s">
        <v>31</v>
      </c>
      <c r="C98" s="44">
        <f>SUM(D98:M98)</f>
        <v>69</v>
      </c>
      <c r="D98" s="51">
        <v>12</v>
      </c>
      <c r="E98" s="45">
        <v>12</v>
      </c>
      <c r="F98" s="45">
        <v>11</v>
      </c>
      <c r="G98" s="45">
        <v>2</v>
      </c>
      <c r="H98" s="51">
        <v>2</v>
      </c>
      <c r="I98" s="45">
        <v>8</v>
      </c>
      <c r="J98" s="45">
        <v>18</v>
      </c>
      <c r="K98" s="45">
        <v>2</v>
      </c>
      <c r="L98" s="45">
        <v>0</v>
      </c>
      <c r="M98" s="45">
        <v>2</v>
      </c>
      <c r="N98" s="72"/>
      <c r="O98" s="73"/>
      <c r="P98" s="73"/>
      <c r="Q98" s="73"/>
      <c r="R98" s="73"/>
      <c r="S98" s="73"/>
      <c r="T98" s="73"/>
      <c r="U98" s="73"/>
      <c r="V98" s="73"/>
      <c r="W98" s="73"/>
      <c r="X98" s="73"/>
    </row>
    <row r="99" spans="2:24" x14ac:dyDescent="0.15">
      <c r="B99" s="52"/>
      <c r="C99" s="53">
        <f>$C98/C98</f>
        <v>1</v>
      </c>
      <c r="D99" s="53">
        <f t="shared" ref="D99:M99" si="56">D98/$C98</f>
        <v>0.17391304347826086</v>
      </c>
      <c r="E99" s="53">
        <f t="shared" si="56"/>
        <v>0.17391304347826086</v>
      </c>
      <c r="F99" s="53">
        <f t="shared" si="56"/>
        <v>0.15942028985507245</v>
      </c>
      <c r="G99" s="53">
        <f t="shared" si="56"/>
        <v>2.8985507246376812E-2</v>
      </c>
      <c r="H99" s="53">
        <f t="shared" si="56"/>
        <v>2.8985507246376812E-2</v>
      </c>
      <c r="I99" s="53">
        <f t="shared" si="56"/>
        <v>0.11594202898550725</v>
      </c>
      <c r="J99" s="53">
        <f t="shared" si="56"/>
        <v>0.2608695652173913</v>
      </c>
      <c r="K99" s="53">
        <f t="shared" si="56"/>
        <v>2.8985507246376812E-2</v>
      </c>
      <c r="L99" s="53">
        <f t="shared" si="56"/>
        <v>0</v>
      </c>
      <c r="M99" s="53">
        <f t="shared" si="56"/>
        <v>2.8985507246376812E-2</v>
      </c>
      <c r="N99" s="72"/>
      <c r="O99" s="73"/>
      <c r="P99" s="73"/>
      <c r="Q99" s="73"/>
      <c r="R99" s="73"/>
      <c r="S99" s="73"/>
      <c r="T99" s="73"/>
      <c r="U99" s="73"/>
      <c r="V99" s="73"/>
      <c r="W99" s="73"/>
      <c r="X99" s="73"/>
    </row>
    <row r="100" spans="2:24" x14ac:dyDescent="0.15">
      <c r="B100" s="50" t="s">
        <v>32</v>
      </c>
      <c r="C100" s="44">
        <f>SUM(D100:M100)</f>
        <v>126</v>
      </c>
      <c r="D100" s="51">
        <v>23</v>
      </c>
      <c r="E100" s="45">
        <v>23</v>
      </c>
      <c r="F100" s="45">
        <v>18</v>
      </c>
      <c r="G100" s="45">
        <v>3</v>
      </c>
      <c r="H100" s="51">
        <v>6</v>
      </c>
      <c r="I100" s="45">
        <v>9</v>
      </c>
      <c r="J100" s="45">
        <v>36</v>
      </c>
      <c r="K100" s="45">
        <v>4</v>
      </c>
      <c r="L100" s="45">
        <v>2</v>
      </c>
      <c r="M100" s="45">
        <v>2</v>
      </c>
      <c r="N100" s="72"/>
      <c r="O100" s="73"/>
      <c r="P100" s="73"/>
      <c r="Q100" s="73"/>
      <c r="R100" s="73"/>
      <c r="S100" s="73"/>
      <c r="T100" s="73"/>
      <c r="U100" s="73"/>
      <c r="V100" s="73"/>
      <c r="W100" s="73"/>
      <c r="X100" s="73"/>
    </row>
    <row r="101" spans="2:24" x14ac:dyDescent="0.15">
      <c r="B101" s="52"/>
      <c r="C101" s="53">
        <f>$C100/C100</f>
        <v>1</v>
      </c>
      <c r="D101" s="53">
        <f t="shared" ref="D101:M101" si="57">D100/$C100</f>
        <v>0.18253968253968253</v>
      </c>
      <c r="E101" s="53">
        <f t="shared" si="57"/>
        <v>0.18253968253968253</v>
      </c>
      <c r="F101" s="53">
        <f t="shared" si="57"/>
        <v>0.14285714285714285</v>
      </c>
      <c r="G101" s="53">
        <f t="shared" si="57"/>
        <v>2.3809523809523808E-2</v>
      </c>
      <c r="H101" s="53">
        <f t="shared" si="57"/>
        <v>4.7619047619047616E-2</v>
      </c>
      <c r="I101" s="53">
        <f t="shared" si="57"/>
        <v>7.1428571428571425E-2</v>
      </c>
      <c r="J101" s="53">
        <f t="shared" si="57"/>
        <v>0.2857142857142857</v>
      </c>
      <c r="K101" s="53">
        <f t="shared" si="57"/>
        <v>3.1746031746031744E-2</v>
      </c>
      <c r="L101" s="53">
        <f t="shared" si="57"/>
        <v>1.5873015873015872E-2</v>
      </c>
      <c r="M101" s="53">
        <f t="shared" si="57"/>
        <v>1.5873015873015872E-2</v>
      </c>
      <c r="N101" s="72"/>
      <c r="O101" s="73"/>
      <c r="P101" s="73"/>
      <c r="Q101" s="73"/>
      <c r="R101" s="73"/>
      <c r="S101" s="73"/>
      <c r="T101" s="73"/>
      <c r="U101" s="73"/>
      <c r="V101" s="73"/>
      <c r="W101" s="73"/>
      <c r="X101" s="73"/>
    </row>
    <row r="102" spans="2:24" x14ac:dyDescent="0.15">
      <c r="B102" s="50" t="s">
        <v>33</v>
      </c>
      <c r="C102" s="44">
        <f>SUM(D102:M102)</f>
        <v>489</v>
      </c>
      <c r="D102" s="51">
        <v>89</v>
      </c>
      <c r="E102" s="45">
        <v>105</v>
      </c>
      <c r="F102" s="45">
        <v>75</v>
      </c>
      <c r="G102" s="45">
        <v>4</v>
      </c>
      <c r="H102" s="51">
        <v>15</v>
      </c>
      <c r="I102" s="45">
        <v>30</v>
      </c>
      <c r="J102" s="45">
        <v>128</v>
      </c>
      <c r="K102" s="45">
        <v>24</v>
      </c>
      <c r="L102" s="45">
        <v>6</v>
      </c>
      <c r="M102" s="45">
        <v>13</v>
      </c>
      <c r="N102" s="72"/>
      <c r="O102" s="73"/>
      <c r="P102" s="73"/>
      <c r="Q102" s="73"/>
      <c r="R102" s="73"/>
      <c r="S102" s="73"/>
      <c r="T102" s="73"/>
      <c r="U102" s="73"/>
      <c r="V102" s="73"/>
      <c r="W102" s="73"/>
      <c r="X102" s="73"/>
    </row>
    <row r="103" spans="2:24" x14ac:dyDescent="0.15">
      <c r="B103" s="52"/>
      <c r="C103" s="53">
        <f>$C102/C102</f>
        <v>1</v>
      </c>
      <c r="D103" s="53">
        <f t="shared" ref="D103:M103" si="58">D102/$C102</f>
        <v>0.18200408997955012</v>
      </c>
      <c r="E103" s="53">
        <f t="shared" si="58"/>
        <v>0.21472392638036811</v>
      </c>
      <c r="F103" s="53">
        <f t="shared" si="58"/>
        <v>0.15337423312883436</v>
      </c>
      <c r="G103" s="53">
        <f t="shared" si="58"/>
        <v>8.1799591002044997E-3</v>
      </c>
      <c r="H103" s="53">
        <f t="shared" si="58"/>
        <v>3.0674846625766871E-2</v>
      </c>
      <c r="I103" s="53">
        <f t="shared" si="58"/>
        <v>6.1349693251533742E-2</v>
      </c>
      <c r="J103" s="53">
        <f t="shared" si="58"/>
        <v>0.26175869120654399</v>
      </c>
      <c r="K103" s="53">
        <f t="shared" si="58"/>
        <v>4.9079754601226995E-2</v>
      </c>
      <c r="L103" s="53">
        <f t="shared" si="58"/>
        <v>1.2269938650306749E-2</v>
      </c>
      <c r="M103" s="53">
        <f t="shared" si="58"/>
        <v>2.6584867075664622E-2</v>
      </c>
      <c r="N103" s="19"/>
    </row>
    <row r="104" spans="2:24" ht="12" customHeight="1" x14ac:dyDescent="0.15">
      <c r="B104" s="50" t="s">
        <v>34</v>
      </c>
      <c r="C104" s="44">
        <f>SUM(D104:M104)</f>
        <v>187</v>
      </c>
      <c r="D104" s="51">
        <v>36</v>
      </c>
      <c r="E104" s="45">
        <v>39</v>
      </c>
      <c r="F104" s="45">
        <v>29</v>
      </c>
      <c r="G104" s="45">
        <v>4</v>
      </c>
      <c r="H104" s="51">
        <v>6</v>
      </c>
      <c r="I104" s="45">
        <v>10</v>
      </c>
      <c r="J104" s="45">
        <v>31</v>
      </c>
      <c r="K104" s="45">
        <v>13</v>
      </c>
      <c r="L104" s="45">
        <v>2</v>
      </c>
      <c r="M104" s="45">
        <v>17</v>
      </c>
      <c r="N104" s="19"/>
    </row>
    <row r="105" spans="2:24" ht="12" customHeight="1" x14ac:dyDescent="0.15">
      <c r="B105" s="52"/>
      <c r="C105" s="53">
        <f>$C104/C104</f>
        <v>1</v>
      </c>
      <c r="D105" s="53">
        <f t="shared" ref="D105:M105" si="59">D104/$C104</f>
        <v>0.19251336898395721</v>
      </c>
      <c r="E105" s="53">
        <f t="shared" si="59"/>
        <v>0.20855614973262032</v>
      </c>
      <c r="F105" s="53">
        <f t="shared" si="59"/>
        <v>0.15508021390374332</v>
      </c>
      <c r="G105" s="53">
        <f t="shared" si="59"/>
        <v>2.1390374331550801E-2</v>
      </c>
      <c r="H105" s="53">
        <f t="shared" si="59"/>
        <v>3.2085561497326207E-2</v>
      </c>
      <c r="I105" s="53">
        <f t="shared" si="59"/>
        <v>5.3475935828877004E-2</v>
      </c>
      <c r="J105" s="53">
        <f t="shared" si="59"/>
        <v>0.16577540106951871</v>
      </c>
      <c r="K105" s="53">
        <f t="shared" si="59"/>
        <v>6.9518716577540107E-2</v>
      </c>
      <c r="L105" s="53">
        <f t="shared" si="59"/>
        <v>1.06951871657754E-2</v>
      </c>
      <c r="M105" s="53">
        <f t="shared" si="59"/>
        <v>9.0909090909090912E-2</v>
      </c>
      <c r="N105" s="19"/>
    </row>
    <row r="106" spans="2:24" ht="12" customHeight="1" x14ac:dyDescent="0.15">
      <c r="B106" s="50" t="s">
        <v>35</v>
      </c>
      <c r="C106" s="44">
        <f>SUM(D106:M106)</f>
        <v>187</v>
      </c>
      <c r="D106" s="51">
        <v>35</v>
      </c>
      <c r="E106" s="45">
        <v>35</v>
      </c>
      <c r="F106" s="45">
        <v>30</v>
      </c>
      <c r="G106" s="45">
        <v>6</v>
      </c>
      <c r="H106" s="51">
        <v>3</v>
      </c>
      <c r="I106" s="45">
        <v>10</v>
      </c>
      <c r="J106" s="45">
        <v>44</v>
      </c>
      <c r="K106" s="45">
        <v>8</v>
      </c>
      <c r="L106" s="45">
        <v>6</v>
      </c>
      <c r="M106" s="45">
        <v>10</v>
      </c>
      <c r="N106" s="19"/>
    </row>
    <row r="107" spans="2:24" s="57" customFormat="1" ht="12" customHeight="1" x14ac:dyDescent="0.15">
      <c r="B107" s="52"/>
      <c r="C107" s="53">
        <f t="shared" ref="C107" si="60">$C106/C106</f>
        <v>1</v>
      </c>
      <c r="D107" s="53">
        <f t="shared" ref="D107:M107" si="61">D106/$C106</f>
        <v>0.18716577540106952</v>
      </c>
      <c r="E107" s="53">
        <f t="shared" si="61"/>
        <v>0.18716577540106952</v>
      </c>
      <c r="F107" s="53">
        <f t="shared" si="61"/>
        <v>0.16042780748663102</v>
      </c>
      <c r="G107" s="53">
        <f t="shared" si="61"/>
        <v>3.2085561497326207E-2</v>
      </c>
      <c r="H107" s="53">
        <f t="shared" si="61"/>
        <v>1.6042780748663103E-2</v>
      </c>
      <c r="I107" s="53">
        <f t="shared" si="61"/>
        <v>5.3475935828877004E-2</v>
      </c>
      <c r="J107" s="53">
        <f t="shared" si="61"/>
        <v>0.23529411764705882</v>
      </c>
      <c r="K107" s="53">
        <f t="shared" si="61"/>
        <v>4.2780748663101602E-2</v>
      </c>
      <c r="L107" s="53">
        <f t="shared" si="61"/>
        <v>3.2085561497326207E-2</v>
      </c>
      <c r="M107" s="53">
        <f t="shared" si="61"/>
        <v>5.3475935828877004E-2</v>
      </c>
    </row>
    <row r="108" spans="2:24" ht="12" customHeight="1" x14ac:dyDescent="0.15">
      <c r="B108" s="50" t="s">
        <v>0</v>
      </c>
      <c r="C108" s="44">
        <f>SUM(D108:M108)</f>
        <v>32</v>
      </c>
      <c r="D108" s="51">
        <v>4</v>
      </c>
      <c r="E108" s="45">
        <v>3</v>
      </c>
      <c r="F108" s="45">
        <v>5</v>
      </c>
      <c r="G108" s="45">
        <v>1</v>
      </c>
      <c r="H108" s="51">
        <v>1</v>
      </c>
      <c r="I108" s="45">
        <v>0</v>
      </c>
      <c r="J108" s="45">
        <v>6</v>
      </c>
      <c r="K108" s="45">
        <v>2</v>
      </c>
      <c r="L108" s="45">
        <v>1</v>
      </c>
      <c r="M108" s="45">
        <v>9</v>
      </c>
      <c r="N108" s="19"/>
    </row>
    <row r="109" spans="2:24" s="57" customFormat="1" ht="12" customHeight="1" x14ac:dyDescent="0.15">
      <c r="B109" s="52"/>
      <c r="C109" s="53">
        <f t="shared" ref="C109" si="62">$C108/C108</f>
        <v>1</v>
      </c>
      <c r="D109" s="53">
        <f t="shared" ref="D109:M109" si="63">D108/$C108</f>
        <v>0.125</v>
      </c>
      <c r="E109" s="53">
        <f t="shared" si="63"/>
        <v>9.375E-2</v>
      </c>
      <c r="F109" s="53">
        <f t="shared" si="63"/>
        <v>0.15625</v>
      </c>
      <c r="G109" s="53">
        <f t="shared" si="63"/>
        <v>3.125E-2</v>
      </c>
      <c r="H109" s="53">
        <f t="shared" si="63"/>
        <v>3.125E-2</v>
      </c>
      <c r="I109" s="53">
        <f t="shared" si="63"/>
        <v>0</v>
      </c>
      <c r="J109" s="53">
        <f t="shared" si="63"/>
        <v>0.1875</v>
      </c>
      <c r="K109" s="53">
        <f t="shared" si="63"/>
        <v>6.25E-2</v>
      </c>
      <c r="L109" s="53">
        <f t="shared" si="63"/>
        <v>3.125E-2</v>
      </c>
      <c r="M109" s="53">
        <f t="shared" si="63"/>
        <v>0.28125</v>
      </c>
    </row>
    <row r="110" spans="2:24" s="57" customFormat="1" ht="13.5" x14ac:dyDescent="0.4">
      <c r="E110" s="58"/>
    </row>
  </sheetData>
  <mergeCells count="14">
    <mergeCell ref="C29:D29"/>
    <mergeCell ref="E29:F29"/>
    <mergeCell ref="G29:H29"/>
    <mergeCell ref="I29:J29"/>
    <mergeCell ref="I27:J27"/>
    <mergeCell ref="C28:D28"/>
    <mergeCell ref="E28:F28"/>
    <mergeCell ref="G28:H28"/>
    <mergeCell ref="I28:J28"/>
    <mergeCell ref="B6:E6"/>
    <mergeCell ref="B17:E17"/>
    <mergeCell ref="C27:D27"/>
    <mergeCell ref="E27:F27"/>
    <mergeCell ref="G27:H27"/>
  </mergeCells>
  <phoneticPr fontId="2"/>
  <pageMargins left="0.70866141732283472" right="0.70866141732283472" top="0.65" bottom="0.53" header="0.31496062992125984" footer="0.31496062992125984"/>
  <pageSetup paperSize="9" scale="86" orientation="landscape" r:id="rId1"/>
  <rowBreaks count="1" manualBreakCount="1">
    <brk id="29" max="12" man="1"/>
  </rowBreaks>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7" width="10.625" style="18" customWidth="1"/>
    <col min="18" max="18" width="5.375" style="18" customWidth="1"/>
    <col min="19" max="32" width="3.625" style="18" customWidth="1"/>
    <col min="33" max="35" width="5.625" style="18" customWidth="1"/>
    <col min="36" max="16384" width="9" style="18"/>
  </cols>
  <sheetData>
    <row r="1" spans="2:10" ht="27.75" customHeight="1" x14ac:dyDescent="0.4">
      <c r="B1" s="370" t="s">
        <v>513</v>
      </c>
    </row>
    <row r="2" spans="2:10" ht="9.75" customHeight="1" x14ac:dyDescent="0.4"/>
    <row r="3" spans="2:10" x14ac:dyDescent="0.4">
      <c r="B3" s="10" t="s">
        <v>214</v>
      </c>
      <c r="C3" s="10"/>
      <c r="D3" s="10"/>
      <c r="E3" s="11"/>
      <c r="F3" s="10"/>
      <c r="G3" s="10"/>
    </row>
    <row r="4" spans="2:10" ht="8.25" customHeight="1" x14ac:dyDescent="0.4">
      <c r="B4" s="10"/>
      <c r="C4" s="10"/>
      <c r="D4" s="10"/>
      <c r="E4" s="11"/>
      <c r="F4" s="10"/>
      <c r="G4" s="10"/>
    </row>
    <row r="5" spans="2:10" ht="14.25" customHeight="1" x14ac:dyDescent="0.4">
      <c r="G5" s="99" t="s">
        <v>349</v>
      </c>
    </row>
    <row r="6" spans="2:10" s="142" customFormat="1" ht="24.75" customHeight="1" x14ac:dyDescent="0.4">
      <c r="B6" s="364"/>
      <c r="C6" s="365"/>
      <c r="D6" s="365"/>
      <c r="E6" s="366"/>
      <c r="F6" s="23" t="s">
        <v>141</v>
      </c>
      <c r="G6" s="23" t="s">
        <v>25</v>
      </c>
      <c r="J6" s="18"/>
    </row>
    <row r="7" spans="2:10" ht="15" customHeight="1" x14ac:dyDescent="0.15">
      <c r="B7" s="143" t="s">
        <v>215</v>
      </c>
      <c r="C7" s="163"/>
      <c r="D7" s="163"/>
      <c r="E7" s="187"/>
      <c r="F7" s="85">
        <v>109</v>
      </c>
      <c r="G7" s="146">
        <f>F7/802</f>
        <v>0.13591022443890274</v>
      </c>
    </row>
    <row r="8" spans="2:10" ht="15" customHeight="1" x14ac:dyDescent="0.15">
      <c r="B8" s="143" t="s">
        <v>127</v>
      </c>
      <c r="C8" s="163"/>
      <c r="D8" s="163"/>
      <c r="E8" s="187"/>
      <c r="F8" s="85">
        <v>9</v>
      </c>
      <c r="G8" s="146">
        <f t="shared" ref="G8:G20" si="0">F8/802</f>
        <v>1.1221945137157107E-2</v>
      </c>
    </row>
    <row r="9" spans="2:10" ht="15" customHeight="1" x14ac:dyDescent="0.15">
      <c r="B9" s="143" t="s">
        <v>128</v>
      </c>
      <c r="C9" s="163"/>
      <c r="D9" s="163"/>
      <c r="E9" s="187"/>
      <c r="F9" s="85">
        <v>64</v>
      </c>
      <c r="G9" s="146">
        <f t="shared" si="0"/>
        <v>7.9800498753117205E-2</v>
      </c>
    </row>
    <row r="10" spans="2:10" ht="15" customHeight="1" x14ac:dyDescent="0.15">
      <c r="B10" s="143" t="s">
        <v>129</v>
      </c>
      <c r="C10" s="163"/>
      <c r="D10" s="163"/>
      <c r="E10" s="187"/>
      <c r="F10" s="85">
        <v>38</v>
      </c>
      <c r="G10" s="146">
        <f t="shared" si="0"/>
        <v>4.738154613466334E-2</v>
      </c>
    </row>
    <row r="11" spans="2:10" ht="15" customHeight="1" x14ac:dyDescent="0.15">
      <c r="B11" s="143" t="s">
        <v>388</v>
      </c>
      <c r="C11" s="163"/>
      <c r="D11" s="163"/>
      <c r="E11" s="187"/>
      <c r="F11" s="85">
        <v>226</v>
      </c>
      <c r="G11" s="146">
        <f t="shared" si="0"/>
        <v>0.28179551122194513</v>
      </c>
    </row>
    <row r="12" spans="2:10" ht="15" customHeight="1" x14ac:dyDescent="0.15">
      <c r="B12" s="143" t="s">
        <v>131</v>
      </c>
      <c r="C12" s="163"/>
      <c r="D12" s="163"/>
      <c r="E12" s="187"/>
      <c r="F12" s="85">
        <v>11</v>
      </c>
      <c r="G12" s="146">
        <f t="shared" si="0"/>
        <v>1.3715710723192019E-2</v>
      </c>
    </row>
    <row r="13" spans="2:10" ht="15" customHeight="1" x14ac:dyDescent="0.15">
      <c r="B13" s="143" t="s">
        <v>217</v>
      </c>
      <c r="C13" s="163"/>
      <c r="D13" s="163"/>
      <c r="E13" s="187"/>
      <c r="F13" s="85">
        <v>68</v>
      </c>
      <c r="G13" s="146">
        <f t="shared" si="0"/>
        <v>8.4788029925187039E-2</v>
      </c>
    </row>
    <row r="14" spans="2:10" ht="15" customHeight="1" x14ac:dyDescent="0.15">
      <c r="B14" s="143" t="s">
        <v>135</v>
      </c>
      <c r="C14" s="163"/>
      <c r="D14" s="163"/>
      <c r="E14" s="187"/>
      <c r="F14" s="85">
        <v>20</v>
      </c>
      <c r="G14" s="146">
        <f t="shared" si="0"/>
        <v>2.4937655860349128E-2</v>
      </c>
    </row>
    <row r="15" spans="2:10" ht="15" customHeight="1" x14ac:dyDescent="0.15">
      <c r="B15" s="143" t="s">
        <v>389</v>
      </c>
      <c r="C15" s="163"/>
      <c r="D15" s="163"/>
      <c r="E15" s="187"/>
      <c r="F15" s="85">
        <v>175</v>
      </c>
      <c r="G15" s="146">
        <f t="shared" si="0"/>
        <v>0.21820448877805487</v>
      </c>
    </row>
    <row r="16" spans="2:10" ht="15" customHeight="1" x14ac:dyDescent="0.15">
      <c r="B16" s="143" t="s">
        <v>218</v>
      </c>
      <c r="C16" s="163"/>
      <c r="D16" s="163"/>
      <c r="E16" s="187"/>
      <c r="F16" s="85">
        <v>112</v>
      </c>
      <c r="G16" s="146">
        <f t="shared" si="0"/>
        <v>0.1396508728179551</v>
      </c>
    </row>
    <row r="17" spans="2:17" ht="15" customHeight="1" x14ac:dyDescent="0.15">
      <c r="B17" s="143" t="s">
        <v>200</v>
      </c>
      <c r="C17" s="163"/>
      <c r="D17" s="163"/>
      <c r="E17" s="187"/>
      <c r="F17" s="85">
        <v>115</v>
      </c>
      <c r="G17" s="146">
        <f t="shared" si="0"/>
        <v>0.14339152119700749</v>
      </c>
    </row>
    <row r="18" spans="2:17" ht="15" customHeight="1" x14ac:dyDescent="0.15">
      <c r="B18" s="143" t="s">
        <v>390</v>
      </c>
      <c r="C18" s="163"/>
      <c r="D18" s="163"/>
      <c r="E18" s="187"/>
      <c r="F18" s="85">
        <v>120</v>
      </c>
      <c r="G18" s="146">
        <f t="shared" si="0"/>
        <v>0.14962593516209477</v>
      </c>
    </row>
    <row r="19" spans="2:17" ht="15" customHeight="1" x14ac:dyDescent="0.15">
      <c r="B19" s="143" t="s">
        <v>2</v>
      </c>
      <c r="C19" s="163"/>
      <c r="D19" s="163"/>
      <c r="E19" s="187"/>
      <c r="F19" s="85">
        <v>72</v>
      </c>
      <c r="G19" s="146">
        <f t="shared" si="0"/>
        <v>8.9775561097256859E-2</v>
      </c>
    </row>
    <row r="20" spans="2:17" ht="15" customHeight="1" thickBot="1" x14ac:dyDescent="0.2">
      <c r="B20" s="170" t="s">
        <v>0</v>
      </c>
      <c r="C20" s="186"/>
      <c r="D20" s="186"/>
      <c r="E20" s="188"/>
      <c r="F20" s="150">
        <v>221</v>
      </c>
      <c r="G20" s="146">
        <f t="shared" si="0"/>
        <v>0.27556109725685785</v>
      </c>
    </row>
    <row r="21" spans="2:17" ht="15" customHeight="1" thickTop="1" x14ac:dyDescent="0.15">
      <c r="B21" s="325" t="s">
        <v>14</v>
      </c>
      <c r="C21" s="326"/>
      <c r="D21" s="326"/>
      <c r="E21" s="327"/>
      <c r="F21" s="152">
        <f>SUM(F7:F20)</f>
        <v>1360</v>
      </c>
      <c r="G21" s="153"/>
    </row>
    <row r="23" spans="2:17" x14ac:dyDescent="0.4">
      <c r="B23" s="18" t="s">
        <v>36</v>
      </c>
    </row>
    <row r="24" spans="2:17" s="24" customFormat="1" ht="45" x14ac:dyDescent="0.4">
      <c r="B24" s="89"/>
      <c r="C24" s="90" t="s">
        <v>39</v>
      </c>
      <c r="D24" s="96" t="s">
        <v>215</v>
      </c>
      <c r="E24" s="96" t="s">
        <v>127</v>
      </c>
      <c r="F24" s="96" t="s">
        <v>128</v>
      </c>
      <c r="G24" s="96" t="s">
        <v>129</v>
      </c>
      <c r="H24" s="96" t="s">
        <v>216</v>
      </c>
      <c r="I24" s="96" t="s">
        <v>131</v>
      </c>
      <c r="J24" s="96" t="s">
        <v>217</v>
      </c>
      <c r="K24" s="96" t="s">
        <v>135</v>
      </c>
      <c r="L24" s="96" t="s">
        <v>198</v>
      </c>
      <c r="M24" s="96" t="s">
        <v>218</v>
      </c>
      <c r="N24" s="96" t="s">
        <v>200</v>
      </c>
      <c r="O24" s="96" t="s">
        <v>136</v>
      </c>
      <c r="P24" s="91" t="s">
        <v>2</v>
      </c>
      <c r="Q24" s="91" t="s">
        <v>91</v>
      </c>
    </row>
    <row r="25" spans="2:17" x14ac:dyDescent="0.15">
      <c r="B25" s="164" t="s">
        <v>42</v>
      </c>
      <c r="C25" s="44">
        <f>SUM(D25:Q25)</f>
        <v>1360</v>
      </c>
      <c r="D25" s="45">
        <f>SUM(D27,D29,D31,D33,D35,D37,D39,D41,D43,D45,D47)</f>
        <v>109</v>
      </c>
      <c r="E25" s="45">
        <f t="shared" ref="E25:H25" si="1">SUM(E27,E29,E31,E33,E35,E37,E39,E41,E43,E45,E47)</f>
        <v>9</v>
      </c>
      <c r="F25" s="45">
        <f t="shared" si="1"/>
        <v>64</v>
      </c>
      <c r="G25" s="45">
        <f t="shared" si="1"/>
        <v>38</v>
      </c>
      <c r="H25" s="45">
        <f t="shared" si="1"/>
        <v>226</v>
      </c>
      <c r="I25" s="45">
        <f>SUM(I27,I29,I31,I33,I35,I37,I39,I41,I43,I45,I47)</f>
        <v>11</v>
      </c>
      <c r="J25" s="45">
        <f t="shared" ref="J25:Q25" si="2">SUM(J27,J29,J31,J33,J35,J37,J39,J41,J43,J45,J47)</f>
        <v>68</v>
      </c>
      <c r="K25" s="45">
        <f t="shared" si="2"/>
        <v>20</v>
      </c>
      <c r="L25" s="45">
        <f t="shared" si="2"/>
        <v>175</v>
      </c>
      <c r="M25" s="45">
        <f t="shared" si="2"/>
        <v>112</v>
      </c>
      <c r="N25" s="45">
        <f t="shared" si="2"/>
        <v>115</v>
      </c>
      <c r="O25" s="45">
        <f t="shared" si="2"/>
        <v>120</v>
      </c>
      <c r="P25" s="45">
        <f t="shared" si="2"/>
        <v>72</v>
      </c>
      <c r="Q25" s="45">
        <f t="shared" si="2"/>
        <v>221</v>
      </c>
    </row>
    <row r="26" spans="2:17" ht="12.75" thickBot="1" x14ac:dyDescent="0.2">
      <c r="B26" s="47"/>
      <c r="C26" s="48">
        <f>$C25/C25</f>
        <v>1</v>
      </c>
      <c r="D26" s="48">
        <f>D25/$C25</f>
        <v>8.0147058823529418E-2</v>
      </c>
      <c r="E26" s="48">
        <f t="shared" ref="E26:H26" si="3">E25/$C25</f>
        <v>6.6176470588235293E-3</v>
      </c>
      <c r="F26" s="48">
        <f t="shared" si="3"/>
        <v>4.7058823529411764E-2</v>
      </c>
      <c r="G26" s="48">
        <f t="shared" si="3"/>
        <v>2.7941176470588237E-2</v>
      </c>
      <c r="H26" s="48">
        <f t="shared" si="3"/>
        <v>0.16617647058823529</v>
      </c>
      <c r="I26" s="48">
        <f>I25/$C25</f>
        <v>8.0882352941176478E-3</v>
      </c>
      <c r="J26" s="48">
        <f t="shared" ref="J26:Q26" si="4">J25/$C25</f>
        <v>0.05</v>
      </c>
      <c r="K26" s="48">
        <f t="shared" si="4"/>
        <v>1.4705882352941176E-2</v>
      </c>
      <c r="L26" s="48">
        <f t="shared" si="4"/>
        <v>0.12867647058823528</v>
      </c>
      <c r="M26" s="48">
        <f t="shared" si="4"/>
        <v>8.2352941176470587E-2</v>
      </c>
      <c r="N26" s="48">
        <f t="shared" si="4"/>
        <v>8.455882352941177E-2</v>
      </c>
      <c r="O26" s="48">
        <f t="shared" si="4"/>
        <v>8.8235294117647065E-2</v>
      </c>
      <c r="P26" s="48">
        <f t="shared" si="4"/>
        <v>5.2941176470588235E-2</v>
      </c>
      <c r="Q26" s="48">
        <f t="shared" si="4"/>
        <v>0.16250000000000001</v>
      </c>
    </row>
    <row r="27" spans="2:17" ht="12.75" thickTop="1" x14ac:dyDescent="0.15">
      <c r="B27" s="50" t="s">
        <v>5</v>
      </c>
      <c r="C27" s="44">
        <f>SUM(D27:Q27)</f>
        <v>393</v>
      </c>
      <c r="D27" s="51">
        <v>32</v>
      </c>
      <c r="E27" s="45">
        <v>1</v>
      </c>
      <c r="F27" s="45">
        <v>16</v>
      </c>
      <c r="G27" s="45">
        <v>11</v>
      </c>
      <c r="H27" s="45">
        <v>63</v>
      </c>
      <c r="I27" s="51">
        <v>3</v>
      </c>
      <c r="J27" s="45">
        <v>18</v>
      </c>
      <c r="K27" s="45">
        <v>4</v>
      </c>
      <c r="L27" s="45">
        <v>50</v>
      </c>
      <c r="M27" s="45">
        <v>25</v>
      </c>
      <c r="N27" s="45">
        <v>38</v>
      </c>
      <c r="O27" s="45">
        <v>39</v>
      </c>
      <c r="P27" s="45">
        <v>20</v>
      </c>
      <c r="Q27" s="45">
        <v>73</v>
      </c>
    </row>
    <row r="28" spans="2:17" x14ac:dyDescent="0.15">
      <c r="B28" s="52"/>
      <c r="C28" s="53">
        <f>$C27/C27</f>
        <v>1</v>
      </c>
      <c r="D28" s="53">
        <f>D27/$C27</f>
        <v>8.1424936386768454E-2</v>
      </c>
      <c r="E28" s="53">
        <f t="shared" ref="E28:H28" si="5">E27/$C27</f>
        <v>2.5445292620865142E-3</v>
      </c>
      <c r="F28" s="53">
        <f t="shared" si="5"/>
        <v>4.0712468193384227E-2</v>
      </c>
      <c r="G28" s="53">
        <f t="shared" si="5"/>
        <v>2.7989821882951654E-2</v>
      </c>
      <c r="H28" s="53">
        <f t="shared" si="5"/>
        <v>0.16030534351145037</v>
      </c>
      <c r="I28" s="53">
        <f>I27/$C27</f>
        <v>7.6335877862595417E-3</v>
      </c>
      <c r="J28" s="53">
        <f t="shared" ref="J28:Q28" si="6">J27/$C27</f>
        <v>4.5801526717557252E-2</v>
      </c>
      <c r="K28" s="53">
        <f t="shared" si="6"/>
        <v>1.0178117048346057E-2</v>
      </c>
      <c r="L28" s="53">
        <f t="shared" si="6"/>
        <v>0.1272264631043257</v>
      </c>
      <c r="M28" s="53">
        <f t="shared" si="6"/>
        <v>6.3613231552162849E-2</v>
      </c>
      <c r="N28" s="53">
        <f t="shared" si="6"/>
        <v>9.6692111959287536E-2</v>
      </c>
      <c r="O28" s="53">
        <f t="shared" si="6"/>
        <v>9.9236641221374045E-2</v>
      </c>
      <c r="P28" s="53">
        <f t="shared" si="6"/>
        <v>5.0890585241730277E-2</v>
      </c>
      <c r="Q28" s="53">
        <f t="shared" si="6"/>
        <v>0.18575063613231552</v>
      </c>
    </row>
    <row r="29" spans="2:17" x14ac:dyDescent="0.15">
      <c r="B29" s="50" t="s">
        <v>6</v>
      </c>
      <c r="C29" s="44">
        <f>SUM(D29:Q29)</f>
        <v>141</v>
      </c>
      <c r="D29" s="51">
        <v>11</v>
      </c>
      <c r="E29" s="45">
        <v>2</v>
      </c>
      <c r="F29" s="45">
        <v>9</v>
      </c>
      <c r="G29" s="45">
        <v>2</v>
      </c>
      <c r="H29" s="45">
        <v>25</v>
      </c>
      <c r="I29" s="51">
        <v>1</v>
      </c>
      <c r="J29" s="45">
        <v>4</v>
      </c>
      <c r="K29" s="45">
        <v>4</v>
      </c>
      <c r="L29" s="45">
        <v>18</v>
      </c>
      <c r="M29" s="45">
        <v>11</v>
      </c>
      <c r="N29" s="45">
        <v>7</v>
      </c>
      <c r="O29" s="45">
        <v>16</v>
      </c>
      <c r="P29" s="45">
        <v>11</v>
      </c>
      <c r="Q29" s="45">
        <v>20</v>
      </c>
    </row>
    <row r="30" spans="2:17" x14ac:dyDescent="0.15">
      <c r="B30" s="52"/>
      <c r="C30" s="53">
        <f>$C29/C29</f>
        <v>1</v>
      </c>
      <c r="D30" s="53">
        <f>D29/$C29</f>
        <v>7.8014184397163122E-2</v>
      </c>
      <c r="E30" s="53">
        <f t="shared" ref="E30:H30" si="7">E29/$C29</f>
        <v>1.4184397163120567E-2</v>
      </c>
      <c r="F30" s="53">
        <f t="shared" si="7"/>
        <v>6.3829787234042548E-2</v>
      </c>
      <c r="G30" s="53">
        <f t="shared" si="7"/>
        <v>1.4184397163120567E-2</v>
      </c>
      <c r="H30" s="53">
        <f t="shared" si="7"/>
        <v>0.1773049645390071</v>
      </c>
      <c r="I30" s="53">
        <f>I29/$C29</f>
        <v>7.0921985815602835E-3</v>
      </c>
      <c r="J30" s="53">
        <f t="shared" ref="J30:Q30" si="8">J29/$C29</f>
        <v>2.8368794326241134E-2</v>
      </c>
      <c r="K30" s="53">
        <f t="shared" si="8"/>
        <v>2.8368794326241134E-2</v>
      </c>
      <c r="L30" s="53">
        <f t="shared" si="8"/>
        <v>0.1276595744680851</v>
      </c>
      <c r="M30" s="53">
        <f t="shared" si="8"/>
        <v>7.8014184397163122E-2</v>
      </c>
      <c r="N30" s="53">
        <f t="shared" si="8"/>
        <v>4.9645390070921988E-2</v>
      </c>
      <c r="O30" s="53">
        <f t="shared" si="8"/>
        <v>0.11347517730496454</v>
      </c>
      <c r="P30" s="53">
        <f t="shared" si="8"/>
        <v>7.8014184397163122E-2</v>
      </c>
      <c r="Q30" s="53">
        <f t="shared" si="8"/>
        <v>0.14184397163120568</v>
      </c>
    </row>
    <row r="31" spans="2:17" x14ac:dyDescent="0.15">
      <c r="B31" s="50" t="s">
        <v>7</v>
      </c>
      <c r="C31" s="44">
        <f>SUM(D31:Q31)</f>
        <v>395</v>
      </c>
      <c r="D31" s="51">
        <v>41</v>
      </c>
      <c r="E31" s="45">
        <v>3</v>
      </c>
      <c r="F31" s="45">
        <v>24</v>
      </c>
      <c r="G31" s="45">
        <v>11</v>
      </c>
      <c r="H31" s="45">
        <v>73</v>
      </c>
      <c r="I31" s="51">
        <v>1</v>
      </c>
      <c r="J31" s="45">
        <v>21</v>
      </c>
      <c r="K31" s="45">
        <v>3</v>
      </c>
      <c r="L31" s="45">
        <v>54</v>
      </c>
      <c r="M31" s="45">
        <v>37</v>
      </c>
      <c r="N31" s="45">
        <v>34</v>
      </c>
      <c r="O31" s="45">
        <v>24</v>
      </c>
      <c r="P31" s="45">
        <v>10</v>
      </c>
      <c r="Q31" s="45">
        <v>59</v>
      </c>
    </row>
    <row r="32" spans="2:17" x14ac:dyDescent="0.15">
      <c r="B32" s="52"/>
      <c r="C32" s="53">
        <f>$C31/C31</f>
        <v>1</v>
      </c>
      <c r="D32" s="53">
        <f>D31/$C31</f>
        <v>0.10379746835443038</v>
      </c>
      <c r="E32" s="53">
        <f t="shared" ref="E32:H32" si="9">E31/$C31</f>
        <v>7.5949367088607592E-3</v>
      </c>
      <c r="F32" s="53">
        <f t="shared" si="9"/>
        <v>6.0759493670886074E-2</v>
      </c>
      <c r="G32" s="53">
        <f t="shared" si="9"/>
        <v>2.7848101265822784E-2</v>
      </c>
      <c r="H32" s="53">
        <f t="shared" si="9"/>
        <v>0.18481012658227849</v>
      </c>
      <c r="I32" s="53">
        <f>I31/$C31</f>
        <v>2.5316455696202532E-3</v>
      </c>
      <c r="J32" s="53">
        <f t="shared" ref="J32:Q32" si="10">J31/$C31</f>
        <v>5.3164556962025315E-2</v>
      </c>
      <c r="K32" s="53">
        <f t="shared" si="10"/>
        <v>7.5949367088607592E-3</v>
      </c>
      <c r="L32" s="53">
        <f t="shared" si="10"/>
        <v>0.13670886075949368</v>
      </c>
      <c r="M32" s="53">
        <f t="shared" si="10"/>
        <v>9.3670886075949367E-2</v>
      </c>
      <c r="N32" s="53">
        <f t="shared" si="10"/>
        <v>8.6075949367088608E-2</v>
      </c>
      <c r="O32" s="53">
        <f t="shared" si="10"/>
        <v>6.0759493670886074E-2</v>
      </c>
      <c r="P32" s="53">
        <f t="shared" si="10"/>
        <v>2.5316455696202531E-2</v>
      </c>
      <c r="Q32" s="53">
        <f t="shared" si="10"/>
        <v>0.14936708860759493</v>
      </c>
    </row>
    <row r="33" spans="2:17" x14ac:dyDescent="0.15">
      <c r="B33" s="50" t="s">
        <v>8</v>
      </c>
      <c r="C33" s="44">
        <f>SUM(D33:Q33)</f>
        <v>69</v>
      </c>
      <c r="D33" s="51">
        <v>7</v>
      </c>
      <c r="E33" s="45">
        <v>0</v>
      </c>
      <c r="F33" s="45">
        <v>2</v>
      </c>
      <c r="G33" s="45">
        <v>2</v>
      </c>
      <c r="H33" s="45">
        <v>11</v>
      </c>
      <c r="I33" s="51">
        <v>0</v>
      </c>
      <c r="J33" s="45">
        <v>4</v>
      </c>
      <c r="K33" s="45">
        <v>1</v>
      </c>
      <c r="L33" s="45">
        <v>10</v>
      </c>
      <c r="M33" s="45">
        <v>7</v>
      </c>
      <c r="N33" s="45">
        <v>6</v>
      </c>
      <c r="O33" s="45">
        <v>7</v>
      </c>
      <c r="P33" s="45">
        <v>1</v>
      </c>
      <c r="Q33" s="45">
        <v>11</v>
      </c>
    </row>
    <row r="34" spans="2:17" x14ac:dyDescent="0.15">
      <c r="B34" s="52"/>
      <c r="C34" s="53">
        <f>$C33/C33</f>
        <v>1</v>
      </c>
      <c r="D34" s="53">
        <f>D33/$C33</f>
        <v>0.10144927536231885</v>
      </c>
      <c r="E34" s="53">
        <f t="shared" ref="E34:H34" si="11">E33/$C33</f>
        <v>0</v>
      </c>
      <c r="F34" s="53">
        <f t="shared" si="11"/>
        <v>2.8985507246376812E-2</v>
      </c>
      <c r="G34" s="53">
        <f t="shared" si="11"/>
        <v>2.8985507246376812E-2</v>
      </c>
      <c r="H34" s="53">
        <f t="shared" si="11"/>
        <v>0.15942028985507245</v>
      </c>
      <c r="I34" s="53">
        <f>I33/$C33</f>
        <v>0</v>
      </c>
      <c r="J34" s="53">
        <f t="shared" ref="J34:Q34" si="12">J33/$C33</f>
        <v>5.7971014492753624E-2</v>
      </c>
      <c r="K34" s="53">
        <f t="shared" si="12"/>
        <v>1.4492753623188406E-2</v>
      </c>
      <c r="L34" s="53">
        <f t="shared" si="12"/>
        <v>0.14492753623188406</v>
      </c>
      <c r="M34" s="53">
        <f t="shared" si="12"/>
        <v>0.10144927536231885</v>
      </c>
      <c r="N34" s="53">
        <f t="shared" si="12"/>
        <v>8.6956521739130432E-2</v>
      </c>
      <c r="O34" s="53">
        <f t="shared" si="12"/>
        <v>0.10144927536231885</v>
      </c>
      <c r="P34" s="53">
        <f t="shared" si="12"/>
        <v>1.4492753623188406E-2</v>
      </c>
      <c r="Q34" s="53">
        <f t="shared" si="12"/>
        <v>0.15942028985507245</v>
      </c>
    </row>
    <row r="35" spans="2:17" x14ac:dyDescent="0.15">
      <c r="B35" s="50" t="s">
        <v>9</v>
      </c>
      <c r="C35" s="44">
        <f>SUM(D35:Q35)</f>
        <v>169</v>
      </c>
      <c r="D35" s="51">
        <v>6</v>
      </c>
      <c r="E35" s="45">
        <v>1</v>
      </c>
      <c r="F35" s="45">
        <v>8</v>
      </c>
      <c r="G35" s="45">
        <v>4</v>
      </c>
      <c r="H35" s="45">
        <v>27</v>
      </c>
      <c r="I35" s="51">
        <v>3</v>
      </c>
      <c r="J35" s="45">
        <v>11</v>
      </c>
      <c r="K35" s="45">
        <v>6</v>
      </c>
      <c r="L35" s="45">
        <v>19</v>
      </c>
      <c r="M35" s="45">
        <v>17</v>
      </c>
      <c r="N35" s="45">
        <v>15</v>
      </c>
      <c r="O35" s="45">
        <v>15</v>
      </c>
      <c r="P35" s="45">
        <v>14</v>
      </c>
      <c r="Q35" s="45">
        <v>23</v>
      </c>
    </row>
    <row r="36" spans="2:17" x14ac:dyDescent="0.15">
      <c r="B36" s="52"/>
      <c r="C36" s="53">
        <f>$C35/C35</f>
        <v>1</v>
      </c>
      <c r="D36" s="53">
        <f>D35/$C35</f>
        <v>3.5502958579881658E-2</v>
      </c>
      <c r="E36" s="53">
        <f t="shared" ref="E36:H36" si="13">E35/$C35</f>
        <v>5.9171597633136093E-3</v>
      </c>
      <c r="F36" s="53">
        <f t="shared" si="13"/>
        <v>4.7337278106508875E-2</v>
      </c>
      <c r="G36" s="53">
        <f t="shared" si="13"/>
        <v>2.3668639053254437E-2</v>
      </c>
      <c r="H36" s="53">
        <f t="shared" si="13"/>
        <v>0.15976331360946747</v>
      </c>
      <c r="I36" s="53">
        <f>I35/$C35</f>
        <v>1.7751479289940829E-2</v>
      </c>
      <c r="J36" s="53">
        <f t="shared" ref="J36:O36" si="14">J35/$C35</f>
        <v>6.5088757396449703E-2</v>
      </c>
      <c r="K36" s="53">
        <f t="shared" si="14"/>
        <v>3.5502958579881658E-2</v>
      </c>
      <c r="L36" s="53">
        <f t="shared" si="14"/>
        <v>0.11242603550295859</v>
      </c>
      <c r="M36" s="53">
        <f t="shared" si="14"/>
        <v>0.10059171597633136</v>
      </c>
      <c r="N36" s="53">
        <f t="shared" si="14"/>
        <v>8.8757396449704137E-2</v>
      </c>
      <c r="O36" s="53">
        <f t="shared" si="14"/>
        <v>8.8757396449704137E-2</v>
      </c>
      <c r="P36" s="53">
        <f>P35/$C35</f>
        <v>8.2840236686390539E-2</v>
      </c>
      <c r="Q36" s="53">
        <f t="shared" ref="Q36" si="15">Q35/$C35</f>
        <v>0.13609467455621302</v>
      </c>
    </row>
    <row r="37" spans="2:17" x14ac:dyDescent="0.15">
      <c r="B37" s="50" t="s">
        <v>1</v>
      </c>
      <c r="C37" s="44">
        <f>SUM(D37:Q37)</f>
        <v>11</v>
      </c>
      <c r="D37" s="51">
        <v>2</v>
      </c>
      <c r="E37" s="45">
        <v>0</v>
      </c>
      <c r="F37" s="45">
        <v>1</v>
      </c>
      <c r="G37" s="45">
        <v>0</v>
      </c>
      <c r="H37" s="45">
        <v>2</v>
      </c>
      <c r="I37" s="51">
        <v>0</v>
      </c>
      <c r="J37" s="45">
        <v>1</v>
      </c>
      <c r="K37" s="45">
        <v>0</v>
      </c>
      <c r="L37" s="45">
        <v>2</v>
      </c>
      <c r="M37" s="45">
        <v>2</v>
      </c>
      <c r="N37" s="45">
        <v>0</v>
      </c>
      <c r="O37" s="45">
        <v>1</v>
      </c>
      <c r="P37" s="45">
        <v>0</v>
      </c>
      <c r="Q37" s="45">
        <v>0</v>
      </c>
    </row>
    <row r="38" spans="2:17" x14ac:dyDescent="0.15">
      <c r="B38" s="52"/>
      <c r="C38" s="53">
        <f>$C37/C37</f>
        <v>1</v>
      </c>
      <c r="D38" s="53">
        <f>D37/$C37</f>
        <v>0.18181818181818182</v>
      </c>
      <c r="E38" s="53">
        <f t="shared" ref="E38:H38" si="16">E37/$C37</f>
        <v>0</v>
      </c>
      <c r="F38" s="53">
        <f t="shared" si="16"/>
        <v>9.0909090909090912E-2</v>
      </c>
      <c r="G38" s="53">
        <f t="shared" si="16"/>
        <v>0</v>
      </c>
      <c r="H38" s="53">
        <f t="shared" si="16"/>
        <v>0.18181818181818182</v>
      </c>
      <c r="I38" s="53">
        <f>I37/$C37</f>
        <v>0</v>
      </c>
      <c r="J38" s="53">
        <f t="shared" ref="J38:Q38" si="17">J37/$C37</f>
        <v>9.0909090909090912E-2</v>
      </c>
      <c r="K38" s="53">
        <f t="shared" si="17"/>
        <v>0</v>
      </c>
      <c r="L38" s="53">
        <f t="shared" si="17"/>
        <v>0.18181818181818182</v>
      </c>
      <c r="M38" s="53">
        <f t="shared" si="17"/>
        <v>0.18181818181818182</v>
      </c>
      <c r="N38" s="53">
        <f t="shared" si="17"/>
        <v>0</v>
      </c>
      <c r="O38" s="53">
        <f t="shared" si="17"/>
        <v>9.0909090909090912E-2</v>
      </c>
      <c r="P38" s="53">
        <f t="shared" si="17"/>
        <v>0</v>
      </c>
      <c r="Q38" s="53">
        <f t="shared" si="17"/>
        <v>0</v>
      </c>
    </row>
    <row r="39" spans="2:17" x14ac:dyDescent="0.15">
      <c r="B39" s="50" t="s">
        <v>10</v>
      </c>
      <c r="C39" s="44">
        <f>SUM(D39:Q39)</f>
        <v>30</v>
      </c>
      <c r="D39" s="51">
        <v>1</v>
      </c>
      <c r="E39" s="45">
        <v>1</v>
      </c>
      <c r="F39" s="45">
        <v>0</v>
      </c>
      <c r="G39" s="45">
        <v>0</v>
      </c>
      <c r="H39" s="45">
        <v>6</v>
      </c>
      <c r="I39" s="51">
        <v>0</v>
      </c>
      <c r="J39" s="45">
        <v>1</v>
      </c>
      <c r="K39" s="45">
        <v>0</v>
      </c>
      <c r="L39" s="45">
        <v>5</v>
      </c>
      <c r="M39" s="45">
        <v>6</v>
      </c>
      <c r="N39" s="45">
        <v>2</v>
      </c>
      <c r="O39" s="45">
        <v>3</v>
      </c>
      <c r="P39" s="45">
        <v>1</v>
      </c>
      <c r="Q39" s="45">
        <v>4</v>
      </c>
    </row>
    <row r="40" spans="2:17" x14ac:dyDescent="0.15">
      <c r="B40" s="52"/>
      <c r="C40" s="53">
        <f>$C39/C39</f>
        <v>1</v>
      </c>
      <c r="D40" s="53">
        <f>D39/$C39</f>
        <v>3.3333333333333333E-2</v>
      </c>
      <c r="E40" s="53">
        <f t="shared" ref="E40:H40" si="18">E39/$C39</f>
        <v>3.3333333333333333E-2</v>
      </c>
      <c r="F40" s="53">
        <f t="shared" si="18"/>
        <v>0</v>
      </c>
      <c r="G40" s="53">
        <f t="shared" si="18"/>
        <v>0</v>
      </c>
      <c r="H40" s="53">
        <f t="shared" si="18"/>
        <v>0.2</v>
      </c>
      <c r="I40" s="53">
        <f>I39/$C39</f>
        <v>0</v>
      </c>
      <c r="J40" s="53">
        <f t="shared" ref="J40:Q40" si="19">J39/$C39</f>
        <v>3.3333333333333333E-2</v>
      </c>
      <c r="K40" s="53">
        <f t="shared" si="19"/>
        <v>0</v>
      </c>
      <c r="L40" s="53">
        <f t="shared" si="19"/>
        <v>0.16666666666666666</v>
      </c>
      <c r="M40" s="53">
        <f t="shared" si="19"/>
        <v>0.2</v>
      </c>
      <c r="N40" s="53">
        <f t="shared" si="19"/>
        <v>6.6666666666666666E-2</v>
      </c>
      <c r="O40" s="53">
        <f t="shared" si="19"/>
        <v>0.1</v>
      </c>
      <c r="P40" s="53">
        <f t="shared" si="19"/>
        <v>3.3333333333333333E-2</v>
      </c>
      <c r="Q40" s="53">
        <f t="shared" si="19"/>
        <v>0.13333333333333333</v>
      </c>
    </row>
    <row r="41" spans="2:17" x14ac:dyDescent="0.15">
      <c r="B41" s="50" t="s">
        <v>11</v>
      </c>
      <c r="C41" s="44">
        <f>SUM(D41:Q41)</f>
        <v>9</v>
      </c>
      <c r="D41" s="51">
        <v>0</v>
      </c>
      <c r="E41" s="45">
        <v>0</v>
      </c>
      <c r="F41" s="45">
        <v>1</v>
      </c>
      <c r="G41" s="45">
        <v>0</v>
      </c>
      <c r="H41" s="45">
        <v>2</v>
      </c>
      <c r="I41" s="51">
        <v>0</v>
      </c>
      <c r="J41" s="45">
        <v>1</v>
      </c>
      <c r="K41" s="45">
        <v>0</v>
      </c>
      <c r="L41" s="45">
        <v>2</v>
      </c>
      <c r="M41" s="45">
        <v>1</v>
      </c>
      <c r="N41" s="45">
        <v>2</v>
      </c>
      <c r="O41" s="45">
        <v>0</v>
      </c>
      <c r="P41" s="45">
        <v>0</v>
      </c>
      <c r="Q41" s="45">
        <v>0</v>
      </c>
    </row>
    <row r="42" spans="2:17" x14ac:dyDescent="0.15">
      <c r="B42" s="52"/>
      <c r="C42" s="53">
        <f>$C41/C41</f>
        <v>1</v>
      </c>
      <c r="D42" s="53">
        <f>D41/$C41</f>
        <v>0</v>
      </c>
      <c r="E42" s="53">
        <f t="shared" ref="E42:H42" si="20">E41/$C41</f>
        <v>0</v>
      </c>
      <c r="F42" s="53">
        <f t="shared" si="20"/>
        <v>0.1111111111111111</v>
      </c>
      <c r="G42" s="53">
        <f t="shared" si="20"/>
        <v>0</v>
      </c>
      <c r="H42" s="53">
        <f t="shared" si="20"/>
        <v>0.22222222222222221</v>
      </c>
      <c r="I42" s="53">
        <f>I41/$C41</f>
        <v>0</v>
      </c>
      <c r="J42" s="53">
        <f t="shared" ref="J42:Q42" si="21">J41/$C41</f>
        <v>0.1111111111111111</v>
      </c>
      <c r="K42" s="53">
        <f t="shared" si="21"/>
        <v>0</v>
      </c>
      <c r="L42" s="53">
        <f t="shared" si="21"/>
        <v>0.22222222222222221</v>
      </c>
      <c r="M42" s="53">
        <f t="shared" si="21"/>
        <v>0.1111111111111111</v>
      </c>
      <c r="N42" s="53">
        <f t="shared" si="21"/>
        <v>0.22222222222222221</v>
      </c>
      <c r="O42" s="53">
        <f t="shared" si="21"/>
        <v>0</v>
      </c>
      <c r="P42" s="53">
        <f t="shared" si="21"/>
        <v>0</v>
      </c>
      <c r="Q42" s="53">
        <f t="shared" si="21"/>
        <v>0</v>
      </c>
    </row>
    <row r="43" spans="2:17" x14ac:dyDescent="0.15">
      <c r="B43" s="50" t="s">
        <v>12</v>
      </c>
      <c r="C43" s="44">
        <f>SUM(D43:Q43)</f>
        <v>26</v>
      </c>
      <c r="D43" s="51">
        <v>3</v>
      </c>
      <c r="E43" s="45">
        <v>0</v>
      </c>
      <c r="F43" s="45">
        <v>0</v>
      </c>
      <c r="G43" s="45">
        <v>2</v>
      </c>
      <c r="H43" s="45">
        <v>2</v>
      </c>
      <c r="I43" s="51">
        <v>2</v>
      </c>
      <c r="J43" s="45">
        <v>1</v>
      </c>
      <c r="K43" s="45">
        <v>1</v>
      </c>
      <c r="L43" s="45">
        <v>0</v>
      </c>
      <c r="M43" s="45">
        <v>1</v>
      </c>
      <c r="N43" s="45">
        <v>2</v>
      </c>
      <c r="O43" s="45">
        <v>4</v>
      </c>
      <c r="P43" s="45">
        <v>2</v>
      </c>
      <c r="Q43" s="45">
        <v>6</v>
      </c>
    </row>
    <row r="44" spans="2:17" x14ac:dyDescent="0.15">
      <c r="B44" s="52"/>
      <c r="C44" s="53">
        <f>$C43/C43</f>
        <v>1</v>
      </c>
      <c r="D44" s="53">
        <f>D43/$C43</f>
        <v>0.11538461538461539</v>
      </c>
      <c r="E44" s="53">
        <f t="shared" ref="E44:H44" si="22">E43/$C43</f>
        <v>0</v>
      </c>
      <c r="F44" s="53">
        <f t="shared" si="22"/>
        <v>0</v>
      </c>
      <c r="G44" s="53">
        <f t="shared" si="22"/>
        <v>7.6923076923076927E-2</v>
      </c>
      <c r="H44" s="53">
        <f t="shared" si="22"/>
        <v>7.6923076923076927E-2</v>
      </c>
      <c r="I44" s="53">
        <f>I43/$C43</f>
        <v>7.6923076923076927E-2</v>
      </c>
      <c r="J44" s="53">
        <f t="shared" ref="J44:Q44" si="23">J43/$C43</f>
        <v>3.8461538461538464E-2</v>
      </c>
      <c r="K44" s="53">
        <f t="shared" si="23"/>
        <v>3.8461538461538464E-2</v>
      </c>
      <c r="L44" s="53">
        <f t="shared" si="23"/>
        <v>0</v>
      </c>
      <c r="M44" s="53">
        <f t="shared" si="23"/>
        <v>3.8461538461538464E-2</v>
      </c>
      <c r="N44" s="53">
        <f t="shared" si="23"/>
        <v>7.6923076923076927E-2</v>
      </c>
      <c r="O44" s="53">
        <f t="shared" si="23"/>
        <v>0.15384615384615385</v>
      </c>
      <c r="P44" s="53">
        <f t="shared" si="23"/>
        <v>7.6923076923076927E-2</v>
      </c>
      <c r="Q44" s="53">
        <f t="shared" si="23"/>
        <v>0.23076923076923078</v>
      </c>
    </row>
    <row r="45" spans="2:17" x14ac:dyDescent="0.15">
      <c r="B45" s="50" t="s">
        <v>13</v>
      </c>
      <c r="C45" s="44">
        <f>SUM(D45:Q45)</f>
        <v>21</v>
      </c>
      <c r="D45" s="138">
        <v>1</v>
      </c>
      <c r="E45" s="138">
        <v>0</v>
      </c>
      <c r="F45" s="138">
        <v>1</v>
      </c>
      <c r="G45" s="138">
        <v>3</v>
      </c>
      <c r="H45" s="138">
        <v>2</v>
      </c>
      <c r="I45" s="138">
        <v>0</v>
      </c>
      <c r="J45" s="138">
        <v>2</v>
      </c>
      <c r="K45" s="138">
        <v>0</v>
      </c>
      <c r="L45" s="138">
        <v>5</v>
      </c>
      <c r="M45" s="138">
        <v>2</v>
      </c>
      <c r="N45" s="138">
        <v>1</v>
      </c>
      <c r="O45" s="138">
        <v>2</v>
      </c>
      <c r="P45" s="138">
        <v>0</v>
      </c>
      <c r="Q45" s="138">
        <v>2</v>
      </c>
    </row>
    <row r="46" spans="2:17" x14ac:dyDescent="0.15">
      <c r="B46" s="52"/>
      <c r="C46" s="53">
        <f>$C45/C45</f>
        <v>1</v>
      </c>
      <c r="D46" s="53">
        <f>D45/$C45</f>
        <v>4.7619047619047616E-2</v>
      </c>
      <c r="E46" s="53">
        <f t="shared" ref="E46:H46" si="24">E45/$C45</f>
        <v>0</v>
      </c>
      <c r="F46" s="53">
        <f t="shared" si="24"/>
        <v>4.7619047619047616E-2</v>
      </c>
      <c r="G46" s="53">
        <f t="shared" si="24"/>
        <v>0.14285714285714285</v>
      </c>
      <c r="H46" s="53">
        <f t="shared" si="24"/>
        <v>9.5238095238095233E-2</v>
      </c>
      <c r="I46" s="53">
        <f>I45/$C45</f>
        <v>0</v>
      </c>
      <c r="J46" s="53">
        <f t="shared" ref="J46:Q46" si="25">J45/$C45</f>
        <v>9.5238095238095233E-2</v>
      </c>
      <c r="K46" s="53">
        <f t="shared" si="25"/>
        <v>0</v>
      </c>
      <c r="L46" s="53">
        <f t="shared" si="25"/>
        <v>0.23809523809523808</v>
      </c>
      <c r="M46" s="53">
        <f t="shared" si="25"/>
        <v>9.5238095238095233E-2</v>
      </c>
      <c r="N46" s="53">
        <f t="shared" si="25"/>
        <v>4.7619047619047616E-2</v>
      </c>
      <c r="O46" s="53">
        <f t="shared" si="25"/>
        <v>9.5238095238095233E-2</v>
      </c>
      <c r="P46" s="53">
        <f t="shared" si="25"/>
        <v>0</v>
      </c>
      <c r="Q46" s="53">
        <f t="shared" si="25"/>
        <v>9.5238095238095233E-2</v>
      </c>
    </row>
    <row r="47" spans="2:17" x14ac:dyDescent="0.15">
      <c r="B47" s="50" t="s">
        <v>43</v>
      </c>
      <c r="C47" s="44">
        <f>SUM(D47:Q47)</f>
        <v>96</v>
      </c>
      <c r="D47" s="51">
        <v>5</v>
      </c>
      <c r="E47" s="45">
        <v>1</v>
      </c>
      <c r="F47" s="45">
        <v>2</v>
      </c>
      <c r="G47" s="45">
        <v>3</v>
      </c>
      <c r="H47" s="45">
        <v>13</v>
      </c>
      <c r="I47" s="51">
        <v>1</v>
      </c>
      <c r="J47" s="45">
        <v>4</v>
      </c>
      <c r="K47" s="45">
        <v>1</v>
      </c>
      <c r="L47" s="45">
        <v>10</v>
      </c>
      <c r="M47" s="45">
        <v>3</v>
      </c>
      <c r="N47" s="45">
        <v>8</v>
      </c>
      <c r="O47" s="45">
        <v>9</v>
      </c>
      <c r="P47" s="45">
        <v>13</v>
      </c>
      <c r="Q47" s="45">
        <v>23</v>
      </c>
    </row>
    <row r="48" spans="2:17" x14ac:dyDescent="0.15">
      <c r="B48" s="52"/>
      <c r="C48" s="53">
        <f>$C47/C47</f>
        <v>1</v>
      </c>
      <c r="D48" s="53">
        <f>D47/$C47</f>
        <v>5.2083333333333336E-2</v>
      </c>
      <c r="E48" s="53">
        <f t="shared" ref="E48:H48" si="26">E47/$C47</f>
        <v>1.0416666666666666E-2</v>
      </c>
      <c r="F48" s="53">
        <f t="shared" si="26"/>
        <v>2.0833333333333332E-2</v>
      </c>
      <c r="G48" s="53">
        <f t="shared" si="26"/>
        <v>3.125E-2</v>
      </c>
      <c r="H48" s="53">
        <f t="shared" si="26"/>
        <v>0.13541666666666666</v>
      </c>
      <c r="I48" s="53">
        <f>I47/$C47</f>
        <v>1.0416666666666666E-2</v>
      </c>
      <c r="J48" s="53">
        <f t="shared" ref="J48:Q48" si="27">J47/$C47</f>
        <v>4.1666666666666664E-2</v>
      </c>
      <c r="K48" s="53">
        <f t="shared" si="27"/>
        <v>1.0416666666666666E-2</v>
      </c>
      <c r="L48" s="53">
        <f t="shared" si="27"/>
        <v>0.10416666666666667</v>
      </c>
      <c r="M48" s="53">
        <f t="shared" si="27"/>
        <v>3.125E-2</v>
      </c>
      <c r="N48" s="53">
        <f t="shared" si="27"/>
        <v>8.3333333333333329E-2</v>
      </c>
      <c r="O48" s="53">
        <f t="shared" si="27"/>
        <v>9.375E-2</v>
      </c>
      <c r="P48" s="53">
        <f t="shared" si="27"/>
        <v>0.13541666666666666</v>
      </c>
      <c r="Q48" s="53">
        <f t="shared" si="27"/>
        <v>0.23958333333333334</v>
      </c>
    </row>
    <row r="50" spans="2:18" x14ac:dyDescent="0.4">
      <c r="B50" s="18" t="s">
        <v>48</v>
      </c>
      <c r="Q50" s="19"/>
      <c r="R50" s="19"/>
    </row>
    <row r="51" spans="2:18" s="24" customFormat="1" ht="47.25" customHeight="1" x14ac:dyDescent="0.4">
      <c r="B51" s="89"/>
      <c r="C51" s="90" t="s">
        <v>39</v>
      </c>
      <c r="D51" s="96" t="s">
        <v>215</v>
      </c>
      <c r="E51" s="96" t="s">
        <v>127</v>
      </c>
      <c r="F51" s="96" t="s">
        <v>128</v>
      </c>
      <c r="G51" s="96" t="s">
        <v>129</v>
      </c>
      <c r="H51" s="96" t="s">
        <v>216</v>
      </c>
      <c r="I51" s="96" t="s">
        <v>131</v>
      </c>
      <c r="J51" s="96" t="s">
        <v>217</v>
      </c>
      <c r="K51" s="96" t="s">
        <v>135</v>
      </c>
      <c r="L51" s="96" t="s">
        <v>198</v>
      </c>
      <c r="M51" s="96" t="s">
        <v>218</v>
      </c>
      <c r="N51" s="96" t="s">
        <v>200</v>
      </c>
      <c r="O51" s="96" t="s">
        <v>136</v>
      </c>
      <c r="P51" s="91" t="s">
        <v>2</v>
      </c>
      <c r="Q51" s="91" t="s">
        <v>91</v>
      </c>
    </row>
    <row r="52" spans="2:18" x14ac:dyDescent="0.15">
      <c r="B52" s="164" t="s">
        <v>42</v>
      </c>
      <c r="C52" s="44">
        <f>SUM(D52:Q52)</f>
        <v>1360</v>
      </c>
      <c r="D52" s="45">
        <f t="shared" ref="D52:Q52" si="28">SUM(D54,D56,D58,D60,D62,)</f>
        <v>109</v>
      </c>
      <c r="E52" s="45">
        <f t="shared" si="28"/>
        <v>9</v>
      </c>
      <c r="F52" s="45">
        <f t="shared" si="28"/>
        <v>64</v>
      </c>
      <c r="G52" s="45">
        <f t="shared" si="28"/>
        <v>38</v>
      </c>
      <c r="H52" s="45">
        <f t="shared" si="28"/>
        <v>226</v>
      </c>
      <c r="I52" s="45">
        <f t="shared" si="28"/>
        <v>11</v>
      </c>
      <c r="J52" s="45">
        <f t="shared" si="28"/>
        <v>68</v>
      </c>
      <c r="K52" s="45">
        <f t="shared" si="28"/>
        <v>20</v>
      </c>
      <c r="L52" s="45">
        <f t="shared" si="28"/>
        <v>175</v>
      </c>
      <c r="M52" s="45">
        <f t="shared" si="28"/>
        <v>112</v>
      </c>
      <c r="N52" s="45">
        <f t="shared" si="28"/>
        <v>115</v>
      </c>
      <c r="O52" s="45">
        <f t="shared" si="28"/>
        <v>120</v>
      </c>
      <c r="P52" s="45">
        <f t="shared" si="28"/>
        <v>72</v>
      </c>
      <c r="Q52" s="45">
        <f t="shared" si="28"/>
        <v>221</v>
      </c>
      <c r="R52" s="19"/>
    </row>
    <row r="53" spans="2:18" ht="12.75" thickBot="1" x14ac:dyDescent="0.2">
      <c r="B53" s="47"/>
      <c r="C53" s="48">
        <f>$C52/C52</f>
        <v>1</v>
      </c>
      <c r="D53" s="48">
        <f t="shared" ref="D53:Q53" si="29">D52/$C52</f>
        <v>8.0147058823529418E-2</v>
      </c>
      <c r="E53" s="48">
        <f t="shared" si="29"/>
        <v>6.6176470588235293E-3</v>
      </c>
      <c r="F53" s="48">
        <f t="shared" si="29"/>
        <v>4.7058823529411764E-2</v>
      </c>
      <c r="G53" s="48">
        <f t="shared" si="29"/>
        <v>2.7941176470588237E-2</v>
      </c>
      <c r="H53" s="48">
        <f t="shared" si="29"/>
        <v>0.16617647058823529</v>
      </c>
      <c r="I53" s="48">
        <f t="shared" si="29"/>
        <v>8.0882352941176478E-3</v>
      </c>
      <c r="J53" s="48">
        <f t="shared" si="29"/>
        <v>0.05</v>
      </c>
      <c r="K53" s="48">
        <f t="shared" si="29"/>
        <v>1.4705882352941176E-2</v>
      </c>
      <c r="L53" s="48">
        <f t="shared" si="29"/>
        <v>0.12867647058823528</v>
      </c>
      <c r="M53" s="48">
        <f t="shared" si="29"/>
        <v>8.2352941176470587E-2</v>
      </c>
      <c r="N53" s="48">
        <f t="shared" si="29"/>
        <v>8.455882352941177E-2</v>
      </c>
      <c r="O53" s="48">
        <f t="shared" si="29"/>
        <v>8.8235294117647065E-2</v>
      </c>
      <c r="P53" s="48">
        <f t="shared" si="29"/>
        <v>5.2941176470588235E-2</v>
      </c>
      <c r="Q53" s="48">
        <f t="shared" si="29"/>
        <v>0.16250000000000001</v>
      </c>
      <c r="R53" s="19"/>
    </row>
    <row r="54" spans="2:18" ht="12.75" thickTop="1" x14ac:dyDescent="0.15">
      <c r="B54" s="50" t="s">
        <v>17</v>
      </c>
      <c r="C54" s="44">
        <f>SUM(D54:Q54)</f>
        <v>1017</v>
      </c>
      <c r="D54" s="51">
        <v>79</v>
      </c>
      <c r="E54" s="45">
        <v>7</v>
      </c>
      <c r="F54" s="45">
        <v>45</v>
      </c>
      <c r="G54" s="45">
        <v>26</v>
      </c>
      <c r="H54" s="51">
        <v>166</v>
      </c>
      <c r="I54" s="45">
        <v>8</v>
      </c>
      <c r="J54" s="45">
        <v>48</v>
      </c>
      <c r="K54" s="45">
        <v>12</v>
      </c>
      <c r="L54" s="45">
        <v>124</v>
      </c>
      <c r="M54" s="45">
        <v>75</v>
      </c>
      <c r="N54" s="45">
        <v>84</v>
      </c>
      <c r="O54" s="45">
        <v>97</v>
      </c>
      <c r="P54" s="45">
        <v>57</v>
      </c>
      <c r="Q54" s="45">
        <v>189</v>
      </c>
      <c r="R54" s="19"/>
    </row>
    <row r="55" spans="2:18" x14ac:dyDescent="0.15">
      <c r="B55" s="52"/>
      <c r="C55" s="53">
        <f>$C54/C54</f>
        <v>1</v>
      </c>
      <c r="D55" s="53">
        <f t="shared" ref="D55:Q55" si="30">D54/$C54</f>
        <v>7.7679449360865294E-2</v>
      </c>
      <c r="E55" s="53">
        <f t="shared" si="30"/>
        <v>6.8829891838741398E-3</v>
      </c>
      <c r="F55" s="53">
        <f t="shared" si="30"/>
        <v>4.4247787610619468E-2</v>
      </c>
      <c r="G55" s="53">
        <f t="shared" si="30"/>
        <v>2.5565388397246803E-2</v>
      </c>
      <c r="H55" s="53">
        <f t="shared" si="30"/>
        <v>0.16322517207472959</v>
      </c>
      <c r="I55" s="53">
        <f t="shared" si="30"/>
        <v>7.8662733529990172E-3</v>
      </c>
      <c r="J55" s="53">
        <f t="shared" si="30"/>
        <v>4.71976401179941E-2</v>
      </c>
      <c r="K55" s="53">
        <f t="shared" si="30"/>
        <v>1.1799410029498525E-2</v>
      </c>
      <c r="L55" s="53">
        <f t="shared" si="30"/>
        <v>0.12192723697148476</v>
      </c>
      <c r="M55" s="53">
        <f t="shared" si="30"/>
        <v>7.3746312684365781E-2</v>
      </c>
      <c r="N55" s="53">
        <f t="shared" si="30"/>
        <v>8.2595870206489674E-2</v>
      </c>
      <c r="O55" s="53">
        <f t="shared" si="30"/>
        <v>9.5378564405113081E-2</v>
      </c>
      <c r="P55" s="53">
        <f t="shared" si="30"/>
        <v>5.6047197640117993E-2</v>
      </c>
      <c r="Q55" s="53">
        <f t="shared" si="30"/>
        <v>0.18584070796460178</v>
      </c>
      <c r="R55" s="19"/>
    </row>
    <row r="56" spans="2:18" x14ac:dyDescent="0.15">
      <c r="B56" s="50" t="s">
        <v>18</v>
      </c>
      <c r="C56" s="44">
        <f>SUM(D56:Q56)</f>
        <v>168</v>
      </c>
      <c r="D56" s="51">
        <v>12</v>
      </c>
      <c r="E56" s="45">
        <v>0</v>
      </c>
      <c r="F56" s="45">
        <v>10</v>
      </c>
      <c r="G56" s="45">
        <v>4</v>
      </c>
      <c r="H56" s="51">
        <v>25</v>
      </c>
      <c r="I56" s="45">
        <v>1</v>
      </c>
      <c r="J56" s="45">
        <v>11</v>
      </c>
      <c r="K56" s="45">
        <v>3</v>
      </c>
      <c r="L56" s="45">
        <v>25</v>
      </c>
      <c r="M56" s="45">
        <v>15</v>
      </c>
      <c r="N56" s="45">
        <v>16</v>
      </c>
      <c r="O56" s="45">
        <v>15</v>
      </c>
      <c r="P56" s="45">
        <v>9</v>
      </c>
      <c r="Q56" s="45">
        <v>22</v>
      </c>
      <c r="R56" s="19"/>
    </row>
    <row r="57" spans="2:18" x14ac:dyDescent="0.15">
      <c r="B57" s="52"/>
      <c r="C57" s="53">
        <f>$C56/C56</f>
        <v>1</v>
      </c>
      <c r="D57" s="53">
        <f t="shared" ref="D57:Q57" si="31">D56/$C56</f>
        <v>7.1428571428571425E-2</v>
      </c>
      <c r="E57" s="53">
        <f t="shared" si="31"/>
        <v>0</v>
      </c>
      <c r="F57" s="53">
        <f t="shared" si="31"/>
        <v>5.9523809523809521E-2</v>
      </c>
      <c r="G57" s="53">
        <f t="shared" si="31"/>
        <v>2.3809523809523808E-2</v>
      </c>
      <c r="H57" s="53">
        <f t="shared" si="31"/>
        <v>0.14880952380952381</v>
      </c>
      <c r="I57" s="53">
        <f t="shared" si="31"/>
        <v>5.9523809523809521E-3</v>
      </c>
      <c r="J57" s="53">
        <f t="shared" si="31"/>
        <v>6.5476190476190479E-2</v>
      </c>
      <c r="K57" s="53">
        <f t="shared" si="31"/>
        <v>1.7857142857142856E-2</v>
      </c>
      <c r="L57" s="53">
        <f t="shared" si="31"/>
        <v>0.14880952380952381</v>
      </c>
      <c r="M57" s="53">
        <f t="shared" si="31"/>
        <v>8.9285714285714288E-2</v>
      </c>
      <c r="N57" s="53">
        <f t="shared" si="31"/>
        <v>9.5238095238095233E-2</v>
      </c>
      <c r="O57" s="53">
        <f t="shared" si="31"/>
        <v>8.9285714285714288E-2</v>
      </c>
      <c r="P57" s="53">
        <f t="shared" si="31"/>
        <v>5.3571428571428568E-2</v>
      </c>
      <c r="Q57" s="53">
        <f t="shared" si="31"/>
        <v>0.13095238095238096</v>
      </c>
      <c r="R57" s="19"/>
    </row>
    <row r="58" spans="2:18" x14ac:dyDescent="0.15">
      <c r="B58" s="50" t="s">
        <v>19</v>
      </c>
      <c r="C58" s="44">
        <f>SUM(D58:Q58)</f>
        <v>48</v>
      </c>
      <c r="D58" s="51">
        <v>5</v>
      </c>
      <c r="E58" s="45">
        <v>0</v>
      </c>
      <c r="F58" s="45">
        <v>3</v>
      </c>
      <c r="G58" s="45">
        <v>3</v>
      </c>
      <c r="H58" s="51">
        <v>13</v>
      </c>
      <c r="I58" s="45">
        <v>1</v>
      </c>
      <c r="J58" s="45">
        <v>2</v>
      </c>
      <c r="K58" s="45">
        <v>0</v>
      </c>
      <c r="L58" s="45">
        <v>6</v>
      </c>
      <c r="M58" s="45">
        <v>8</v>
      </c>
      <c r="N58" s="45">
        <v>2</v>
      </c>
      <c r="O58" s="45">
        <v>3</v>
      </c>
      <c r="P58" s="45">
        <v>2</v>
      </c>
      <c r="Q58" s="45">
        <v>0</v>
      </c>
      <c r="R58" s="19"/>
    </row>
    <row r="59" spans="2:18" x14ac:dyDescent="0.15">
      <c r="B59" s="52"/>
      <c r="C59" s="53">
        <f>$C58/C58</f>
        <v>1</v>
      </c>
      <c r="D59" s="53">
        <f t="shared" ref="D59:Q59" si="32">D58/$C58</f>
        <v>0.10416666666666667</v>
      </c>
      <c r="E59" s="53">
        <f t="shared" si="32"/>
        <v>0</v>
      </c>
      <c r="F59" s="53">
        <f t="shared" si="32"/>
        <v>6.25E-2</v>
      </c>
      <c r="G59" s="53">
        <f t="shared" si="32"/>
        <v>6.25E-2</v>
      </c>
      <c r="H59" s="53">
        <f t="shared" si="32"/>
        <v>0.27083333333333331</v>
      </c>
      <c r="I59" s="53">
        <f t="shared" si="32"/>
        <v>2.0833333333333332E-2</v>
      </c>
      <c r="J59" s="53">
        <f t="shared" si="32"/>
        <v>4.1666666666666664E-2</v>
      </c>
      <c r="K59" s="53">
        <f t="shared" si="32"/>
        <v>0</v>
      </c>
      <c r="L59" s="53">
        <f t="shared" si="32"/>
        <v>0.125</v>
      </c>
      <c r="M59" s="53">
        <f t="shared" si="32"/>
        <v>0.16666666666666666</v>
      </c>
      <c r="N59" s="53">
        <f t="shared" si="32"/>
        <v>4.1666666666666664E-2</v>
      </c>
      <c r="O59" s="53">
        <f t="shared" si="32"/>
        <v>6.25E-2</v>
      </c>
      <c r="P59" s="53">
        <f t="shared" si="32"/>
        <v>4.1666666666666664E-2</v>
      </c>
      <c r="Q59" s="53">
        <f t="shared" si="32"/>
        <v>0</v>
      </c>
      <c r="R59" s="19"/>
    </row>
    <row r="60" spans="2:18" x14ac:dyDescent="0.15">
      <c r="B60" s="50" t="s">
        <v>20</v>
      </c>
      <c r="C60" s="44">
        <f>SUM(D60:Q60)</f>
        <v>90</v>
      </c>
      <c r="D60" s="51">
        <v>10</v>
      </c>
      <c r="E60" s="45">
        <v>0</v>
      </c>
      <c r="F60" s="45">
        <v>4</v>
      </c>
      <c r="G60" s="45">
        <v>4</v>
      </c>
      <c r="H60" s="51">
        <v>18</v>
      </c>
      <c r="I60" s="45">
        <v>0</v>
      </c>
      <c r="J60" s="45">
        <v>6</v>
      </c>
      <c r="K60" s="45">
        <v>3</v>
      </c>
      <c r="L60" s="45">
        <v>18</v>
      </c>
      <c r="M60" s="45">
        <v>10</v>
      </c>
      <c r="N60" s="45">
        <v>10</v>
      </c>
      <c r="O60" s="45">
        <v>3</v>
      </c>
      <c r="P60" s="45">
        <v>1</v>
      </c>
      <c r="Q60" s="45">
        <v>3</v>
      </c>
      <c r="R60" s="19"/>
    </row>
    <row r="61" spans="2:18" x14ac:dyDescent="0.15">
      <c r="B61" s="52"/>
      <c r="C61" s="53">
        <f>$C60/C60</f>
        <v>1</v>
      </c>
      <c r="D61" s="53">
        <f t="shared" ref="D61:Q61" si="33">D60/$C60</f>
        <v>0.1111111111111111</v>
      </c>
      <c r="E61" s="53">
        <f t="shared" si="33"/>
        <v>0</v>
      </c>
      <c r="F61" s="53">
        <f t="shared" si="33"/>
        <v>4.4444444444444446E-2</v>
      </c>
      <c r="G61" s="53">
        <f t="shared" si="33"/>
        <v>4.4444444444444446E-2</v>
      </c>
      <c r="H61" s="53">
        <f t="shared" si="33"/>
        <v>0.2</v>
      </c>
      <c r="I61" s="53">
        <f t="shared" si="33"/>
        <v>0</v>
      </c>
      <c r="J61" s="53">
        <f t="shared" si="33"/>
        <v>6.6666666666666666E-2</v>
      </c>
      <c r="K61" s="53">
        <f t="shared" si="33"/>
        <v>3.3333333333333333E-2</v>
      </c>
      <c r="L61" s="53">
        <f t="shared" si="33"/>
        <v>0.2</v>
      </c>
      <c r="M61" s="53">
        <f t="shared" si="33"/>
        <v>0.1111111111111111</v>
      </c>
      <c r="N61" s="53">
        <f t="shared" si="33"/>
        <v>0.1111111111111111</v>
      </c>
      <c r="O61" s="53">
        <f t="shared" si="33"/>
        <v>3.3333333333333333E-2</v>
      </c>
      <c r="P61" s="53">
        <f t="shared" si="33"/>
        <v>1.1111111111111112E-2</v>
      </c>
      <c r="Q61" s="53">
        <f t="shared" si="33"/>
        <v>3.3333333333333333E-2</v>
      </c>
      <c r="R61" s="19"/>
    </row>
    <row r="62" spans="2:18" x14ac:dyDescent="0.15">
      <c r="B62" s="50" t="s">
        <v>24</v>
      </c>
      <c r="C62" s="44">
        <f>SUM(D62:Q62)</f>
        <v>37</v>
      </c>
      <c r="D62" s="51">
        <v>3</v>
      </c>
      <c r="E62" s="45">
        <v>2</v>
      </c>
      <c r="F62" s="45">
        <v>2</v>
      </c>
      <c r="G62" s="45">
        <v>1</v>
      </c>
      <c r="H62" s="51">
        <v>4</v>
      </c>
      <c r="I62" s="45">
        <v>1</v>
      </c>
      <c r="J62" s="45">
        <v>1</v>
      </c>
      <c r="K62" s="45">
        <v>2</v>
      </c>
      <c r="L62" s="45">
        <v>2</v>
      </c>
      <c r="M62" s="45">
        <v>4</v>
      </c>
      <c r="N62" s="45">
        <v>3</v>
      </c>
      <c r="O62" s="45">
        <v>2</v>
      </c>
      <c r="P62" s="45">
        <v>3</v>
      </c>
      <c r="Q62" s="45">
        <v>7</v>
      </c>
      <c r="R62" s="19"/>
    </row>
    <row r="63" spans="2:18" x14ac:dyDescent="0.15">
      <c r="B63" s="52"/>
      <c r="C63" s="53">
        <f>$C62/C62</f>
        <v>1</v>
      </c>
      <c r="D63" s="53">
        <f t="shared" ref="D63:Q63" si="34">D62/$C62</f>
        <v>8.1081081081081086E-2</v>
      </c>
      <c r="E63" s="53">
        <f t="shared" si="34"/>
        <v>5.4054054054054057E-2</v>
      </c>
      <c r="F63" s="53">
        <f t="shared" si="34"/>
        <v>5.4054054054054057E-2</v>
      </c>
      <c r="G63" s="53">
        <f t="shared" si="34"/>
        <v>2.7027027027027029E-2</v>
      </c>
      <c r="H63" s="53">
        <f t="shared" si="34"/>
        <v>0.10810810810810811</v>
      </c>
      <c r="I63" s="53">
        <f t="shared" si="34"/>
        <v>2.7027027027027029E-2</v>
      </c>
      <c r="J63" s="53">
        <f t="shared" si="34"/>
        <v>2.7027027027027029E-2</v>
      </c>
      <c r="K63" s="53">
        <f t="shared" si="34"/>
        <v>5.4054054054054057E-2</v>
      </c>
      <c r="L63" s="53">
        <f t="shared" si="34"/>
        <v>5.4054054054054057E-2</v>
      </c>
      <c r="M63" s="53">
        <f t="shared" si="34"/>
        <v>0.10810810810810811</v>
      </c>
      <c r="N63" s="53">
        <f t="shared" si="34"/>
        <v>8.1081081081081086E-2</v>
      </c>
      <c r="O63" s="53">
        <f t="shared" si="34"/>
        <v>5.4054054054054057E-2</v>
      </c>
      <c r="P63" s="53">
        <f t="shared" si="34"/>
        <v>8.1081081081081086E-2</v>
      </c>
      <c r="Q63" s="53">
        <f t="shared" si="34"/>
        <v>0.1891891891891892</v>
      </c>
      <c r="R63" s="19"/>
    </row>
    <row r="64" spans="2:18" x14ac:dyDescent="0.4">
      <c r="R64" s="19"/>
    </row>
    <row r="65" spans="2:18" x14ac:dyDescent="0.4">
      <c r="B65" s="18" t="s">
        <v>49</v>
      </c>
      <c r="R65" s="19"/>
    </row>
    <row r="66" spans="2:18" s="24" customFormat="1" ht="49.5" customHeight="1" x14ac:dyDescent="0.4">
      <c r="B66" s="89"/>
      <c r="C66" s="90" t="s">
        <v>39</v>
      </c>
      <c r="D66" s="96" t="s">
        <v>215</v>
      </c>
      <c r="E66" s="96" t="s">
        <v>127</v>
      </c>
      <c r="F66" s="96" t="s">
        <v>128</v>
      </c>
      <c r="G66" s="96" t="s">
        <v>129</v>
      </c>
      <c r="H66" s="96" t="s">
        <v>216</v>
      </c>
      <c r="I66" s="96" t="s">
        <v>131</v>
      </c>
      <c r="J66" s="96" t="s">
        <v>217</v>
      </c>
      <c r="K66" s="96" t="s">
        <v>135</v>
      </c>
      <c r="L66" s="96" t="s">
        <v>198</v>
      </c>
      <c r="M66" s="96" t="s">
        <v>218</v>
      </c>
      <c r="N66" s="96" t="s">
        <v>200</v>
      </c>
      <c r="O66" s="96" t="s">
        <v>136</v>
      </c>
      <c r="P66" s="91" t="s">
        <v>2</v>
      </c>
      <c r="Q66" s="91" t="s">
        <v>91</v>
      </c>
    </row>
    <row r="67" spans="2:18" x14ac:dyDescent="0.15">
      <c r="B67" s="164" t="s">
        <v>42</v>
      </c>
      <c r="C67" s="44">
        <f>SUM(D67:Q67)</f>
        <v>1341</v>
      </c>
      <c r="D67" s="45">
        <f>SUM(D69,D71,D73,D75,D77,D79)</f>
        <v>108</v>
      </c>
      <c r="E67" s="45">
        <f t="shared" ref="E67:Q67" si="35">SUM(E69,E71,E73,E75,E77,E79)</f>
        <v>9</v>
      </c>
      <c r="F67" s="45">
        <f t="shared" si="35"/>
        <v>64</v>
      </c>
      <c r="G67" s="45">
        <f t="shared" si="35"/>
        <v>38</v>
      </c>
      <c r="H67" s="45">
        <f t="shared" si="35"/>
        <v>224</v>
      </c>
      <c r="I67" s="45">
        <f t="shared" si="35"/>
        <v>11</v>
      </c>
      <c r="J67" s="45">
        <f t="shared" si="35"/>
        <v>68</v>
      </c>
      <c r="K67" s="45">
        <f t="shared" si="35"/>
        <v>20</v>
      </c>
      <c r="L67" s="45">
        <f t="shared" si="35"/>
        <v>175</v>
      </c>
      <c r="M67" s="45">
        <f t="shared" si="35"/>
        <v>112</v>
      </c>
      <c r="N67" s="45">
        <f t="shared" si="35"/>
        <v>115</v>
      </c>
      <c r="O67" s="45">
        <f t="shared" si="35"/>
        <v>118</v>
      </c>
      <c r="P67" s="45">
        <f t="shared" si="35"/>
        <v>71</v>
      </c>
      <c r="Q67" s="45">
        <f t="shared" si="35"/>
        <v>208</v>
      </c>
      <c r="R67" s="19"/>
    </row>
    <row r="68" spans="2:18" ht="12.75" thickBot="1" x14ac:dyDescent="0.2">
      <c r="B68" s="47"/>
      <c r="C68" s="48">
        <f>$C67/C67</f>
        <v>1</v>
      </c>
      <c r="D68" s="48">
        <f>D67/$C67</f>
        <v>8.0536912751677847E-2</v>
      </c>
      <c r="E68" s="48">
        <f t="shared" ref="E68:G68" si="36">E67/$C67</f>
        <v>6.7114093959731542E-3</v>
      </c>
      <c r="F68" s="48">
        <f t="shared" si="36"/>
        <v>4.7725577926920205E-2</v>
      </c>
      <c r="G68" s="48">
        <f t="shared" si="36"/>
        <v>2.8337061894108874E-2</v>
      </c>
      <c r="H68" s="48">
        <f>H67/$C67</f>
        <v>0.16703952274422074</v>
      </c>
      <c r="I68" s="48">
        <f t="shared" ref="I68:Q68" si="37">I67/$C67</f>
        <v>8.2028337061894104E-3</v>
      </c>
      <c r="J68" s="48">
        <f t="shared" si="37"/>
        <v>5.070842654735272E-2</v>
      </c>
      <c r="K68" s="48">
        <f t="shared" si="37"/>
        <v>1.4914243102162566E-2</v>
      </c>
      <c r="L68" s="48">
        <f t="shared" si="37"/>
        <v>0.13049962714392244</v>
      </c>
      <c r="M68" s="48">
        <f t="shared" si="37"/>
        <v>8.3519761372110368E-2</v>
      </c>
      <c r="N68" s="48">
        <f t="shared" si="37"/>
        <v>8.5756897837434745E-2</v>
      </c>
      <c r="O68" s="48">
        <f t="shared" si="37"/>
        <v>8.7994034302759136E-2</v>
      </c>
      <c r="P68" s="48">
        <f t="shared" si="37"/>
        <v>5.2945563012677103E-2</v>
      </c>
      <c r="Q68" s="48">
        <f t="shared" si="37"/>
        <v>0.15510812826249068</v>
      </c>
      <c r="R68" s="19"/>
    </row>
    <row r="69" spans="2:18" ht="12.75" thickTop="1" x14ac:dyDescent="0.15">
      <c r="B69" s="50" t="s">
        <v>502</v>
      </c>
      <c r="C69" s="44">
        <f>SUM(D69:Q69)</f>
        <v>150</v>
      </c>
      <c r="D69" s="51">
        <v>9</v>
      </c>
      <c r="E69" s="45">
        <v>1</v>
      </c>
      <c r="F69" s="45">
        <v>4</v>
      </c>
      <c r="G69" s="45">
        <v>3</v>
      </c>
      <c r="H69" s="51">
        <v>15</v>
      </c>
      <c r="I69" s="45">
        <v>1</v>
      </c>
      <c r="J69" s="45">
        <v>2</v>
      </c>
      <c r="K69" s="45">
        <v>2</v>
      </c>
      <c r="L69" s="45">
        <v>17</v>
      </c>
      <c r="M69" s="45">
        <v>9</v>
      </c>
      <c r="N69" s="45">
        <v>16</v>
      </c>
      <c r="O69" s="45">
        <v>15</v>
      </c>
      <c r="P69" s="45">
        <v>14</v>
      </c>
      <c r="Q69" s="45">
        <v>42</v>
      </c>
    </row>
    <row r="70" spans="2:18" x14ac:dyDescent="0.15">
      <c r="B70" s="52"/>
      <c r="C70" s="53">
        <f>$C69/C69</f>
        <v>1</v>
      </c>
      <c r="D70" s="53">
        <f>D69/$C69</f>
        <v>0.06</v>
      </c>
      <c r="E70" s="53">
        <f t="shared" ref="E70:G70" si="38">E69/$C69</f>
        <v>6.6666666666666671E-3</v>
      </c>
      <c r="F70" s="53">
        <f t="shared" si="38"/>
        <v>2.6666666666666668E-2</v>
      </c>
      <c r="G70" s="53">
        <f t="shared" si="38"/>
        <v>0.02</v>
      </c>
      <c r="H70" s="53">
        <f>H69/$C69</f>
        <v>0.1</v>
      </c>
      <c r="I70" s="53">
        <f t="shared" ref="I70:Q70" si="39">I69/$C69</f>
        <v>6.6666666666666671E-3</v>
      </c>
      <c r="J70" s="53">
        <f t="shared" si="39"/>
        <v>1.3333333333333334E-2</v>
      </c>
      <c r="K70" s="53">
        <f t="shared" si="39"/>
        <v>1.3333333333333334E-2</v>
      </c>
      <c r="L70" s="53">
        <f t="shared" si="39"/>
        <v>0.11333333333333333</v>
      </c>
      <c r="M70" s="53">
        <f t="shared" si="39"/>
        <v>0.06</v>
      </c>
      <c r="N70" s="53">
        <f t="shared" si="39"/>
        <v>0.10666666666666667</v>
      </c>
      <c r="O70" s="53">
        <f t="shared" si="39"/>
        <v>0.1</v>
      </c>
      <c r="P70" s="53">
        <f t="shared" si="39"/>
        <v>9.3333333333333338E-2</v>
      </c>
      <c r="Q70" s="53">
        <f t="shared" si="39"/>
        <v>0.28000000000000003</v>
      </c>
    </row>
    <row r="71" spans="2:18" x14ac:dyDescent="0.15">
      <c r="B71" s="50" t="s">
        <v>21</v>
      </c>
      <c r="C71" s="44">
        <f>SUM(D71:Q71)</f>
        <v>355</v>
      </c>
      <c r="D71" s="51">
        <v>28</v>
      </c>
      <c r="E71" s="45">
        <v>5</v>
      </c>
      <c r="F71" s="45">
        <v>14</v>
      </c>
      <c r="G71" s="45">
        <v>5</v>
      </c>
      <c r="H71" s="51">
        <v>52</v>
      </c>
      <c r="I71" s="45">
        <v>4</v>
      </c>
      <c r="J71" s="45">
        <v>18</v>
      </c>
      <c r="K71" s="45">
        <v>4</v>
      </c>
      <c r="L71" s="45">
        <v>37</v>
      </c>
      <c r="M71" s="45">
        <v>28</v>
      </c>
      <c r="N71" s="45">
        <v>34</v>
      </c>
      <c r="O71" s="45">
        <v>34</v>
      </c>
      <c r="P71" s="45">
        <v>20</v>
      </c>
      <c r="Q71" s="45">
        <v>72</v>
      </c>
    </row>
    <row r="72" spans="2:18" x14ac:dyDescent="0.15">
      <c r="B72" s="52"/>
      <c r="C72" s="53">
        <f>$C71/C71</f>
        <v>1</v>
      </c>
      <c r="D72" s="53">
        <f>D71/$C71</f>
        <v>7.8873239436619724E-2</v>
      </c>
      <c r="E72" s="53">
        <f t="shared" ref="E72:G72" si="40">E71/$C71</f>
        <v>1.4084507042253521E-2</v>
      </c>
      <c r="F72" s="53">
        <f t="shared" si="40"/>
        <v>3.9436619718309862E-2</v>
      </c>
      <c r="G72" s="53">
        <f t="shared" si="40"/>
        <v>1.4084507042253521E-2</v>
      </c>
      <c r="H72" s="53">
        <f>H71/$C71</f>
        <v>0.14647887323943662</v>
      </c>
      <c r="I72" s="53">
        <f t="shared" ref="I72:Q72" si="41">I71/$C71</f>
        <v>1.1267605633802818E-2</v>
      </c>
      <c r="J72" s="53">
        <f t="shared" si="41"/>
        <v>5.0704225352112678E-2</v>
      </c>
      <c r="K72" s="53">
        <f t="shared" si="41"/>
        <v>1.1267605633802818E-2</v>
      </c>
      <c r="L72" s="53">
        <f t="shared" si="41"/>
        <v>0.10422535211267606</v>
      </c>
      <c r="M72" s="53">
        <f t="shared" si="41"/>
        <v>7.8873239436619724E-2</v>
      </c>
      <c r="N72" s="53">
        <f t="shared" si="41"/>
        <v>9.5774647887323941E-2</v>
      </c>
      <c r="O72" s="53">
        <f t="shared" si="41"/>
        <v>9.5774647887323941E-2</v>
      </c>
      <c r="P72" s="53">
        <f t="shared" si="41"/>
        <v>5.6338028169014086E-2</v>
      </c>
      <c r="Q72" s="53">
        <f t="shared" si="41"/>
        <v>0.20281690140845071</v>
      </c>
    </row>
    <row r="73" spans="2:18" x14ac:dyDescent="0.15">
      <c r="B73" s="50" t="s">
        <v>22</v>
      </c>
      <c r="C73" s="44">
        <f>SUM(D73:Q73)</f>
        <v>469</v>
      </c>
      <c r="D73" s="51">
        <v>35</v>
      </c>
      <c r="E73" s="45">
        <v>2</v>
      </c>
      <c r="F73" s="45">
        <v>30</v>
      </c>
      <c r="G73" s="45">
        <v>18</v>
      </c>
      <c r="H73" s="51">
        <v>84</v>
      </c>
      <c r="I73" s="45">
        <v>2</v>
      </c>
      <c r="J73" s="45">
        <v>22</v>
      </c>
      <c r="K73" s="45">
        <v>7</v>
      </c>
      <c r="L73" s="45">
        <v>62</v>
      </c>
      <c r="M73" s="45">
        <v>32</v>
      </c>
      <c r="N73" s="45">
        <v>28</v>
      </c>
      <c r="O73" s="45">
        <v>54</v>
      </c>
      <c r="P73" s="45">
        <v>23</v>
      </c>
      <c r="Q73" s="45">
        <v>70</v>
      </c>
    </row>
    <row r="74" spans="2:18" x14ac:dyDescent="0.15">
      <c r="B74" s="52"/>
      <c r="C74" s="53">
        <f>$C73/C73</f>
        <v>1</v>
      </c>
      <c r="D74" s="53">
        <f>D73/$C73</f>
        <v>7.4626865671641784E-2</v>
      </c>
      <c r="E74" s="53">
        <f t="shared" ref="E74:G74" si="42">E73/$C73</f>
        <v>4.2643923240938165E-3</v>
      </c>
      <c r="F74" s="53">
        <f t="shared" si="42"/>
        <v>6.3965884861407252E-2</v>
      </c>
      <c r="G74" s="53">
        <f t="shared" si="42"/>
        <v>3.8379530916844352E-2</v>
      </c>
      <c r="H74" s="53">
        <f>H73/$C73</f>
        <v>0.17910447761194029</v>
      </c>
      <c r="I74" s="53">
        <f t="shared" ref="I74:Q74" si="43">I73/$C73</f>
        <v>4.2643923240938165E-3</v>
      </c>
      <c r="J74" s="53">
        <f t="shared" si="43"/>
        <v>4.6908315565031986E-2</v>
      </c>
      <c r="K74" s="53">
        <f t="shared" si="43"/>
        <v>1.4925373134328358E-2</v>
      </c>
      <c r="L74" s="53">
        <f t="shared" si="43"/>
        <v>0.13219616204690832</v>
      </c>
      <c r="M74" s="53">
        <f t="shared" si="43"/>
        <v>6.8230277185501065E-2</v>
      </c>
      <c r="N74" s="53">
        <f t="shared" si="43"/>
        <v>5.9701492537313432E-2</v>
      </c>
      <c r="O74" s="53">
        <f t="shared" si="43"/>
        <v>0.11513859275053305</v>
      </c>
      <c r="P74" s="53">
        <f t="shared" si="43"/>
        <v>4.9040511727078892E-2</v>
      </c>
      <c r="Q74" s="53">
        <f t="shared" si="43"/>
        <v>0.14925373134328357</v>
      </c>
    </row>
    <row r="75" spans="2:18" x14ac:dyDescent="0.15">
      <c r="B75" s="50" t="s">
        <v>23</v>
      </c>
      <c r="C75" s="44">
        <f>SUM(D75:Q75)</f>
        <v>184</v>
      </c>
      <c r="D75" s="51">
        <v>21</v>
      </c>
      <c r="E75" s="45">
        <v>1</v>
      </c>
      <c r="F75" s="45">
        <v>8</v>
      </c>
      <c r="G75" s="45">
        <v>6</v>
      </c>
      <c r="H75" s="51">
        <v>36</v>
      </c>
      <c r="I75" s="45">
        <v>1</v>
      </c>
      <c r="J75" s="45">
        <v>13</v>
      </c>
      <c r="K75" s="45">
        <v>3</v>
      </c>
      <c r="L75" s="45">
        <v>30</v>
      </c>
      <c r="M75" s="45">
        <v>20</v>
      </c>
      <c r="N75" s="45">
        <v>19</v>
      </c>
      <c r="O75" s="45">
        <v>8</v>
      </c>
      <c r="P75" s="45">
        <v>8</v>
      </c>
      <c r="Q75" s="45">
        <v>10</v>
      </c>
    </row>
    <row r="76" spans="2:18" x14ac:dyDescent="0.15">
      <c r="B76" s="52"/>
      <c r="C76" s="53">
        <f>$C75/C75</f>
        <v>1</v>
      </c>
      <c r="D76" s="53">
        <f>D75/$C75</f>
        <v>0.11413043478260869</v>
      </c>
      <c r="E76" s="53">
        <f t="shared" ref="E76:Q76" si="44">E75/$C75</f>
        <v>5.434782608695652E-3</v>
      </c>
      <c r="F76" s="53">
        <f t="shared" si="44"/>
        <v>4.3478260869565216E-2</v>
      </c>
      <c r="G76" s="53">
        <f t="shared" si="44"/>
        <v>3.2608695652173912E-2</v>
      </c>
      <c r="H76" s="53">
        <f t="shared" si="44"/>
        <v>0.19565217391304349</v>
      </c>
      <c r="I76" s="53">
        <f t="shared" si="44"/>
        <v>5.434782608695652E-3</v>
      </c>
      <c r="J76" s="53">
        <f t="shared" si="44"/>
        <v>7.0652173913043473E-2</v>
      </c>
      <c r="K76" s="53">
        <f t="shared" si="44"/>
        <v>1.6304347826086956E-2</v>
      </c>
      <c r="L76" s="53">
        <f t="shared" si="44"/>
        <v>0.16304347826086957</v>
      </c>
      <c r="M76" s="53">
        <f t="shared" si="44"/>
        <v>0.10869565217391304</v>
      </c>
      <c r="N76" s="53">
        <f t="shared" si="44"/>
        <v>0.10326086956521739</v>
      </c>
      <c r="O76" s="53">
        <f t="shared" si="44"/>
        <v>4.3478260869565216E-2</v>
      </c>
      <c r="P76" s="53">
        <f t="shared" si="44"/>
        <v>4.3478260869565216E-2</v>
      </c>
      <c r="Q76" s="53">
        <f t="shared" si="44"/>
        <v>5.434782608695652E-2</v>
      </c>
      <c r="R76" s="19"/>
    </row>
    <row r="77" spans="2:18" x14ac:dyDescent="0.15">
      <c r="B77" s="50" t="s">
        <v>320</v>
      </c>
      <c r="C77" s="44">
        <f>SUM(D77:Q77)</f>
        <v>135</v>
      </c>
      <c r="D77" s="51">
        <v>11</v>
      </c>
      <c r="E77" s="45">
        <v>0</v>
      </c>
      <c r="F77" s="45">
        <v>5</v>
      </c>
      <c r="G77" s="45">
        <v>5</v>
      </c>
      <c r="H77" s="51">
        <v>27</v>
      </c>
      <c r="I77" s="45">
        <v>3</v>
      </c>
      <c r="J77" s="45">
        <v>10</v>
      </c>
      <c r="K77" s="45">
        <v>2</v>
      </c>
      <c r="L77" s="45">
        <v>21</v>
      </c>
      <c r="M77" s="45">
        <v>19</v>
      </c>
      <c r="N77" s="45">
        <v>11</v>
      </c>
      <c r="O77" s="45">
        <v>4</v>
      </c>
      <c r="P77" s="45">
        <v>5</v>
      </c>
      <c r="Q77" s="45">
        <v>12</v>
      </c>
      <c r="R77" s="19"/>
    </row>
    <row r="78" spans="2:18" x14ac:dyDescent="0.15">
      <c r="B78" s="52"/>
      <c r="C78" s="53">
        <f>$C77/C77</f>
        <v>1</v>
      </c>
      <c r="D78" s="53">
        <f>D77/$C77</f>
        <v>8.1481481481481488E-2</v>
      </c>
      <c r="E78" s="53">
        <f t="shared" ref="E78:G78" si="45">E77/$C77</f>
        <v>0</v>
      </c>
      <c r="F78" s="53">
        <f t="shared" si="45"/>
        <v>3.7037037037037035E-2</v>
      </c>
      <c r="G78" s="53">
        <f t="shared" si="45"/>
        <v>3.7037037037037035E-2</v>
      </c>
      <c r="H78" s="53">
        <f>H77/$C77</f>
        <v>0.2</v>
      </c>
      <c r="I78" s="53">
        <f t="shared" ref="I78:Q78" si="46">I77/$C77</f>
        <v>2.2222222222222223E-2</v>
      </c>
      <c r="J78" s="53">
        <f t="shared" si="46"/>
        <v>7.407407407407407E-2</v>
      </c>
      <c r="K78" s="53">
        <f t="shared" si="46"/>
        <v>1.4814814814814815E-2</v>
      </c>
      <c r="L78" s="53">
        <f t="shared" si="46"/>
        <v>0.15555555555555556</v>
      </c>
      <c r="M78" s="53">
        <f t="shared" si="46"/>
        <v>0.14074074074074075</v>
      </c>
      <c r="N78" s="53">
        <f t="shared" si="46"/>
        <v>8.1481481481481488E-2</v>
      </c>
      <c r="O78" s="53">
        <f t="shared" si="46"/>
        <v>2.9629629629629631E-2</v>
      </c>
      <c r="P78" s="53">
        <f t="shared" si="46"/>
        <v>3.7037037037037035E-2</v>
      </c>
      <c r="Q78" s="53">
        <f t="shared" si="46"/>
        <v>8.8888888888888892E-2</v>
      </c>
      <c r="R78" s="19"/>
    </row>
    <row r="79" spans="2:18" x14ac:dyDescent="0.15">
      <c r="B79" s="50" t="s">
        <v>319</v>
      </c>
      <c r="C79" s="44">
        <f>SUM(D79:Q79)</f>
        <v>48</v>
      </c>
      <c r="D79" s="51">
        <v>4</v>
      </c>
      <c r="E79" s="45">
        <v>0</v>
      </c>
      <c r="F79" s="45">
        <v>3</v>
      </c>
      <c r="G79" s="45">
        <v>1</v>
      </c>
      <c r="H79" s="51">
        <v>10</v>
      </c>
      <c r="I79" s="45">
        <v>0</v>
      </c>
      <c r="J79" s="45">
        <v>3</v>
      </c>
      <c r="K79" s="45">
        <v>2</v>
      </c>
      <c r="L79" s="45">
        <v>8</v>
      </c>
      <c r="M79" s="45">
        <v>4</v>
      </c>
      <c r="N79" s="45">
        <v>7</v>
      </c>
      <c r="O79" s="45">
        <v>3</v>
      </c>
      <c r="P79" s="45">
        <v>1</v>
      </c>
      <c r="Q79" s="45">
        <v>2</v>
      </c>
      <c r="R79" s="19"/>
    </row>
    <row r="80" spans="2:18" ht="12.75" thickBot="1" x14ac:dyDescent="0.2">
      <c r="B80" s="52"/>
      <c r="C80" s="53">
        <f>$C79/C79</f>
        <v>1</v>
      </c>
      <c r="D80" s="53">
        <f>D79/$C79</f>
        <v>8.3333333333333329E-2</v>
      </c>
      <c r="E80" s="53">
        <f t="shared" ref="E80:G80" si="47">E79/$C79</f>
        <v>0</v>
      </c>
      <c r="F80" s="53">
        <f t="shared" si="47"/>
        <v>6.25E-2</v>
      </c>
      <c r="G80" s="53">
        <f t="shared" si="47"/>
        <v>2.0833333333333332E-2</v>
      </c>
      <c r="H80" s="53">
        <f>H79/$C79</f>
        <v>0.20833333333333334</v>
      </c>
      <c r="I80" s="53">
        <f t="shared" ref="I80:Q80" si="48">I79/$C79</f>
        <v>0</v>
      </c>
      <c r="J80" s="53">
        <f t="shared" si="48"/>
        <v>6.25E-2</v>
      </c>
      <c r="K80" s="53">
        <f t="shared" si="48"/>
        <v>4.1666666666666664E-2</v>
      </c>
      <c r="L80" s="53">
        <f t="shared" si="48"/>
        <v>0.16666666666666666</v>
      </c>
      <c r="M80" s="53">
        <f t="shared" si="48"/>
        <v>8.3333333333333329E-2</v>
      </c>
      <c r="N80" s="53">
        <f t="shared" si="48"/>
        <v>0.14583333333333334</v>
      </c>
      <c r="O80" s="53">
        <f t="shared" si="48"/>
        <v>6.25E-2</v>
      </c>
      <c r="P80" s="53">
        <f t="shared" si="48"/>
        <v>2.0833333333333332E-2</v>
      </c>
      <c r="Q80" s="53">
        <f t="shared" si="48"/>
        <v>4.1666666666666664E-2</v>
      </c>
      <c r="R80" s="19"/>
    </row>
    <row r="81" spans="2:28" ht="14.25" thickTop="1" x14ac:dyDescent="0.15">
      <c r="B81" s="243" t="s">
        <v>489</v>
      </c>
      <c r="C81" s="244">
        <f t="shared" ref="C81:C82" si="49">SUM(D81:Q81)</f>
        <v>1293</v>
      </c>
      <c r="D81" s="244">
        <f t="shared" ref="D81:Q81" si="50">SUM(D69,D71,D73,D75,D77)</f>
        <v>104</v>
      </c>
      <c r="E81" s="244">
        <f t="shared" si="50"/>
        <v>9</v>
      </c>
      <c r="F81" s="244">
        <f t="shared" si="50"/>
        <v>61</v>
      </c>
      <c r="G81" s="244">
        <f t="shared" si="50"/>
        <v>37</v>
      </c>
      <c r="H81" s="244">
        <f t="shared" si="50"/>
        <v>214</v>
      </c>
      <c r="I81" s="244">
        <f t="shared" si="50"/>
        <v>11</v>
      </c>
      <c r="J81" s="244">
        <f t="shared" si="50"/>
        <v>65</v>
      </c>
      <c r="K81" s="244">
        <f t="shared" si="50"/>
        <v>18</v>
      </c>
      <c r="L81" s="244">
        <f t="shared" si="50"/>
        <v>167</v>
      </c>
      <c r="M81" s="244">
        <f t="shared" si="50"/>
        <v>108</v>
      </c>
      <c r="N81" s="244">
        <f t="shared" si="50"/>
        <v>108</v>
      </c>
      <c r="O81" s="244">
        <f t="shared" si="50"/>
        <v>115</v>
      </c>
      <c r="P81" s="244">
        <f t="shared" si="50"/>
        <v>70</v>
      </c>
      <c r="Q81" s="244">
        <f t="shared" si="50"/>
        <v>206</v>
      </c>
      <c r="R81" s="19"/>
    </row>
    <row r="82" spans="2:28" ht="13.5" x14ac:dyDescent="0.15">
      <c r="B82" s="245"/>
      <c r="C82" s="237">
        <f t="shared" si="49"/>
        <v>1</v>
      </c>
      <c r="D82" s="238">
        <f>D81/$C81</f>
        <v>8.0433101314771854E-2</v>
      </c>
      <c r="E82" s="238">
        <f t="shared" ref="E82:Q82" si="51">E81/$C81</f>
        <v>6.9605568445475635E-3</v>
      </c>
      <c r="F82" s="238">
        <f t="shared" si="51"/>
        <v>4.7177107501933491E-2</v>
      </c>
      <c r="G82" s="238">
        <f t="shared" si="51"/>
        <v>2.8615622583139984E-2</v>
      </c>
      <c r="H82" s="238">
        <f t="shared" si="51"/>
        <v>0.16550657385924208</v>
      </c>
      <c r="I82" s="238">
        <f t="shared" si="51"/>
        <v>8.5073472544470227E-3</v>
      </c>
      <c r="J82" s="238">
        <f t="shared" si="51"/>
        <v>5.0270688321732405E-2</v>
      </c>
      <c r="K82" s="238">
        <f t="shared" si="51"/>
        <v>1.3921113689095127E-2</v>
      </c>
      <c r="L82" s="238">
        <f t="shared" si="51"/>
        <v>0.12915699922660479</v>
      </c>
      <c r="M82" s="238">
        <f t="shared" si="51"/>
        <v>8.3526682134570762E-2</v>
      </c>
      <c r="N82" s="238">
        <f t="shared" si="51"/>
        <v>8.3526682134570762E-2</v>
      </c>
      <c r="O82" s="238">
        <f t="shared" si="51"/>
        <v>8.8940448569218872E-2</v>
      </c>
      <c r="P82" s="238">
        <f t="shared" si="51"/>
        <v>5.4137664346481054E-2</v>
      </c>
      <c r="Q82" s="238">
        <f t="shared" si="51"/>
        <v>0.15931941221964424</v>
      </c>
      <c r="R82" s="19"/>
    </row>
    <row r="83" spans="2:28" x14ac:dyDescent="0.4">
      <c r="R83" s="19"/>
    </row>
    <row r="84" spans="2:28" ht="16.5" customHeight="1" x14ac:dyDescent="0.4">
      <c r="B84" s="18" t="s">
        <v>311</v>
      </c>
      <c r="R84" s="19"/>
    </row>
    <row r="85" spans="2:28" s="24" customFormat="1" ht="45" x14ac:dyDescent="0.4">
      <c r="B85" s="89"/>
      <c r="C85" s="90" t="s">
        <v>39</v>
      </c>
      <c r="D85" s="91" t="s">
        <v>215</v>
      </c>
      <c r="E85" s="91" t="s">
        <v>127</v>
      </c>
      <c r="F85" s="91" t="s">
        <v>128</v>
      </c>
      <c r="G85" s="91" t="s">
        <v>129</v>
      </c>
      <c r="H85" s="91" t="s">
        <v>216</v>
      </c>
      <c r="I85" s="91" t="s">
        <v>131</v>
      </c>
      <c r="J85" s="91" t="s">
        <v>217</v>
      </c>
      <c r="K85" s="91" t="s">
        <v>135</v>
      </c>
      <c r="L85" s="91" t="s">
        <v>198</v>
      </c>
      <c r="M85" s="91" t="s">
        <v>218</v>
      </c>
      <c r="N85" s="91" t="s">
        <v>200</v>
      </c>
      <c r="O85" s="91" t="s">
        <v>136</v>
      </c>
      <c r="P85" s="91" t="s">
        <v>2</v>
      </c>
      <c r="Q85" s="91" t="s">
        <v>91</v>
      </c>
    </row>
    <row r="86" spans="2:28" x14ac:dyDescent="0.15">
      <c r="B86" s="164" t="s">
        <v>42</v>
      </c>
      <c r="C86" s="44">
        <f>SUM(D86:Q86)</f>
        <v>1360</v>
      </c>
      <c r="D86" s="45">
        <f t="shared" ref="D86:Q86" si="52">SUM(D88,D90,D92,D94,D96,D98,D100)</f>
        <v>109</v>
      </c>
      <c r="E86" s="45">
        <f t="shared" si="52"/>
        <v>9</v>
      </c>
      <c r="F86" s="45">
        <f t="shared" si="52"/>
        <v>64</v>
      </c>
      <c r="G86" s="45">
        <f t="shared" si="52"/>
        <v>38</v>
      </c>
      <c r="H86" s="45">
        <f t="shared" si="52"/>
        <v>226</v>
      </c>
      <c r="I86" s="45">
        <f t="shared" si="52"/>
        <v>11</v>
      </c>
      <c r="J86" s="45">
        <f t="shared" si="52"/>
        <v>68</v>
      </c>
      <c r="K86" s="45">
        <f t="shared" si="52"/>
        <v>20</v>
      </c>
      <c r="L86" s="45">
        <f t="shared" si="52"/>
        <v>175</v>
      </c>
      <c r="M86" s="45">
        <f t="shared" si="52"/>
        <v>112</v>
      </c>
      <c r="N86" s="45">
        <f t="shared" si="52"/>
        <v>115</v>
      </c>
      <c r="O86" s="45">
        <f t="shared" si="52"/>
        <v>120</v>
      </c>
      <c r="P86" s="45">
        <f t="shared" si="52"/>
        <v>72</v>
      </c>
      <c r="Q86" s="45">
        <f t="shared" si="52"/>
        <v>221</v>
      </c>
      <c r="R86" s="19"/>
    </row>
    <row r="87" spans="2:28" ht="12.75" thickBot="1" x14ac:dyDescent="0.2">
      <c r="B87" s="47"/>
      <c r="C87" s="48">
        <f>$C86/C86</f>
        <v>1</v>
      </c>
      <c r="D87" s="48">
        <f t="shared" ref="D87:Q87" si="53">D86/$C86</f>
        <v>8.0147058823529418E-2</v>
      </c>
      <c r="E87" s="48">
        <f t="shared" si="53"/>
        <v>6.6176470588235293E-3</v>
      </c>
      <c r="F87" s="48">
        <f t="shared" si="53"/>
        <v>4.7058823529411764E-2</v>
      </c>
      <c r="G87" s="48">
        <f t="shared" si="53"/>
        <v>2.7941176470588237E-2</v>
      </c>
      <c r="H87" s="48">
        <f t="shared" si="53"/>
        <v>0.16617647058823529</v>
      </c>
      <c r="I87" s="48">
        <f t="shared" si="53"/>
        <v>8.0882352941176478E-3</v>
      </c>
      <c r="J87" s="48">
        <f>J86/$C86</f>
        <v>0.05</v>
      </c>
      <c r="K87" s="48">
        <f t="shared" si="53"/>
        <v>1.4705882352941176E-2</v>
      </c>
      <c r="L87" s="48">
        <f t="shared" si="53"/>
        <v>0.12867647058823528</v>
      </c>
      <c r="M87" s="48">
        <f t="shared" si="53"/>
        <v>8.2352941176470587E-2</v>
      </c>
      <c r="N87" s="48">
        <f t="shared" si="53"/>
        <v>8.455882352941177E-2</v>
      </c>
      <c r="O87" s="48">
        <f t="shared" si="53"/>
        <v>8.8235294117647065E-2</v>
      </c>
      <c r="P87" s="48">
        <f t="shared" si="53"/>
        <v>5.2941176470588235E-2</v>
      </c>
      <c r="Q87" s="48">
        <f t="shared" si="53"/>
        <v>0.16250000000000001</v>
      </c>
      <c r="R87" s="19"/>
    </row>
    <row r="88" spans="2:28" ht="12.75" thickTop="1" x14ac:dyDescent="0.15">
      <c r="B88" s="50" t="s">
        <v>67</v>
      </c>
      <c r="C88" s="44">
        <f>SUM(D88:Q88)</f>
        <v>432</v>
      </c>
      <c r="D88" s="51">
        <v>32</v>
      </c>
      <c r="E88" s="45">
        <v>2</v>
      </c>
      <c r="F88" s="45">
        <v>17</v>
      </c>
      <c r="G88" s="45">
        <v>14</v>
      </c>
      <c r="H88" s="51">
        <v>68</v>
      </c>
      <c r="I88" s="45">
        <v>1</v>
      </c>
      <c r="J88" s="45">
        <v>21</v>
      </c>
      <c r="K88" s="45">
        <v>5</v>
      </c>
      <c r="L88" s="45">
        <v>51</v>
      </c>
      <c r="M88" s="45">
        <v>37</v>
      </c>
      <c r="N88" s="45">
        <v>30</v>
      </c>
      <c r="O88" s="45">
        <v>40</v>
      </c>
      <c r="P88" s="45">
        <v>25</v>
      </c>
      <c r="Q88" s="45">
        <v>89</v>
      </c>
      <c r="R88" s="72"/>
      <c r="S88" s="73"/>
      <c r="T88" s="73"/>
      <c r="U88" s="73"/>
      <c r="V88" s="73"/>
      <c r="W88" s="73"/>
      <c r="X88" s="73"/>
      <c r="Y88" s="73"/>
      <c r="Z88" s="73"/>
      <c r="AA88" s="73"/>
      <c r="AB88" s="73"/>
    </row>
    <row r="89" spans="2:28" x14ac:dyDescent="0.15">
      <c r="B89" s="52"/>
      <c r="C89" s="53">
        <f>$C88/C88</f>
        <v>1</v>
      </c>
      <c r="D89" s="53">
        <f t="shared" ref="D89:Q89" si="54">D88/$C88</f>
        <v>7.407407407407407E-2</v>
      </c>
      <c r="E89" s="53">
        <f t="shared" si="54"/>
        <v>4.6296296296296294E-3</v>
      </c>
      <c r="F89" s="53">
        <f t="shared" si="54"/>
        <v>3.9351851851851853E-2</v>
      </c>
      <c r="G89" s="53">
        <f t="shared" si="54"/>
        <v>3.2407407407407406E-2</v>
      </c>
      <c r="H89" s="53">
        <f t="shared" si="54"/>
        <v>0.15740740740740741</v>
      </c>
      <c r="I89" s="53">
        <f t="shared" si="54"/>
        <v>2.3148148148148147E-3</v>
      </c>
      <c r="J89" s="53">
        <f t="shared" si="54"/>
        <v>4.8611111111111112E-2</v>
      </c>
      <c r="K89" s="53">
        <f t="shared" si="54"/>
        <v>1.1574074074074073E-2</v>
      </c>
      <c r="L89" s="53">
        <f t="shared" si="54"/>
        <v>0.11805555555555555</v>
      </c>
      <c r="M89" s="53">
        <f t="shared" si="54"/>
        <v>8.5648148148148154E-2</v>
      </c>
      <c r="N89" s="53">
        <f t="shared" si="54"/>
        <v>6.9444444444444448E-2</v>
      </c>
      <c r="O89" s="53">
        <f t="shared" si="54"/>
        <v>9.2592592592592587E-2</v>
      </c>
      <c r="P89" s="53">
        <f t="shared" si="54"/>
        <v>5.7870370370370371E-2</v>
      </c>
      <c r="Q89" s="53">
        <f t="shared" si="54"/>
        <v>0.20601851851851852</v>
      </c>
      <c r="R89" s="72"/>
      <c r="S89" s="73"/>
      <c r="T89" s="73"/>
      <c r="U89" s="73"/>
      <c r="V89" s="73"/>
      <c r="W89" s="73"/>
      <c r="X89" s="73"/>
      <c r="Y89" s="73"/>
      <c r="Z89" s="73"/>
      <c r="AA89" s="73"/>
      <c r="AB89" s="73"/>
    </row>
    <row r="90" spans="2:28" x14ac:dyDescent="0.15">
      <c r="B90" s="50" t="s">
        <v>31</v>
      </c>
      <c r="C90" s="44">
        <f>SUM(D90:Q90)</f>
        <v>58</v>
      </c>
      <c r="D90" s="51">
        <v>4</v>
      </c>
      <c r="E90" s="45">
        <v>0</v>
      </c>
      <c r="F90" s="45">
        <v>2</v>
      </c>
      <c r="G90" s="45">
        <v>0</v>
      </c>
      <c r="H90" s="51">
        <v>12</v>
      </c>
      <c r="I90" s="45">
        <v>0</v>
      </c>
      <c r="J90" s="45">
        <v>0</v>
      </c>
      <c r="K90" s="45">
        <v>2</v>
      </c>
      <c r="L90" s="45">
        <v>13</v>
      </c>
      <c r="M90" s="45">
        <v>4</v>
      </c>
      <c r="N90" s="45">
        <v>12</v>
      </c>
      <c r="O90" s="45">
        <v>3</v>
      </c>
      <c r="P90" s="45">
        <v>3</v>
      </c>
      <c r="Q90" s="45">
        <v>3</v>
      </c>
      <c r="R90" s="72"/>
      <c r="S90" s="73"/>
      <c r="T90" s="73"/>
      <c r="U90" s="73"/>
      <c r="V90" s="73"/>
      <c r="W90" s="73"/>
      <c r="X90" s="73"/>
      <c r="Y90" s="73"/>
      <c r="Z90" s="73"/>
      <c r="AA90" s="73"/>
      <c r="AB90" s="73"/>
    </row>
    <row r="91" spans="2:28" x14ac:dyDescent="0.15">
      <c r="B91" s="52"/>
      <c r="C91" s="53">
        <f>$C90/C90</f>
        <v>1</v>
      </c>
      <c r="D91" s="53">
        <f t="shared" ref="D91:Q91" si="55">D90/$C90</f>
        <v>6.8965517241379309E-2</v>
      </c>
      <c r="E91" s="53">
        <f t="shared" si="55"/>
        <v>0</v>
      </c>
      <c r="F91" s="53">
        <f t="shared" si="55"/>
        <v>3.4482758620689655E-2</v>
      </c>
      <c r="G91" s="53">
        <f t="shared" si="55"/>
        <v>0</v>
      </c>
      <c r="H91" s="53">
        <f t="shared" si="55"/>
        <v>0.20689655172413793</v>
      </c>
      <c r="I91" s="53">
        <f t="shared" si="55"/>
        <v>0</v>
      </c>
      <c r="J91" s="53">
        <f t="shared" si="55"/>
        <v>0</v>
      </c>
      <c r="K91" s="53">
        <f t="shared" si="55"/>
        <v>3.4482758620689655E-2</v>
      </c>
      <c r="L91" s="53">
        <f t="shared" si="55"/>
        <v>0.22413793103448276</v>
      </c>
      <c r="M91" s="53">
        <f t="shared" si="55"/>
        <v>6.8965517241379309E-2</v>
      </c>
      <c r="N91" s="53">
        <f t="shared" si="55"/>
        <v>0.20689655172413793</v>
      </c>
      <c r="O91" s="53">
        <f t="shared" si="55"/>
        <v>5.1724137931034482E-2</v>
      </c>
      <c r="P91" s="53">
        <f t="shared" si="55"/>
        <v>5.1724137931034482E-2</v>
      </c>
      <c r="Q91" s="53">
        <f t="shared" si="55"/>
        <v>5.1724137931034482E-2</v>
      </c>
      <c r="R91" s="72"/>
      <c r="S91" s="73"/>
      <c r="T91" s="73"/>
      <c r="U91" s="73"/>
      <c r="V91" s="73"/>
      <c r="W91" s="73"/>
      <c r="X91" s="73"/>
      <c r="Y91" s="73"/>
      <c r="Z91" s="73"/>
      <c r="AA91" s="73"/>
      <c r="AB91" s="73"/>
    </row>
    <row r="92" spans="2:28" x14ac:dyDescent="0.15">
      <c r="B92" s="50" t="s">
        <v>32</v>
      </c>
      <c r="C92" s="44">
        <f>SUM(D92:Q92)</f>
        <v>109</v>
      </c>
      <c r="D92" s="51">
        <v>8</v>
      </c>
      <c r="E92" s="45">
        <v>2</v>
      </c>
      <c r="F92" s="45">
        <v>7</v>
      </c>
      <c r="G92" s="45">
        <v>3</v>
      </c>
      <c r="H92" s="51">
        <v>24</v>
      </c>
      <c r="I92" s="45">
        <v>1</v>
      </c>
      <c r="J92" s="45">
        <v>8</v>
      </c>
      <c r="K92" s="45">
        <v>1</v>
      </c>
      <c r="L92" s="45">
        <v>16</v>
      </c>
      <c r="M92" s="45">
        <v>12</v>
      </c>
      <c r="N92" s="45">
        <v>10</v>
      </c>
      <c r="O92" s="45">
        <v>6</v>
      </c>
      <c r="P92" s="45">
        <v>4</v>
      </c>
      <c r="Q92" s="45">
        <v>7</v>
      </c>
      <c r="R92" s="72"/>
      <c r="S92" s="73"/>
      <c r="T92" s="73"/>
      <c r="U92" s="73"/>
      <c r="V92" s="73"/>
      <c r="W92" s="73"/>
      <c r="X92" s="73"/>
      <c r="Y92" s="73"/>
      <c r="Z92" s="73"/>
      <c r="AA92" s="73"/>
      <c r="AB92" s="73"/>
    </row>
    <row r="93" spans="2:28" x14ac:dyDescent="0.15">
      <c r="B93" s="52"/>
      <c r="C93" s="53">
        <f>$C92/C92</f>
        <v>1</v>
      </c>
      <c r="D93" s="53">
        <f t="shared" ref="D93:Q93" si="56">D92/$C92</f>
        <v>7.3394495412844041E-2</v>
      </c>
      <c r="E93" s="53">
        <f t="shared" si="56"/>
        <v>1.834862385321101E-2</v>
      </c>
      <c r="F93" s="53">
        <f t="shared" si="56"/>
        <v>6.4220183486238536E-2</v>
      </c>
      <c r="G93" s="53">
        <f t="shared" si="56"/>
        <v>2.7522935779816515E-2</v>
      </c>
      <c r="H93" s="53">
        <f t="shared" si="56"/>
        <v>0.22018348623853212</v>
      </c>
      <c r="I93" s="53">
        <f t="shared" si="56"/>
        <v>9.1743119266055051E-3</v>
      </c>
      <c r="J93" s="53">
        <f t="shared" si="56"/>
        <v>7.3394495412844041E-2</v>
      </c>
      <c r="K93" s="53">
        <f t="shared" si="56"/>
        <v>9.1743119266055051E-3</v>
      </c>
      <c r="L93" s="53">
        <f t="shared" si="56"/>
        <v>0.14678899082568808</v>
      </c>
      <c r="M93" s="53">
        <f t="shared" si="56"/>
        <v>0.11009174311926606</v>
      </c>
      <c r="N93" s="53">
        <f t="shared" si="56"/>
        <v>9.1743119266055051E-2</v>
      </c>
      <c r="O93" s="53">
        <f t="shared" si="56"/>
        <v>5.5045871559633031E-2</v>
      </c>
      <c r="P93" s="53">
        <f t="shared" si="56"/>
        <v>3.669724770642202E-2</v>
      </c>
      <c r="Q93" s="53">
        <f t="shared" si="56"/>
        <v>6.4220183486238536E-2</v>
      </c>
      <c r="R93" s="72"/>
      <c r="S93" s="73"/>
      <c r="T93" s="73"/>
      <c r="U93" s="73"/>
      <c r="V93" s="73"/>
      <c r="W93" s="73"/>
      <c r="X93" s="73"/>
      <c r="Y93" s="73"/>
      <c r="Z93" s="73"/>
      <c r="AA93" s="73"/>
      <c r="AB93" s="73"/>
    </row>
    <row r="94" spans="2:28" x14ac:dyDescent="0.15">
      <c r="B94" s="50" t="s">
        <v>33</v>
      </c>
      <c r="C94" s="44">
        <f>SUM(D94:Q94)</f>
        <v>394</v>
      </c>
      <c r="D94" s="51">
        <v>38</v>
      </c>
      <c r="E94" s="45">
        <v>0</v>
      </c>
      <c r="F94" s="45">
        <v>21</v>
      </c>
      <c r="G94" s="45">
        <v>12</v>
      </c>
      <c r="H94" s="51">
        <v>72</v>
      </c>
      <c r="I94" s="45">
        <v>5</v>
      </c>
      <c r="J94" s="45">
        <v>18</v>
      </c>
      <c r="K94" s="45">
        <v>8</v>
      </c>
      <c r="L94" s="45">
        <v>44</v>
      </c>
      <c r="M94" s="45">
        <v>29</v>
      </c>
      <c r="N94" s="45">
        <v>31</v>
      </c>
      <c r="O94" s="45">
        <v>39</v>
      </c>
      <c r="P94" s="45">
        <v>21</v>
      </c>
      <c r="Q94" s="45">
        <v>56</v>
      </c>
      <c r="R94" s="72"/>
      <c r="S94" s="73"/>
      <c r="T94" s="73"/>
      <c r="U94" s="73"/>
      <c r="V94" s="73"/>
      <c r="W94" s="73"/>
      <c r="X94" s="73"/>
      <c r="Y94" s="73"/>
      <c r="Z94" s="73"/>
      <c r="AA94" s="73"/>
      <c r="AB94" s="73"/>
    </row>
    <row r="95" spans="2:28" x14ac:dyDescent="0.15">
      <c r="B95" s="52"/>
      <c r="C95" s="53">
        <f>$C94/C94</f>
        <v>1</v>
      </c>
      <c r="D95" s="53">
        <f t="shared" ref="D95:Q95" si="57">D94/$C94</f>
        <v>9.6446700507614211E-2</v>
      </c>
      <c r="E95" s="53">
        <f t="shared" si="57"/>
        <v>0</v>
      </c>
      <c r="F95" s="53">
        <f t="shared" si="57"/>
        <v>5.3299492385786802E-2</v>
      </c>
      <c r="G95" s="53">
        <f t="shared" si="57"/>
        <v>3.0456852791878174E-2</v>
      </c>
      <c r="H95" s="53">
        <f t="shared" si="57"/>
        <v>0.18274111675126903</v>
      </c>
      <c r="I95" s="53">
        <f t="shared" si="57"/>
        <v>1.2690355329949238E-2</v>
      </c>
      <c r="J95" s="53">
        <f t="shared" si="57"/>
        <v>4.5685279187817257E-2</v>
      </c>
      <c r="K95" s="53">
        <f t="shared" si="57"/>
        <v>2.030456852791878E-2</v>
      </c>
      <c r="L95" s="53">
        <f t="shared" si="57"/>
        <v>0.1116751269035533</v>
      </c>
      <c r="M95" s="53">
        <f t="shared" si="57"/>
        <v>7.3604060913705582E-2</v>
      </c>
      <c r="N95" s="53">
        <f t="shared" si="57"/>
        <v>7.8680203045685279E-2</v>
      </c>
      <c r="O95" s="53">
        <f t="shared" si="57"/>
        <v>9.8984771573604066E-2</v>
      </c>
      <c r="P95" s="53">
        <f t="shared" si="57"/>
        <v>5.3299492385786802E-2</v>
      </c>
      <c r="Q95" s="53">
        <f t="shared" si="57"/>
        <v>0.14213197969543148</v>
      </c>
      <c r="R95" s="19"/>
    </row>
    <row r="96" spans="2:28" ht="12" customHeight="1" x14ac:dyDescent="0.15">
      <c r="B96" s="50" t="s">
        <v>34</v>
      </c>
      <c r="C96" s="44">
        <f>SUM(D96:Q96)</f>
        <v>165</v>
      </c>
      <c r="D96" s="51">
        <v>14</v>
      </c>
      <c r="E96" s="45">
        <v>1</v>
      </c>
      <c r="F96" s="45">
        <v>10</v>
      </c>
      <c r="G96" s="45">
        <v>2</v>
      </c>
      <c r="H96" s="51">
        <v>22</v>
      </c>
      <c r="I96" s="45">
        <v>2</v>
      </c>
      <c r="J96" s="45">
        <v>7</v>
      </c>
      <c r="K96" s="45">
        <v>3</v>
      </c>
      <c r="L96" s="45">
        <v>21</v>
      </c>
      <c r="M96" s="45">
        <v>16</v>
      </c>
      <c r="N96" s="45">
        <v>15</v>
      </c>
      <c r="O96" s="45">
        <v>13</v>
      </c>
      <c r="P96" s="45">
        <v>8</v>
      </c>
      <c r="Q96" s="45">
        <v>31</v>
      </c>
      <c r="R96" s="19"/>
    </row>
    <row r="97" spans="2:18" ht="12" customHeight="1" x14ac:dyDescent="0.15">
      <c r="B97" s="52"/>
      <c r="C97" s="53">
        <f>$C96/C96</f>
        <v>1</v>
      </c>
      <c r="D97" s="53">
        <f t="shared" ref="D97:Q97" si="58">D96/$C96</f>
        <v>8.4848484848484854E-2</v>
      </c>
      <c r="E97" s="53">
        <f t="shared" si="58"/>
        <v>6.0606060606060606E-3</v>
      </c>
      <c r="F97" s="53">
        <f t="shared" si="58"/>
        <v>6.0606060606060608E-2</v>
      </c>
      <c r="G97" s="53">
        <f t="shared" si="58"/>
        <v>1.2121212121212121E-2</v>
      </c>
      <c r="H97" s="53">
        <f t="shared" si="58"/>
        <v>0.13333333333333333</v>
      </c>
      <c r="I97" s="53">
        <f t="shared" si="58"/>
        <v>1.2121212121212121E-2</v>
      </c>
      <c r="J97" s="53">
        <f t="shared" si="58"/>
        <v>4.2424242424242427E-2</v>
      </c>
      <c r="K97" s="53">
        <f t="shared" si="58"/>
        <v>1.8181818181818181E-2</v>
      </c>
      <c r="L97" s="53">
        <f t="shared" si="58"/>
        <v>0.12727272727272726</v>
      </c>
      <c r="M97" s="53">
        <f t="shared" si="58"/>
        <v>9.696969696969697E-2</v>
      </c>
      <c r="N97" s="53">
        <f t="shared" si="58"/>
        <v>9.0909090909090912E-2</v>
      </c>
      <c r="O97" s="53">
        <f t="shared" si="58"/>
        <v>7.8787878787878782E-2</v>
      </c>
      <c r="P97" s="53">
        <f t="shared" si="58"/>
        <v>4.8484848484848485E-2</v>
      </c>
      <c r="Q97" s="53">
        <f t="shared" si="58"/>
        <v>0.18787878787878787</v>
      </c>
      <c r="R97" s="19"/>
    </row>
    <row r="98" spans="2:18" ht="12" customHeight="1" x14ac:dyDescent="0.15">
      <c r="B98" s="50" t="s">
        <v>35</v>
      </c>
      <c r="C98" s="44">
        <f>SUM(D98:Q98)</f>
        <v>165</v>
      </c>
      <c r="D98" s="51">
        <v>10</v>
      </c>
      <c r="E98" s="45">
        <v>4</v>
      </c>
      <c r="F98" s="45">
        <v>6</v>
      </c>
      <c r="G98" s="45">
        <v>4</v>
      </c>
      <c r="H98" s="51">
        <v>24</v>
      </c>
      <c r="I98" s="45">
        <v>2</v>
      </c>
      <c r="J98" s="45">
        <v>12</v>
      </c>
      <c r="K98" s="45">
        <v>1</v>
      </c>
      <c r="L98" s="45">
        <v>24</v>
      </c>
      <c r="M98" s="45">
        <v>14</v>
      </c>
      <c r="N98" s="45">
        <v>13</v>
      </c>
      <c r="O98" s="45">
        <v>17</v>
      </c>
      <c r="P98" s="45">
        <v>10</v>
      </c>
      <c r="Q98" s="45">
        <v>24</v>
      </c>
      <c r="R98" s="19"/>
    </row>
    <row r="99" spans="2:18" s="57" customFormat="1" ht="12" customHeight="1" x14ac:dyDescent="0.15">
      <c r="B99" s="52"/>
      <c r="C99" s="53">
        <f t="shared" ref="C99" si="59">$C98/C98</f>
        <v>1</v>
      </c>
      <c r="D99" s="53">
        <f t="shared" ref="D99:Q99" si="60">D98/$C98</f>
        <v>6.0606060606060608E-2</v>
      </c>
      <c r="E99" s="53">
        <f t="shared" si="60"/>
        <v>2.4242424242424242E-2</v>
      </c>
      <c r="F99" s="53">
        <f t="shared" si="60"/>
        <v>3.6363636363636362E-2</v>
      </c>
      <c r="G99" s="53">
        <f t="shared" si="60"/>
        <v>2.4242424242424242E-2</v>
      </c>
      <c r="H99" s="53">
        <f t="shared" si="60"/>
        <v>0.14545454545454545</v>
      </c>
      <c r="I99" s="53">
        <f t="shared" si="60"/>
        <v>1.2121212121212121E-2</v>
      </c>
      <c r="J99" s="53">
        <f t="shared" si="60"/>
        <v>7.2727272727272724E-2</v>
      </c>
      <c r="K99" s="53">
        <f t="shared" si="60"/>
        <v>6.0606060606060606E-3</v>
      </c>
      <c r="L99" s="53">
        <f t="shared" si="60"/>
        <v>0.14545454545454545</v>
      </c>
      <c r="M99" s="53">
        <f t="shared" si="60"/>
        <v>8.4848484848484854E-2</v>
      </c>
      <c r="N99" s="53">
        <f t="shared" si="60"/>
        <v>7.8787878787878782E-2</v>
      </c>
      <c r="O99" s="53">
        <f t="shared" si="60"/>
        <v>0.10303030303030303</v>
      </c>
      <c r="P99" s="53">
        <f t="shared" si="60"/>
        <v>6.0606060606060608E-2</v>
      </c>
      <c r="Q99" s="53">
        <f t="shared" si="60"/>
        <v>0.14545454545454545</v>
      </c>
    </row>
    <row r="100" spans="2:18" ht="12" customHeight="1" x14ac:dyDescent="0.15">
      <c r="B100" s="50" t="s">
        <v>0</v>
      </c>
      <c r="C100" s="44">
        <f>SUM(D100:Q100)</f>
        <v>37</v>
      </c>
      <c r="D100" s="51">
        <v>3</v>
      </c>
      <c r="E100" s="45">
        <v>0</v>
      </c>
      <c r="F100" s="45">
        <v>1</v>
      </c>
      <c r="G100" s="45">
        <v>3</v>
      </c>
      <c r="H100" s="51">
        <v>4</v>
      </c>
      <c r="I100" s="45">
        <v>0</v>
      </c>
      <c r="J100" s="45">
        <v>2</v>
      </c>
      <c r="K100" s="45">
        <v>0</v>
      </c>
      <c r="L100" s="45">
        <v>6</v>
      </c>
      <c r="M100" s="45">
        <v>0</v>
      </c>
      <c r="N100" s="45">
        <v>4</v>
      </c>
      <c r="O100" s="45">
        <v>2</v>
      </c>
      <c r="P100" s="45">
        <v>1</v>
      </c>
      <c r="Q100" s="45">
        <v>11</v>
      </c>
      <c r="R100" s="19"/>
    </row>
    <row r="101" spans="2:18" s="57" customFormat="1" ht="12" customHeight="1" x14ac:dyDescent="0.15">
      <c r="B101" s="52"/>
      <c r="C101" s="53">
        <f t="shared" ref="C101" si="61">$C100/C100</f>
        <v>1</v>
      </c>
      <c r="D101" s="53">
        <f t="shared" ref="D101:Q101" si="62">D100/$C100</f>
        <v>8.1081081081081086E-2</v>
      </c>
      <c r="E101" s="53">
        <f t="shared" si="62"/>
        <v>0</v>
      </c>
      <c r="F101" s="53">
        <f t="shared" si="62"/>
        <v>2.7027027027027029E-2</v>
      </c>
      <c r="G101" s="53">
        <f t="shared" si="62"/>
        <v>8.1081081081081086E-2</v>
      </c>
      <c r="H101" s="53">
        <f t="shared" si="62"/>
        <v>0.10810810810810811</v>
      </c>
      <c r="I101" s="53">
        <f t="shared" si="62"/>
        <v>0</v>
      </c>
      <c r="J101" s="53">
        <f t="shared" si="62"/>
        <v>5.4054054054054057E-2</v>
      </c>
      <c r="K101" s="53">
        <f t="shared" si="62"/>
        <v>0</v>
      </c>
      <c r="L101" s="53">
        <f t="shared" si="62"/>
        <v>0.16216216216216217</v>
      </c>
      <c r="M101" s="53">
        <f t="shared" si="62"/>
        <v>0</v>
      </c>
      <c r="N101" s="53">
        <f t="shared" si="62"/>
        <v>0.10810810810810811</v>
      </c>
      <c r="O101" s="53">
        <f t="shared" si="62"/>
        <v>5.4054054054054057E-2</v>
      </c>
      <c r="P101" s="53">
        <f t="shared" si="62"/>
        <v>2.7027027027027029E-2</v>
      </c>
      <c r="Q101" s="53">
        <f t="shared" si="62"/>
        <v>0.29729729729729731</v>
      </c>
    </row>
    <row r="102" spans="2:18" s="57" customFormat="1" ht="13.5" x14ac:dyDescent="0.4">
      <c r="E102" s="58"/>
    </row>
  </sheetData>
  <mergeCells count="2">
    <mergeCell ref="B6:E6"/>
    <mergeCell ref="B21:E21"/>
  </mergeCells>
  <phoneticPr fontId="2"/>
  <pageMargins left="0.70866141732283472" right="0.70866141732283472" top="0.74803149606299213" bottom="0.74803149606299213" header="0.31496062992125984" footer="0.31496062992125984"/>
  <pageSetup paperSize="9" scale="66" orientation="landscape" r:id="rId1"/>
  <rowBreaks count="1" manualBreakCount="1">
    <brk id="49" max="16" man="1"/>
  </rowBreaks>
  <colBreaks count="1" manualBreakCount="1">
    <brk id="1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1"/>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4" width="10.625" style="18" customWidth="1"/>
    <col min="15" max="15" width="9" style="18"/>
    <col min="16" max="26" width="3.625" style="18" customWidth="1"/>
    <col min="27" max="16384" width="9" style="18"/>
  </cols>
  <sheetData>
    <row r="1" spans="2:12" ht="27.75" customHeight="1" x14ac:dyDescent="0.4">
      <c r="B1" s="370" t="s">
        <v>513</v>
      </c>
    </row>
    <row r="3" spans="2:12" x14ac:dyDescent="0.4">
      <c r="B3" s="10" t="s">
        <v>237</v>
      </c>
      <c r="C3" s="10"/>
      <c r="D3" s="10"/>
      <c r="E3" s="11"/>
      <c r="F3" s="10"/>
      <c r="G3" s="10"/>
    </row>
    <row r="4" spans="2:12" ht="14.25" customHeight="1" x14ac:dyDescent="0.4"/>
    <row r="5" spans="2:12" s="142" customFormat="1" ht="15.75" customHeight="1" x14ac:dyDescent="0.4">
      <c r="B5" s="364"/>
      <c r="C5" s="365"/>
      <c r="D5" s="365"/>
      <c r="E5" s="366"/>
      <c r="F5" s="23" t="s">
        <v>141</v>
      </c>
      <c r="G5" s="23" t="s">
        <v>25</v>
      </c>
      <c r="J5" s="18"/>
      <c r="L5" s="185"/>
    </row>
    <row r="6" spans="2:12" ht="12" customHeight="1" x14ac:dyDescent="0.15">
      <c r="B6" s="143" t="s">
        <v>137</v>
      </c>
      <c r="C6" s="163"/>
      <c r="D6" s="163"/>
      <c r="E6" s="187"/>
      <c r="F6" s="85">
        <v>190</v>
      </c>
      <c r="G6" s="146">
        <f t="shared" ref="G6:G11" si="0">F6/F$12</f>
        <v>0.23690773067331672</v>
      </c>
      <c r="L6" s="185"/>
    </row>
    <row r="7" spans="2:12" ht="12" customHeight="1" x14ac:dyDescent="0.15">
      <c r="B7" s="143" t="s">
        <v>138</v>
      </c>
      <c r="C7" s="163"/>
      <c r="D7" s="163"/>
      <c r="E7" s="187"/>
      <c r="F7" s="85">
        <v>48</v>
      </c>
      <c r="G7" s="146">
        <f t="shared" si="0"/>
        <v>5.9850374064837904E-2</v>
      </c>
      <c r="L7" s="185"/>
    </row>
    <row r="8" spans="2:12" ht="12" customHeight="1" x14ac:dyDescent="0.15">
      <c r="B8" s="143" t="s">
        <v>392</v>
      </c>
      <c r="C8" s="163"/>
      <c r="D8" s="163"/>
      <c r="E8" s="187"/>
      <c r="F8" s="85">
        <v>174</v>
      </c>
      <c r="G8" s="146">
        <f t="shared" si="0"/>
        <v>0.21695760598503741</v>
      </c>
      <c r="L8" s="185"/>
    </row>
    <row r="9" spans="2:12" ht="12" customHeight="1" x14ac:dyDescent="0.15">
      <c r="B9" s="143" t="s">
        <v>391</v>
      </c>
      <c r="C9" s="163"/>
      <c r="D9" s="163"/>
      <c r="E9" s="187"/>
      <c r="F9" s="85">
        <v>219</v>
      </c>
      <c r="G9" s="146">
        <f t="shared" si="0"/>
        <v>0.27306733167082292</v>
      </c>
      <c r="L9" s="185"/>
    </row>
    <row r="10" spans="2:12" ht="12" customHeight="1" x14ac:dyDescent="0.15">
      <c r="B10" s="143" t="s">
        <v>2</v>
      </c>
      <c r="C10" s="163"/>
      <c r="D10" s="163"/>
      <c r="E10" s="187"/>
      <c r="F10" s="85">
        <v>28</v>
      </c>
      <c r="G10" s="146">
        <f t="shared" si="0"/>
        <v>3.4912718204488775E-2</v>
      </c>
      <c r="L10" s="185"/>
    </row>
    <row r="11" spans="2:12" ht="12" customHeight="1" thickBot="1" x14ac:dyDescent="0.2">
      <c r="B11" s="170" t="s">
        <v>0</v>
      </c>
      <c r="C11" s="186"/>
      <c r="D11" s="186"/>
      <c r="E11" s="188"/>
      <c r="F11" s="150">
        <v>143</v>
      </c>
      <c r="G11" s="151">
        <f t="shared" si="0"/>
        <v>0.17830423940149626</v>
      </c>
    </row>
    <row r="12" spans="2:12" ht="12" customHeight="1" thickTop="1" x14ac:dyDescent="0.15">
      <c r="B12" s="325" t="s">
        <v>14</v>
      </c>
      <c r="C12" s="326"/>
      <c r="D12" s="326"/>
      <c r="E12" s="327"/>
      <c r="F12" s="152">
        <f>SUM(F6:F11)</f>
        <v>802</v>
      </c>
      <c r="G12" s="153">
        <f>SUM(G6:G11)</f>
        <v>1</v>
      </c>
    </row>
    <row r="14" spans="2:12" x14ac:dyDescent="0.4">
      <c r="B14" s="18" t="s">
        <v>80</v>
      </c>
    </row>
    <row r="15" spans="2:12" ht="51" customHeight="1" x14ac:dyDescent="0.4">
      <c r="B15" s="1"/>
      <c r="C15" s="83" t="s">
        <v>39</v>
      </c>
      <c r="D15" s="83" t="s">
        <v>137</v>
      </c>
      <c r="E15" s="83" t="s">
        <v>138</v>
      </c>
      <c r="F15" s="83" t="s">
        <v>139</v>
      </c>
      <c r="G15" s="83" t="s">
        <v>140</v>
      </c>
      <c r="H15" s="83" t="s">
        <v>2</v>
      </c>
      <c r="I15" s="189" t="s">
        <v>91</v>
      </c>
    </row>
    <row r="16" spans="2:12" ht="12" customHeight="1" x14ac:dyDescent="0.4">
      <c r="B16" s="4" t="s">
        <v>267</v>
      </c>
      <c r="C16" s="5">
        <f>SUM(D16:I16)</f>
        <v>892</v>
      </c>
      <c r="D16" s="5">
        <v>104</v>
      </c>
      <c r="E16" s="5">
        <v>294</v>
      </c>
      <c r="F16" s="5">
        <v>257</v>
      </c>
      <c r="G16" s="5">
        <v>207</v>
      </c>
      <c r="H16" s="5">
        <v>14</v>
      </c>
      <c r="I16" s="6">
        <v>16</v>
      </c>
    </row>
    <row r="17" spans="2:14" ht="12" customHeight="1" x14ac:dyDescent="0.4">
      <c r="B17" s="7" t="s">
        <v>268</v>
      </c>
      <c r="C17" s="5">
        <f>SUM(D17:I17)</f>
        <v>802</v>
      </c>
      <c r="D17" s="8">
        <v>190</v>
      </c>
      <c r="E17" s="8">
        <v>48</v>
      </c>
      <c r="F17" s="8">
        <v>174</v>
      </c>
      <c r="G17" s="8">
        <v>219</v>
      </c>
      <c r="H17" s="8">
        <v>28</v>
      </c>
      <c r="I17" s="9">
        <v>143</v>
      </c>
    </row>
    <row r="18" spans="2:14" ht="7.5" customHeight="1" x14ac:dyDescent="0.4">
      <c r="B18" s="10"/>
      <c r="C18" s="10"/>
      <c r="D18" s="10"/>
      <c r="E18" s="11"/>
      <c r="F18" s="10"/>
      <c r="G18" s="10"/>
      <c r="H18" s="10"/>
      <c r="I18" s="10"/>
    </row>
    <row r="19" spans="2:14" ht="12" customHeight="1" x14ac:dyDescent="0.4">
      <c r="B19" s="4" t="s">
        <v>267</v>
      </c>
      <c r="C19" s="12">
        <f>C16/C16</f>
        <v>1</v>
      </c>
      <c r="D19" s="12">
        <f>D16/$C16</f>
        <v>0.11659192825112108</v>
      </c>
      <c r="E19" s="12">
        <f t="shared" ref="E19:I20" si="1">E16/$C16</f>
        <v>0.32959641255605382</v>
      </c>
      <c r="F19" s="12">
        <f t="shared" si="1"/>
        <v>0.28811659192825112</v>
      </c>
      <c r="G19" s="12">
        <f t="shared" si="1"/>
        <v>0.2320627802690583</v>
      </c>
      <c r="H19" s="12">
        <f t="shared" si="1"/>
        <v>1.5695067264573991E-2</v>
      </c>
      <c r="I19" s="12">
        <f t="shared" si="1"/>
        <v>1.7937219730941704E-2</v>
      </c>
    </row>
    <row r="20" spans="2:14" ht="12" customHeight="1" x14ac:dyDescent="0.4">
      <c r="B20" s="7" t="s">
        <v>268</v>
      </c>
      <c r="C20" s="12">
        <f>C17/C17</f>
        <v>1</v>
      </c>
      <c r="D20" s="12">
        <f>D17/$C17</f>
        <v>0.23690773067331672</v>
      </c>
      <c r="E20" s="12">
        <f t="shared" si="1"/>
        <v>5.9850374064837904E-2</v>
      </c>
      <c r="F20" s="12">
        <f t="shared" si="1"/>
        <v>0.21695760598503741</v>
      </c>
      <c r="G20" s="12">
        <f t="shared" si="1"/>
        <v>0.27306733167082292</v>
      </c>
      <c r="H20" s="12">
        <f t="shared" si="1"/>
        <v>3.4912718204488775E-2</v>
      </c>
      <c r="I20" s="12">
        <f t="shared" si="1"/>
        <v>0.17830423940149626</v>
      </c>
    </row>
    <row r="21" spans="2:14" ht="15" customHeight="1" x14ac:dyDescent="0.4">
      <c r="B21" s="37"/>
      <c r="C21" s="38"/>
      <c r="D21" s="38"/>
      <c r="E21" s="38"/>
      <c r="F21" s="38"/>
      <c r="G21" s="38"/>
      <c r="H21" s="38"/>
      <c r="I21" s="38"/>
      <c r="J21" s="38"/>
      <c r="K21" s="38"/>
      <c r="L21" s="38"/>
      <c r="M21" s="38"/>
      <c r="N21" s="38"/>
    </row>
    <row r="22" spans="2:14" x14ac:dyDescent="0.4">
      <c r="B22" s="18" t="s">
        <v>36</v>
      </c>
    </row>
    <row r="23" spans="2:14" s="24" customFormat="1" ht="45" x14ac:dyDescent="0.4">
      <c r="B23" s="89"/>
      <c r="C23" s="90" t="s">
        <v>39</v>
      </c>
      <c r="D23" s="96" t="s">
        <v>137</v>
      </c>
      <c r="E23" s="96" t="s">
        <v>138</v>
      </c>
      <c r="F23" s="96" t="s">
        <v>139</v>
      </c>
      <c r="G23" s="96" t="s">
        <v>140</v>
      </c>
      <c r="H23" s="91" t="s">
        <v>2</v>
      </c>
      <c r="I23" s="91" t="s">
        <v>91</v>
      </c>
    </row>
    <row r="24" spans="2:14" ht="11.25" customHeight="1" x14ac:dyDescent="0.15">
      <c r="B24" s="164" t="s">
        <v>42</v>
      </c>
      <c r="C24" s="44">
        <f>SUM(D24:I24)</f>
        <v>802</v>
      </c>
      <c r="D24" s="45">
        <f>SUM(D26,D28,D30,D32,D34,D36,D38,D40,D42,D44,D46)</f>
        <v>190</v>
      </c>
      <c r="E24" s="45">
        <f t="shared" ref="E24:I24" si="2">SUM(E26,E28,E30,E32,E34,E36,E38,E40,E42,E44,E46)</f>
        <v>48</v>
      </c>
      <c r="F24" s="45">
        <f t="shared" si="2"/>
        <v>174</v>
      </c>
      <c r="G24" s="45">
        <f t="shared" si="2"/>
        <v>219</v>
      </c>
      <c r="H24" s="45">
        <f t="shared" si="2"/>
        <v>28</v>
      </c>
      <c r="I24" s="45">
        <f t="shared" si="2"/>
        <v>143</v>
      </c>
    </row>
    <row r="25" spans="2:14" ht="11.25" customHeight="1" thickBot="1" x14ac:dyDescent="0.2">
      <c r="B25" s="47"/>
      <c r="C25" s="48">
        <f>$C24/C24</f>
        <v>1</v>
      </c>
      <c r="D25" s="48">
        <f>D24/$C24</f>
        <v>0.23690773067331672</v>
      </c>
      <c r="E25" s="48">
        <f t="shared" ref="E25:I25" si="3">E24/$C24</f>
        <v>5.9850374064837904E-2</v>
      </c>
      <c r="F25" s="48">
        <f t="shared" si="3"/>
        <v>0.21695760598503741</v>
      </c>
      <c r="G25" s="48">
        <f t="shared" si="3"/>
        <v>0.27306733167082292</v>
      </c>
      <c r="H25" s="48">
        <f t="shared" si="3"/>
        <v>3.4912718204488775E-2</v>
      </c>
      <c r="I25" s="48">
        <f t="shared" si="3"/>
        <v>0.17830423940149626</v>
      </c>
    </row>
    <row r="26" spans="2:14" ht="11.25" customHeight="1" thickTop="1" x14ac:dyDescent="0.15">
      <c r="B26" s="50" t="s">
        <v>5</v>
      </c>
      <c r="C26" s="44">
        <f>SUM(D26:I26)</f>
        <v>245</v>
      </c>
      <c r="D26" s="51">
        <v>54</v>
      </c>
      <c r="E26" s="45">
        <v>16</v>
      </c>
      <c r="F26" s="45">
        <v>57</v>
      </c>
      <c r="G26" s="45">
        <v>67</v>
      </c>
      <c r="H26" s="45">
        <v>8</v>
      </c>
      <c r="I26" s="45">
        <v>43</v>
      </c>
    </row>
    <row r="27" spans="2:14" ht="11.25" customHeight="1" x14ac:dyDescent="0.15">
      <c r="B27" s="52"/>
      <c r="C27" s="53">
        <f>$C26/C26</f>
        <v>1</v>
      </c>
      <c r="D27" s="53">
        <f>D26/$C26</f>
        <v>0.22040816326530613</v>
      </c>
      <c r="E27" s="53">
        <f t="shared" ref="E27:I27" si="4">E26/$C26</f>
        <v>6.5306122448979598E-2</v>
      </c>
      <c r="F27" s="53">
        <f t="shared" si="4"/>
        <v>0.23265306122448978</v>
      </c>
      <c r="G27" s="53">
        <f t="shared" si="4"/>
        <v>0.27346938775510204</v>
      </c>
      <c r="H27" s="53">
        <f t="shared" si="4"/>
        <v>3.2653061224489799E-2</v>
      </c>
      <c r="I27" s="53">
        <f t="shared" si="4"/>
        <v>0.17551020408163265</v>
      </c>
    </row>
    <row r="28" spans="2:14" ht="11.25" customHeight="1" x14ac:dyDescent="0.15">
      <c r="B28" s="50" t="s">
        <v>6</v>
      </c>
      <c r="C28" s="44">
        <f>SUM(D28:I28)</f>
        <v>89</v>
      </c>
      <c r="D28" s="51">
        <v>24</v>
      </c>
      <c r="E28" s="45">
        <v>7</v>
      </c>
      <c r="F28" s="45">
        <v>17</v>
      </c>
      <c r="G28" s="45">
        <v>22</v>
      </c>
      <c r="H28" s="45">
        <v>4</v>
      </c>
      <c r="I28" s="45">
        <v>15</v>
      </c>
    </row>
    <row r="29" spans="2:14" ht="11.25" customHeight="1" x14ac:dyDescent="0.15">
      <c r="B29" s="52"/>
      <c r="C29" s="53">
        <f>$C28/C28</f>
        <v>1</v>
      </c>
      <c r="D29" s="53">
        <f>D28/$C28</f>
        <v>0.2696629213483146</v>
      </c>
      <c r="E29" s="53">
        <f t="shared" ref="E29:I29" si="5">E28/$C28</f>
        <v>7.8651685393258425E-2</v>
      </c>
      <c r="F29" s="53">
        <f t="shared" si="5"/>
        <v>0.19101123595505617</v>
      </c>
      <c r="G29" s="53">
        <f t="shared" si="5"/>
        <v>0.24719101123595505</v>
      </c>
      <c r="H29" s="53">
        <f t="shared" si="5"/>
        <v>4.49438202247191E-2</v>
      </c>
      <c r="I29" s="53">
        <f t="shared" si="5"/>
        <v>0.16853932584269662</v>
      </c>
    </row>
    <row r="30" spans="2:14" ht="11.25" customHeight="1" x14ac:dyDescent="0.15">
      <c r="B30" s="50" t="s">
        <v>7</v>
      </c>
      <c r="C30" s="44">
        <f>SUM(D30:I30)</f>
        <v>213</v>
      </c>
      <c r="D30" s="51">
        <v>51</v>
      </c>
      <c r="E30" s="45">
        <v>9</v>
      </c>
      <c r="F30" s="45">
        <v>57</v>
      </c>
      <c r="G30" s="45">
        <v>58</v>
      </c>
      <c r="H30" s="45">
        <v>2</v>
      </c>
      <c r="I30" s="45">
        <v>36</v>
      </c>
    </row>
    <row r="31" spans="2:14" ht="11.25" customHeight="1" x14ac:dyDescent="0.15">
      <c r="B31" s="52"/>
      <c r="C31" s="53">
        <f>$C30/C30</f>
        <v>1</v>
      </c>
      <c r="D31" s="53">
        <f>D30/$C30</f>
        <v>0.23943661971830985</v>
      </c>
      <c r="E31" s="53">
        <f t="shared" ref="E31:I31" si="6">E30/$C30</f>
        <v>4.2253521126760563E-2</v>
      </c>
      <c r="F31" s="53">
        <f t="shared" si="6"/>
        <v>0.26760563380281688</v>
      </c>
      <c r="G31" s="53">
        <f t="shared" si="6"/>
        <v>0.27230046948356806</v>
      </c>
      <c r="H31" s="53">
        <f t="shared" si="6"/>
        <v>9.3896713615023476E-3</v>
      </c>
      <c r="I31" s="53">
        <f t="shared" si="6"/>
        <v>0.16901408450704225</v>
      </c>
    </row>
    <row r="32" spans="2:14" ht="11.25" customHeight="1" x14ac:dyDescent="0.15">
      <c r="B32" s="50" t="s">
        <v>8</v>
      </c>
      <c r="C32" s="44">
        <f>SUM(D32:I32)</f>
        <v>36</v>
      </c>
      <c r="D32" s="51">
        <v>10</v>
      </c>
      <c r="E32" s="45">
        <v>3</v>
      </c>
      <c r="F32" s="45">
        <v>9</v>
      </c>
      <c r="G32" s="45">
        <v>7</v>
      </c>
      <c r="H32" s="45">
        <v>0</v>
      </c>
      <c r="I32" s="45">
        <v>7</v>
      </c>
    </row>
    <row r="33" spans="2:9" ht="11.25" customHeight="1" x14ac:dyDescent="0.15">
      <c r="B33" s="52"/>
      <c r="C33" s="53">
        <f>$C32/C32</f>
        <v>1</v>
      </c>
      <c r="D33" s="53">
        <f>D32/$C32</f>
        <v>0.27777777777777779</v>
      </c>
      <c r="E33" s="53">
        <f t="shared" ref="E33:I33" si="7">E32/$C32</f>
        <v>8.3333333333333329E-2</v>
      </c>
      <c r="F33" s="53">
        <f t="shared" si="7"/>
        <v>0.25</v>
      </c>
      <c r="G33" s="53">
        <f t="shared" si="7"/>
        <v>0.19444444444444445</v>
      </c>
      <c r="H33" s="53">
        <f t="shared" si="7"/>
        <v>0</v>
      </c>
      <c r="I33" s="53">
        <f t="shared" si="7"/>
        <v>0.19444444444444445</v>
      </c>
    </row>
    <row r="34" spans="2:9" ht="11.25" customHeight="1" x14ac:dyDescent="0.15">
      <c r="B34" s="50" t="s">
        <v>9</v>
      </c>
      <c r="C34" s="44">
        <f>SUM(D34:I34)</f>
        <v>98</v>
      </c>
      <c r="D34" s="51">
        <v>22</v>
      </c>
      <c r="E34" s="45">
        <v>5</v>
      </c>
      <c r="F34" s="45">
        <v>18</v>
      </c>
      <c r="G34" s="45">
        <v>31</v>
      </c>
      <c r="H34" s="45">
        <v>7</v>
      </c>
      <c r="I34" s="45">
        <v>15</v>
      </c>
    </row>
    <row r="35" spans="2:9" ht="11.25" customHeight="1" x14ac:dyDescent="0.15">
      <c r="B35" s="52"/>
      <c r="C35" s="53">
        <f>$C34/C34</f>
        <v>1</v>
      </c>
      <c r="D35" s="53">
        <f>D34/$C34</f>
        <v>0.22448979591836735</v>
      </c>
      <c r="E35" s="53">
        <f t="shared" ref="E35:I35" si="8">E34/$C34</f>
        <v>5.1020408163265307E-2</v>
      </c>
      <c r="F35" s="53">
        <f t="shared" si="8"/>
        <v>0.18367346938775511</v>
      </c>
      <c r="G35" s="53">
        <f t="shared" si="8"/>
        <v>0.31632653061224492</v>
      </c>
      <c r="H35" s="53">
        <f t="shared" si="8"/>
        <v>7.1428571428571425E-2</v>
      </c>
      <c r="I35" s="53">
        <f t="shared" si="8"/>
        <v>0.15306122448979592</v>
      </c>
    </row>
    <row r="36" spans="2:9" ht="11.25" customHeight="1" x14ac:dyDescent="0.15">
      <c r="B36" s="50" t="s">
        <v>1</v>
      </c>
      <c r="C36" s="44">
        <f>SUM(D36:I36)</f>
        <v>4</v>
      </c>
      <c r="D36" s="51">
        <v>2</v>
      </c>
      <c r="E36" s="45">
        <v>0</v>
      </c>
      <c r="F36" s="45">
        <v>0</v>
      </c>
      <c r="G36" s="45">
        <v>2</v>
      </c>
      <c r="H36" s="45">
        <v>0</v>
      </c>
      <c r="I36" s="45">
        <v>0</v>
      </c>
    </row>
    <row r="37" spans="2:9" ht="11.25" customHeight="1" x14ac:dyDescent="0.15">
      <c r="B37" s="52"/>
      <c r="C37" s="53">
        <f>$C36/C36</f>
        <v>1</v>
      </c>
      <c r="D37" s="53">
        <f>D36/$C36</f>
        <v>0.5</v>
      </c>
      <c r="E37" s="53">
        <f t="shared" ref="E37:I37" si="9">E36/$C36</f>
        <v>0</v>
      </c>
      <c r="F37" s="53">
        <f t="shared" si="9"/>
        <v>0</v>
      </c>
      <c r="G37" s="53">
        <f t="shared" si="9"/>
        <v>0.5</v>
      </c>
      <c r="H37" s="53">
        <f t="shared" si="9"/>
        <v>0</v>
      </c>
      <c r="I37" s="53">
        <f t="shared" si="9"/>
        <v>0</v>
      </c>
    </row>
    <row r="38" spans="2:9" ht="11.25" customHeight="1" x14ac:dyDescent="0.15">
      <c r="B38" s="50" t="s">
        <v>10</v>
      </c>
      <c r="C38" s="44">
        <f>SUM(D38:I38)</f>
        <v>17</v>
      </c>
      <c r="D38" s="51">
        <v>6</v>
      </c>
      <c r="E38" s="45">
        <v>1</v>
      </c>
      <c r="F38" s="45">
        <v>1</v>
      </c>
      <c r="G38" s="45">
        <v>4</v>
      </c>
      <c r="H38" s="45">
        <v>0</v>
      </c>
      <c r="I38" s="45">
        <v>5</v>
      </c>
    </row>
    <row r="39" spans="2:9" ht="11.25" customHeight="1" x14ac:dyDescent="0.15">
      <c r="B39" s="52"/>
      <c r="C39" s="53">
        <f>$C38/C38</f>
        <v>1</v>
      </c>
      <c r="D39" s="53">
        <f>D38/$C38</f>
        <v>0.35294117647058826</v>
      </c>
      <c r="E39" s="53">
        <f t="shared" ref="E39:I39" si="10">E38/$C38</f>
        <v>5.8823529411764705E-2</v>
      </c>
      <c r="F39" s="53">
        <f t="shared" si="10"/>
        <v>5.8823529411764705E-2</v>
      </c>
      <c r="G39" s="53">
        <f t="shared" si="10"/>
        <v>0.23529411764705882</v>
      </c>
      <c r="H39" s="53">
        <f t="shared" si="10"/>
        <v>0</v>
      </c>
      <c r="I39" s="53">
        <f t="shared" si="10"/>
        <v>0.29411764705882354</v>
      </c>
    </row>
    <row r="40" spans="2:9" ht="11.25" customHeight="1" x14ac:dyDescent="0.15">
      <c r="B40" s="50" t="s">
        <v>11</v>
      </c>
      <c r="C40" s="44">
        <f>SUM(D40:I40)</f>
        <v>3</v>
      </c>
      <c r="D40" s="51">
        <v>2</v>
      </c>
      <c r="E40" s="45">
        <v>0</v>
      </c>
      <c r="F40" s="45">
        <v>1</v>
      </c>
      <c r="G40" s="45">
        <v>0</v>
      </c>
      <c r="H40" s="45">
        <v>0</v>
      </c>
      <c r="I40" s="45">
        <v>0</v>
      </c>
    </row>
    <row r="41" spans="2:9" ht="11.25" customHeight="1" x14ac:dyDescent="0.15">
      <c r="B41" s="52"/>
      <c r="C41" s="53">
        <f>$C40/C40</f>
        <v>1</v>
      </c>
      <c r="D41" s="53">
        <f>D40/$C40</f>
        <v>0.66666666666666663</v>
      </c>
      <c r="E41" s="53">
        <f t="shared" ref="E41:I41" si="11">E40/$C40</f>
        <v>0</v>
      </c>
      <c r="F41" s="53">
        <f t="shared" si="11"/>
        <v>0.33333333333333331</v>
      </c>
      <c r="G41" s="53">
        <f t="shared" si="11"/>
        <v>0</v>
      </c>
      <c r="H41" s="53">
        <f t="shared" si="11"/>
        <v>0</v>
      </c>
      <c r="I41" s="53">
        <f t="shared" si="11"/>
        <v>0</v>
      </c>
    </row>
    <row r="42" spans="2:9" ht="11.25" customHeight="1" x14ac:dyDescent="0.15">
      <c r="B42" s="50" t="s">
        <v>12</v>
      </c>
      <c r="C42" s="44">
        <f>SUM(D42:I42)</f>
        <v>18</v>
      </c>
      <c r="D42" s="51">
        <v>1</v>
      </c>
      <c r="E42" s="45">
        <v>2</v>
      </c>
      <c r="F42" s="45">
        <v>2</v>
      </c>
      <c r="G42" s="45">
        <v>10</v>
      </c>
      <c r="H42" s="45">
        <v>0</v>
      </c>
      <c r="I42" s="45">
        <v>3</v>
      </c>
    </row>
    <row r="43" spans="2:9" ht="11.25" customHeight="1" x14ac:dyDescent="0.15">
      <c r="B43" s="52"/>
      <c r="C43" s="53">
        <f>$C42/C42</f>
        <v>1</v>
      </c>
      <c r="D43" s="53">
        <f>D42/$C42</f>
        <v>5.5555555555555552E-2</v>
      </c>
      <c r="E43" s="53">
        <f t="shared" ref="E43:I43" si="12">E42/$C42</f>
        <v>0.1111111111111111</v>
      </c>
      <c r="F43" s="53">
        <f t="shared" si="12"/>
        <v>0.1111111111111111</v>
      </c>
      <c r="G43" s="53">
        <f t="shared" si="12"/>
        <v>0.55555555555555558</v>
      </c>
      <c r="H43" s="53">
        <f t="shared" si="12"/>
        <v>0</v>
      </c>
      <c r="I43" s="53">
        <f t="shared" si="12"/>
        <v>0.16666666666666666</v>
      </c>
    </row>
    <row r="44" spans="2:9" ht="11.25" customHeight="1" x14ac:dyDescent="0.15">
      <c r="B44" s="50" t="s">
        <v>13</v>
      </c>
      <c r="C44" s="44">
        <f>SUM(D44:I44)</f>
        <v>9</v>
      </c>
      <c r="D44" s="51">
        <v>3</v>
      </c>
      <c r="E44" s="45">
        <v>0</v>
      </c>
      <c r="F44" s="45">
        <v>2</v>
      </c>
      <c r="G44" s="45">
        <v>3</v>
      </c>
      <c r="H44" s="45">
        <v>0</v>
      </c>
      <c r="I44" s="45">
        <v>1</v>
      </c>
    </row>
    <row r="45" spans="2:9" ht="11.25" customHeight="1" x14ac:dyDescent="0.15">
      <c r="B45" s="52"/>
      <c r="C45" s="53">
        <f>$C44/C44</f>
        <v>1</v>
      </c>
      <c r="D45" s="53">
        <f>D44/$C44</f>
        <v>0.33333333333333331</v>
      </c>
      <c r="E45" s="53">
        <f t="shared" ref="E45:I45" si="13">E44/$C44</f>
        <v>0</v>
      </c>
      <c r="F45" s="53">
        <f t="shared" si="13"/>
        <v>0.22222222222222221</v>
      </c>
      <c r="G45" s="53">
        <f t="shared" si="13"/>
        <v>0.33333333333333331</v>
      </c>
      <c r="H45" s="53">
        <f t="shared" si="13"/>
        <v>0</v>
      </c>
      <c r="I45" s="53">
        <f t="shared" si="13"/>
        <v>0.1111111111111111</v>
      </c>
    </row>
    <row r="46" spans="2:9" ht="11.25" customHeight="1" x14ac:dyDescent="0.15">
      <c r="B46" s="50" t="s">
        <v>43</v>
      </c>
      <c r="C46" s="44">
        <f>SUM(D46:I46)</f>
        <v>70</v>
      </c>
      <c r="D46" s="51">
        <v>15</v>
      </c>
      <c r="E46" s="45">
        <v>5</v>
      </c>
      <c r="F46" s="45">
        <v>10</v>
      </c>
      <c r="G46" s="45">
        <v>15</v>
      </c>
      <c r="H46" s="45">
        <v>7</v>
      </c>
      <c r="I46" s="45">
        <v>18</v>
      </c>
    </row>
    <row r="47" spans="2:9" ht="11.25" customHeight="1" x14ac:dyDescent="0.15">
      <c r="B47" s="52"/>
      <c r="C47" s="53">
        <f>$C46/C46</f>
        <v>1</v>
      </c>
      <c r="D47" s="53">
        <f>D46/$C46</f>
        <v>0.21428571428571427</v>
      </c>
      <c r="E47" s="53">
        <f t="shared" ref="E47:I47" si="14">E46/$C46</f>
        <v>7.1428571428571425E-2</v>
      </c>
      <c r="F47" s="53">
        <f t="shared" si="14"/>
        <v>0.14285714285714285</v>
      </c>
      <c r="G47" s="53">
        <f t="shared" si="14"/>
        <v>0.21428571428571427</v>
      </c>
      <c r="H47" s="53">
        <f t="shared" si="14"/>
        <v>0.1</v>
      </c>
      <c r="I47" s="53">
        <f t="shared" si="14"/>
        <v>0.25714285714285712</v>
      </c>
    </row>
    <row r="49" spans="2:10" x14ac:dyDescent="0.4">
      <c r="B49" s="18" t="s">
        <v>48</v>
      </c>
      <c r="I49" s="19"/>
      <c r="J49" s="19"/>
    </row>
    <row r="50" spans="2:10" s="24" customFormat="1" ht="45" x14ac:dyDescent="0.4">
      <c r="B50" s="89"/>
      <c r="C50" s="90" t="s">
        <v>39</v>
      </c>
      <c r="D50" s="96" t="s">
        <v>137</v>
      </c>
      <c r="E50" s="96" t="s">
        <v>138</v>
      </c>
      <c r="F50" s="96" t="s">
        <v>139</v>
      </c>
      <c r="G50" s="96" t="s">
        <v>140</v>
      </c>
      <c r="H50" s="91" t="s">
        <v>2</v>
      </c>
      <c r="I50" s="91" t="s">
        <v>91</v>
      </c>
    </row>
    <row r="51" spans="2:10" x14ac:dyDescent="0.15">
      <c r="B51" s="164" t="s">
        <v>42</v>
      </c>
      <c r="C51" s="44">
        <f>SUM(D51:I51)</f>
        <v>802</v>
      </c>
      <c r="D51" s="45">
        <f t="shared" ref="D51:I51" si="15">SUM(D53,D55,D57,D59,D61,)</f>
        <v>190</v>
      </c>
      <c r="E51" s="45">
        <f t="shared" si="15"/>
        <v>48</v>
      </c>
      <c r="F51" s="45">
        <f t="shared" si="15"/>
        <v>174</v>
      </c>
      <c r="G51" s="45">
        <f t="shared" si="15"/>
        <v>219</v>
      </c>
      <c r="H51" s="45">
        <f t="shared" si="15"/>
        <v>28</v>
      </c>
      <c r="I51" s="45">
        <f t="shared" si="15"/>
        <v>143</v>
      </c>
      <c r="J51" s="19"/>
    </row>
    <row r="52" spans="2:10" ht="12.75" thickBot="1" x14ac:dyDescent="0.2">
      <c r="B52" s="47"/>
      <c r="C52" s="48">
        <f>$C51/C51</f>
        <v>1</v>
      </c>
      <c r="D52" s="48">
        <f t="shared" ref="D52:I52" si="16">D51/$C51</f>
        <v>0.23690773067331672</v>
      </c>
      <c r="E52" s="48">
        <f t="shared" si="16"/>
        <v>5.9850374064837904E-2</v>
      </c>
      <c r="F52" s="48">
        <f t="shared" si="16"/>
        <v>0.21695760598503741</v>
      </c>
      <c r="G52" s="48">
        <f t="shared" si="16"/>
        <v>0.27306733167082292</v>
      </c>
      <c r="H52" s="48">
        <f t="shared" si="16"/>
        <v>3.4912718204488775E-2</v>
      </c>
      <c r="I52" s="48">
        <f t="shared" si="16"/>
        <v>0.17830423940149626</v>
      </c>
      <c r="J52" s="19"/>
    </row>
    <row r="53" spans="2:10" ht="12.75" thickTop="1" x14ac:dyDescent="0.15">
      <c r="B53" s="50" t="s">
        <v>17</v>
      </c>
      <c r="C53" s="44">
        <f>SUM(D53:I53)</f>
        <v>633</v>
      </c>
      <c r="D53" s="51">
        <v>138</v>
      </c>
      <c r="E53" s="45">
        <v>42</v>
      </c>
      <c r="F53" s="45">
        <v>138</v>
      </c>
      <c r="G53" s="45">
        <v>169</v>
      </c>
      <c r="H53" s="45">
        <v>22</v>
      </c>
      <c r="I53" s="45">
        <v>124</v>
      </c>
      <c r="J53" s="19"/>
    </row>
    <row r="54" spans="2:10" x14ac:dyDescent="0.15">
      <c r="B54" s="52"/>
      <c r="C54" s="53">
        <f>$C53/C53</f>
        <v>1</v>
      </c>
      <c r="D54" s="53">
        <f t="shared" ref="D54:I54" si="17">D53/$C53</f>
        <v>0.21800947867298578</v>
      </c>
      <c r="E54" s="53">
        <f t="shared" si="17"/>
        <v>6.6350710900473939E-2</v>
      </c>
      <c r="F54" s="53">
        <f t="shared" si="17"/>
        <v>0.21800947867298578</v>
      </c>
      <c r="G54" s="53">
        <f t="shared" si="17"/>
        <v>0.26698262243285942</v>
      </c>
      <c r="H54" s="53">
        <f t="shared" si="17"/>
        <v>3.4755134281200632E-2</v>
      </c>
      <c r="I54" s="53">
        <f t="shared" si="17"/>
        <v>0.19589257503949448</v>
      </c>
      <c r="J54" s="19"/>
    </row>
    <row r="55" spans="2:10" x14ac:dyDescent="0.15">
      <c r="B55" s="50" t="s">
        <v>18</v>
      </c>
      <c r="C55" s="44">
        <f>SUM(D55:I55)</f>
        <v>91</v>
      </c>
      <c r="D55" s="51">
        <v>23</v>
      </c>
      <c r="E55" s="45">
        <v>5</v>
      </c>
      <c r="F55" s="45">
        <v>24</v>
      </c>
      <c r="G55" s="45">
        <v>25</v>
      </c>
      <c r="H55" s="45">
        <v>2</v>
      </c>
      <c r="I55" s="45">
        <v>12</v>
      </c>
      <c r="J55" s="19"/>
    </row>
    <row r="56" spans="2:10" x14ac:dyDescent="0.15">
      <c r="B56" s="52"/>
      <c r="C56" s="53">
        <f>$C55/C55</f>
        <v>1</v>
      </c>
      <c r="D56" s="53">
        <f t="shared" ref="D56:I56" si="18">D55/$C55</f>
        <v>0.25274725274725274</v>
      </c>
      <c r="E56" s="53">
        <f t="shared" si="18"/>
        <v>5.4945054945054944E-2</v>
      </c>
      <c r="F56" s="53">
        <f t="shared" si="18"/>
        <v>0.26373626373626374</v>
      </c>
      <c r="G56" s="53">
        <f t="shared" si="18"/>
        <v>0.27472527472527475</v>
      </c>
      <c r="H56" s="53">
        <f t="shared" si="18"/>
        <v>2.197802197802198E-2</v>
      </c>
      <c r="I56" s="53">
        <f t="shared" si="18"/>
        <v>0.13186813186813187</v>
      </c>
      <c r="J56" s="19"/>
    </row>
    <row r="57" spans="2:10" x14ac:dyDescent="0.15">
      <c r="B57" s="50" t="s">
        <v>19</v>
      </c>
      <c r="C57" s="44">
        <f>SUM(D57:I57)</f>
        <v>21</v>
      </c>
      <c r="D57" s="51">
        <v>9</v>
      </c>
      <c r="E57" s="45">
        <v>0</v>
      </c>
      <c r="F57" s="45">
        <v>5</v>
      </c>
      <c r="G57" s="45">
        <v>6</v>
      </c>
      <c r="H57" s="45">
        <v>0</v>
      </c>
      <c r="I57" s="45">
        <v>1</v>
      </c>
      <c r="J57" s="19"/>
    </row>
    <row r="58" spans="2:10" x14ac:dyDescent="0.15">
      <c r="B58" s="52"/>
      <c r="C58" s="53">
        <f>$C57/C57</f>
        <v>1</v>
      </c>
      <c r="D58" s="53">
        <f t="shared" ref="D58:I58" si="19">D57/$C57</f>
        <v>0.42857142857142855</v>
      </c>
      <c r="E58" s="53">
        <f t="shared" si="19"/>
        <v>0</v>
      </c>
      <c r="F58" s="53">
        <f t="shared" si="19"/>
        <v>0.23809523809523808</v>
      </c>
      <c r="G58" s="53">
        <f t="shared" si="19"/>
        <v>0.2857142857142857</v>
      </c>
      <c r="H58" s="53">
        <f t="shared" si="19"/>
        <v>0</v>
      </c>
      <c r="I58" s="53">
        <f t="shared" si="19"/>
        <v>4.7619047619047616E-2</v>
      </c>
      <c r="J58" s="19"/>
    </row>
    <row r="59" spans="2:10" x14ac:dyDescent="0.15">
      <c r="B59" s="50" t="s">
        <v>20</v>
      </c>
      <c r="C59" s="44">
        <f>SUM(D59:I59)</f>
        <v>37</v>
      </c>
      <c r="D59" s="51">
        <v>14</v>
      </c>
      <c r="E59" s="45">
        <v>1</v>
      </c>
      <c r="F59" s="45">
        <v>6</v>
      </c>
      <c r="G59" s="45">
        <v>15</v>
      </c>
      <c r="H59" s="45">
        <v>1</v>
      </c>
      <c r="I59" s="45">
        <v>0</v>
      </c>
      <c r="J59" s="19"/>
    </row>
    <row r="60" spans="2:10" x14ac:dyDescent="0.15">
      <c r="B60" s="52"/>
      <c r="C60" s="53">
        <f>$C59/C59</f>
        <v>1</v>
      </c>
      <c r="D60" s="53">
        <f t="shared" ref="D60:I60" si="20">D59/$C59</f>
        <v>0.3783783783783784</v>
      </c>
      <c r="E60" s="53">
        <f t="shared" si="20"/>
        <v>2.7027027027027029E-2</v>
      </c>
      <c r="F60" s="53">
        <f t="shared" si="20"/>
        <v>0.16216216216216217</v>
      </c>
      <c r="G60" s="53">
        <f t="shared" si="20"/>
        <v>0.40540540540540543</v>
      </c>
      <c r="H60" s="53">
        <f t="shared" si="20"/>
        <v>2.7027027027027029E-2</v>
      </c>
      <c r="I60" s="53">
        <f t="shared" si="20"/>
        <v>0</v>
      </c>
      <c r="J60" s="19"/>
    </row>
    <row r="61" spans="2:10" x14ac:dyDescent="0.15">
      <c r="B61" s="50" t="s">
        <v>24</v>
      </c>
      <c r="C61" s="44">
        <f>SUM(D61:I61)</f>
        <v>20</v>
      </c>
      <c r="D61" s="51">
        <v>6</v>
      </c>
      <c r="E61" s="45">
        <v>0</v>
      </c>
      <c r="F61" s="45">
        <v>1</v>
      </c>
      <c r="G61" s="45">
        <v>4</v>
      </c>
      <c r="H61" s="45">
        <v>3</v>
      </c>
      <c r="I61" s="45">
        <v>6</v>
      </c>
      <c r="J61" s="19"/>
    </row>
    <row r="62" spans="2:10" x14ac:dyDescent="0.15">
      <c r="B62" s="52"/>
      <c r="C62" s="53">
        <f>$C61/C61</f>
        <v>1</v>
      </c>
      <c r="D62" s="53">
        <f t="shared" ref="D62:I62" si="21">D61/$C61</f>
        <v>0.3</v>
      </c>
      <c r="E62" s="53">
        <f t="shared" si="21"/>
        <v>0</v>
      </c>
      <c r="F62" s="53">
        <f t="shared" si="21"/>
        <v>0.05</v>
      </c>
      <c r="G62" s="53">
        <f t="shared" si="21"/>
        <v>0.2</v>
      </c>
      <c r="H62" s="53">
        <f t="shared" si="21"/>
        <v>0.15</v>
      </c>
      <c r="I62" s="53">
        <f t="shared" si="21"/>
        <v>0.3</v>
      </c>
      <c r="J62" s="19"/>
    </row>
    <row r="63" spans="2:10" x14ac:dyDescent="0.4">
      <c r="J63" s="19"/>
    </row>
    <row r="64" spans="2:10" x14ac:dyDescent="0.4">
      <c r="B64" s="18" t="s">
        <v>49</v>
      </c>
      <c r="J64" s="19"/>
    </row>
    <row r="65" spans="2:10" s="24" customFormat="1" ht="51.75" customHeight="1" x14ac:dyDescent="0.4">
      <c r="B65" s="89"/>
      <c r="C65" s="90" t="s">
        <v>39</v>
      </c>
      <c r="D65" s="96" t="s">
        <v>137</v>
      </c>
      <c r="E65" s="96" t="s">
        <v>138</v>
      </c>
      <c r="F65" s="96" t="s">
        <v>139</v>
      </c>
      <c r="G65" s="96" t="s">
        <v>140</v>
      </c>
      <c r="H65" s="91" t="s">
        <v>2</v>
      </c>
      <c r="I65" s="91" t="s">
        <v>91</v>
      </c>
    </row>
    <row r="66" spans="2:10" x14ac:dyDescent="0.15">
      <c r="B66" s="164" t="s">
        <v>42</v>
      </c>
      <c r="C66" s="44">
        <f>SUM(D66:I66)</f>
        <v>784</v>
      </c>
      <c r="D66" s="45">
        <f>SUM(D68,D70,D72,D74,D76,D78)</f>
        <v>189</v>
      </c>
      <c r="E66" s="45">
        <f t="shared" ref="E66:I66" si="22">SUM(E68,E70,E72,E74,E76,E78)</f>
        <v>47</v>
      </c>
      <c r="F66" s="45">
        <f t="shared" si="22"/>
        <v>172</v>
      </c>
      <c r="G66" s="45">
        <f t="shared" si="22"/>
        <v>216</v>
      </c>
      <c r="H66" s="45">
        <f t="shared" si="22"/>
        <v>28</v>
      </c>
      <c r="I66" s="45">
        <f t="shared" si="22"/>
        <v>132</v>
      </c>
      <c r="J66" s="19"/>
    </row>
    <row r="67" spans="2:10" ht="12.75" thickBot="1" x14ac:dyDescent="0.2">
      <c r="B67" s="47"/>
      <c r="C67" s="48">
        <f>$C66/C66</f>
        <v>1</v>
      </c>
      <c r="D67" s="48">
        <f>D66/$C66</f>
        <v>0.24107142857142858</v>
      </c>
      <c r="E67" s="48">
        <f t="shared" ref="E67:I67" si="23">E66/$C66</f>
        <v>5.9948979591836732E-2</v>
      </c>
      <c r="F67" s="48">
        <f t="shared" si="23"/>
        <v>0.21938775510204081</v>
      </c>
      <c r="G67" s="48">
        <f t="shared" si="23"/>
        <v>0.27551020408163263</v>
      </c>
      <c r="H67" s="48">
        <f t="shared" si="23"/>
        <v>3.5714285714285712E-2</v>
      </c>
      <c r="I67" s="48">
        <f t="shared" si="23"/>
        <v>0.1683673469387755</v>
      </c>
      <c r="J67" s="19"/>
    </row>
    <row r="68" spans="2:10" ht="12.75" thickTop="1" x14ac:dyDescent="0.15">
      <c r="B68" s="50" t="s">
        <v>500</v>
      </c>
      <c r="C68" s="44">
        <f>SUM(D68:I68)</f>
        <v>109</v>
      </c>
      <c r="D68" s="51">
        <v>17</v>
      </c>
      <c r="E68" s="45">
        <v>7</v>
      </c>
      <c r="F68" s="45">
        <v>20</v>
      </c>
      <c r="G68" s="45">
        <v>24</v>
      </c>
      <c r="H68" s="45">
        <v>9</v>
      </c>
      <c r="I68" s="45">
        <v>32</v>
      </c>
    </row>
    <row r="69" spans="2:10" x14ac:dyDescent="0.15">
      <c r="B69" s="52"/>
      <c r="C69" s="53">
        <f>$C68/C68</f>
        <v>1</v>
      </c>
      <c r="D69" s="53">
        <f>D68/$C68</f>
        <v>0.15596330275229359</v>
      </c>
      <c r="E69" s="53">
        <f t="shared" ref="E69:I69" si="24">E68/$C68</f>
        <v>6.4220183486238536E-2</v>
      </c>
      <c r="F69" s="53">
        <f t="shared" si="24"/>
        <v>0.1834862385321101</v>
      </c>
      <c r="G69" s="53">
        <f t="shared" si="24"/>
        <v>0.22018348623853212</v>
      </c>
      <c r="H69" s="53">
        <f t="shared" si="24"/>
        <v>8.2568807339449546E-2</v>
      </c>
      <c r="I69" s="53">
        <f t="shared" si="24"/>
        <v>0.29357798165137616</v>
      </c>
    </row>
    <row r="70" spans="2:10" x14ac:dyDescent="0.15">
      <c r="B70" s="50" t="s">
        <v>21</v>
      </c>
      <c r="C70" s="44">
        <f>SUM(D70:I70)</f>
        <v>226</v>
      </c>
      <c r="D70" s="51">
        <v>42</v>
      </c>
      <c r="E70" s="45">
        <v>10</v>
      </c>
      <c r="F70" s="45">
        <v>65</v>
      </c>
      <c r="G70" s="45">
        <v>58</v>
      </c>
      <c r="H70" s="45">
        <v>10</v>
      </c>
      <c r="I70" s="45">
        <v>41</v>
      </c>
    </row>
    <row r="71" spans="2:10" x14ac:dyDescent="0.15">
      <c r="B71" s="52"/>
      <c r="C71" s="53">
        <f>$C70/C70</f>
        <v>1</v>
      </c>
      <c r="D71" s="53">
        <f>D70/$C70</f>
        <v>0.18584070796460178</v>
      </c>
      <c r="E71" s="53">
        <f t="shared" ref="E71:I71" si="25">E70/$C70</f>
        <v>4.4247787610619468E-2</v>
      </c>
      <c r="F71" s="53">
        <f t="shared" si="25"/>
        <v>0.28761061946902655</v>
      </c>
      <c r="G71" s="53">
        <f t="shared" si="25"/>
        <v>0.25663716814159293</v>
      </c>
      <c r="H71" s="53">
        <f t="shared" si="25"/>
        <v>4.4247787610619468E-2</v>
      </c>
      <c r="I71" s="53">
        <f t="shared" si="25"/>
        <v>0.18141592920353983</v>
      </c>
    </row>
    <row r="72" spans="2:10" x14ac:dyDescent="0.15">
      <c r="B72" s="50" t="s">
        <v>22</v>
      </c>
      <c r="C72" s="44">
        <f>SUM(D72:I72)</f>
        <v>276</v>
      </c>
      <c r="D72" s="51">
        <v>64</v>
      </c>
      <c r="E72" s="45">
        <v>19</v>
      </c>
      <c r="F72" s="45">
        <v>55</v>
      </c>
      <c r="G72" s="45">
        <v>85</v>
      </c>
      <c r="H72" s="45">
        <v>7</v>
      </c>
      <c r="I72" s="45">
        <v>46</v>
      </c>
    </row>
    <row r="73" spans="2:10" x14ac:dyDescent="0.15">
      <c r="B73" s="52"/>
      <c r="C73" s="53">
        <f>$C72/C72</f>
        <v>1</v>
      </c>
      <c r="D73" s="53">
        <f>D72/$C72</f>
        <v>0.2318840579710145</v>
      </c>
      <c r="E73" s="53">
        <f t="shared" ref="E73:I73" si="26">E72/$C72</f>
        <v>6.8840579710144928E-2</v>
      </c>
      <c r="F73" s="53">
        <f t="shared" si="26"/>
        <v>0.19927536231884058</v>
      </c>
      <c r="G73" s="53">
        <f t="shared" si="26"/>
        <v>0.3079710144927536</v>
      </c>
      <c r="H73" s="53">
        <f t="shared" si="26"/>
        <v>2.5362318840579712E-2</v>
      </c>
      <c r="I73" s="53">
        <f t="shared" si="26"/>
        <v>0.16666666666666666</v>
      </c>
    </row>
    <row r="74" spans="2:10" x14ac:dyDescent="0.15">
      <c r="B74" s="50" t="s">
        <v>23</v>
      </c>
      <c r="C74" s="44">
        <f>SUM(D74:I74)</f>
        <v>90</v>
      </c>
      <c r="D74" s="51">
        <v>32</v>
      </c>
      <c r="E74" s="45">
        <v>8</v>
      </c>
      <c r="F74" s="45">
        <v>17</v>
      </c>
      <c r="G74" s="45">
        <v>24</v>
      </c>
      <c r="H74" s="45">
        <v>1</v>
      </c>
      <c r="I74" s="45">
        <v>8</v>
      </c>
    </row>
    <row r="75" spans="2:10" x14ac:dyDescent="0.15">
      <c r="B75" s="52"/>
      <c r="C75" s="53">
        <f>$C74/C74</f>
        <v>1</v>
      </c>
      <c r="D75" s="53">
        <f>D74/$C74</f>
        <v>0.35555555555555557</v>
      </c>
      <c r="E75" s="53">
        <f t="shared" ref="E75:I75" si="27">E74/$C74</f>
        <v>8.8888888888888892E-2</v>
      </c>
      <c r="F75" s="53">
        <f t="shared" si="27"/>
        <v>0.18888888888888888</v>
      </c>
      <c r="G75" s="53">
        <f t="shared" si="27"/>
        <v>0.26666666666666666</v>
      </c>
      <c r="H75" s="53">
        <f t="shared" si="27"/>
        <v>1.1111111111111112E-2</v>
      </c>
      <c r="I75" s="53">
        <f t="shared" si="27"/>
        <v>8.8888888888888892E-2</v>
      </c>
      <c r="J75" s="19"/>
    </row>
    <row r="76" spans="2:10" x14ac:dyDescent="0.15">
      <c r="B76" s="50" t="s">
        <v>320</v>
      </c>
      <c r="C76" s="44">
        <f>SUM(D76:I76)</f>
        <v>62</v>
      </c>
      <c r="D76" s="51">
        <v>25</v>
      </c>
      <c r="E76" s="45">
        <v>3</v>
      </c>
      <c r="F76" s="45">
        <v>12</v>
      </c>
      <c r="G76" s="45">
        <v>18</v>
      </c>
      <c r="H76" s="45">
        <v>0</v>
      </c>
      <c r="I76" s="45">
        <v>4</v>
      </c>
      <c r="J76" s="19"/>
    </row>
    <row r="77" spans="2:10" x14ac:dyDescent="0.15">
      <c r="B77" s="52"/>
      <c r="C77" s="53">
        <f>$C76/C76</f>
        <v>1</v>
      </c>
      <c r="D77" s="53">
        <f>D76/$C76</f>
        <v>0.40322580645161288</v>
      </c>
      <c r="E77" s="53">
        <f t="shared" ref="E77:I77" si="28">E76/$C76</f>
        <v>4.8387096774193547E-2</v>
      </c>
      <c r="F77" s="53">
        <f t="shared" si="28"/>
        <v>0.19354838709677419</v>
      </c>
      <c r="G77" s="53">
        <f t="shared" si="28"/>
        <v>0.29032258064516131</v>
      </c>
      <c r="H77" s="53">
        <f t="shared" si="28"/>
        <v>0</v>
      </c>
      <c r="I77" s="53">
        <f t="shared" si="28"/>
        <v>6.4516129032258063E-2</v>
      </c>
      <c r="J77" s="19"/>
    </row>
    <row r="78" spans="2:10" x14ac:dyDescent="0.15">
      <c r="B78" s="50" t="s">
        <v>319</v>
      </c>
      <c r="C78" s="44">
        <f>SUM(D78:I78)</f>
        <v>21</v>
      </c>
      <c r="D78" s="51">
        <v>9</v>
      </c>
      <c r="E78" s="45">
        <v>0</v>
      </c>
      <c r="F78" s="45">
        <v>3</v>
      </c>
      <c r="G78" s="45">
        <v>7</v>
      </c>
      <c r="H78" s="45">
        <v>1</v>
      </c>
      <c r="I78" s="45">
        <v>1</v>
      </c>
      <c r="J78" s="19"/>
    </row>
    <row r="79" spans="2:10" ht="12.75" thickBot="1" x14ac:dyDescent="0.2">
      <c r="B79" s="52"/>
      <c r="C79" s="53">
        <f>$C78/C78</f>
        <v>1</v>
      </c>
      <c r="D79" s="53">
        <f>D78/$C78</f>
        <v>0.42857142857142855</v>
      </c>
      <c r="E79" s="53">
        <f t="shared" ref="E79:I79" si="29">E78/$C78</f>
        <v>0</v>
      </c>
      <c r="F79" s="53">
        <f t="shared" si="29"/>
        <v>0.14285714285714285</v>
      </c>
      <c r="G79" s="53">
        <f t="shared" si="29"/>
        <v>0.33333333333333331</v>
      </c>
      <c r="H79" s="53">
        <f t="shared" si="29"/>
        <v>4.7619047619047616E-2</v>
      </c>
      <c r="I79" s="53">
        <f t="shared" si="29"/>
        <v>4.7619047619047616E-2</v>
      </c>
      <c r="J79" s="19"/>
    </row>
    <row r="80" spans="2:10" ht="14.25" thickTop="1" x14ac:dyDescent="0.15">
      <c r="B80" s="243" t="s">
        <v>489</v>
      </c>
      <c r="C80" s="244">
        <f t="shared" ref="C80:C81" si="30">SUM(D80:I80)</f>
        <v>763</v>
      </c>
      <c r="D80" s="244">
        <f t="shared" ref="D80:I80" si="31">SUM(D68,D70,D72,D74,D76)</f>
        <v>180</v>
      </c>
      <c r="E80" s="244">
        <f t="shared" si="31"/>
        <v>47</v>
      </c>
      <c r="F80" s="244">
        <f t="shared" si="31"/>
        <v>169</v>
      </c>
      <c r="G80" s="244">
        <f t="shared" si="31"/>
        <v>209</v>
      </c>
      <c r="H80" s="244">
        <f t="shared" si="31"/>
        <v>27</v>
      </c>
      <c r="I80" s="244">
        <f t="shared" si="31"/>
        <v>131</v>
      </c>
      <c r="J80" s="19"/>
    </row>
    <row r="81" spans="2:20" ht="13.5" x14ac:dyDescent="0.15">
      <c r="B81" s="245"/>
      <c r="C81" s="237">
        <f t="shared" si="30"/>
        <v>1</v>
      </c>
      <c r="D81" s="238">
        <f>D80/$C80</f>
        <v>0.23591087811271297</v>
      </c>
      <c r="E81" s="238">
        <f t="shared" ref="E81:I81" si="32">E80/$C80</f>
        <v>6.1598951507208385E-2</v>
      </c>
      <c r="F81" s="238">
        <f t="shared" si="32"/>
        <v>0.22149410222804719</v>
      </c>
      <c r="G81" s="238">
        <f t="shared" si="32"/>
        <v>0.27391874180865006</v>
      </c>
      <c r="H81" s="238">
        <f t="shared" si="32"/>
        <v>3.5386631716906945E-2</v>
      </c>
      <c r="I81" s="238">
        <f t="shared" si="32"/>
        <v>0.17169069462647443</v>
      </c>
      <c r="J81" s="19"/>
    </row>
    <row r="82" spans="2:20" x14ac:dyDescent="0.4">
      <c r="J82" s="19"/>
    </row>
    <row r="83" spans="2:20" ht="16.5" customHeight="1" x14ac:dyDescent="0.4">
      <c r="B83" s="18" t="s">
        <v>311</v>
      </c>
      <c r="J83" s="19"/>
    </row>
    <row r="84" spans="2:20" s="24" customFormat="1" ht="45" x14ac:dyDescent="0.4">
      <c r="B84" s="89"/>
      <c r="C84" s="90" t="s">
        <v>39</v>
      </c>
      <c r="D84" s="91" t="s">
        <v>292</v>
      </c>
      <c r="E84" s="91" t="s">
        <v>293</v>
      </c>
      <c r="F84" s="91" t="s">
        <v>294</v>
      </c>
      <c r="G84" s="91" t="s">
        <v>295</v>
      </c>
      <c r="H84" s="91" t="s">
        <v>2</v>
      </c>
      <c r="I84" s="91" t="s">
        <v>91</v>
      </c>
    </row>
    <row r="85" spans="2:20" x14ac:dyDescent="0.15">
      <c r="B85" s="164" t="s">
        <v>42</v>
      </c>
      <c r="C85" s="44">
        <f>SUM(D85:I85)</f>
        <v>802</v>
      </c>
      <c r="D85" s="45">
        <f>SUM(D87,D89,D91,D93,D95,D97,D99)</f>
        <v>190</v>
      </c>
      <c r="E85" s="45">
        <f t="shared" ref="E85:I85" si="33">SUM(E87,E89,E91,E93,E95,E97,E99)</f>
        <v>48</v>
      </c>
      <c r="F85" s="45">
        <f t="shared" si="33"/>
        <v>174</v>
      </c>
      <c r="G85" s="45">
        <f t="shared" si="33"/>
        <v>219</v>
      </c>
      <c r="H85" s="45">
        <f t="shared" si="33"/>
        <v>28</v>
      </c>
      <c r="I85" s="45">
        <f t="shared" si="33"/>
        <v>143</v>
      </c>
      <c r="J85" s="19"/>
    </row>
    <row r="86" spans="2:20" ht="12.75" thickBot="1" x14ac:dyDescent="0.2">
      <c r="B86" s="47"/>
      <c r="C86" s="48">
        <f>$C85/C85</f>
        <v>1</v>
      </c>
      <c r="D86" s="48">
        <f t="shared" ref="D86:I86" si="34">D85/$C85</f>
        <v>0.23690773067331672</v>
      </c>
      <c r="E86" s="48">
        <f t="shared" si="34"/>
        <v>5.9850374064837904E-2</v>
      </c>
      <c r="F86" s="48">
        <f t="shared" si="34"/>
        <v>0.21695760598503741</v>
      </c>
      <c r="G86" s="48">
        <f t="shared" si="34"/>
        <v>0.27306733167082292</v>
      </c>
      <c r="H86" s="48">
        <f t="shared" si="34"/>
        <v>3.4912718204488775E-2</v>
      </c>
      <c r="I86" s="48">
        <f t="shared" si="34"/>
        <v>0.17830423940149626</v>
      </c>
      <c r="J86" s="19"/>
    </row>
    <row r="87" spans="2:20" ht="12.75" thickTop="1" x14ac:dyDescent="0.15">
      <c r="B87" s="50" t="s">
        <v>67</v>
      </c>
      <c r="C87" s="44">
        <f>SUM(D87:I87)</f>
        <v>262</v>
      </c>
      <c r="D87" s="51">
        <v>53</v>
      </c>
      <c r="E87" s="45">
        <v>16</v>
      </c>
      <c r="F87" s="45">
        <v>56</v>
      </c>
      <c r="G87" s="45">
        <v>62</v>
      </c>
      <c r="H87" s="45">
        <v>7</v>
      </c>
      <c r="I87" s="45">
        <v>68</v>
      </c>
      <c r="J87" s="72"/>
      <c r="K87" s="73"/>
      <c r="L87" s="73"/>
      <c r="M87" s="73"/>
      <c r="N87" s="73"/>
      <c r="O87" s="73"/>
      <c r="P87" s="73"/>
      <c r="Q87" s="73"/>
      <c r="R87" s="73"/>
      <c r="S87" s="73"/>
      <c r="T87" s="73"/>
    </row>
    <row r="88" spans="2:20" x14ac:dyDescent="0.15">
      <c r="B88" s="52"/>
      <c r="C88" s="53">
        <f>$C87/C87</f>
        <v>1</v>
      </c>
      <c r="D88" s="53">
        <f t="shared" ref="D88:I88" si="35">D87/$C87</f>
        <v>0.20229007633587787</v>
      </c>
      <c r="E88" s="53">
        <f t="shared" si="35"/>
        <v>6.1068702290076333E-2</v>
      </c>
      <c r="F88" s="53">
        <f t="shared" si="35"/>
        <v>0.21374045801526717</v>
      </c>
      <c r="G88" s="53">
        <f t="shared" si="35"/>
        <v>0.23664122137404581</v>
      </c>
      <c r="H88" s="53">
        <f t="shared" si="35"/>
        <v>2.6717557251908396E-2</v>
      </c>
      <c r="I88" s="53">
        <f t="shared" si="35"/>
        <v>0.25954198473282442</v>
      </c>
      <c r="J88" s="72"/>
      <c r="K88" s="73"/>
      <c r="L88" s="73"/>
      <c r="M88" s="73"/>
      <c r="N88" s="73"/>
      <c r="O88" s="73"/>
      <c r="P88" s="73"/>
      <c r="Q88" s="73"/>
      <c r="R88" s="73"/>
      <c r="S88" s="73"/>
      <c r="T88" s="73"/>
    </row>
    <row r="89" spans="2:20" x14ac:dyDescent="0.15">
      <c r="B89" s="50" t="s">
        <v>31</v>
      </c>
      <c r="C89" s="44">
        <f>SUM(D89:I89)</f>
        <v>31</v>
      </c>
      <c r="D89" s="51">
        <v>9</v>
      </c>
      <c r="E89" s="45">
        <v>0</v>
      </c>
      <c r="F89" s="45">
        <v>7</v>
      </c>
      <c r="G89" s="45">
        <v>13</v>
      </c>
      <c r="H89" s="45">
        <v>1</v>
      </c>
      <c r="I89" s="45">
        <v>1</v>
      </c>
      <c r="J89" s="72"/>
      <c r="K89" s="73"/>
      <c r="L89" s="73"/>
      <c r="M89" s="73"/>
      <c r="N89" s="73"/>
      <c r="O89" s="73"/>
      <c r="P89" s="73"/>
      <c r="Q89" s="73"/>
      <c r="R89" s="73"/>
      <c r="S89" s="73"/>
      <c r="T89" s="73"/>
    </row>
    <row r="90" spans="2:20" x14ac:dyDescent="0.15">
      <c r="B90" s="52"/>
      <c r="C90" s="53">
        <f>$C89/C89</f>
        <v>1</v>
      </c>
      <c r="D90" s="53">
        <f t="shared" ref="D90:I90" si="36">D89/$C89</f>
        <v>0.29032258064516131</v>
      </c>
      <c r="E90" s="53">
        <f t="shared" si="36"/>
        <v>0</v>
      </c>
      <c r="F90" s="53">
        <f t="shared" si="36"/>
        <v>0.22580645161290322</v>
      </c>
      <c r="G90" s="53">
        <f t="shared" si="36"/>
        <v>0.41935483870967744</v>
      </c>
      <c r="H90" s="53">
        <f t="shared" si="36"/>
        <v>3.2258064516129031E-2</v>
      </c>
      <c r="I90" s="53">
        <f t="shared" si="36"/>
        <v>3.2258064516129031E-2</v>
      </c>
      <c r="J90" s="72"/>
      <c r="K90" s="73"/>
      <c r="L90" s="73"/>
      <c r="M90" s="73"/>
      <c r="N90" s="73"/>
      <c r="O90" s="73"/>
      <c r="P90" s="73"/>
      <c r="Q90" s="73"/>
      <c r="R90" s="73"/>
      <c r="S90" s="73"/>
      <c r="T90" s="73"/>
    </row>
    <row r="91" spans="2:20" x14ac:dyDescent="0.15">
      <c r="B91" s="50" t="s">
        <v>32</v>
      </c>
      <c r="C91" s="44">
        <f>SUM(D91:I91)</f>
        <v>56</v>
      </c>
      <c r="D91" s="51">
        <v>14</v>
      </c>
      <c r="E91" s="45">
        <v>5</v>
      </c>
      <c r="F91" s="45">
        <v>12</v>
      </c>
      <c r="G91" s="45">
        <v>20</v>
      </c>
      <c r="H91" s="45">
        <v>1</v>
      </c>
      <c r="I91" s="45">
        <v>4</v>
      </c>
      <c r="J91" s="72"/>
      <c r="K91" s="73"/>
      <c r="L91" s="73"/>
      <c r="M91" s="73"/>
      <c r="N91" s="73"/>
      <c r="O91" s="73"/>
      <c r="P91" s="73"/>
      <c r="Q91" s="73"/>
      <c r="R91" s="73"/>
      <c r="S91" s="73"/>
      <c r="T91" s="73"/>
    </row>
    <row r="92" spans="2:20" x14ac:dyDescent="0.15">
      <c r="B92" s="52"/>
      <c r="C92" s="53">
        <f>$C91/C91</f>
        <v>1</v>
      </c>
      <c r="D92" s="53">
        <f t="shared" ref="D92:I92" si="37">D91/$C91</f>
        <v>0.25</v>
      </c>
      <c r="E92" s="53">
        <f t="shared" si="37"/>
        <v>8.9285714285714288E-2</v>
      </c>
      <c r="F92" s="53">
        <f t="shared" si="37"/>
        <v>0.21428571428571427</v>
      </c>
      <c r="G92" s="53">
        <f t="shared" si="37"/>
        <v>0.35714285714285715</v>
      </c>
      <c r="H92" s="53">
        <f t="shared" si="37"/>
        <v>1.7857142857142856E-2</v>
      </c>
      <c r="I92" s="53">
        <f t="shared" si="37"/>
        <v>7.1428571428571425E-2</v>
      </c>
      <c r="J92" s="72"/>
      <c r="K92" s="73"/>
      <c r="L92" s="73"/>
      <c r="M92" s="73"/>
      <c r="N92" s="73"/>
      <c r="O92" s="73"/>
      <c r="P92" s="73"/>
      <c r="Q92" s="73"/>
      <c r="R92" s="73"/>
      <c r="S92" s="73"/>
      <c r="T92" s="73"/>
    </row>
    <row r="93" spans="2:20" x14ac:dyDescent="0.15">
      <c r="B93" s="50" t="s">
        <v>33</v>
      </c>
      <c r="C93" s="44">
        <f>SUM(D93:I93)</f>
        <v>235</v>
      </c>
      <c r="D93" s="51">
        <v>60</v>
      </c>
      <c r="E93" s="45">
        <v>16</v>
      </c>
      <c r="F93" s="45">
        <v>56</v>
      </c>
      <c r="G93" s="45">
        <v>67</v>
      </c>
      <c r="H93" s="45">
        <v>11</v>
      </c>
      <c r="I93" s="45">
        <v>25</v>
      </c>
      <c r="J93" s="72"/>
      <c r="K93" s="73"/>
      <c r="L93" s="73"/>
      <c r="M93" s="73"/>
      <c r="N93" s="73"/>
      <c r="O93" s="73"/>
      <c r="P93" s="73"/>
      <c r="Q93" s="73"/>
      <c r="R93" s="73"/>
      <c r="S93" s="73"/>
      <c r="T93" s="73"/>
    </row>
    <row r="94" spans="2:20" x14ac:dyDescent="0.15">
      <c r="B94" s="52"/>
      <c r="C94" s="53">
        <f>$C93/C93</f>
        <v>1</v>
      </c>
      <c r="D94" s="53">
        <f t="shared" ref="D94:I94" si="38">D93/$C93</f>
        <v>0.25531914893617019</v>
      </c>
      <c r="E94" s="53">
        <f t="shared" si="38"/>
        <v>6.8085106382978725E-2</v>
      </c>
      <c r="F94" s="53">
        <f t="shared" si="38"/>
        <v>0.23829787234042554</v>
      </c>
      <c r="G94" s="53">
        <f t="shared" si="38"/>
        <v>0.28510638297872343</v>
      </c>
      <c r="H94" s="53">
        <f t="shared" si="38"/>
        <v>4.6808510638297871E-2</v>
      </c>
      <c r="I94" s="53">
        <f t="shared" si="38"/>
        <v>0.10638297872340426</v>
      </c>
      <c r="J94" s="19"/>
    </row>
    <row r="95" spans="2:20" ht="12" customHeight="1" x14ac:dyDescent="0.15">
      <c r="B95" s="50" t="s">
        <v>34</v>
      </c>
      <c r="C95" s="44">
        <f>SUM(D95:I95)</f>
        <v>99</v>
      </c>
      <c r="D95" s="51">
        <v>27</v>
      </c>
      <c r="E95" s="45">
        <v>1</v>
      </c>
      <c r="F95" s="45">
        <v>19</v>
      </c>
      <c r="G95" s="45">
        <v>27</v>
      </c>
      <c r="H95" s="45">
        <v>4</v>
      </c>
      <c r="I95" s="45">
        <v>21</v>
      </c>
      <c r="J95" s="19"/>
    </row>
    <row r="96" spans="2:20" ht="12" customHeight="1" x14ac:dyDescent="0.15">
      <c r="B96" s="52"/>
      <c r="C96" s="53">
        <f>$C95/C95</f>
        <v>1</v>
      </c>
      <c r="D96" s="53">
        <f t="shared" ref="D96:I96" si="39">D95/$C95</f>
        <v>0.27272727272727271</v>
      </c>
      <c r="E96" s="53">
        <f t="shared" si="39"/>
        <v>1.0101010101010102E-2</v>
      </c>
      <c r="F96" s="53">
        <f t="shared" si="39"/>
        <v>0.19191919191919191</v>
      </c>
      <c r="G96" s="53">
        <f t="shared" si="39"/>
        <v>0.27272727272727271</v>
      </c>
      <c r="H96" s="53">
        <f t="shared" si="39"/>
        <v>4.0404040404040407E-2</v>
      </c>
      <c r="I96" s="53">
        <f t="shared" si="39"/>
        <v>0.21212121212121213</v>
      </c>
      <c r="J96" s="19"/>
    </row>
    <row r="97" spans="2:10" ht="12" customHeight="1" x14ac:dyDescent="0.15">
      <c r="B97" s="50" t="s">
        <v>35</v>
      </c>
      <c r="C97" s="44">
        <f>SUM(D97:I97)</f>
        <v>97</v>
      </c>
      <c r="D97" s="51">
        <v>23</v>
      </c>
      <c r="E97" s="45">
        <v>9</v>
      </c>
      <c r="F97" s="45">
        <v>20</v>
      </c>
      <c r="G97" s="45">
        <v>28</v>
      </c>
      <c r="H97" s="45">
        <v>3</v>
      </c>
      <c r="I97" s="45">
        <v>14</v>
      </c>
      <c r="J97" s="19"/>
    </row>
    <row r="98" spans="2:10" s="57" customFormat="1" ht="12" customHeight="1" x14ac:dyDescent="0.15">
      <c r="B98" s="52"/>
      <c r="C98" s="53">
        <f t="shared" ref="C98" si="40">$C97/C97</f>
        <v>1</v>
      </c>
      <c r="D98" s="53">
        <f t="shared" ref="D98:I98" si="41">D97/$C97</f>
        <v>0.23711340206185566</v>
      </c>
      <c r="E98" s="53">
        <f t="shared" si="41"/>
        <v>9.2783505154639179E-2</v>
      </c>
      <c r="F98" s="53">
        <f t="shared" si="41"/>
        <v>0.20618556701030927</v>
      </c>
      <c r="G98" s="53">
        <f t="shared" si="41"/>
        <v>0.28865979381443296</v>
      </c>
      <c r="H98" s="53">
        <f t="shared" si="41"/>
        <v>3.0927835051546393E-2</v>
      </c>
      <c r="I98" s="53">
        <f t="shared" si="41"/>
        <v>0.14432989690721648</v>
      </c>
    </row>
    <row r="99" spans="2:10" ht="12" customHeight="1" x14ac:dyDescent="0.15">
      <c r="B99" s="50" t="s">
        <v>0</v>
      </c>
      <c r="C99" s="44">
        <f>SUM(D99:I99)</f>
        <v>22</v>
      </c>
      <c r="D99" s="51">
        <v>4</v>
      </c>
      <c r="E99" s="45">
        <v>1</v>
      </c>
      <c r="F99" s="45">
        <v>4</v>
      </c>
      <c r="G99" s="45">
        <v>2</v>
      </c>
      <c r="H99" s="45">
        <v>1</v>
      </c>
      <c r="I99" s="45">
        <v>10</v>
      </c>
      <c r="J99" s="19"/>
    </row>
    <row r="100" spans="2:10" s="57" customFormat="1" ht="12" customHeight="1" x14ac:dyDescent="0.15">
      <c r="B100" s="52"/>
      <c r="C100" s="53">
        <f t="shared" ref="C100" si="42">$C99/C99</f>
        <v>1</v>
      </c>
      <c r="D100" s="53">
        <f t="shared" ref="D100:I100" si="43">D99/$C99</f>
        <v>0.18181818181818182</v>
      </c>
      <c r="E100" s="53">
        <f t="shared" si="43"/>
        <v>4.5454545454545456E-2</v>
      </c>
      <c r="F100" s="53">
        <f t="shared" si="43"/>
        <v>0.18181818181818182</v>
      </c>
      <c r="G100" s="53">
        <f t="shared" si="43"/>
        <v>9.0909090909090912E-2</v>
      </c>
      <c r="H100" s="53">
        <f t="shared" si="43"/>
        <v>4.5454545454545456E-2</v>
      </c>
      <c r="I100" s="53">
        <f t="shared" si="43"/>
        <v>0.45454545454545453</v>
      </c>
    </row>
    <row r="101" spans="2:10" s="57" customFormat="1" ht="13.5" x14ac:dyDescent="0.4">
      <c r="E101" s="58"/>
    </row>
    <row r="102" spans="2:10" ht="15" customHeight="1" x14ac:dyDescent="0.4">
      <c r="B102" s="18" t="s">
        <v>304</v>
      </c>
    </row>
    <row r="103" spans="2:10" s="24" customFormat="1" ht="42" customHeight="1" x14ac:dyDescent="0.4">
      <c r="B103" s="334"/>
      <c r="C103" s="335"/>
      <c r="D103" s="90" t="s">
        <v>39</v>
      </c>
      <c r="E103" s="96" t="s">
        <v>151</v>
      </c>
      <c r="F103" s="96" t="s">
        <v>152</v>
      </c>
      <c r="G103" s="96" t="s">
        <v>153</v>
      </c>
      <c r="H103" s="91" t="s">
        <v>91</v>
      </c>
    </row>
    <row r="104" spans="2:10" ht="12" customHeight="1" thickBot="1" x14ac:dyDescent="0.2">
      <c r="B104" s="357" t="s">
        <v>42</v>
      </c>
      <c r="C104" s="358"/>
      <c r="D104" s="44">
        <f>SUM(E104:H104)</f>
        <v>802</v>
      </c>
      <c r="E104" s="45">
        <f>SUM(E106,E108,E110,E112,,E114,E116)</f>
        <v>297</v>
      </c>
      <c r="F104" s="45">
        <f t="shared" ref="F104:H104" si="44">SUM(F106,F108,F110,F112,,F114,F116)</f>
        <v>307</v>
      </c>
      <c r="G104" s="45">
        <f t="shared" si="44"/>
        <v>109</v>
      </c>
      <c r="H104" s="45">
        <f t="shared" si="44"/>
        <v>89</v>
      </c>
    </row>
    <row r="105" spans="2:10" ht="12" customHeight="1" thickTop="1" thickBot="1" x14ac:dyDescent="0.2">
      <c r="B105" s="359"/>
      <c r="C105" s="360"/>
      <c r="D105" s="48">
        <f>$D104/D104</f>
        <v>1</v>
      </c>
      <c r="E105" s="48">
        <f>E104/$D104</f>
        <v>0.37032418952618457</v>
      </c>
      <c r="F105" s="48">
        <f>F104/$D104</f>
        <v>0.38279301745635907</v>
      </c>
      <c r="G105" s="48">
        <f>G104/$D104</f>
        <v>0.13591022443890274</v>
      </c>
      <c r="H105" s="48">
        <f>H104/$D104</f>
        <v>0.11097256857855362</v>
      </c>
    </row>
    <row r="106" spans="2:10" ht="12" customHeight="1" thickTop="1" thickBot="1" x14ac:dyDescent="0.45">
      <c r="B106" s="359" t="s">
        <v>292</v>
      </c>
      <c r="C106" s="360"/>
      <c r="D106" s="123">
        <f>SUM(E106:H106)</f>
        <v>190</v>
      </c>
      <c r="E106" s="123">
        <v>113</v>
      </c>
      <c r="F106" s="123">
        <v>71</v>
      </c>
      <c r="G106" s="123">
        <v>3</v>
      </c>
      <c r="H106" s="123">
        <v>3</v>
      </c>
    </row>
    <row r="107" spans="2:10" ht="12" customHeight="1" thickTop="1" x14ac:dyDescent="0.4">
      <c r="B107" s="361"/>
      <c r="C107" s="362"/>
      <c r="D107" s="125">
        <f>$D106/D106</f>
        <v>1</v>
      </c>
      <c r="E107" s="125">
        <f>E106/$D106</f>
        <v>0.59473684210526312</v>
      </c>
      <c r="F107" s="125">
        <f>F106/$D106</f>
        <v>0.37368421052631579</v>
      </c>
      <c r="G107" s="125">
        <f>G106/$D106</f>
        <v>1.5789473684210527E-2</v>
      </c>
      <c r="H107" s="125">
        <f>H106/$D106</f>
        <v>1.5789473684210527E-2</v>
      </c>
    </row>
    <row r="108" spans="2:10" ht="12" customHeight="1" x14ac:dyDescent="0.4">
      <c r="B108" s="353" t="s">
        <v>293</v>
      </c>
      <c r="C108" s="354"/>
      <c r="D108" s="123">
        <f>SUM(E108:H108)</f>
        <v>48</v>
      </c>
      <c r="E108" s="123">
        <v>12</v>
      </c>
      <c r="F108" s="123">
        <v>21</v>
      </c>
      <c r="G108" s="123">
        <v>14</v>
      </c>
      <c r="H108" s="123">
        <v>1</v>
      </c>
    </row>
    <row r="109" spans="2:10" ht="12" customHeight="1" x14ac:dyDescent="0.4">
      <c r="B109" s="355"/>
      <c r="C109" s="356"/>
      <c r="D109" s="125">
        <f>$D108/D108</f>
        <v>1</v>
      </c>
      <c r="E109" s="125">
        <f>E108/$D108</f>
        <v>0.25</v>
      </c>
      <c r="F109" s="125">
        <f>F108/$D108</f>
        <v>0.4375</v>
      </c>
      <c r="G109" s="125">
        <f>G108/$D108</f>
        <v>0.29166666666666669</v>
      </c>
      <c r="H109" s="125">
        <f>H108/$D108</f>
        <v>2.0833333333333332E-2</v>
      </c>
    </row>
    <row r="110" spans="2:10" ht="12" customHeight="1" x14ac:dyDescent="0.4">
      <c r="B110" s="353" t="s">
        <v>294</v>
      </c>
      <c r="C110" s="354"/>
      <c r="D110" s="123">
        <f t="shared" ref="D110" si="45">SUM(E110:H110)</f>
        <v>174</v>
      </c>
      <c r="E110" s="123">
        <v>70</v>
      </c>
      <c r="F110" s="123">
        <v>80</v>
      </c>
      <c r="G110" s="123">
        <v>22</v>
      </c>
      <c r="H110" s="123">
        <v>2</v>
      </c>
    </row>
    <row r="111" spans="2:10" ht="12" customHeight="1" x14ac:dyDescent="0.4">
      <c r="B111" s="355"/>
      <c r="C111" s="356"/>
      <c r="D111" s="125">
        <f>$D110/D110</f>
        <v>1</v>
      </c>
      <c r="E111" s="125">
        <f>E110/$D110</f>
        <v>0.40229885057471265</v>
      </c>
      <c r="F111" s="125">
        <f>F110/$D110</f>
        <v>0.45977011494252873</v>
      </c>
      <c r="G111" s="125">
        <f>G110/$D110</f>
        <v>0.12643678160919541</v>
      </c>
      <c r="H111" s="125">
        <f>H110/$D110</f>
        <v>1.1494252873563218E-2</v>
      </c>
    </row>
    <row r="112" spans="2:10" ht="12" customHeight="1" x14ac:dyDescent="0.4">
      <c r="B112" s="353" t="s">
        <v>295</v>
      </c>
      <c r="C112" s="354"/>
      <c r="D112" s="123">
        <f t="shared" ref="D112" si="46">SUM(E112:H112)</f>
        <v>219</v>
      </c>
      <c r="E112" s="123">
        <v>87</v>
      </c>
      <c r="F112" s="123">
        <v>91</v>
      </c>
      <c r="G112" s="123">
        <v>32</v>
      </c>
      <c r="H112" s="123">
        <v>9</v>
      </c>
    </row>
    <row r="113" spans="2:12" ht="12" customHeight="1" x14ac:dyDescent="0.4">
      <c r="B113" s="355"/>
      <c r="C113" s="356"/>
      <c r="D113" s="125">
        <f>$D112/D112</f>
        <v>1</v>
      </c>
      <c r="E113" s="125">
        <f>E112/$D112</f>
        <v>0.39726027397260272</v>
      </c>
      <c r="F113" s="125">
        <f>F112/$D112</f>
        <v>0.41552511415525112</v>
      </c>
      <c r="G113" s="125">
        <f>G112/$D112</f>
        <v>0.14611872146118721</v>
      </c>
      <c r="H113" s="125">
        <f>H112/$D112</f>
        <v>4.1095890410958902E-2</v>
      </c>
    </row>
    <row r="114" spans="2:12" ht="12" customHeight="1" x14ac:dyDescent="0.4">
      <c r="B114" s="353" t="s">
        <v>289</v>
      </c>
      <c r="C114" s="354"/>
      <c r="D114" s="123">
        <f>SUM(E114:H114)</f>
        <v>28</v>
      </c>
      <c r="E114" s="123">
        <v>8</v>
      </c>
      <c r="F114" s="123">
        <v>11</v>
      </c>
      <c r="G114" s="123">
        <v>9</v>
      </c>
      <c r="H114" s="123">
        <v>0</v>
      </c>
    </row>
    <row r="115" spans="2:12" ht="12" customHeight="1" x14ac:dyDescent="0.4">
      <c r="B115" s="355"/>
      <c r="C115" s="356"/>
      <c r="D115" s="125">
        <f>$D114/D114</f>
        <v>1</v>
      </c>
      <c r="E115" s="125">
        <f>E114/$D114</f>
        <v>0.2857142857142857</v>
      </c>
      <c r="F115" s="125">
        <f>F114/$D114</f>
        <v>0.39285714285714285</v>
      </c>
      <c r="G115" s="125">
        <f>G114/$D114</f>
        <v>0.32142857142857145</v>
      </c>
      <c r="H115" s="125">
        <f>H114/$D114</f>
        <v>0</v>
      </c>
    </row>
    <row r="116" spans="2:12" ht="12" customHeight="1" x14ac:dyDescent="0.4">
      <c r="B116" s="353" t="s">
        <v>0</v>
      </c>
      <c r="C116" s="354"/>
      <c r="D116" s="123">
        <f>SUM(E116:H116)</f>
        <v>143</v>
      </c>
      <c r="E116" s="123">
        <v>7</v>
      </c>
      <c r="F116" s="123">
        <v>33</v>
      </c>
      <c r="G116" s="123">
        <v>29</v>
      </c>
      <c r="H116" s="123">
        <v>74</v>
      </c>
    </row>
    <row r="117" spans="2:12" ht="12" customHeight="1" x14ac:dyDescent="0.4">
      <c r="B117" s="355"/>
      <c r="C117" s="356"/>
      <c r="D117" s="125">
        <f>$D116/D116</f>
        <v>1</v>
      </c>
      <c r="E117" s="125">
        <f>E116/$D116</f>
        <v>4.8951048951048952E-2</v>
      </c>
      <c r="F117" s="125">
        <f>F116/$D116</f>
        <v>0.23076923076923078</v>
      </c>
      <c r="G117" s="125">
        <f>G116/$D116</f>
        <v>0.20279720279720279</v>
      </c>
      <c r="H117" s="125">
        <f>H116/$D116</f>
        <v>0.5174825174825175</v>
      </c>
    </row>
    <row r="119" spans="2:12" ht="15" customHeight="1" x14ac:dyDescent="0.4">
      <c r="B119" s="18" t="s">
        <v>305</v>
      </c>
    </row>
    <row r="120" spans="2:12" s="24" customFormat="1" ht="60.75" customHeight="1" x14ac:dyDescent="0.4">
      <c r="B120" s="334"/>
      <c r="C120" s="335"/>
      <c r="D120" s="90" t="s">
        <v>39</v>
      </c>
      <c r="E120" s="96" t="s">
        <v>291</v>
      </c>
      <c r="F120" s="96" t="s">
        <v>299</v>
      </c>
      <c r="G120" s="96" t="s">
        <v>300</v>
      </c>
      <c r="H120" s="96" t="s">
        <v>301</v>
      </c>
      <c r="I120" s="96" t="s">
        <v>302</v>
      </c>
      <c r="J120" s="96" t="s">
        <v>303</v>
      </c>
      <c r="K120" s="91" t="s">
        <v>2</v>
      </c>
      <c r="L120" s="91" t="s">
        <v>91</v>
      </c>
    </row>
    <row r="121" spans="2:12" ht="12" customHeight="1" thickBot="1" x14ac:dyDescent="0.2">
      <c r="B121" s="357" t="s">
        <v>42</v>
      </c>
      <c r="C121" s="358"/>
      <c r="D121" s="44">
        <f>SUM(E121:L121)</f>
        <v>1501</v>
      </c>
      <c r="E121" s="45">
        <f>SUM(E123,E125,E127,E129,,E131,E133)</f>
        <v>86</v>
      </c>
      <c r="F121" s="45">
        <f t="shared" ref="F121:H121" si="47">SUM(F123,F125,F127,F129,,F131,F133)</f>
        <v>33</v>
      </c>
      <c r="G121" s="45">
        <f t="shared" si="47"/>
        <v>252</v>
      </c>
      <c r="H121" s="45">
        <f t="shared" si="47"/>
        <v>380</v>
      </c>
      <c r="I121" s="45">
        <f t="shared" ref="I121:L121" si="48">SUM(I123,I125,I127,I129,,I131,I133)</f>
        <v>317</v>
      </c>
      <c r="J121" s="45">
        <f t="shared" si="48"/>
        <v>254</v>
      </c>
      <c r="K121" s="45">
        <f t="shared" si="48"/>
        <v>27</v>
      </c>
      <c r="L121" s="45">
        <f t="shared" si="48"/>
        <v>152</v>
      </c>
    </row>
    <row r="122" spans="2:12" ht="12" customHeight="1" thickTop="1" thickBot="1" x14ac:dyDescent="0.2">
      <c r="B122" s="359"/>
      <c r="C122" s="360"/>
      <c r="D122" s="48">
        <f>$D121/D121</f>
        <v>1</v>
      </c>
      <c r="E122" s="48">
        <f>E121/$D121</f>
        <v>5.7295136575616253E-2</v>
      </c>
      <c r="F122" s="48">
        <f>F121/$D121</f>
        <v>2.1985343104596936E-2</v>
      </c>
      <c r="G122" s="48">
        <f>G121/$D121</f>
        <v>0.16788807461692204</v>
      </c>
      <c r="H122" s="48">
        <f>H121/$D121</f>
        <v>0.25316455696202533</v>
      </c>
      <c r="I122" s="48">
        <f t="shared" ref="I122:L122" si="49">I121/$D121</f>
        <v>0.2111925383077948</v>
      </c>
      <c r="J122" s="48">
        <f t="shared" si="49"/>
        <v>0.1692205196535643</v>
      </c>
      <c r="K122" s="48">
        <f t="shared" si="49"/>
        <v>1.7988007994670221E-2</v>
      </c>
      <c r="L122" s="48">
        <f t="shared" si="49"/>
        <v>0.10126582278481013</v>
      </c>
    </row>
    <row r="123" spans="2:12" ht="12" customHeight="1" thickTop="1" thickBot="1" x14ac:dyDescent="0.45">
      <c r="B123" s="359" t="s">
        <v>292</v>
      </c>
      <c r="C123" s="360"/>
      <c r="D123" s="123">
        <f>SUM(E123:L123)</f>
        <v>423</v>
      </c>
      <c r="E123" s="123">
        <v>21</v>
      </c>
      <c r="F123" s="123">
        <v>7</v>
      </c>
      <c r="G123" s="123">
        <v>82</v>
      </c>
      <c r="H123" s="123">
        <v>126</v>
      </c>
      <c r="I123" s="123">
        <v>104</v>
      </c>
      <c r="J123" s="123">
        <v>77</v>
      </c>
      <c r="K123" s="123">
        <v>3</v>
      </c>
      <c r="L123" s="123">
        <v>3</v>
      </c>
    </row>
    <row r="124" spans="2:12" ht="12" customHeight="1" thickTop="1" x14ac:dyDescent="0.4">
      <c r="B124" s="361"/>
      <c r="C124" s="362"/>
      <c r="D124" s="125">
        <f>$D123/D123</f>
        <v>1</v>
      </c>
      <c r="E124" s="125">
        <f>E123/$D123</f>
        <v>4.9645390070921988E-2</v>
      </c>
      <c r="F124" s="125">
        <f>F123/$D123</f>
        <v>1.6548463356973995E-2</v>
      </c>
      <c r="G124" s="125">
        <f>G123/$D123</f>
        <v>0.19385342789598109</v>
      </c>
      <c r="H124" s="125">
        <f>H123/$D123</f>
        <v>0.2978723404255319</v>
      </c>
      <c r="I124" s="125">
        <f t="shared" ref="I124:L134" si="50">I123/$D123</f>
        <v>0.2458628841607565</v>
      </c>
      <c r="J124" s="125">
        <f t="shared" si="50"/>
        <v>0.18203309692671396</v>
      </c>
      <c r="K124" s="125">
        <f t="shared" si="50"/>
        <v>7.0921985815602835E-3</v>
      </c>
      <c r="L124" s="125">
        <f t="shared" si="50"/>
        <v>7.0921985815602835E-3</v>
      </c>
    </row>
    <row r="125" spans="2:12" ht="12" customHeight="1" x14ac:dyDescent="0.4">
      <c r="B125" s="353" t="s">
        <v>293</v>
      </c>
      <c r="C125" s="354"/>
      <c r="D125" s="123">
        <f>SUM(E125:L125)</f>
        <v>72</v>
      </c>
      <c r="E125" s="123">
        <v>3</v>
      </c>
      <c r="F125" s="123">
        <v>3</v>
      </c>
      <c r="G125" s="123">
        <v>11</v>
      </c>
      <c r="H125" s="123">
        <v>19</v>
      </c>
      <c r="I125" s="123">
        <v>13</v>
      </c>
      <c r="J125" s="123">
        <v>10</v>
      </c>
      <c r="K125" s="123">
        <v>2</v>
      </c>
      <c r="L125" s="123">
        <v>11</v>
      </c>
    </row>
    <row r="126" spans="2:12" ht="12" customHeight="1" x14ac:dyDescent="0.4">
      <c r="B126" s="355"/>
      <c r="C126" s="356"/>
      <c r="D126" s="125">
        <f>$D125/D125</f>
        <v>1</v>
      </c>
      <c r="E126" s="125">
        <f>E125/$D125</f>
        <v>4.1666666666666664E-2</v>
      </c>
      <c r="F126" s="125">
        <f>F125/$D125</f>
        <v>4.1666666666666664E-2</v>
      </c>
      <c r="G126" s="125">
        <f>G125/$D125</f>
        <v>0.15277777777777779</v>
      </c>
      <c r="H126" s="125">
        <f>H125/$D125</f>
        <v>0.2638888888888889</v>
      </c>
      <c r="I126" s="125">
        <f t="shared" si="50"/>
        <v>0.18055555555555555</v>
      </c>
      <c r="J126" s="125">
        <f t="shared" si="50"/>
        <v>0.1388888888888889</v>
      </c>
      <c r="K126" s="125">
        <f t="shared" si="50"/>
        <v>2.7777777777777776E-2</v>
      </c>
      <c r="L126" s="125">
        <f t="shared" si="50"/>
        <v>0.15277777777777779</v>
      </c>
    </row>
    <row r="127" spans="2:12" ht="12" customHeight="1" x14ac:dyDescent="0.4">
      <c r="B127" s="353" t="s">
        <v>294</v>
      </c>
      <c r="C127" s="354"/>
      <c r="D127" s="123">
        <f>SUM(E127:L127)</f>
        <v>364</v>
      </c>
      <c r="E127" s="123">
        <v>21</v>
      </c>
      <c r="F127" s="123">
        <v>6</v>
      </c>
      <c r="G127" s="123">
        <v>71</v>
      </c>
      <c r="H127" s="123">
        <v>103</v>
      </c>
      <c r="I127" s="123">
        <v>82</v>
      </c>
      <c r="J127" s="123">
        <v>63</v>
      </c>
      <c r="K127" s="123">
        <v>1</v>
      </c>
      <c r="L127" s="123">
        <v>17</v>
      </c>
    </row>
    <row r="128" spans="2:12" ht="12" customHeight="1" x14ac:dyDescent="0.4">
      <c r="B128" s="355"/>
      <c r="C128" s="356"/>
      <c r="D128" s="125">
        <f>$D127/D127</f>
        <v>1</v>
      </c>
      <c r="E128" s="125">
        <f>E127/$D127</f>
        <v>5.7692307692307696E-2</v>
      </c>
      <c r="F128" s="125">
        <f>F127/$D127</f>
        <v>1.6483516483516484E-2</v>
      </c>
      <c r="G128" s="125">
        <f>G127/$D127</f>
        <v>0.19505494505494506</v>
      </c>
      <c r="H128" s="125">
        <f>H127/$D127</f>
        <v>0.28296703296703296</v>
      </c>
      <c r="I128" s="125">
        <f t="shared" si="50"/>
        <v>0.22527472527472528</v>
      </c>
      <c r="J128" s="125">
        <f t="shared" si="50"/>
        <v>0.17307692307692307</v>
      </c>
      <c r="K128" s="125">
        <f t="shared" si="50"/>
        <v>2.7472527472527475E-3</v>
      </c>
      <c r="L128" s="125">
        <f t="shared" si="50"/>
        <v>4.6703296703296704E-2</v>
      </c>
    </row>
    <row r="129" spans="2:14" ht="12" customHeight="1" x14ac:dyDescent="0.4">
      <c r="B129" s="353" t="s">
        <v>295</v>
      </c>
      <c r="C129" s="354"/>
      <c r="D129" s="123">
        <f>SUM(E129:L129)</f>
        <v>424</v>
      </c>
      <c r="E129" s="123">
        <v>30</v>
      </c>
      <c r="F129" s="123">
        <v>13</v>
      </c>
      <c r="G129" s="123">
        <v>74</v>
      </c>
      <c r="H129" s="123">
        <v>103</v>
      </c>
      <c r="I129" s="123">
        <v>97</v>
      </c>
      <c r="J129" s="123">
        <v>82</v>
      </c>
      <c r="K129" s="123">
        <v>9</v>
      </c>
      <c r="L129" s="123">
        <v>16</v>
      </c>
    </row>
    <row r="130" spans="2:14" ht="12" customHeight="1" x14ac:dyDescent="0.4">
      <c r="B130" s="355"/>
      <c r="C130" s="356"/>
      <c r="D130" s="125">
        <f>$D129/D129</f>
        <v>1</v>
      </c>
      <c r="E130" s="125">
        <f>E129/$D129</f>
        <v>7.0754716981132074E-2</v>
      </c>
      <c r="F130" s="125">
        <f>F129/$D129</f>
        <v>3.0660377358490566E-2</v>
      </c>
      <c r="G130" s="125">
        <f>G129/$D129</f>
        <v>0.17452830188679244</v>
      </c>
      <c r="H130" s="125">
        <f>H129/$D129</f>
        <v>0.24292452830188679</v>
      </c>
      <c r="I130" s="125">
        <f t="shared" si="50"/>
        <v>0.22877358490566038</v>
      </c>
      <c r="J130" s="125">
        <f t="shared" si="50"/>
        <v>0.19339622641509435</v>
      </c>
      <c r="K130" s="125">
        <f t="shared" si="50"/>
        <v>2.1226415094339621E-2</v>
      </c>
      <c r="L130" s="125">
        <f t="shared" si="50"/>
        <v>3.7735849056603772E-2</v>
      </c>
    </row>
    <row r="131" spans="2:14" ht="12" customHeight="1" x14ac:dyDescent="0.4">
      <c r="B131" s="353" t="s">
        <v>289</v>
      </c>
      <c r="C131" s="354"/>
      <c r="D131" s="123">
        <f>SUM(E131:L131)</f>
        <v>42</v>
      </c>
      <c r="E131" s="123">
        <v>3</v>
      </c>
      <c r="F131" s="123">
        <v>0</v>
      </c>
      <c r="G131" s="123">
        <v>3</v>
      </c>
      <c r="H131" s="123">
        <v>7</v>
      </c>
      <c r="I131" s="123">
        <v>5</v>
      </c>
      <c r="J131" s="123">
        <v>13</v>
      </c>
      <c r="K131" s="123">
        <v>8</v>
      </c>
      <c r="L131" s="123">
        <v>3</v>
      </c>
    </row>
    <row r="132" spans="2:14" ht="12" customHeight="1" x14ac:dyDescent="0.4">
      <c r="B132" s="355"/>
      <c r="C132" s="356"/>
      <c r="D132" s="125">
        <f>$D131/D131</f>
        <v>1</v>
      </c>
      <c r="E132" s="125">
        <f>E131/$D131</f>
        <v>7.1428571428571425E-2</v>
      </c>
      <c r="F132" s="125">
        <f>F131/$D131</f>
        <v>0</v>
      </c>
      <c r="G132" s="125">
        <f>G131/$D131</f>
        <v>7.1428571428571425E-2</v>
      </c>
      <c r="H132" s="125">
        <f>H131/$D131</f>
        <v>0.16666666666666666</v>
      </c>
      <c r="I132" s="125">
        <f t="shared" si="50"/>
        <v>0.11904761904761904</v>
      </c>
      <c r="J132" s="125">
        <f t="shared" si="50"/>
        <v>0.30952380952380953</v>
      </c>
      <c r="K132" s="125">
        <f t="shared" si="50"/>
        <v>0.19047619047619047</v>
      </c>
      <c r="L132" s="125">
        <f t="shared" si="50"/>
        <v>7.1428571428571425E-2</v>
      </c>
    </row>
    <row r="133" spans="2:14" ht="12" customHeight="1" x14ac:dyDescent="0.4">
      <c r="B133" s="353" t="s">
        <v>0</v>
      </c>
      <c r="C133" s="354"/>
      <c r="D133" s="123">
        <f>SUM(E133:L133)</f>
        <v>176</v>
      </c>
      <c r="E133" s="123">
        <v>8</v>
      </c>
      <c r="F133" s="123">
        <v>4</v>
      </c>
      <c r="G133" s="123">
        <v>11</v>
      </c>
      <c r="H133" s="123">
        <v>22</v>
      </c>
      <c r="I133" s="123">
        <v>16</v>
      </c>
      <c r="J133" s="123">
        <v>9</v>
      </c>
      <c r="K133" s="123">
        <v>4</v>
      </c>
      <c r="L133" s="123">
        <v>102</v>
      </c>
    </row>
    <row r="134" spans="2:14" ht="12" customHeight="1" x14ac:dyDescent="0.4">
      <c r="B134" s="355"/>
      <c r="C134" s="356"/>
      <c r="D134" s="125">
        <f>$D133/D133</f>
        <v>1</v>
      </c>
      <c r="E134" s="125">
        <f>E133/$D133</f>
        <v>4.5454545454545456E-2</v>
      </c>
      <c r="F134" s="125">
        <f>F133/$D133</f>
        <v>2.2727272727272728E-2</v>
      </c>
      <c r="G134" s="125">
        <f>G133/$D133</f>
        <v>6.25E-2</v>
      </c>
      <c r="H134" s="125">
        <f>H133/$D133</f>
        <v>0.125</v>
      </c>
      <c r="I134" s="125">
        <f t="shared" si="50"/>
        <v>9.0909090909090912E-2</v>
      </c>
      <c r="J134" s="125">
        <f t="shared" si="50"/>
        <v>5.113636363636364E-2</v>
      </c>
      <c r="K134" s="125">
        <f t="shared" si="50"/>
        <v>2.2727272727272728E-2</v>
      </c>
      <c r="L134" s="125">
        <f t="shared" si="50"/>
        <v>0.57954545454545459</v>
      </c>
    </row>
    <row r="136" spans="2:14" ht="15" customHeight="1" x14ac:dyDescent="0.4">
      <c r="B136" s="18" t="s">
        <v>306</v>
      </c>
    </row>
    <row r="137" spans="2:14" s="24" customFormat="1" ht="61.5" customHeight="1" x14ac:dyDescent="0.4">
      <c r="B137" s="334"/>
      <c r="C137" s="335"/>
      <c r="D137" s="90" t="s">
        <v>39</v>
      </c>
      <c r="E137" s="96" t="s">
        <v>206</v>
      </c>
      <c r="F137" s="96" t="s">
        <v>207</v>
      </c>
      <c r="G137" s="96" t="s">
        <v>208</v>
      </c>
      <c r="H137" s="96" t="s">
        <v>209</v>
      </c>
      <c r="I137" s="96" t="s">
        <v>210</v>
      </c>
      <c r="J137" s="96" t="s">
        <v>211</v>
      </c>
      <c r="K137" s="96" t="s">
        <v>212</v>
      </c>
      <c r="L137" s="96" t="s">
        <v>213</v>
      </c>
      <c r="M137" s="91" t="s">
        <v>2</v>
      </c>
      <c r="N137" s="91" t="s">
        <v>91</v>
      </c>
    </row>
    <row r="138" spans="2:14" ht="12" customHeight="1" thickBot="1" x14ac:dyDescent="0.2">
      <c r="B138" s="357" t="s">
        <v>42</v>
      </c>
      <c r="C138" s="358"/>
      <c r="D138" s="44">
        <f>SUM(E138:N138)</f>
        <v>1614</v>
      </c>
      <c r="E138" s="45">
        <f>SUM(E140,E142,E144,E146,,E148,E150)</f>
        <v>299</v>
      </c>
      <c r="F138" s="45">
        <f t="shared" ref="F138:H138" si="51">SUM(F140,F142,F144,F146,,F148,F150)</f>
        <v>318</v>
      </c>
      <c r="G138" s="45">
        <f t="shared" si="51"/>
        <v>248</v>
      </c>
      <c r="H138" s="45">
        <f t="shared" si="51"/>
        <v>33</v>
      </c>
      <c r="I138" s="45">
        <f t="shared" ref="I138:N138" si="52">SUM(I140,I142,I144,I146,,I148,I150)</f>
        <v>43</v>
      </c>
      <c r="J138" s="45">
        <f t="shared" si="52"/>
        <v>95</v>
      </c>
      <c r="K138" s="45">
        <f t="shared" si="52"/>
        <v>384</v>
      </c>
      <c r="L138" s="45">
        <f t="shared" si="52"/>
        <v>69</v>
      </c>
      <c r="M138" s="45">
        <f t="shared" si="52"/>
        <v>20</v>
      </c>
      <c r="N138" s="45">
        <f t="shared" si="52"/>
        <v>105</v>
      </c>
    </row>
    <row r="139" spans="2:14" ht="12" customHeight="1" thickTop="1" thickBot="1" x14ac:dyDescent="0.2">
      <c r="B139" s="359"/>
      <c r="C139" s="360"/>
      <c r="D139" s="48">
        <f>$D138/D138</f>
        <v>1</v>
      </c>
      <c r="E139" s="48">
        <f>E138/$D138</f>
        <v>0.1852540272614622</v>
      </c>
      <c r="F139" s="48">
        <f>F138/$D138</f>
        <v>0.19702602230483271</v>
      </c>
      <c r="G139" s="48">
        <f>G138/$D138</f>
        <v>0.15365551425030979</v>
      </c>
      <c r="H139" s="48">
        <f>H138/$D138</f>
        <v>2.0446096654275093E-2</v>
      </c>
      <c r="I139" s="48">
        <f t="shared" ref="I139:N139" si="53">I138/$D138</f>
        <v>2.6641883519206939E-2</v>
      </c>
      <c r="J139" s="48">
        <f t="shared" si="53"/>
        <v>5.8859975216852538E-2</v>
      </c>
      <c r="K139" s="48">
        <f t="shared" si="53"/>
        <v>0.23791821561338289</v>
      </c>
      <c r="L139" s="48">
        <f t="shared" si="53"/>
        <v>4.2750929368029739E-2</v>
      </c>
      <c r="M139" s="48">
        <f t="shared" si="53"/>
        <v>1.2391573729863693E-2</v>
      </c>
      <c r="N139" s="48">
        <f t="shared" si="53"/>
        <v>6.5055762081784388E-2</v>
      </c>
    </row>
    <row r="140" spans="2:14" ht="12" customHeight="1" thickTop="1" thickBot="1" x14ac:dyDescent="0.45">
      <c r="B140" s="359" t="s">
        <v>292</v>
      </c>
      <c r="C140" s="360"/>
      <c r="D140" s="123">
        <f>SUM(E140:N140)</f>
        <v>408</v>
      </c>
      <c r="E140" s="123">
        <v>69</v>
      </c>
      <c r="F140" s="123">
        <v>92</v>
      </c>
      <c r="G140" s="123">
        <v>67</v>
      </c>
      <c r="H140" s="123">
        <v>15</v>
      </c>
      <c r="I140" s="123">
        <v>7</v>
      </c>
      <c r="J140" s="123">
        <v>30</v>
      </c>
      <c r="K140" s="123">
        <v>104</v>
      </c>
      <c r="L140" s="123">
        <v>20</v>
      </c>
      <c r="M140" s="123">
        <v>2</v>
      </c>
      <c r="N140" s="123">
        <v>2</v>
      </c>
    </row>
    <row r="141" spans="2:14" ht="12" customHeight="1" thickTop="1" x14ac:dyDescent="0.4">
      <c r="B141" s="361"/>
      <c r="C141" s="362"/>
      <c r="D141" s="125">
        <f>$D140/D140</f>
        <v>1</v>
      </c>
      <c r="E141" s="125">
        <f>E140/$D140</f>
        <v>0.16911764705882354</v>
      </c>
      <c r="F141" s="125">
        <f>F140/$D140</f>
        <v>0.22549019607843138</v>
      </c>
      <c r="G141" s="125">
        <f>G140/$D140</f>
        <v>0.1642156862745098</v>
      </c>
      <c r="H141" s="125">
        <f>H140/$D140</f>
        <v>3.6764705882352942E-2</v>
      </c>
      <c r="I141" s="125">
        <f t="shared" ref="I141:N151" si="54">I140/$D140</f>
        <v>1.7156862745098041E-2</v>
      </c>
      <c r="J141" s="125">
        <f t="shared" si="54"/>
        <v>7.3529411764705885E-2</v>
      </c>
      <c r="K141" s="125">
        <f t="shared" si="54"/>
        <v>0.25490196078431371</v>
      </c>
      <c r="L141" s="125">
        <f t="shared" si="54"/>
        <v>4.9019607843137254E-2</v>
      </c>
      <c r="M141" s="125">
        <f t="shared" si="54"/>
        <v>4.9019607843137254E-3</v>
      </c>
      <c r="N141" s="125">
        <f t="shared" si="54"/>
        <v>4.9019607843137254E-3</v>
      </c>
    </row>
    <row r="142" spans="2:14" ht="12" customHeight="1" x14ac:dyDescent="0.4">
      <c r="B142" s="353" t="s">
        <v>293</v>
      </c>
      <c r="C142" s="354"/>
      <c r="D142" s="123">
        <f>SUM(E142:N142)</f>
        <v>125</v>
      </c>
      <c r="E142" s="123">
        <v>25</v>
      </c>
      <c r="F142" s="123">
        <v>26</v>
      </c>
      <c r="G142" s="123">
        <v>26</v>
      </c>
      <c r="H142" s="123">
        <v>2</v>
      </c>
      <c r="I142" s="123">
        <v>6</v>
      </c>
      <c r="J142" s="123">
        <v>6</v>
      </c>
      <c r="K142" s="123">
        <v>30</v>
      </c>
      <c r="L142" s="123">
        <v>2</v>
      </c>
      <c r="M142" s="123">
        <v>2</v>
      </c>
      <c r="N142" s="123">
        <v>0</v>
      </c>
    </row>
    <row r="143" spans="2:14" ht="12" customHeight="1" x14ac:dyDescent="0.4">
      <c r="B143" s="355"/>
      <c r="C143" s="356"/>
      <c r="D143" s="125">
        <f>$D142/D142</f>
        <v>1</v>
      </c>
      <c r="E143" s="125">
        <f>E142/$D142</f>
        <v>0.2</v>
      </c>
      <c r="F143" s="125">
        <f>F142/$D142</f>
        <v>0.20799999999999999</v>
      </c>
      <c r="G143" s="125">
        <f>G142/$D142</f>
        <v>0.20799999999999999</v>
      </c>
      <c r="H143" s="125">
        <f>H142/$D142</f>
        <v>1.6E-2</v>
      </c>
      <c r="I143" s="125">
        <f t="shared" si="54"/>
        <v>4.8000000000000001E-2</v>
      </c>
      <c r="J143" s="125">
        <f t="shared" si="54"/>
        <v>4.8000000000000001E-2</v>
      </c>
      <c r="K143" s="125">
        <f t="shared" si="54"/>
        <v>0.24</v>
      </c>
      <c r="L143" s="125">
        <f t="shared" si="54"/>
        <v>1.6E-2</v>
      </c>
      <c r="M143" s="125">
        <f t="shared" si="54"/>
        <v>1.6E-2</v>
      </c>
      <c r="N143" s="125">
        <f t="shared" si="54"/>
        <v>0</v>
      </c>
    </row>
    <row r="144" spans="2:14" ht="12" customHeight="1" x14ac:dyDescent="0.4">
      <c r="B144" s="353" t="s">
        <v>294</v>
      </c>
      <c r="C144" s="354"/>
      <c r="D144" s="123">
        <f>SUM(E144:N144)</f>
        <v>412</v>
      </c>
      <c r="E144" s="123">
        <v>87</v>
      </c>
      <c r="F144" s="123">
        <v>96</v>
      </c>
      <c r="G144" s="123">
        <v>65</v>
      </c>
      <c r="H144" s="123">
        <v>5</v>
      </c>
      <c r="I144" s="123">
        <v>15</v>
      </c>
      <c r="J144" s="123">
        <v>28</v>
      </c>
      <c r="K144" s="123">
        <v>105</v>
      </c>
      <c r="L144" s="123">
        <v>4</v>
      </c>
      <c r="M144" s="123">
        <v>4</v>
      </c>
      <c r="N144" s="123">
        <v>3</v>
      </c>
    </row>
    <row r="145" spans="2:14" ht="12" customHeight="1" x14ac:dyDescent="0.4">
      <c r="B145" s="355"/>
      <c r="C145" s="356"/>
      <c r="D145" s="125">
        <f>$D144/D144</f>
        <v>1</v>
      </c>
      <c r="E145" s="125">
        <f>E144/$D144</f>
        <v>0.21116504854368931</v>
      </c>
      <c r="F145" s="125">
        <f>F144/$D144</f>
        <v>0.23300970873786409</v>
      </c>
      <c r="G145" s="125">
        <f>G144/$D144</f>
        <v>0.15776699029126215</v>
      </c>
      <c r="H145" s="125">
        <f>H144/$D144</f>
        <v>1.2135922330097087E-2</v>
      </c>
      <c r="I145" s="125">
        <f t="shared" si="54"/>
        <v>3.640776699029126E-2</v>
      </c>
      <c r="J145" s="125">
        <f t="shared" si="54"/>
        <v>6.7961165048543687E-2</v>
      </c>
      <c r="K145" s="125">
        <f t="shared" si="54"/>
        <v>0.25485436893203883</v>
      </c>
      <c r="L145" s="125">
        <f t="shared" si="54"/>
        <v>9.7087378640776691E-3</v>
      </c>
      <c r="M145" s="125">
        <f t="shared" si="54"/>
        <v>9.7087378640776691E-3</v>
      </c>
      <c r="N145" s="125">
        <f t="shared" si="54"/>
        <v>7.2815533980582527E-3</v>
      </c>
    </row>
    <row r="146" spans="2:14" ht="12" customHeight="1" x14ac:dyDescent="0.4">
      <c r="B146" s="353" t="s">
        <v>295</v>
      </c>
      <c r="C146" s="354"/>
      <c r="D146" s="123">
        <f>SUM(E146:N146)</f>
        <v>429</v>
      </c>
      <c r="E146" s="123">
        <v>88</v>
      </c>
      <c r="F146" s="123">
        <v>75</v>
      </c>
      <c r="G146" s="123">
        <v>66</v>
      </c>
      <c r="H146" s="123">
        <v>11</v>
      </c>
      <c r="I146" s="123">
        <v>11</v>
      </c>
      <c r="J146" s="123">
        <v>24</v>
      </c>
      <c r="K146" s="123">
        <v>114</v>
      </c>
      <c r="L146" s="123">
        <v>32</v>
      </c>
      <c r="M146" s="123">
        <v>3</v>
      </c>
      <c r="N146" s="123">
        <v>5</v>
      </c>
    </row>
    <row r="147" spans="2:14" ht="12" customHeight="1" x14ac:dyDescent="0.4">
      <c r="B147" s="355"/>
      <c r="C147" s="356"/>
      <c r="D147" s="125">
        <f>$D146/D146</f>
        <v>1</v>
      </c>
      <c r="E147" s="125">
        <f>E146/$D146</f>
        <v>0.20512820512820512</v>
      </c>
      <c r="F147" s="125">
        <f>F146/$D146</f>
        <v>0.17482517482517482</v>
      </c>
      <c r="G147" s="125">
        <f>G146/$D146</f>
        <v>0.15384615384615385</v>
      </c>
      <c r="H147" s="125">
        <f>H146/$D146</f>
        <v>2.564102564102564E-2</v>
      </c>
      <c r="I147" s="125">
        <f t="shared" si="54"/>
        <v>2.564102564102564E-2</v>
      </c>
      <c r="J147" s="125">
        <f t="shared" si="54"/>
        <v>5.5944055944055944E-2</v>
      </c>
      <c r="K147" s="125">
        <f t="shared" si="54"/>
        <v>0.26573426573426573</v>
      </c>
      <c r="L147" s="125">
        <f t="shared" si="54"/>
        <v>7.4592074592074592E-2</v>
      </c>
      <c r="M147" s="125">
        <f t="shared" si="54"/>
        <v>6.993006993006993E-3</v>
      </c>
      <c r="N147" s="125">
        <f t="shared" si="54"/>
        <v>1.1655011655011656E-2</v>
      </c>
    </row>
    <row r="148" spans="2:14" ht="12" customHeight="1" x14ac:dyDescent="0.4">
      <c r="B148" s="353" t="s">
        <v>289</v>
      </c>
      <c r="C148" s="354"/>
      <c r="D148" s="123">
        <f>SUM(E148:N148)</f>
        <v>54</v>
      </c>
      <c r="E148" s="123">
        <v>10</v>
      </c>
      <c r="F148" s="123">
        <v>9</v>
      </c>
      <c r="G148" s="123">
        <v>9</v>
      </c>
      <c r="H148" s="123">
        <v>0</v>
      </c>
      <c r="I148" s="123">
        <v>2</v>
      </c>
      <c r="J148" s="123">
        <v>3</v>
      </c>
      <c r="K148" s="123">
        <v>9</v>
      </c>
      <c r="L148" s="123">
        <v>3</v>
      </c>
      <c r="M148" s="123">
        <v>9</v>
      </c>
      <c r="N148" s="123">
        <v>0</v>
      </c>
    </row>
    <row r="149" spans="2:14" ht="12" customHeight="1" x14ac:dyDescent="0.4">
      <c r="B149" s="355"/>
      <c r="C149" s="356"/>
      <c r="D149" s="125">
        <f>$D148/D148</f>
        <v>1</v>
      </c>
      <c r="E149" s="125">
        <f>E148/$D148</f>
        <v>0.18518518518518517</v>
      </c>
      <c r="F149" s="125">
        <f>F148/$D148</f>
        <v>0.16666666666666666</v>
      </c>
      <c r="G149" s="125">
        <f>G148/$D148</f>
        <v>0.16666666666666666</v>
      </c>
      <c r="H149" s="125">
        <f>H148/$D148</f>
        <v>0</v>
      </c>
      <c r="I149" s="125">
        <f t="shared" si="54"/>
        <v>3.7037037037037035E-2</v>
      </c>
      <c r="J149" s="125">
        <f t="shared" si="54"/>
        <v>5.5555555555555552E-2</v>
      </c>
      <c r="K149" s="125">
        <f t="shared" si="54"/>
        <v>0.16666666666666666</v>
      </c>
      <c r="L149" s="125">
        <f t="shared" si="54"/>
        <v>5.5555555555555552E-2</v>
      </c>
      <c r="M149" s="125">
        <f t="shared" si="54"/>
        <v>0.16666666666666666</v>
      </c>
      <c r="N149" s="125">
        <f t="shared" si="54"/>
        <v>0</v>
      </c>
    </row>
    <row r="150" spans="2:14" ht="12" customHeight="1" x14ac:dyDescent="0.4">
      <c r="B150" s="353" t="s">
        <v>0</v>
      </c>
      <c r="C150" s="354"/>
      <c r="D150" s="123">
        <f>SUM(E150:N150)</f>
        <v>186</v>
      </c>
      <c r="E150" s="123">
        <v>20</v>
      </c>
      <c r="F150" s="123">
        <v>20</v>
      </c>
      <c r="G150" s="123">
        <v>15</v>
      </c>
      <c r="H150" s="123">
        <v>0</v>
      </c>
      <c r="I150" s="123">
        <v>2</v>
      </c>
      <c r="J150" s="123">
        <v>4</v>
      </c>
      <c r="K150" s="123">
        <v>22</v>
      </c>
      <c r="L150" s="123">
        <v>8</v>
      </c>
      <c r="M150" s="123">
        <v>0</v>
      </c>
      <c r="N150" s="123">
        <v>95</v>
      </c>
    </row>
    <row r="151" spans="2:14" ht="12" customHeight="1" x14ac:dyDescent="0.4">
      <c r="B151" s="355"/>
      <c r="C151" s="356"/>
      <c r="D151" s="125">
        <f>$D150/D150</f>
        <v>1</v>
      </c>
      <c r="E151" s="125">
        <f>E150/$D150</f>
        <v>0.10752688172043011</v>
      </c>
      <c r="F151" s="125">
        <f>F150/$D150</f>
        <v>0.10752688172043011</v>
      </c>
      <c r="G151" s="125">
        <f>G150/$D150</f>
        <v>8.0645161290322578E-2</v>
      </c>
      <c r="H151" s="125">
        <f>H150/$D150</f>
        <v>0</v>
      </c>
      <c r="I151" s="125">
        <f t="shared" si="54"/>
        <v>1.0752688172043012E-2</v>
      </c>
      <c r="J151" s="125">
        <f t="shared" si="54"/>
        <v>2.1505376344086023E-2</v>
      </c>
      <c r="K151" s="125">
        <f t="shared" si="54"/>
        <v>0.11827956989247312</v>
      </c>
      <c r="L151" s="125">
        <f t="shared" si="54"/>
        <v>4.3010752688172046E-2</v>
      </c>
      <c r="M151" s="125">
        <f t="shared" si="54"/>
        <v>0</v>
      </c>
      <c r="N151" s="125">
        <f t="shared" si="54"/>
        <v>0.510752688172043</v>
      </c>
    </row>
  </sheetData>
  <mergeCells count="26">
    <mergeCell ref="B5:E5"/>
    <mergeCell ref="B12:E12"/>
    <mergeCell ref="B110:C111"/>
    <mergeCell ref="B112:C113"/>
    <mergeCell ref="B114:C115"/>
    <mergeCell ref="B103:C103"/>
    <mergeCell ref="B104:C105"/>
    <mergeCell ref="B106:C107"/>
    <mergeCell ref="B108:C109"/>
    <mergeCell ref="B116:C117"/>
    <mergeCell ref="B120:C120"/>
    <mergeCell ref="B121:C122"/>
    <mergeCell ref="B123:C124"/>
    <mergeCell ref="B125:C126"/>
    <mergeCell ref="B127:C128"/>
    <mergeCell ref="B129:C130"/>
    <mergeCell ref="B131:C132"/>
    <mergeCell ref="B133:C134"/>
    <mergeCell ref="B137:C137"/>
    <mergeCell ref="B148:C149"/>
    <mergeCell ref="B150:C151"/>
    <mergeCell ref="B138:C139"/>
    <mergeCell ref="B140:C141"/>
    <mergeCell ref="B142:C143"/>
    <mergeCell ref="B144:C145"/>
    <mergeCell ref="B146:C147"/>
  </mergeCells>
  <phoneticPr fontId="2"/>
  <pageMargins left="0.70866141732283472" right="0.70866141732283472" top="0.49" bottom="0.46" header="0.31496062992125984" footer="0.31496062992125984"/>
  <pageSetup paperSize="9" scale="81" orientation="landscape" r:id="rId1"/>
  <rowBreaks count="2" manualBreakCount="2">
    <brk id="82" max="13" man="1"/>
    <brk id="118" max="13" man="1"/>
  </rowBreaks>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8" width="10.625" style="18" customWidth="1"/>
    <col min="9" max="16384" width="9" style="18"/>
  </cols>
  <sheetData>
    <row r="1" spans="2:12" ht="27.75" customHeight="1" x14ac:dyDescent="0.4">
      <c r="B1" s="370" t="s">
        <v>513</v>
      </c>
    </row>
    <row r="3" spans="2:12" x14ac:dyDescent="0.4">
      <c r="B3" s="10" t="s">
        <v>238</v>
      </c>
      <c r="C3" s="10"/>
      <c r="D3" s="10"/>
      <c r="E3" s="11"/>
      <c r="F3" s="10"/>
      <c r="G3" s="10"/>
    </row>
    <row r="5" spans="2:12" s="142" customFormat="1" ht="24.75" customHeight="1" x14ac:dyDescent="0.4">
      <c r="B5" s="364"/>
      <c r="C5" s="365"/>
      <c r="D5" s="365"/>
      <c r="E5" s="366"/>
      <c r="F5" s="23" t="s">
        <v>141</v>
      </c>
      <c r="G5" s="23" t="s">
        <v>25</v>
      </c>
      <c r="J5" s="18"/>
      <c r="L5" s="185"/>
    </row>
    <row r="6" spans="2:12" ht="15" customHeight="1" x14ac:dyDescent="0.15">
      <c r="B6" s="143" t="s">
        <v>239</v>
      </c>
      <c r="C6" s="163"/>
      <c r="D6" s="163"/>
      <c r="E6" s="187"/>
      <c r="F6" s="85">
        <v>53</v>
      </c>
      <c r="G6" s="146">
        <f>F6/F$11</f>
        <v>6.6084788029925193E-2</v>
      </c>
      <c r="L6" s="185"/>
    </row>
    <row r="7" spans="2:12" ht="15" customHeight="1" x14ac:dyDescent="0.15">
      <c r="B7" s="143" t="s">
        <v>275</v>
      </c>
      <c r="C7" s="163"/>
      <c r="D7" s="163"/>
      <c r="E7" s="187"/>
      <c r="F7" s="85">
        <v>257</v>
      </c>
      <c r="G7" s="146">
        <f t="shared" ref="G7:G10" si="0">F7/F$11</f>
        <v>0.32044887780548631</v>
      </c>
      <c r="L7" s="185"/>
    </row>
    <row r="8" spans="2:12" ht="15" customHeight="1" x14ac:dyDescent="0.15">
      <c r="B8" s="143" t="s">
        <v>241</v>
      </c>
      <c r="C8" s="163"/>
      <c r="D8" s="163"/>
      <c r="E8" s="187"/>
      <c r="F8" s="85">
        <v>402</v>
      </c>
      <c r="G8" s="146">
        <f t="shared" si="0"/>
        <v>0.50124688279301743</v>
      </c>
      <c r="L8" s="185"/>
    </row>
    <row r="9" spans="2:12" ht="15" customHeight="1" x14ac:dyDescent="0.15">
      <c r="B9" s="143" t="s">
        <v>2</v>
      </c>
      <c r="C9" s="163"/>
      <c r="D9" s="163"/>
      <c r="E9" s="187"/>
      <c r="F9" s="85">
        <v>4</v>
      </c>
      <c r="G9" s="146">
        <f t="shared" si="0"/>
        <v>4.9875311720698253E-3</v>
      </c>
      <c r="L9" s="185"/>
    </row>
    <row r="10" spans="2:12" ht="15" customHeight="1" thickBot="1" x14ac:dyDescent="0.2">
      <c r="B10" s="170" t="s">
        <v>0</v>
      </c>
      <c r="C10" s="186"/>
      <c r="D10" s="186"/>
      <c r="E10" s="188"/>
      <c r="F10" s="150">
        <v>86</v>
      </c>
      <c r="G10" s="146">
        <f t="shared" si="0"/>
        <v>0.10723192019950124</v>
      </c>
    </row>
    <row r="11" spans="2:12" ht="15" customHeight="1" thickTop="1" x14ac:dyDescent="0.15">
      <c r="B11" s="325" t="s">
        <v>14</v>
      </c>
      <c r="C11" s="326"/>
      <c r="D11" s="326"/>
      <c r="E11" s="327"/>
      <c r="F11" s="152">
        <f>SUM(F6:F10)</f>
        <v>802</v>
      </c>
      <c r="G11" s="153">
        <f>SUM(G6:G10)</f>
        <v>1</v>
      </c>
    </row>
    <row r="13" spans="2:12" x14ac:dyDescent="0.4">
      <c r="B13" s="18" t="s">
        <v>80</v>
      </c>
    </row>
    <row r="14" spans="2:12" ht="39" customHeight="1" x14ac:dyDescent="0.4">
      <c r="B14" s="1"/>
      <c r="C14" s="83" t="s">
        <v>39</v>
      </c>
      <c r="D14" s="83" t="s">
        <v>239</v>
      </c>
      <c r="E14" s="83" t="s">
        <v>274</v>
      </c>
      <c r="F14" s="83" t="s">
        <v>241</v>
      </c>
      <c r="G14" s="83" t="s">
        <v>2</v>
      </c>
      <c r="H14" s="83" t="s">
        <v>91</v>
      </c>
    </row>
    <row r="15" spans="2:12" ht="15" customHeight="1" x14ac:dyDescent="0.4">
      <c r="B15" s="4" t="s">
        <v>267</v>
      </c>
      <c r="C15" s="5">
        <f>SUM(D15:H15)</f>
        <v>892</v>
      </c>
      <c r="D15" s="5">
        <v>67</v>
      </c>
      <c r="E15" s="5">
        <v>440</v>
      </c>
      <c r="F15" s="5">
        <v>373</v>
      </c>
      <c r="G15" s="5">
        <v>5</v>
      </c>
      <c r="H15" s="5">
        <v>7</v>
      </c>
    </row>
    <row r="16" spans="2:12" ht="15" customHeight="1" x14ac:dyDescent="0.4">
      <c r="B16" s="7" t="s">
        <v>268</v>
      </c>
      <c r="C16" s="5">
        <f>SUM(D16:H16)</f>
        <v>802</v>
      </c>
      <c r="D16" s="8">
        <v>53</v>
      </c>
      <c r="E16" s="8">
        <v>257</v>
      </c>
      <c r="F16" s="8">
        <v>402</v>
      </c>
      <c r="G16" s="8">
        <v>4</v>
      </c>
      <c r="H16" s="8">
        <v>86</v>
      </c>
    </row>
    <row r="17" spans="2:14" ht="7.5" customHeight="1" x14ac:dyDescent="0.4">
      <c r="B17" s="10"/>
      <c r="C17" s="10"/>
      <c r="D17" s="10"/>
      <c r="E17" s="11"/>
      <c r="F17" s="10"/>
      <c r="G17" s="10"/>
      <c r="H17" s="10"/>
    </row>
    <row r="18" spans="2:14" ht="15" customHeight="1" x14ac:dyDescent="0.4">
      <c r="B18" s="4" t="s">
        <v>267</v>
      </c>
      <c r="C18" s="12">
        <f>C15/C15</f>
        <v>1</v>
      </c>
      <c r="D18" s="12">
        <f>D15/$C15</f>
        <v>7.511210762331838E-2</v>
      </c>
      <c r="E18" s="12">
        <f t="shared" ref="E18:H19" si="1">E15/$C15</f>
        <v>0.49327354260089684</v>
      </c>
      <c r="F18" s="12">
        <f t="shared" si="1"/>
        <v>0.41816143497757846</v>
      </c>
      <c r="G18" s="12">
        <f t="shared" si="1"/>
        <v>5.6053811659192822E-3</v>
      </c>
      <c r="H18" s="12">
        <f t="shared" si="1"/>
        <v>7.8475336322869956E-3</v>
      </c>
    </row>
    <row r="19" spans="2:14" ht="15" customHeight="1" x14ac:dyDescent="0.4">
      <c r="B19" s="7" t="s">
        <v>268</v>
      </c>
      <c r="C19" s="12">
        <f>C16/C16</f>
        <v>1</v>
      </c>
      <c r="D19" s="12">
        <f>D16/$C16</f>
        <v>6.6084788029925193E-2</v>
      </c>
      <c r="E19" s="12">
        <f t="shared" si="1"/>
        <v>0.32044887780548631</v>
      </c>
      <c r="F19" s="12">
        <f t="shared" si="1"/>
        <v>0.50124688279301743</v>
      </c>
      <c r="G19" s="12">
        <f t="shared" si="1"/>
        <v>4.9875311720698253E-3</v>
      </c>
      <c r="H19" s="12">
        <f t="shared" si="1"/>
        <v>0.10723192019950124</v>
      </c>
    </row>
    <row r="20" spans="2:14" ht="15" customHeight="1" x14ac:dyDescent="0.4">
      <c r="B20" s="37"/>
      <c r="C20" s="38"/>
      <c r="D20" s="38"/>
      <c r="E20" s="38"/>
      <c r="F20" s="38"/>
      <c r="G20" s="38"/>
      <c r="H20" s="38"/>
      <c r="I20" s="38"/>
      <c r="J20" s="38"/>
      <c r="K20" s="38"/>
      <c r="L20" s="38"/>
      <c r="M20" s="38"/>
      <c r="N20" s="38"/>
    </row>
    <row r="21" spans="2:14" x14ac:dyDescent="0.4">
      <c r="B21" s="18" t="s">
        <v>36</v>
      </c>
    </row>
    <row r="22" spans="2:14" s="24" customFormat="1" ht="47.25" customHeight="1" x14ac:dyDescent="0.4">
      <c r="B22" s="89"/>
      <c r="C22" s="90" t="s">
        <v>39</v>
      </c>
      <c r="D22" s="96" t="s">
        <v>239</v>
      </c>
      <c r="E22" s="96" t="s">
        <v>274</v>
      </c>
      <c r="F22" s="96" t="s">
        <v>241</v>
      </c>
      <c r="G22" s="91" t="s">
        <v>2</v>
      </c>
      <c r="H22" s="91" t="s">
        <v>91</v>
      </c>
    </row>
    <row r="23" spans="2:14" x14ac:dyDescent="0.15">
      <c r="B23" s="164" t="s">
        <v>42</v>
      </c>
      <c r="C23" s="44">
        <f>SUM(D23:H23)</f>
        <v>802</v>
      </c>
      <c r="D23" s="45">
        <f>SUM(D25,D27,D29,D31,D33,D35,D37,D39,D41,D43,D45)</f>
        <v>53</v>
      </c>
      <c r="E23" s="45">
        <f t="shared" ref="E23:H23" si="2">SUM(E25,E27,E29,E31,E33,E35,E37,E39,E41,E43,E45)</f>
        <v>257</v>
      </c>
      <c r="F23" s="45">
        <f t="shared" si="2"/>
        <v>402</v>
      </c>
      <c r="G23" s="45">
        <f t="shared" si="2"/>
        <v>4</v>
      </c>
      <c r="H23" s="45">
        <f t="shared" si="2"/>
        <v>86</v>
      </c>
    </row>
    <row r="24" spans="2:14" ht="12.75" thickBot="1" x14ac:dyDescent="0.2">
      <c r="B24" s="47"/>
      <c r="C24" s="48">
        <f>$C23/C23</f>
        <v>1</v>
      </c>
      <c r="D24" s="48">
        <f>D23/$C23</f>
        <v>6.6084788029925193E-2</v>
      </c>
      <c r="E24" s="48">
        <f t="shared" ref="E24:H24" si="3">E23/$C23</f>
        <v>0.32044887780548631</v>
      </c>
      <c r="F24" s="48">
        <f t="shared" si="3"/>
        <v>0.50124688279301743</v>
      </c>
      <c r="G24" s="48">
        <f t="shared" si="3"/>
        <v>4.9875311720698253E-3</v>
      </c>
      <c r="H24" s="48">
        <f t="shared" si="3"/>
        <v>0.10723192019950124</v>
      </c>
    </row>
    <row r="25" spans="2:14" ht="12.75" thickTop="1" x14ac:dyDescent="0.15">
      <c r="B25" s="50" t="s">
        <v>5</v>
      </c>
      <c r="C25" s="44">
        <f>SUM(D25:H25)</f>
        <v>245</v>
      </c>
      <c r="D25" s="51">
        <v>15</v>
      </c>
      <c r="E25" s="45">
        <v>75</v>
      </c>
      <c r="F25" s="45">
        <v>131</v>
      </c>
      <c r="G25" s="45">
        <v>1</v>
      </c>
      <c r="H25" s="45">
        <v>23</v>
      </c>
    </row>
    <row r="26" spans="2:14" x14ac:dyDescent="0.15">
      <c r="B26" s="52"/>
      <c r="C26" s="53">
        <f>$C25/C25</f>
        <v>1</v>
      </c>
      <c r="D26" s="53">
        <f>D25/$C25</f>
        <v>6.1224489795918366E-2</v>
      </c>
      <c r="E26" s="53">
        <f t="shared" ref="E26:H26" si="4">E25/$C25</f>
        <v>0.30612244897959184</v>
      </c>
      <c r="F26" s="53">
        <f t="shared" si="4"/>
        <v>0.53469387755102038</v>
      </c>
      <c r="G26" s="53">
        <f t="shared" si="4"/>
        <v>4.0816326530612249E-3</v>
      </c>
      <c r="H26" s="53">
        <f t="shared" si="4"/>
        <v>9.3877551020408165E-2</v>
      </c>
    </row>
    <row r="27" spans="2:14" x14ac:dyDescent="0.15">
      <c r="B27" s="50" t="s">
        <v>6</v>
      </c>
      <c r="C27" s="44">
        <f>SUM(D27:H27)</f>
        <v>89</v>
      </c>
      <c r="D27" s="51">
        <v>5</v>
      </c>
      <c r="E27" s="45">
        <v>34</v>
      </c>
      <c r="F27" s="45">
        <v>39</v>
      </c>
      <c r="G27" s="45">
        <v>0</v>
      </c>
      <c r="H27" s="45">
        <v>11</v>
      </c>
    </row>
    <row r="28" spans="2:14" x14ac:dyDescent="0.15">
      <c r="B28" s="52"/>
      <c r="C28" s="53">
        <f>$C27/C27</f>
        <v>1</v>
      </c>
      <c r="D28" s="53">
        <f>D27/$C27</f>
        <v>5.6179775280898875E-2</v>
      </c>
      <c r="E28" s="53">
        <f t="shared" ref="E28:H28" si="5">E27/$C27</f>
        <v>0.38202247191011235</v>
      </c>
      <c r="F28" s="53">
        <f t="shared" si="5"/>
        <v>0.43820224719101125</v>
      </c>
      <c r="G28" s="53">
        <f t="shared" si="5"/>
        <v>0</v>
      </c>
      <c r="H28" s="53">
        <f t="shared" si="5"/>
        <v>0.12359550561797752</v>
      </c>
    </row>
    <row r="29" spans="2:14" x14ac:dyDescent="0.15">
      <c r="B29" s="50" t="s">
        <v>7</v>
      </c>
      <c r="C29" s="44">
        <f>SUM(D29:H29)</f>
        <v>213</v>
      </c>
      <c r="D29" s="51">
        <v>16</v>
      </c>
      <c r="E29" s="45">
        <v>80</v>
      </c>
      <c r="F29" s="45">
        <v>96</v>
      </c>
      <c r="G29" s="45">
        <v>1</v>
      </c>
      <c r="H29" s="45">
        <v>20</v>
      </c>
    </row>
    <row r="30" spans="2:14" x14ac:dyDescent="0.15">
      <c r="B30" s="52"/>
      <c r="C30" s="53">
        <f>$C29/C29</f>
        <v>1</v>
      </c>
      <c r="D30" s="53">
        <f>D29/$C29</f>
        <v>7.5117370892018781E-2</v>
      </c>
      <c r="E30" s="53">
        <f t="shared" ref="E30:H30" si="6">E29/$C29</f>
        <v>0.37558685446009388</v>
      </c>
      <c r="F30" s="53">
        <f t="shared" si="6"/>
        <v>0.45070422535211269</v>
      </c>
      <c r="G30" s="53">
        <f t="shared" si="6"/>
        <v>4.6948356807511738E-3</v>
      </c>
      <c r="H30" s="53">
        <f t="shared" si="6"/>
        <v>9.3896713615023469E-2</v>
      </c>
    </row>
    <row r="31" spans="2:14" x14ac:dyDescent="0.15">
      <c r="B31" s="50" t="s">
        <v>8</v>
      </c>
      <c r="C31" s="44">
        <f>SUM(D31:H31)</f>
        <v>36</v>
      </c>
      <c r="D31" s="51">
        <v>4</v>
      </c>
      <c r="E31" s="45">
        <v>9</v>
      </c>
      <c r="F31" s="45">
        <v>17</v>
      </c>
      <c r="G31" s="45">
        <v>0</v>
      </c>
      <c r="H31" s="45">
        <v>6</v>
      </c>
    </row>
    <row r="32" spans="2:14" x14ac:dyDescent="0.15">
      <c r="B32" s="52"/>
      <c r="C32" s="53">
        <f>$C31/C31</f>
        <v>1</v>
      </c>
      <c r="D32" s="53">
        <f>D31/$C31</f>
        <v>0.1111111111111111</v>
      </c>
      <c r="E32" s="53">
        <f t="shared" ref="E32:H32" si="7">E31/$C31</f>
        <v>0.25</v>
      </c>
      <c r="F32" s="53">
        <f t="shared" si="7"/>
        <v>0.47222222222222221</v>
      </c>
      <c r="G32" s="53">
        <f t="shared" si="7"/>
        <v>0</v>
      </c>
      <c r="H32" s="53">
        <f t="shared" si="7"/>
        <v>0.16666666666666666</v>
      </c>
    </row>
    <row r="33" spans="2:9" x14ac:dyDescent="0.15">
      <c r="B33" s="50" t="s">
        <v>9</v>
      </c>
      <c r="C33" s="44">
        <f>SUM(D33:H33)</f>
        <v>98</v>
      </c>
      <c r="D33" s="51">
        <v>8</v>
      </c>
      <c r="E33" s="45">
        <v>26</v>
      </c>
      <c r="F33" s="45">
        <v>54</v>
      </c>
      <c r="G33" s="45">
        <v>1</v>
      </c>
      <c r="H33" s="45">
        <v>9</v>
      </c>
    </row>
    <row r="34" spans="2:9" x14ac:dyDescent="0.15">
      <c r="B34" s="52"/>
      <c r="C34" s="53">
        <f>$C33/C33</f>
        <v>1</v>
      </c>
      <c r="D34" s="53">
        <f>D33/$C33</f>
        <v>8.1632653061224483E-2</v>
      </c>
      <c r="E34" s="53">
        <f t="shared" ref="E34:H34" si="8">E33/$C33</f>
        <v>0.26530612244897961</v>
      </c>
      <c r="F34" s="53">
        <f t="shared" si="8"/>
        <v>0.55102040816326525</v>
      </c>
      <c r="G34" s="53">
        <f t="shared" si="8"/>
        <v>1.020408163265306E-2</v>
      </c>
      <c r="H34" s="53">
        <f t="shared" si="8"/>
        <v>9.1836734693877556E-2</v>
      </c>
    </row>
    <row r="35" spans="2:9" x14ac:dyDescent="0.15">
      <c r="B35" s="50" t="s">
        <v>1</v>
      </c>
      <c r="C35" s="44">
        <f>SUM(D35:H35)</f>
        <v>4</v>
      </c>
      <c r="D35" s="51">
        <v>0</v>
      </c>
      <c r="E35" s="45">
        <v>1</v>
      </c>
      <c r="F35" s="45">
        <v>3</v>
      </c>
      <c r="G35" s="45">
        <v>0</v>
      </c>
      <c r="H35" s="45">
        <v>0</v>
      </c>
    </row>
    <row r="36" spans="2:9" x14ac:dyDescent="0.15">
      <c r="B36" s="52"/>
      <c r="C36" s="53">
        <f>$C35/C35</f>
        <v>1</v>
      </c>
      <c r="D36" s="53">
        <f>D35/$C35</f>
        <v>0</v>
      </c>
      <c r="E36" s="53">
        <f t="shared" ref="E36:H36" si="9">E35/$C35</f>
        <v>0.25</v>
      </c>
      <c r="F36" s="53">
        <f t="shared" si="9"/>
        <v>0.75</v>
      </c>
      <c r="G36" s="53">
        <f t="shared" si="9"/>
        <v>0</v>
      </c>
      <c r="H36" s="53">
        <f t="shared" si="9"/>
        <v>0</v>
      </c>
    </row>
    <row r="37" spans="2:9" x14ac:dyDescent="0.15">
      <c r="B37" s="50" t="s">
        <v>10</v>
      </c>
      <c r="C37" s="44">
        <f>SUM(D37:H37)</f>
        <v>17</v>
      </c>
      <c r="D37" s="51">
        <v>0</v>
      </c>
      <c r="E37" s="45">
        <v>4</v>
      </c>
      <c r="F37" s="45">
        <v>10</v>
      </c>
      <c r="G37" s="45">
        <v>0</v>
      </c>
      <c r="H37" s="45">
        <v>3</v>
      </c>
    </row>
    <row r="38" spans="2:9" x14ac:dyDescent="0.15">
      <c r="B38" s="52"/>
      <c r="C38" s="53">
        <f>$C37/C37</f>
        <v>1</v>
      </c>
      <c r="D38" s="53">
        <f>D37/$C37</f>
        <v>0</v>
      </c>
      <c r="E38" s="53">
        <f t="shared" ref="E38:H38" si="10">E37/$C37</f>
        <v>0.23529411764705882</v>
      </c>
      <c r="F38" s="53">
        <f t="shared" si="10"/>
        <v>0.58823529411764708</v>
      </c>
      <c r="G38" s="53">
        <f t="shared" si="10"/>
        <v>0</v>
      </c>
      <c r="H38" s="53">
        <f t="shared" si="10"/>
        <v>0.17647058823529413</v>
      </c>
    </row>
    <row r="39" spans="2:9" x14ac:dyDescent="0.15">
      <c r="B39" s="50" t="s">
        <v>11</v>
      </c>
      <c r="C39" s="44">
        <f>SUM(D39:H39)</f>
        <v>3</v>
      </c>
      <c r="D39" s="51">
        <v>0</v>
      </c>
      <c r="E39" s="45">
        <v>2</v>
      </c>
      <c r="F39" s="45">
        <v>1</v>
      </c>
      <c r="G39" s="45">
        <v>0</v>
      </c>
      <c r="H39" s="45">
        <v>0</v>
      </c>
    </row>
    <row r="40" spans="2:9" x14ac:dyDescent="0.15">
      <c r="B40" s="52"/>
      <c r="C40" s="53">
        <f>$C39/C39</f>
        <v>1</v>
      </c>
      <c r="D40" s="53">
        <f>D39/$C39</f>
        <v>0</v>
      </c>
      <c r="E40" s="53">
        <f t="shared" ref="E40:H40" si="11">E39/$C39</f>
        <v>0.66666666666666663</v>
      </c>
      <c r="F40" s="53">
        <f t="shared" si="11"/>
        <v>0.33333333333333331</v>
      </c>
      <c r="G40" s="53">
        <f t="shared" si="11"/>
        <v>0</v>
      </c>
      <c r="H40" s="53">
        <f t="shared" si="11"/>
        <v>0</v>
      </c>
    </row>
    <row r="41" spans="2:9" x14ac:dyDescent="0.15">
      <c r="B41" s="50" t="s">
        <v>12</v>
      </c>
      <c r="C41" s="44">
        <f>SUM(D41:H41)</f>
        <v>18</v>
      </c>
      <c r="D41" s="51">
        <v>0</v>
      </c>
      <c r="E41" s="45">
        <v>6</v>
      </c>
      <c r="F41" s="45">
        <v>10</v>
      </c>
      <c r="G41" s="45">
        <v>0</v>
      </c>
      <c r="H41" s="45">
        <v>2</v>
      </c>
    </row>
    <row r="42" spans="2:9" x14ac:dyDescent="0.15">
      <c r="B42" s="52"/>
      <c r="C42" s="53">
        <f>$C41/C41</f>
        <v>1</v>
      </c>
      <c r="D42" s="53">
        <f>D41/$C41</f>
        <v>0</v>
      </c>
      <c r="E42" s="53">
        <f t="shared" ref="E42:H42" si="12">E41/$C41</f>
        <v>0.33333333333333331</v>
      </c>
      <c r="F42" s="53">
        <f t="shared" si="12"/>
        <v>0.55555555555555558</v>
      </c>
      <c r="G42" s="53">
        <f t="shared" si="12"/>
        <v>0</v>
      </c>
      <c r="H42" s="53">
        <f t="shared" si="12"/>
        <v>0.1111111111111111</v>
      </c>
    </row>
    <row r="43" spans="2:9" x14ac:dyDescent="0.15">
      <c r="B43" s="50" t="s">
        <v>13</v>
      </c>
      <c r="C43" s="44">
        <f>SUM(D43:H43)</f>
        <v>9</v>
      </c>
      <c r="D43" s="51">
        <v>1</v>
      </c>
      <c r="E43" s="45">
        <v>2</v>
      </c>
      <c r="F43" s="45">
        <v>5</v>
      </c>
      <c r="G43" s="45">
        <v>0</v>
      </c>
      <c r="H43" s="45">
        <v>1</v>
      </c>
    </row>
    <row r="44" spans="2:9" x14ac:dyDescent="0.15">
      <c r="B44" s="52"/>
      <c r="C44" s="53">
        <f>$C43/C43</f>
        <v>1</v>
      </c>
      <c r="D44" s="53">
        <f>D43/$C43</f>
        <v>0.1111111111111111</v>
      </c>
      <c r="E44" s="53">
        <f t="shared" ref="E44:H44" si="13">E43/$C43</f>
        <v>0.22222222222222221</v>
      </c>
      <c r="F44" s="53">
        <f t="shared" si="13"/>
        <v>0.55555555555555558</v>
      </c>
      <c r="G44" s="53">
        <f t="shared" si="13"/>
        <v>0</v>
      </c>
      <c r="H44" s="53">
        <f t="shared" si="13"/>
        <v>0.1111111111111111</v>
      </c>
    </row>
    <row r="45" spans="2:9" x14ac:dyDescent="0.15">
      <c r="B45" s="50" t="s">
        <v>43</v>
      </c>
      <c r="C45" s="44">
        <f>SUM(D45:H45)</f>
        <v>70</v>
      </c>
      <c r="D45" s="51">
        <v>4</v>
      </c>
      <c r="E45" s="45">
        <v>18</v>
      </c>
      <c r="F45" s="45">
        <v>36</v>
      </c>
      <c r="G45" s="45">
        <v>1</v>
      </c>
      <c r="H45" s="45">
        <v>11</v>
      </c>
    </row>
    <row r="46" spans="2:9" x14ac:dyDescent="0.15">
      <c r="B46" s="52"/>
      <c r="C46" s="53">
        <f>$C45/C45</f>
        <v>1</v>
      </c>
      <c r="D46" s="53">
        <f>D45/$C45</f>
        <v>5.7142857142857141E-2</v>
      </c>
      <c r="E46" s="53">
        <f t="shared" ref="E46:H46" si="14">E45/$C45</f>
        <v>0.25714285714285712</v>
      </c>
      <c r="F46" s="53">
        <f t="shared" si="14"/>
        <v>0.51428571428571423</v>
      </c>
      <c r="G46" s="53">
        <f t="shared" si="14"/>
        <v>1.4285714285714285E-2</v>
      </c>
      <c r="H46" s="53">
        <f t="shared" si="14"/>
        <v>0.15714285714285714</v>
      </c>
    </row>
    <row r="48" spans="2:9" x14ac:dyDescent="0.4">
      <c r="B48" s="18" t="s">
        <v>48</v>
      </c>
      <c r="H48" s="19"/>
      <c r="I48" s="19"/>
    </row>
    <row r="49" spans="2:9" s="24" customFormat="1" ht="46.5" customHeight="1" x14ac:dyDescent="0.4">
      <c r="B49" s="89"/>
      <c r="C49" s="90" t="s">
        <v>39</v>
      </c>
      <c r="D49" s="91" t="s">
        <v>239</v>
      </c>
      <c r="E49" s="96" t="s">
        <v>274</v>
      </c>
      <c r="F49" s="96" t="s">
        <v>241</v>
      </c>
      <c r="G49" s="91" t="s">
        <v>2</v>
      </c>
      <c r="H49" s="91" t="s">
        <v>91</v>
      </c>
    </row>
    <row r="50" spans="2:9" x14ac:dyDescent="0.15">
      <c r="B50" s="164" t="s">
        <v>42</v>
      </c>
      <c r="C50" s="44">
        <f>SUM(D50:H50)</f>
        <v>802</v>
      </c>
      <c r="D50" s="45">
        <f t="shared" ref="D50:H50" si="15">SUM(D52,D54,D56,D58,D60,)</f>
        <v>53</v>
      </c>
      <c r="E50" s="45">
        <f t="shared" si="15"/>
        <v>257</v>
      </c>
      <c r="F50" s="45">
        <f t="shared" si="15"/>
        <v>402</v>
      </c>
      <c r="G50" s="45">
        <f t="shared" si="15"/>
        <v>4</v>
      </c>
      <c r="H50" s="45">
        <f t="shared" si="15"/>
        <v>86</v>
      </c>
      <c r="I50" s="19"/>
    </row>
    <row r="51" spans="2:9" ht="12.75" thickBot="1" x14ac:dyDescent="0.2">
      <c r="B51" s="47"/>
      <c r="C51" s="48">
        <f>$C50/C50</f>
        <v>1</v>
      </c>
      <c r="D51" s="48">
        <f t="shared" ref="D51:H51" si="16">D50/$C50</f>
        <v>6.6084788029925193E-2</v>
      </c>
      <c r="E51" s="48">
        <f t="shared" si="16"/>
        <v>0.32044887780548631</v>
      </c>
      <c r="F51" s="48">
        <f t="shared" si="16"/>
        <v>0.50124688279301743</v>
      </c>
      <c r="G51" s="48">
        <f t="shared" si="16"/>
        <v>4.9875311720698253E-3</v>
      </c>
      <c r="H51" s="48">
        <f t="shared" si="16"/>
        <v>0.10723192019950124</v>
      </c>
      <c r="I51" s="19"/>
    </row>
    <row r="52" spans="2:9" ht="12.75" thickTop="1" x14ac:dyDescent="0.15">
      <c r="B52" s="50" t="s">
        <v>17</v>
      </c>
      <c r="C52" s="44">
        <f>SUM(D52:H52)</f>
        <v>633</v>
      </c>
      <c r="D52" s="51">
        <v>33</v>
      </c>
      <c r="E52" s="45">
        <v>187</v>
      </c>
      <c r="F52" s="45">
        <v>333</v>
      </c>
      <c r="G52" s="45">
        <v>4</v>
      </c>
      <c r="H52" s="45">
        <v>76</v>
      </c>
      <c r="I52" s="19"/>
    </row>
    <row r="53" spans="2:9" x14ac:dyDescent="0.15">
      <c r="B53" s="52"/>
      <c r="C53" s="53">
        <f>$C52/C52</f>
        <v>1</v>
      </c>
      <c r="D53" s="53">
        <f t="shared" ref="D53:H53" si="17">D52/$C52</f>
        <v>5.2132701421800945E-2</v>
      </c>
      <c r="E53" s="53">
        <f t="shared" si="17"/>
        <v>0.29541864139020535</v>
      </c>
      <c r="F53" s="53">
        <f t="shared" si="17"/>
        <v>0.52606635071090047</v>
      </c>
      <c r="G53" s="53">
        <f t="shared" si="17"/>
        <v>6.3191153238546603E-3</v>
      </c>
      <c r="H53" s="53">
        <f t="shared" si="17"/>
        <v>0.12006319115323855</v>
      </c>
      <c r="I53" s="19"/>
    </row>
    <row r="54" spans="2:9" x14ac:dyDescent="0.15">
      <c r="B54" s="50" t="s">
        <v>18</v>
      </c>
      <c r="C54" s="44">
        <f>SUM(D54:H54)</f>
        <v>91</v>
      </c>
      <c r="D54" s="51">
        <v>8</v>
      </c>
      <c r="E54" s="45">
        <v>36</v>
      </c>
      <c r="F54" s="45">
        <v>41</v>
      </c>
      <c r="G54" s="45">
        <v>0</v>
      </c>
      <c r="H54" s="45">
        <v>6</v>
      </c>
      <c r="I54" s="19"/>
    </row>
    <row r="55" spans="2:9" x14ac:dyDescent="0.15">
      <c r="B55" s="52"/>
      <c r="C55" s="53">
        <f>$C54/C54</f>
        <v>1</v>
      </c>
      <c r="D55" s="53">
        <f t="shared" ref="D55:H55" si="18">D54/$C54</f>
        <v>8.7912087912087919E-2</v>
      </c>
      <c r="E55" s="53">
        <f t="shared" si="18"/>
        <v>0.39560439560439559</v>
      </c>
      <c r="F55" s="53">
        <f t="shared" si="18"/>
        <v>0.45054945054945056</v>
      </c>
      <c r="G55" s="53">
        <f t="shared" si="18"/>
        <v>0</v>
      </c>
      <c r="H55" s="53">
        <f t="shared" si="18"/>
        <v>6.5934065934065936E-2</v>
      </c>
      <c r="I55" s="19"/>
    </row>
    <row r="56" spans="2:9" x14ac:dyDescent="0.15">
      <c r="B56" s="50" t="s">
        <v>19</v>
      </c>
      <c r="C56" s="44">
        <f>SUM(D56:H56)</f>
        <v>21</v>
      </c>
      <c r="D56" s="51">
        <v>4</v>
      </c>
      <c r="E56" s="45">
        <v>11</v>
      </c>
      <c r="F56" s="45">
        <v>6</v>
      </c>
      <c r="G56" s="45">
        <v>0</v>
      </c>
      <c r="H56" s="45">
        <v>0</v>
      </c>
      <c r="I56" s="19"/>
    </row>
    <row r="57" spans="2:9" x14ac:dyDescent="0.15">
      <c r="B57" s="52"/>
      <c r="C57" s="53">
        <f>$C56/C56</f>
        <v>1</v>
      </c>
      <c r="D57" s="53">
        <f t="shared" ref="D57:H57" si="19">D56/$C56</f>
        <v>0.19047619047619047</v>
      </c>
      <c r="E57" s="53">
        <f t="shared" si="19"/>
        <v>0.52380952380952384</v>
      </c>
      <c r="F57" s="53">
        <f t="shared" si="19"/>
        <v>0.2857142857142857</v>
      </c>
      <c r="G57" s="53">
        <f t="shared" si="19"/>
        <v>0</v>
      </c>
      <c r="H57" s="53">
        <f t="shared" si="19"/>
        <v>0</v>
      </c>
      <c r="I57" s="19"/>
    </row>
    <row r="58" spans="2:9" x14ac:dyDescent="0.15">
      <c r="B58" s="50" t="s">
        <v>20</v>
      </c>
      <c r="C58" s="44">
        <f>SUM(D58:H58)</f>
        <v>37</v>
      </c>
      <c r="D58" s="51">
        <v>8</v>
      </c>
      <c r="E58" s="45">
        <v>15</v>
      </c>
      <c r="F58" s="45">
        <v>13</v>
      </c>
      <c r="G58" s="45">
        <v>0</v>
      </c>
      <c r="H58" s="45">
        <v>1</v>
      </c>
      <c r="I58" s="19"/>
    </row>
    <row r="59" spans="2:9" x14ac:dyDescent="0.15">
      <c r="B59" s="52"/>
      <c r="C59" s="53">
        <f>$C58/C58</f>
        <v>1</v>
      </c>
      <c r="D59" s="53">
        <f t="shared" ref="D59:H59" si="20">D58/$C58</f>
        <v>0.21621621621621623</v>
      </c>
      <c r="E59" s="53">
        <f t="shared" si="20"/>
        <v>0.40540540540540543</v>
      </c>
      <c r="F59" s="53">
        <f t="shared" si="20"/>
        <v>0.35135135135135137</v>
      </c>
      <c r="G59" s="53">
        <f t="shared" si="20"/>
        <v>0</v>
      </c>
      <c r="H59" s="53">
        <f t="shared" si="20"/>
        <v>2.7027027027027029E-2</v>
      </c>
      <c r="I59" s="19"/>
    </row>
    <row r="60" spans="2:9" x14ac:dyDescent="0.15">
      <c r="B60" s="50" t="s">
        <v>24</v>
      </c>
      <c r="C60" s="44">
        <f>SUM(D60:H60)</f>
        <v>20</v>
      </c>
      <c r="D60" s="51">
        <v>0</v>
      </c>
      <c r="E60" s="45">
        <v>8</v>
      </c>
      <c r="F60" s="45">
        <v>9</v>
      </c>
      <c r="G60" s="45">
        <v>0</v>
      </c>
      <c r="H60" s="45">
        <v>3</v>
      </c>
      <c r="I60" s="19"/>
    </row>
    <row r="61" spans="2:9" x14ac:dyDescent="0.15">
      <c r="B61" s="52"/>
      <c r="C61" s="53">
        <f>$C60/C60</f>
        <v>1</v>
      </c>
      <c r="D61" s="53">
        <f t="shared" ref="D61:H61" si="21">D60/$C60</f>
        <v>0</v>
      </c>
      <c r="E61" s="53">
        <f t="shared" si="21"/>
        <v>0.4</v>
      </c>
      <c r="F61" s="53">
        <f t="shared" si="21"/>
        <v>0.45</v>
      </c>
      <c r="G61" s="53">
        <f t="shared" si="21"/>
        <v>0</v>
      </c>
      <c r="H61" s="53">
        <f t="shared" si="21"/>
        <v>0.15</v>
      </c>
      <c r="I61" s="19"/>
    </row>
    <row r="62" spans="2:9" x14ac:dyDescent="0.4">
      <c r="I62" s="19"/>
    </row>
    <row r="63" spans="2:9" x14ac:dyDescent="0.4">
      <c r="B63" s="18" t="s">
        <v>49</v>
      </c>
      <c r="I63" s="19"/>
    </row>
    <row r="64" spans="2:9" s="24" customFormat="1" ht="37.5" customHeight="1" x14ac:dyDescent="0.4">
      <c r="B64" s="89"/>
      <c r="C64" s="90" t="s">
        <v>39</v>
      </c>
      <c r="D64" s="96" t="s">
        <v>239</v>
      </c>
      <c r="E64" s="96" t="s">
        <v>274</v>
      </c>
      <c r="F64" s="96" t="s">
        <v>241</v>
      </c>
      <c r="G64" s="91" t="s">
        <v>2</v>
      </c>
      <c r="H64" s="91" t="s">
        <v>91</v>
      </c>
    </row>
    <row r="65" spans="2:9" x14ac:dyDescent="0.15">
      <c r="B65" s="164" t="s">
        <v>42</v>
      </c>
      <c r="C65" s="44">
        <f>SUM(D65:H65)</f>
        <v>784</v>
      </c>
      <c r="D65" s="45">
        <f>SUM(D67,D69,D71,D73,D75,D77)</f>
        <v>53</v>
      </c>
      <c r="E65" s="45">
        <f t="shared" ref="E65:H65" si="22">SUM(E67,E69,E71,E73,E75,E77)</f>
        <v>256</v>
      </c>
      <c r="F65" s="45">
        <f t="shared" si="22"/>
        <v>395</v>
      </c>
      <c r="G65" s="45">
        <f t="shared" si="22"/>
        <v>4</v>
      </c>
      <c r="H65" s="45">
        <f t="shared" si="22"/>
        <v>76</v>
      </c>
      <c r="I65" s="19"/>
    </row>
    <row r="66" spans="2:9" ht="12.75" thickBot="1" x14ac:dyDescent="0.2">
      <c r="B66" s="47"/>
      <c r="C66" s="48">
        <f>$C65/C65</f>
        <v>1</v>
      </c>
      <c r="D66" s="48">
        <f>D65/$C65</f>
        <v>6.7602040816326536E-2</v>
      </c>
      <c r="E66" s="48">
        <f t="shared" ref="E66:H66" si="23">E65/$C65</f>
        <v>0.32653061224489793</v>
      </c>
      <c r="F66" s="48">
        <f t="shared" si="23"/>
        <v>0.50382653061224492</v>
      </c>
      <c r="G66" s="48">
        <f t="shared" si="23"/>
        <v>5.1020408163265302E-3</v>
      </c>
      <c r="H66" s="48">
        <f t="shared" si="23"/>
        <v>9.6938775510204078E-2</v>
      </c>
      <c r="I66" s="19"/>
    </row>
    <row r="67" spans="2:9" ht="12.75" thickTop="1" x14ac:dyDescent="0.15">
      <c r="B67" s="50" t="s">
        <v>500</v>
      </c>
      <c r="C67" s="44">
        <f>SUM(D67:H67)</f>
        <v>109</v>
      </c>
      <c r="D67" s="51">
        <v>1</v>
      </c>
      <c r="E67" s="45">
        <v>15</v>
      </c>
      <c r="F67" s="45">
        <v>72</v>
      </c>
      <c r="G67" s="45">
        <v>0</v>
      </c>
      <c r="H67" s="45">
        <v>21</v>
      </c>
    </row>
    <row r="68" spans="2:9" x14ac:dyDescent="0.15">
      <c r="B68" s="52"/>
      <c r="C68" s="53">
        <f>$C67/C67</f>
        <v>1</v>
      </c>
      <c r="D68" s="53">
        <f>D67/$C67</f>
        <v>9.1743119266055051E-3</v>
      </c>
      <c r="E68" s="53">
        <f t="shared" ref="E68:H68" si="24">E67/$C67</f>
        <v>0.13761467889908258</v>
      </c>
      <c r="F68" s="53">
        <f t="shared" si="24"/>
        <v>0.66055045871559637</v>
      </c>
      <c r="G68" s="53">
        <f t="shared" si="24"/>
        <v>0</v>
      </c>
      <c r="H68" s="53">
        <f t="shared" si="24"/>
        <v>0.19266055045871561</v>
      </c>
    </row>
    <row r="69" spans="2:9" x14ac:dyDescent="0.15">
      <c r="B69" s="50" t="s">
        <v>21</v>
      </c>
      <c r="C69" s="44">
        <f>SUM(D69:H69)</f>
        <v>226</v>
      </c>
      <c r="D69" s="51">
        <v>10</v>
      </c>
      <c r="E69" s="45">
        <v>59</v>
      </c>
      <c r="F69" s="45">
        <v>133</v>
      </c>
      <c r="G69" s="45">
        <v>1</v>
      </c>
      <c r="H69" s="45">
        <v>23</v>
      </c>
    </row>
    <row r="70" spans="2:9" x14ac:dyDescent="0.15">
      <c r="B70" s="52"/>
      <c r="C70" s="53">
        <f>$C69/C69</f>
        <v>1</v>
      </c>
      <c r="D70" s="53">
        <f>D69/$C69</f>
        <v>4.4247787610619468E-2</v>
      </c>
      <c r="E70" s="53">
        <f t="shared" ref="E70:H70" si="25">E69/$C69</f>
        <v>0.26106194690265488</v>
      </c>
      <c r="F70" s="53">
        <f t="shared" si="25"/>
        <v>0.58849557522123896</v>
      </c>
      <c r="G70" s="53">
        <f t="shared" si="25"/>
        <v>4.4247787610619468E-3</v>
      </c>
      <c r="H70" s="53">
        <f t="shared" si="25"/>
        <v>0.10176991150442478</v>
      </c>
    </row>
    <row r="71" spans="2:9" x14ac:dyDescent="0.15">
      <c r="B71" s="50" t="s">
        <v>22</v>
      </c>
      <c r="C71" s="44">
        <f>SUM(D71:H71)</f>
        <v>276</v>
      </c>
      <c r="D71" s="51">
        <v>22</v>
      </c>
      <c r="E71" s="45">
        <v>99</v>
      </c>
      <c r="F71" s="45">
        <v>127</v>
      </c>
      <c r="G71" s="45">
        <v>3</v>
      </c>
      <c r="H71" s="45">
        <v>25</v>
      </c>
    </row>
    <row r="72" spans="2:9" x14ac:dyDescent="0.15">
      <c r="B72" s="52"/>
      <c r="C72" s="53">
        <f>$C71/C71</f>
        <v>1</v>
      </c>
      <c r="D72" s="53">
        <f>D71/$C71</f>
        <v>7.9710144927536225E-2</v>
      </c>
      <c r="E72" s="53">
        <f t="shared" ref="E72:H72" si="26">E71/$C71</f>
        <v>0.35869565217391303</v>
      </c>
      <c r="F72" s="53">
        <f t="shared" si="26"/>
        <v>0.46014492753623187</v>
      </c>
      <c r="G72" s="53">
        <f t="shared" si="26"/>
        <v>1.0869565217391304E-2</v>
      </c>
      <c r="H72" s="53">
        <f t="shared" si="26"/>
        <v>9.0579710144927536E-2</v>
      </c>
    </row>
    <row r="73" spans="2:9" x14ac:dyDescent="0.15">
      <c r="B73" s="50" t="s">
        <v>23</v>
      </c>
      <c r="C73" s="44">
        <f>SUM(D73:H73)</f>
        <v>90</v>
      </c>
      <c r="D73" s="51">
        <v>8</v>
      </c>
      <c r="E73" s="45">
        <v>42</v>
      </c>
      <c r="F73" s="45">
        <v>35</v>
      </c>
      <c r="G73" s="45">
        <v>0</v>
      </c>
      <c r="H73" s="45">
        <v>5</v>
      </c>
    </row>
    <row r="74" spans="2:9" x14ac:dyDescent="0.15">
      <c r="B74" s="52"/>
      <c r="C74" s="53">
        <f>$C73/C73</f>
        <v>1</v>
      </c>
      <c r="D74" s="53">
        <f>D73/$C73</f>
        <v>8.8888888888888892E-2</v>
      </c>
      <c r="E74" s="53">
        <f t="shared" ref="E74:H74" si="27">E73/$C73</f>
        <v>0.46666666666666667</v>
      </c>
      <c r="F74" s="53">
        <f t="shared" si="27"/>
        <v>0.3888888888888889</v>
      </c>
      <c r="G74" s="53">
        <f t="shared" si="27"/>
        <v>0</v>
      </c>
      <c r="H74" s="53">
        <f t="shared" si="27"/>
        <v>5.5555555555555552E-2</v>
      </c>
      <c r="I74" s="19"/>
    </row>
    <row r="75" spans="2:9" x14ac:dyDescent="0.15">
      <c r="B75" s="50" t="s">
        <v>320</v>
      </c>
      <c r="C75" s="44">
        <f>SUM(D75:H75)</f>
        <v>62</v>
      </c>
      <c r="D75" s="51">
        <v>6</v>
      </c>
      <c r="E75" s="45">
        <v>33</v>
      </c>
      <c r="F75" s="45">
        <v>22</v>
      </c>
      <c r="G75" s="45">
        <v>0</v>
      </c>
      <c r="H75" s="45">
        <v>1</v>
      </c>
      <c r="I75" s="19"/>
    </row>
    <row r="76" spans="2:9" x14ac:dyDescent="0.15">
      <c r="B76" s="52"/>
      <c r="C76" s="53">
        <f>$C75/C75</f>
        <v>1</v>
      </c>
      <c r="D76" s="53">
        <f>D75/$C75</f>
        <v>9.6774193548387094E-2</v>
      </c>
      <c r="E76" s="53">
        <f t="shared" ref="E76:H76" si="28">E75/$C75</f>
        <v>0.532258064516129</v>
      </c>
      <c r="F76" s="53">
        <f t="shared" si="28"/>
        <v>0.35483870967741937</v>
      </c>
      <c r="G76" s="53">
        <f t="shared" si="28"/>
        <v>0</v>
      </c>
      <c r="H76" s="53">
        <f t="shared" si="28"/>
        <v>1.6129032258064516E-2</v>
      </c>
      <c r="I76" s="19"/>
    </row>
    <row r="77" spans="2:9" x14ac:dyDescent="0.15">
      <c r="B77" s="50" t="s">
        <v>319</v>
      </c>
      <c r="C77" s="44">
        <f>SUM(D77:H77)</f>
        <v>21</v>
      </c>
      <c r="D77" s="51">
        <v>6</v>
      </c>
      <c r="E77" s="45">
        <v>8</v>
      </c>
      <c r="F77" s="45">
        <v>6</v>
      </c>
      <c r="G77" s="45">
        <v>0</v>
      </c>
      <c r="H77" s="45">
        <v>1</v>
      </c>
      <c r="I77" s="19"/>
    </row>
    <row r="78" spans="2:9" ht="12.75" thickBot="1" x14ac:dyDescent="0.2">
      <c r="B78" s="52"/>
      <c r="C78" s="53">
        <f>$C77/C77</f>
        <v>1</v>
      </c>
      <c r="D78" s="53">
        <f>D77/$C77</f>
        <v>0.2857142857142857</v>
      </c>
      <c r="E78" s="53">
        <f t="shared" ref="E78:H78" si="29">E77/$C77</f>
        <v>0.38095238095238093</v>
      </c>
      <c r="F78" s="53">
        <f t="shared" si="29"/>
        <v>0.2857142857142857</v>
      </c>
      <c r="G78" s="53">
        <f t="shared" si="29"/>
        <v>0</v>
      </c>
      <c r="H78" s="53">
        <f t="shared" si="29"/>
        <v>4.7619047619047616E-2</v>
      </c>
      <c r="I78" s="19"/>
    </row>
    <row r="79" spans="2:9" ht="14.25" thickTop="1" x14ac:dyDescent="0.15">
      <c r="B79" s="243" t="s">
        <v>489</v>
      </c>
      <c r="C79" s="244">
        <f>SUM(D79:H79)</f>
        <v>763</v>
      </c>
      <c r="D79" s="244">
        <f>SUM(D67,D69,D71,D73,D75)</f>
        <v>47</v>
      </c>
      <c r="E79" s="244">
        <f t="shared" ref="E79:H79" si="30">SUM(E67,E69,E71,E73,E75)</f>
        <v>248</v>
      </c>
      <c r="F79" s="244">
        <f t="shared" si="30"/>
        <v>389</v>
      </c>
      <c r="G79" s="244">
        <f t="shared" si="30"/>
        <v>4</v>
      </c>
      <c r="H79" s="244">
        <f t="shared" si="30"/>
        <v>75</v>
      </c>
      <c r="I79" s="19"/>
    </row>
    <row r="80" spans="2:9" ht="13.5" x14ac:dyDescent="0.15">
      <c r="B80" s="245"/>
      <c r="C80" s="237">
        <f t="shared" ref="C80" si="31">SUM(D80:H80)</f>
        <v>0.99999999999999989</v>
      </c>
      <c r="D80" s="238">
        <f>D79/$C79</f>
        <v>6.1598951507208385E-2</v>
      </c>
      <c r="E80" s="238">
        <f t="shared" ref="E80:H80" si="32">E79/$C79</f>
        <v>0.32503276539973786</v>
      </c>
      <c r="F80" s="238">
        <f t="shared" si="32"/>
        <v>0.509829619921363</v>
      </c>
      <c r="G80" s="238">
        <f t="shared" si="32"/>
        <v>5.2424639580602884E-3</v>
      </c>
      <c r="H80" s="238">
        <f t="shared" si="32"/>
        <v>9.8296199213630406E-2</v>
      </c>
      <c r="I80" s="19"/>
    </row>
    <row r="81" spans="2:19" x14ac:dyDescent="0.4">
      <c r="I81" s="19"/>
    </row>
    <row r="82" spans="2:19" ht="16.5" customHeight="1" x14ac:dyDescent="0.4">
      <c r="B82" s="18" t="s">
        <v>311</v>
      </c>
      <c r="I82" s="19"/>
    </row>
    <row r="83" spans="2:19" s="24" customFormat="1" ht="45.75" customHeight="1" x14ac:dyDescent="0.4">
      <c r="B83" s="89"/>
      <c r="C83" s="90" t="s">
        <v>39</v>
      </c>
      <c r="D83" s="91" t="s">
        <v>239</v>
      </c>
      <c r="E83" s="91" t="s">
        <v>274</v>
      </c>
      <c r="F83" s="91" t="s">
        <v>241</v>
      </c>
      <c r="G83" s="91" t="s">
        <v>2</v>
      </c>
      <c r="H83" s="91" t="s">
        <v>91</v>
      </c>
    </row>
    <row r="84" spans="2:19" x14ac:dyDescent="0.15">
      <c r="B84" s="164" t="s">
        <v>42</v>
      </c>
      <c r="C84" s="44">
        <f>SUM(D84:H84)</f>
        <v>802</v>
      </c>
      <c r="D84" s="45">
        <f>SUM(D86,D88,D90,D92,D94,D96,D98)</f>
        <v>53</v>
      </c>
      <c r="E84" s="45">
        <f t="shared" ref="E84:H84" si="33">SUM(E86,E88,E90,E92,E94,E96,E98)</f>
        <v>257</v>
      </c>
      <c r="F84" s="45">
        <f t="shared" si="33"/>
        <v>402</v>
      </c>
      <c r="G84" s="45">
        <f t="shared" si="33"/>
        <v>4</v>
      </c>
      <c r="H84" s="45">
        <f t="shared" si="33"/>
        <v>86</v>
      </c>
      <c r="I84" s="19"/>
    </row>
    <row r="85" spans="2:19" ht="12.75" thickBot="1" x14ac:dyDescent="0.2">
      <c r="B85" s="47"/>
      <c r="C85" s="48">
        <f>$C84/C84</f>
        <v>1</v>
      </c>
      <c r="D85" s="48">
        <f t="shared" ref="D85:H85" si="34">D84/$C84</f>
        <v>6.6084788029925193E-2</v>
      </c>
      <c r="E85" s="48">
        <f t="shared" si="34"/>
        <v>0.32044887780548631</v>
      </c>
      <c r="F85" s="48">
        <f t="shared" si="34"/>
        <v>0.50124688279301743</v>
      </c>
      <c r="G85" s="48">
        <f t="shared" si="34"/>
        <v>4.9875311720698253E-3</v>
      </c>
      <c r="H85" s="48">
        <f t="shared" si="34"/>
        <v>0.10723192019950124</v>
      </c>
      <c r="I85" s="19"/>
    </row>
    <row r="86" spans="2:19" ht="12.75" thickTop="1" x14ac:dyDescent="0.15">
      <c r="B86" s="50" t="s">
        <v>67</v>
      </c>
      <c r="C86" s="44">
        <f>SUM(D86:H86)</f>
        <v>262</v>
      </c>
      <c r="D86" s="51">
        <v>19</v>
      </c>
      <c r="E86" s="45">
        <v>79</v>
      </c>
      <c r="F86" s="45">
        <v>118</v>
      </c>
      <c r="G86" s="45">
        <v>3</v>
      </c>
      <c r="H86" s="45">
        <v>43</v>
      </c>
      <c r="I86" s="72"/>
      <c r="J86" s="73"/>
      <c r="K86" s="73"/>
      <c r="L86" s="73"/>
      <c r="M86" s="73"/>
      <c r="N86" s="73"/>
      <c r="O86" s="73"/>
      <c r="P86" s="73"/>
      <c r="Q86" s="73"/>
      <c r="R86" s="73"/>
      <c r="S86" s="73"/>
    </row>
    <row r="87" spans="2:19" x14ac:dyDescent="0.15">
      <c r="B87" s="52"/>
      <c r="C87" s="53">
        <f>$C86/C86</f>
        <v>1</v>
      </c>
      <c r="D87" s="53">
        <f t="shared" ref="D87:H87" si="35">D86/$C86</f>
        <v>7.2519083969465645E-2</v>
      </c>
      <c r="E87" s="53">
        <f t="shared" si="35"/>
        <v>0.30152671755725191</v>
      </c>
      <c r="F87" s="53">
        <f t="shared" si="35"/>
        <v>0.45038167938931295</v>
      </c>
      <c r="G87" s="53">
        <f t="shared" si="35"/>
        <v>1.1450381679389313E-2</v>
      </c>
      <c r="H87" s="53">
        <f t="shared" si="35"/>
        <v>0.16412213740458015</v>
      </c>
      <c r="I87" s="72"/>
      <c r="J87" s="73"/>
      <c r="K87" s="73"/>
      <c r="L87" s="73"/>
      <c r="M87" s="73"/>
      <c r="N87" s="73"/>
      <c r="O87" s="73"/>
      <c r="P87" s="73"/>
      <c r="Q87" s="73"/>
      <c r="R87" s="73"/>
      <c r="S87" s="73"/>
    </row>
    <row r="88" spans="2:19" x14ac:dyDescent="0.15">
      <c r="B88" s="50" t="s">
        <v>31</v>
      </c>
      <c r="C88" s="44">
        <f>SUM(D88:H88)</f>
        <v>31</v>
      </c>
      <c r="D88" s="51">
        <v>4</v>
      </c>
      <c r="E88" s="45">
        <v>18</v>
      </c>
      <c r="F88" s="45">
        <v>9</v>
      </c>
      <c r="G88" s="45">
        <v>0</v>
      </c>
      <c r="H88" s="45">
        <v>0</v>
      </c>
      <c r="I88" s="72"/>
      <c r="J88" s="73"/>
      <c r="K88" s="73"/>
      <c r="L88" s="73"/>
      <c r="M88" s="73"/>
      <c r="N88" s="73"/>
      <c r="O88" s="73"/>
      <c r="P88" s="73"/>
      <c r="Q88" s="73"/>
      <c r="R88" s="73"/>
      <c r="S88" s="73"/>
    </row>
    <row r="89" spans="2:19" x14ac:dyDescent="0.15">
      <c r="B89" s="52"/>
      <c r="C89" s="53">
        <f>$C88/C88</f>
        <v>1</v>
      </c>
      <c r="D89" s="53">
        <f t="shared" ref="D89:H89" si="36">D88/$C88</f>
        <v>0.12903225806451613</v>
      </c>
      <c r="E89" s="53">
        <f t="shared" si="36"/>
        <v>0.58064516129032262</v>
      </c>
      <c r="F89" s="53">
        <f t="shared" si="36"/>
        <v>0.29032258064516131</v>
      </c>
      <c r="G89" s="53">
        <f t="shared" si="36"/>
        <v>0</v>
      </c>
      <c r="H89" s="53">
        <f t="shared" si="36"/>
        <v>0</v>
      </c>
      <c r="I89" s="72"/>
      <c r="J89" s="73"/>
      <c r="K89" s="73"/>
      <c r="L89" s="73"/>
      <c r="M89" s="73"/>
      <c r="N89" s="73"/>
      <c r="O89" s="73"/>
      <c r="P89" s="73"/>
      <c r="Q89" s="73"/>
      <c r="R89" s="73"/>
      <c r="S89" s="73"/>
    </row>
    <row r="90" spans="2:19" x14ac:dyDescent="0.15">
      <c r="B90" s="50" t="s">
        <v>32</v>
      </c>
      <c r="C90" s="44">
        <f>SUM(D90:H90)</f>
        <v>56</v>
      </c>
      <c r="D90" s="51">
        <v>5</v>
      </c>
      <c r="E90" s="45">
        <v>25</v>
      </c>
      <c r="F90" s="45">
        <v>21</v>
      </c>
      <c r="G90" s="45">
        <v>1</v>
      </c>
      <c r="H90" s="45">
        <v>4</v>
      </c>
      <c r="I90" s="72"/>
      <c r="J90" s="73"/>
      <c r="K90" s="73"/>
      <c r="L90" s="73"/>
      <c r="M90" s="73"/>
      <c r="N90" s="73"/>
      <c r="O90" s="73"/>
      <c r="P90" s="73"/>
      <c r="Q90" s="73"/>
      <c r="R90" s="73"/>
      <c r="S90" s="73"/>
    </row>
    <row r="91" spans="2:19" x14ac:dyDescent="0.15">
      <c r="B91" s="52"/>
      <c r="C91" s="53">
        <f>$C90/C90</f>
        <v>1</v>
      </c>
      <c r="D91" s="53">
        <f t="shared" ref="D91:H91" si="37">D90/$C90</f>
        <v>8.9285714285714288E-2</v>
      </c>
      <c r="E91" s="53">
        <f t="shared" si="37"/>
        <v>0.44642857142857145</v>
      </c>
      <c r="F91" s="53">
        <f t="shared" si="37"/>
        <v>0.375</v>
      </c>
      <c r="G91" s="53">
        <f t="shared" si="37"/>
        <v>1.7857142857142856E-2</v>
      </c>
      <c r="H91" s="53">
        <f t="shared" si="37"/>
        <v>7.1428571428571425E-2</v>
      </c>
      <c r="I91" s="72"/>
      <c r="J91" s="73"/>
      <c r="K91" s="73"/>
      <c r="L91" s="73"/>
      <c r="M91" s="73"/>
      <c r="N91" s="73"/>
      <c r="O91" s="73"/>
      <c r="P91" s="73"/>
      <c r="Q91" s="73"/>
      <c r="R91" s="73"/>
      <c r="S91" s="73"/>
    </row>
    <row r="92" spans="2:19" x14ac:dyDescent="0.15">
      <c r="B92" s="50" t="s">
        <v>33</v>
      </c>
      <c r="C92" s="44">
        <f>SUM(D92:H92)</f>
        <v>235</v>
      </c>
      <c r="D92" s="51">
        <v>16</v>
      </c>
      <c r="E92" s="45">
        <v>82</v>
      </c>
      <c r="F92" s="45">
        <v>126</v>
      </c>
      <c r="G92" s="45">
        <v>0</v>
      </c>
      <c r="H92" s="45">
        <v>11</v>
      </c>
      <c r="I92" s="72"/>
      <c r="J92" s="73"/>
      <c r="K92" s="73"/>
      <c r="L92" s="73"/>
      <c r="M92" s="73"/>
      <c r="N92" s="73"/>
      <c r="O92" s="73"/>
      <c r="P92" s="73"/>
      <c r="Q92" s="73"/>
      <c r="R92" s="73"/>
      <c r="S92" s="73"/>
    </row>
    <row r="93" spans="2:19" x14ac:dyDescent="0.15">
      <c r="B93" s="52"/>
      <c r="C93" s="53">
        <f>$C92/C92</f>
        <v>1</v>
      </c>
      <c r="D93" s="53">
        <f t="shared" ref="D93:H93" si="38">D92/$C92</f>
        <v>6.8085106382978725E-2</v>
      </c>
      <c r="E93" s="53">
        <f t="shared" si="38"/>
        <v>0.34893617021276596</v>
      </c>
      <c r="F93" s="53">
        <f t="shared" si="38"/>
        <v>0.53617021276595744</v>
      </c>
      <c r="G93" s="53">
        <f t="shared" si="38"/>
        <v>0</v>
      </c>
      <c r="H93" s="53">
        <f t="shared" si="38"/>
        <v>4.6808510638297871E-2</v>
      </c>
      <c r="I93" s="19"/>
    </row>
    <row r="94" spans="2:19" ht="12" customHeight="1" x14ac:dyDescent="0.15">
      <c r="B94" s="50" t="s">
        <v>34</v>
      </c>
      <c r="C94" s="44">
        <f>SUM(D94:H94)</f>
        <v>99</v>
      </c>
      <c r="D94" s="51">
        <v>5</v>
      </c>
      <c r="E94" s="45">
        <v>28</v>
      </c>
      <c r="F94" s="45">
        <v>53</v>
      </c>
      <c r="G94" s="45">
        <v>0</v>
      </c>
      <c r="H94" s="45">
        <v>13</v>
      </c>
      <c r="I94" s="19"/>
    </row>
    <row r="95" spans="2:19" ht="12" customHeight="1" x14ac:dyDescent="0.15">
      <c r="B95" s="52"/>
      <c r="C95" s="53">
        <f>$C94/C94</f>
        <v>1</v>
      </c>
      <c r="D95" s="53">
        <f t="shared" ref="D95:H95" si="39">D94/$C94</f>
        <v>5.0505050505050504E-2</v>
      </c>
      <c r="E95" s="53">
        <f t="shared" si="39"/>
        <v>0.28282828282828282</v>
      </c>
      <c r="F95" s="53">
        <f t="shared" si="39"/>
        <v>0.53535353535353536</v>
      </c>
      <c r="G95" s="53">
        <f t="shared" si="39"/>
        <v>0</v>
      </c>
      <c r="H95" s="53">
        <f t="shared" si="39"/>
        <v>0.13131313131313133</v>
      </c>
      <c r="I95" s="19"/>
    </row>
    <row r="96" spans="2:19" ht="12" customHeight="1" x14ac:dyDescent="0.15">
      <c r="B96" s="50" t="s">
        <v>35</v>
      </c>
      <c r="C96" s="44">
        <f>SUM(D96:H96)</f>
        <v>97</v>
      </c>
      <c r="D96" s="51">
        <v>3</v>
      </c>
      <c r="E96" s="45">
        <v>19</v>
      </c>
      <c r="F96" s="45">
        <v>68</v>
      </c>
      <c r="G96" s="45">
        <v>0</v>
      </c>
      <c r="H96" s="45">
        <v>7</v>
      </c>
      <c r="I96" s="19"/>
    </row>
    <row r="97" spans="2:9" s="57" customFormat="1" ht="12" customHeight="1" x14ac:dyDescent="0.15">
      <c r="B97" s="52"/>
      <c r="C97" s="53">
        <f t="shared" ref="C97" si="40">$C96/C96</f>
        <v>1</v>
      </c>
      <c r="D97" s="53">
        <f t="shared" ref="D97:H97" si="41">D96/$C96</f>
        <v>3.0927835051546393E-2</v>
      </c>
      <c r="E97" s="53">
        <f t="shared" si="41"/>
        <v>0.19587628865979381</v>
      </c>
      <c r="F97" s="53">
        <f t="shared" si="41"/>
        <v>0.7010309278350515</v>
      </c>
      <c r="G97" s="53">
        <f t="shared" si="41"/>
        <v>0</v>
      </c>
      <c r="H97" s="53">
        <f t="shared" si="41"/>
        <v>7.2164948453608241E-2</v>
      </c>
    </row>
    <row r="98" spans="2:9" ht="12" customHeight="1" x14ac:dyDescent="0.15">
      <c r="B98" s="50" t="s">
        <v>0</v>
      </c>
      <c r="C98" s="44">
        <f>SUM(D98:H98)</f>
        <v>22</v>
      </c>
      <c r="D98" s="51">
        <v>1</v>
      </c>
      <c r="E98" s="45">
        <v>6</v>
      </c>
      <c r="F98" s="45">
        <v>7</v>
      </c>
      <c r="G98" s="45">
        <v>0</v>
      </c>
      <c r="H98" s="45">
        <v>8</v>
      </c>
      <c r="I98" s="19"/>
    </row>
    <row r="99" spans="2:9" s="57" customFormat="1" ht="12" customHeight="1" x14ac:dyDescent="0.15">
      <c r="B99" s="52"/>
      <c r="C99" s="53">
        <f t="shared" ref="C99" si="42">$C98/C98</f>
        <v>1</v>
      </c>
      <c r="D99" s="53">
        <f t="shared" ref="D99:H99" si="43">D98/$C98</f>
        <v>4.5454545454545456E-2</v>
      </c>
      <c r="E99" s="53">
        <f t="shared" si="43"/>
        <v>0.27272727272727271</v>
      </c>
      <c r="F99" s="53">
        <f t="shared" si="43"/>
        <v>0.31818181818181818</v>
      </c>
      <c r="G99" s="53">
        <f t="shared" si="43"/>
        <v>0</v>
      </c>
      <c r="H99" s="53">
        <f t="shared" si="43"/>
        <v>0.36363636363636365</v>
      </c>
    </row>
    <row r="100" spans="2:9" s="57" customFormat="1" ht="13.5" x14ac:dyDescent="0.4">
      <c r="E100" s="58"/>
    </row>
  </sheetData>
  <mergeCells count="2">
    <mergeCell ref="B5:E5"/>
    <mergeCell ref="B11:E11"/>
  </mergeCells>
  <phoneticPr fontId="2"/>
  <pageMargins left="0.70866141732283472" right="0.70866141732283472" top="0.74803149606299213" bottom="0.74803149606299213" header="0.31496062992125984" footer="0.31496062992125984"/>
  <pageSetup paperSize="9" orientation="landscape" r:id="rId1"/>
  <rowBreaks count="3" manualBreakCount="3">
    <brk id="20" max="10" man="1"/>
    <brk id="47" max="10" man="1"/>
    <brk id="81" max="10"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91"/>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7" ht="27.75" customHeight="1" x14ac:dyDescent="0.4">
      <c r="B1" s="370" t="s">
        <v>513</v>
      </c>
    </row>
    <row r="2" spans="2:7" ht="6" customHeight="1" x14ac:dyDescent="0.4"/>
    <row r="3" spans="2:7" x14ac:dyDescent="0.4">
      <c r="B3" s="10" t="s">
        <v>242</v>
      </c>
      <c r="C3" s="10"/>
      <c r="D3" s="10"/>
      <c r="E3" s="11"/>
      <c r="F3" s="10"/>
      <c r="G3" s="10"/>
    </row>
    <row r="4" spans="2:7" ht="7.5" customHeight="1" x14ac:dyDescent="0.4"/>
    <row r="5" spans="2:7" s="142" customFormat="1" ht="24.75" customHeight="1" x14ac:dyDescent="0.4">
      <c r="B5" s="139"/>
      <c r="C5" s="140"/>
      <c r="D5" s="140"/>
      <c r="E5" s="141"/>
      <c r="F5" s="23" t="s">
        <v>141</v>
      </c>
      <c r="G5" s="23" t="s">
        <v>25</v>
      </c>
    </row>
    <row r="6" spans="2:7" ht="15" customHeight="1" x14ac:dyDescent="0.15">
      <c r="B6" s="143" t="s">
        <v>151</v>
      </c>
      <c r="C6" s="144"/>
      <c r="D6" s="144"/>
      <c r="E6" s="145"/>
      <c r="F6" s="85">
        <v>160</v>
      </c>
      <c r="G6" s="146">
        <f>F6/F$10</f>
        <v>0.19950124688279303</v>
      </c>
    </row>
    <row r="7" spans="2:7" ht="15" customHeight="1" x14ac:dyDescent="0.15">
      <c r="B7" s="143" t="s">
        <v>152</v>
      </c>
      <c r="C7" s="144"/>
      <c r="D7" s="144"/>
      <c r="E7" s="145"/>
      <c r="F7" s="85">
        <v>415</v>
      </c>
      <c r="G7" s="146">
        <f>F7/F$10</f>
        <v>0.51745635910224441</v>
      </c>
    </row>
    <row r="8" spans="2:7" ht="15" customHeight="1" x14ac:dyDescent="0.15">
      <c r="B8" s="143" t="s">
        <v>153</v>
      </c>
      <c r="C8" s="144"/>
      <c r="D8" s="144"/>
      <c r="E8" s="145"/>
      <c r="F8" s="85">
        <v>139</v>
      </c>
      <c r="G8" s="146">
        <f>F8/F$10</f>
        <v>0.17331670822942644</v>
      </c>
    </row>
    <row r="9" spans="2:7" ht="15" customHeight="1" thickBot="1" x14ac:dyDescent="0.2">
      <c r="B9" s="147" t="s">
        <v>0</v>
      </c>
      <c r="C9" s="148"/>
      <c r="D9" s="148"/>
      <c r="E9" s="149"/>
      <c r="F9" s="150">
        <v>88</v>
      </c>
      <c r="G9" s="151">
        <f>F9/F$10</f>
        <v>0.10972568578553615</v>
      </c>
    </row>
    <row r="10" spans="2:7" ht="15" customHeight="1" thickTop="1" x14ac:dyDescent="0.15">
      <c r="B10" s="325" t="s">
        <v>14</v>
      </c>
      <c r="C10" s="326"/>
      <c r="D10" s="326"/>
      <c r="E10" s="327"/>
      <c r="F10" s="152">
        <f>SUM(F6:F9)</f>
        <v>802</v>
      </c>
      <c r="G10" s="153">
        <f>SUM(G6:G9)</f>
        <v>1</v>
      </c>
    </row>
    <row r="12" spans="2:7" x14ac:dyDescent="0.4">
      <c r="B12" s="18" t="s">
        <v>36</v>
      </c>
    </row>
    <row r="13" spans="2:7" s="24" customFormat="1" ht="42" customHeight="1" x14ac:dyDescent="0.4">
      <c r="B13" s="89"/>
      <c r="C13" s="90" t="s">
        <v>39</v>
      </c>
      <c r="D13" s="96" t="s">
        <v>151</v>
      </c>
      <c r="E13" s="96" t="s">
        <v>152</v>
      </c>
      <c r="F13" s="96" t="s">
        <v>153</v>
      </c>
      <c r="G13" s="91" t="s">
        <v>91</v>
      </c>
    </row>
    <row r="14" spans="2:7" x14ac:dyDescent="0.15">
      <c r="B14" s="164" t="s">
        <v>42</v>
      </c>
      <c r="C14" s="44">
        <f>SUM(D14:G14)</f>
        <v>802</v>
      </c>
      <c r="D14" s="45">
        <f>SUM(D16,D18,D20,D22,D24,D26,D28,D30,D32,D34,D36)</f>
        <v>160</v>
      </c>
      <c r="E14" s="45">
        <f t="shared" ref="E14:G14" si="0">SUM(E16,E18,E20,E22,E24,E26,E28,E30,E32,E34,E36)</f>
        <v>415</v>
      </c>
      <c r="F14" s="45">
        <f t="shared" si="0"/>
        <v>139</v>
      </c>
      <c r="G14" s="45">
        <f t="shared" si="0"/>
        <v>88</v>
      </c>
    </row>
    <row r="15" spans="2:7" ht="12.75" thickBot="1" x14ac:dyDescent="0.2">
      <c r="B15" s="47"/>
      <c r="C15" s="48">
        <f>$C14/C14</f>
        <v>1</v>
      </c>
      <c r="D15" s="48">
        <f>D14/$C14</f>
        <v>0.19950124688279303</v>
      </c>
      <c r="E15" s="48">
        <f t="shared" ref="E15:G15" si="1">E14/$C14</f>
        <v>0.51745635910224441</v>
      </c>
      <c r="F15" s="48">
        <f t="shared" si="1"/>
        <v>0.17331670822942644</v>
      </c>
      <c r="G15" s="48">
        <f t="shared" si="1"/>
        <v>0.10972568578553615</v>
      </c>
    </row>
    <row r="16" spans="2:7" ht="12.75" thickTop="1" x14ac:dyDescent="0.15">
      <c r="B16" s="50" t="s">
        <v>5</v>
      </c>
      <c r="C16" s="44">
        <f>SUM(D16:G16)</f>
        <v>245</v>
      </c>
      <c r="D16" s="51">
        <v>45</v>
      </c>
      <c r="E16" s="45">
        <v>133</v>
      </c>
      <c r="F16" s="45">
        <v>43</v>
      </c>
      <c r="G16" s="45">
        <v>24</v>
      </c>
    </row>
    <row r="17" spans="2:7" x14ac:dyDescent="0.15">
      <c r="B17" s="52"/>
      <c r="C17" s="53">
        <f>$C16/C16</f>
        <v>1</v>
      </c>
      <c r="D17" s="53">
        <f>D16/$C16</f>
        <v>0.18367346938775511</v>
      </c>
      <c r="E17" s="53">
        <f t="shared" ref="E17:G17" si="2">E16/$C16</f>
        <v>0.54285714285714282</v>
      </c>
      <c r="F17" s="53">
        <f t="shared" si="2"/>
        <v>0.17551020408163265</v>
      </c>
      <c r="G17" s="53">
        <f t="shared" si="2"/>
        <v>9.7959183673469383E-2</v>
      </c>
    </row>
    <row r="18" spans="2:7" x14ac:dyDescent="0.15">
      <c r="B18" s="50" t="s">
        <v>6</v>
      </c>
      <c r="C18" s="44">
        <f>SUM(D18:G18)</f>
        <v>89</v>
      </c>
      <c r="D18" s="51">
        <v>14</v>
      </c>
      <c r="E18" s="45">
        <v>47</v>
      </c>
      <c r="F18" s="45">
        <v>19</v>
      </c>
      <c r="G18" s="45">
        <v>9</v>
      </c>
    </row>
    <row r="19" spans="2:7" x14ac:dyDescent="0.15">
      <c r="B19" s="52"/>
      <c r="C19" s="53">
        <f>$C18/C18</f>
        <v>1</v>
      </c>
      <c r="D19" s="53">
        <f>D18/$C18</f>
        <v>0.15730337078651685</v>
      </c>
      <c r="E19" s="53">
        <f t="shared" ref="E19:G19" si="3">E18/$C18</f>
        <v>0.5280898876404494</v>
      </c>
      <c r="F19" s="53">
        <f t="shared" si="3"/>
        <v>0.21348314606741572</v>
      </c>
      <c r="G19" s="53">
        <f t="shared" si="3"/>
        <v>0.10112359550561797</v>
      </c>
    </row>
    <row r="20" spans="2:7" x14ac:dyDescent="0.15">
      <c r="B20" s="50" t="s">
        <v>7</v>
      </c>
      <c r="C20" s="44">
        <f>SUM(D20:G20)</f>
        <v>213</v>
      </c>
      <c r="D20" s="51">
        <v>56</v>
      </c>
      <c r="E20" s="45">
        <v>104</v>
      </c>
      <c r="F20" s="45">
        <v>28</v>
      </c>
      <c r="G20" s="45">
        <v>25</v>
      </c>
    </row>
    <row r="21" spans="2:7" x14ac:dyDescent="0.15">
      <c r="B21" s="52"/>
      <c r="C21" s="53">
        <f>$C20/C20</f>
        <v>1</v>
      </c>
      <c r="D21" s="53">
        <f>D20/$C20</f>
        <v>0.26291079812206575</v>
      </c>
      <c r="E21" s="53">
        <f t="shared" ref="E21:G21" si="4">E20/$C20</f>
        <v>0.48826291079812206</v>
      </c>
      <c r="F21" s="53">
        <f t="shared" si="4"/>
        <v>0.13145539906103287</v>
      </c>
      <c r="G21" s="53">
        <f t="shared" si="4"/>
        <v>0.11737089201877934</v>
      </c>
    </row>
    <row r="22" spans="2:7" x14ac:dyDescent="0.15">
      <c r="B22" s="50" t="s">
        <v>8</v>
      </c>
      <c r="C22" s="44">
        <f>SUM(D22:G22)</f>
        <v>36</v>
      </c>
      <c r="D22" s="51">
        <v>12</v>
      </c>
      <c r="E22" s="45">
        <v>12</v>
      </c>
      <c r="F22" s="45">
        <v>6</v>
      </c>
      <c r="G22" s="45">
        <v>6</v>
      </c>
    </row>
    <row r="23" spans="2:7" x14ac:dyDescent="0.15">
      <c r="B23" s="52"/>
      <c r="C23" s="53">
        <f>$C22/C22</f>
        <v>1</v>
      </c>
      <c r="D23" s="53">
        <f>D22/$C22</f>
        <v>0.33333333333333331</v>
      </c>
      <c r="E23" s="53">
        <f t="shared" ref="E23:G23" si="5">E22/$C22</f>
        <v>0.33333333333333331</v>
      </c>
      <c r="F23" s="53">
        <f t="shared" si="5"/>
        <v>0.16666666666666666</v>
      </c>
      <c r="G23" s="53">
        <f t="shared" si="5"/>
        <v>0.16666666666666666</v>
      </c>
    </row>
    <row r="24" spans="2:7" x14ac:dyDescent="0.15">
      <c r="B24" s="50" t="s">
        <v>9</v>
      </c>
      <c r="C24" s="44">
        <f>SUM(D24:G24)</f>
        <v>98</v>
      </c>
      <c r="D24" s="51">
        <v>13</v>
      </c>
      <c r="E24" s="45">
        <v>51</v>
      </c>
      <c r="F24" s="45">
        <v>25</v>
      </c>
      <c r="G24" s="45">
        <v>9</v>
      </c>
    </row>
    <row r="25" spans="2:7" x14ac:dyDescent="0.15">
      <c r="B25" s="52"/>
      <c r="C25" s="53">
        <f>$C24/C24</f>
        <v>1</v>
      </c>
      <c r="D25" s="53">
        <f>D24/$C24</f>
        <v>0.1326530612244898</v>
      </c>
      <c r="E25" s="53">
        <f t="shared" ref="E25:G25" si="6">E24/$C24</f>
        <v>0.52040816326530615</v>
      </c>
      <c r="F25" s="53">
        <f t="shared" si="6"/>
        <v>0.25510204081632654</v>
      </c>
      <c r="G25" s="53">
        <f t="shared" si="6"/>
        <v>9.1836734693877556E-2</v>
      </c>
    </row>
    <row r="26" spans="2:7" x14ac:dyDescent="0.15">
      <c r="B26" s="50" t="s">
        <v>1</v>
      </c>
      <c r="C26" s="44">
        <f>SUM(D26:G26)</f>
        <v>4</v>
      </c>
      <c r="D26" s="51">
        <v>3</v>
      </c>
      <c r="E26" s="45">
        <v>1</v>
      </c>
      <c r="F26" s="45">
        <v>0</v>
      </c>
      <c r="G26" s="45">
        <v>0</v>
      </c>
    </row>
    <row r="27" spans="2:7" x14ac:dyDescent="0.15">
      <c r="B27" s="52"/>
      <c r="C27" s="53">
        <f>$C26/C26</f>
        <v>1</v>
      </c>
      <c r="D27" s="53">
        <f>D26/$C26</f>
        <v>0.75</v>
      </c>
      <c r="E27" s="53">
        <f t="shared" ref="E27:G27" si="7">E26/$C26</f>
        <v>0.25</v>
      </c>
      <c r="F27" s="53">
        <f t="shared" si="7"/>
        <v>0</v>
      </c>
      <c r="G27" s="53">
        <f t="shared" si="7"/>
        <v>0</v>
      </c>
    </row>
    <row r="28" spans="2:7" x14ac:dyDescent="0.15">
      <c r="B28" s="50" t="s">
        <v>10</v>
      </c>
      <c r="C28" s="44">
        <f>SUM(D28:G28)</f>
        <v>17</v>
      </c>
      <c r="D28" s="51">
        <v>1</v>
      </c>
      <c r="E28" s="45">
        <v>12</v>
      </c>
      <c r="F28" s="45">
        <v>3</v>
      </c>
      <c r="G28" s="45">
        <v>1</v>
      </c>
    </row>
    <row r="29" spans="2:7" x14ac:dyDescent="0.15">
      <c r="B29" s="52"/>
      <c r="C29" s="53">
        <f>$C28/C28</f>
        <v>1</v>
      </c>
      <c r="D29" s="53">
        <f>D28/$C28</f>
        <v>5.8823529411764705E-2</v>
      </c>
      <c r="E29" s="53">
        <f t="shared" ref="E29:G29" si="8">E28/$C28</f>
        <v>0.70588235294117652</v>
      </c>
      <c r="F29" s="53">
        <f t="shared" si="8"/>
        <v>0.17647058823529413</v>
      </c>
      <c r="G29" s="53">
        <f t="shared" si="8"/>
        <v>5.8823529411764705E-2</v>
      </c>
    </row>
    <row r="30" spans="2:7" x14ac:dyDescent="0.15">
      <c r="B30" s="50" t="s">
        <v>11</v>
      </c>
      <c r="C30" s="44">
        <f>SUM(D30:G30)</f>
        <v>3</v>
      </c>
      <c r="D30" s="51">
        <v>2</v>
      </c>
      <c r="E30" s="45">
        <v>1</v>
      </c>
      <c r="F30" s="45">
        <v>0</v>
      </c>
      <c r="G30" s="45">
        <v>0</v>
      </c>
    </row>
    <row r="31" spans="2:7" x14ac:dyDescent="0.15">
      <c r="B31" s="52"/>
      <c r="C31" s="53">
        <f>$C30/C30</f>
        <v>1</v>
      </c>
      <c r="D31" s="53">
        <f>D30/$C30</f>
        <v>0.66666666666666663</v>
      </c>
      <c r="E31" s="53">
        <f t="shared" ref="E31:G31" si="9">E30/$C30</f>
        <v>0.33333333333333331</v>
      </c>
      <c r="F31" s="53">
        <f t="shared" si="9"/>
        <v>0</v>
      </c>
      <c r="G31" s="53">
        <f t="shared" si="9"/>
        <v>0</v>
      </c>
    </row>
    <row r="32" spans="2:7" x14ac:dyDescent="0.15">
      <c r="B32" s="50" t="s">
        <v>12</v>
      </c>
      <c r="C32" s="44">
        <f>SUM(D32:G32)</f>
        <v>18</v>
      </c>
      <c r="D32" s="51">
        <v>1</v>
      </c>
      <c r="E32" s="45">
        <v>10</v>
      </c>
      <c r="F32" s="45">
        <v>5</v>
      </c>
      <c r="G32" s="45">
        <v>2</v>
      </c>
    </row>
    <row r="33" spans="2:8" x14ac:dyDescent="0.15">
      <c r="B33" s="52"/>
      <c r="C33" s="53">
        <f>$C32/C32</f>
        <v>1</v>
      </c>
      <c r="D33" s="53">
        <f>D32/$C32</f>
        <v>5.5555555555555552E-2</v>
      </c>
      <c r="E33" s="53">
        <f t="shared" ref="E33:G33" si="10">E32/$C32</f>
        <v>0.55555555555555558</v>
      </c>
      <c r="F33" s="53">
        <f t="shared" si="10"/>
        <v>0.27777777777777779</v>
      </c>
      <c r="G33" s="53">
        <f t="shared" si="10"/>
        <v>0.1111111111111111</v>
      </c>
    </row>
    <row r="34" spans="2:8" x14ac:dyDescent="0.15">
      <c r="B34" s="50" t="s">
        <v>13</v>
      </c>
      <c r="C34" s="44">
        <f>SUM(D34:G34)</f>
        <v>9</v>
      </c>
      <c r="D34" s="51">
        <v>1</v>
      </c>
      <c r="E34" s="45">
        <v>6</v>
      </c>
      <c r="F34" s="45">
        <v>1</v>
      </c>
      <c r="G34" s="45">
        <v>1</v>
      </c>
    </row>
    <row r="35" spans="2:8" x14ac:dyDescent="0.15">
      <c r="B35" s="52"/>
      <c r="C35" s="53">
        <f>$C34/C34</f>
        <v>1</v>
      </c>
      <c r="D35" s="53">
        <f>D34/$C34</f>
        <v>0.1111111111111111</v>
      </c>
      <c r="E35" s="53">
        <f t="shared" ref="E35:G35" si="11">E34/$C34</f>
        <v>0.66666666666666663</v>
      </c>
      <c r="F35" s="53">
        <f t="shared" si="11"/>
        <v>0.1111111111111111</v>
      </c>
      <c r="G35" s="53">
        <f t="shared" si="11"/>
        <v>0.1111111111111111</v>
      </c>
    </row>
    <row r="36" spans="2:8" x14ac:dyDescent="0.15">
      <c r="B36" s="50" t="s">
        <v>43</v>
      </c>
      <c r="C36" s="44">
        <f>SUM(D36:G36)</f>
        <v>70</v>
      </c>
      <c r="D36" s="51">
        <v>12</v>
      </c>
      <c r="E36" s="45">
        <v>38</v>
      </c>
      <c r="F36" s="45">
        <v>9</v>
      </c>
      <c r="G36" s="45">
        <v>11</v>
      </c>
    </row>
    <row r="37" spans="2:8" x14ac:dyDescent="0.15">
      <c r="B37" s="52"/>
      <c r="C37" s="53">
        <f>$C36/C36</f>
        <v>1</v>
      </c>
      <c r="D37" s="53">
        <f>D36/$C36</f>
        <v>0.17142857142857143</v>
      </c>
      <c r="E37" s="53">
        <f t="shared" ref="E37:G37" si="12">E36/$C36</f>
        <v>0.54285714285714282</v>
      </c>
      <c r="F37" s="53">
        <f t="shared" si="12"/>
        <v>0.12857142857142856</v>
      </c>
      <c r="G37" s="53">
        <f t="shared" si="12"/>
        <v>0.15714285714285714</v>
      </c>
    </row>
    <row r="39" spans="2:8" x14ac:dyDescent="0.4">
      <c r="B39" s="18" t="s">
        <v>48</v>
      </c>
      <c r="G39" s="19"/>
      <c r="H39" s="19"/>
    </row>
    <row r="40" spans="2:8" s="24" customFormat="1" ht="45.75" customHeight="1" x14ac:dyDescent="0.4">
      <c r="B40" s="89"/>
      <c r="C40" s="90" t="s">
        <v>39</v>
      </c>
      <c r="D40" s="96" t="s">
        <v>151</v>
      </c>
      <c r="E40" s="96" t="s">
        <v>152</v>
      </c>
      <c r="F40" s="96" t="s">
        <v>153</v>
      </c>
      <c r="G40" s="91" t="s">
        <v>91</v>
      </c>
    </row>
    <row r="41" spans="2:8" x14ac:dyDescent="0.15">
      <c r="B41" s="164" t="s">
        <v>42</v>
      </c>
      <c r="C41" s="44">
        <f>SUM(D41:G41)</f>
        <v>802</v>
      </c>
      <c r="D41" s="45">
        <f t="shared" ref="D41:G41" si="13">SUM(D43,D45,D47,D49,D51,)</f>
        <v>160</v>
      </c>
      <c r="E41" s="45">
        <f t="shared" si="13"/>
        <v>415</v>
      </c>
      <c r="F41" s="45">
        <f t="shared" si="13"/>
        <v>139</v>
      </c>
      <c r="G41" s="45">
        <f t="shared" si="13"/>
        <v>88</v>
      </c>
      <c r="H41" s="19"/>
    </row>
    <row r="42" spans="2:8" ht="12.75" thickBot="1" x14ac:dyDescent="0.2">
      <c r="B42" s="47"/>
      <c r="C42" s="48">
        <f>$C41/C41</f>
        <v>1</v>
      </c>
      <c r="D42" s="48">
        <f t="shared" ref="D42:G42" si="14">D41/$C41</f>
        <v>0.19950124688279303</v>
      </c>
      <c r="E42" s="48">
        <f t="shared" si="14"/>
        <v>0.51745635910224441</v>
      </c>
      <c r="F42" s="48">
        <f t="shared" si="14"/>
        <v>0.17331670822942644</v>
      </c>
      <c r="G42" s="48">
        <f t="shared" si="14"/>
        <v>0.10972568578553615</v>
      </c>
      <c r="H42" s="19"/>
    </row>
    <row r="43" spans="2:8" ht="12.75" thickTop="1" x14ac:dyDescent="0.15">
      <c r="B43" s="50" t="s">
        <v>17</v>
      </c>
      <c r="C43" s="44">
        <f>SUM(D43:G43)</f>
        <v>633</v>
      </c>
      <c r="D43" s="51">
        <v>110</v>
      </c>
      <c r="E43" s="45">
        <v>330</v>
      </c>
      <c r="F43" s="45">
        <v>117</v>
      </c>
      <c r="G43" s="45">
        <v>76</v>
      </c>
      <c r="H43" s="19"/>
    </row>
    <row r="44" spans="2:8" x14ac:dyDescent="0.15">
      <c r="B44" s="52"/>
      <c r="C44" s="53">
        <f>$C43/C43</f>
        <v>1</v>
      </c>
      <c r="D44" s="53">
        <f t="shared" ref="D44:G44" si="15">D43/$C43</f>
        <v>0.17377567140600317</v>
      </c>
      <c r="E44" s="53">
        <f t="shared" si="15"/>
        <v>0.52132701421800953</v>
      </c>
      <c r="F44" s="53">
        <f t="shared" si="15"/>
        <v>0.18483412322274881</v>
      </c>
      <c r="G44" s="53">
        <f t="shared" si="15"/>
        <v>0.12006319115323855</v>
      </c>
      <c r="H44" s="19"/>
    </row>
    <row r="45" spans="2:8" x14ac:dyDescent="0.15">
      <c r="B45" s="50" t="s">
        <v>18</v>
      </c>
      <c r="C45" s="44">
        <f>SUM(D45:G45)</f>
        <v>91</v>
      </c>
      <c r="D45" s="51">
        <v>26</v>
      </c>
      <c r="E45" s="45">
        <v>48</v>
      </c>
      <c r="F45" s="45">
        <v>11</v>
      </c>
      <c r="G45" s="45">
        <v>6</v>
      </c>
      <c r="H45" s="19"/>
    </row>
    <row r="46" spans="2:8" x14ac:dyDescent="0.15">
      <c r="B46" s="52"/>
      <c r="C46" s="53">
        <f>$C45/C45</f>
        <v>1</v>
      </c>
      <c r="D46" s="53">
        <f t="shared" ref="D46:G46" si="16">D45/$C45</f>
        <v>0.2857142857142857</v>
      </c>
      <c r="E46" s="53">
        <f t="shared" si="16"/>
        <v>0.52747252747252749</v>
      </c>
      <c r="F46" s="53">
        <f t="shared" si="16"/>
        <v>0.12087912087912088</v>
      </c>
      <c r="G46" s="53">
        <f t="shared" si="16"/>
        <v>6.5934065934065936E-2</v>
      </c>
      <c r="H46" s="19"/>
    </row>
    <row r="47" spans="2:8" x14ac:dyDescent="0.15">
      <c r="B47" s="50" t="s">
        <v>19</v>
      </c>
      <c r="C47" s="44">
        <f>SUM(D47:G47)</f>
        <v>21</v>
      </c>
      <c r="D47" s="51">
        <v>6</v>
      </c>
      <c r="E47" s="45">
        <v>10</v>
      </c>
      <c r="F47" s="45">
        <v>4</v>
      </c>
      <c r="G47" s="45">
        <v>1</v>
      </c>
      <c r="H47" s="19"/>
    </row>
    <row r="48" spans="2:8" x14ac:dyDescent="0.15">
      <c r="B48" s="52"/>
      <c r="C48" s="53">
        <f>$C47/C47</f>
        <v>1</v>
      </c>
      <c r="D48" s="53">
        <f t="shared" ref="D48:G48" si="17">D47/$C47</f>
        <v>0.2857142857142857</v>
      </c>
      <c r="E48" s="53">
        <f t="shared" si="17"/>
        <v>0.47619047619047616</v>
      </c>
      <c r="F48" s="53">
        <f t="shared" si="17"/>
        <v>0.19047619047619047</v>
      </c>
      <c r="G48" s="53">
        <f t="shared" si="17"/>
        <v>4.7619047619047616E-2</v>
      </c>
      <c r="H48" s="19"/>
    </row>
    <row r="49" spans="2:8" x14ac:dyDescent="0.15">
      <c r="B49" s="50" t="s">
        <v>20</v>
      </c>
      <c r="C49" s="44">
        <f>SUM(D49:G49)</f>
        <v>37</v>
      </c>
      <c r="D49" s="51">
        <v>16</v>
      </c>
      <c r="E49" s="45">
        <v>17</v>
      </c>
      <c r="F49" s="45">
        <v>3</v>
      </c>
      <c r="G49" s="45">
        <v>1</v>
      </c>
      <c r="H49" s="19"/>
    </row>
    <row r="50" spans="2:8" x14ac:dyDescent="0.15">
      <c r="B50" s="52"/>
      <c r="C50" s="53">
        <f>$C49/C49</f>
        <v>1</v>
      </c>
      <c r="D50" s="53">
        <f t="shared" ref="D50:G50" si="18">D49/$C49</f>
        <v>0.43243243243243246</v>
      </c>
      <c r="E50" s="53">
        <f t="shared" si="18"/>
        <v>0.45945945945945948</v>
      </c>
      <c r="F50" s="53">
        <f t="shared" si="18"/>
        <v>8.1081081081081086E-2</v>
      </c>
      <c r="G50" s="53">
        <f t="shared" si="18"/>
        <v>2.7027027027027029E-2</v>
      </c>
      <c r="H50" s="19"/>
    </row>
    <row r="51" spans="2:8" x14ac:dyDescent="0.15">
      <c r="B51" s="50" t="s">
        <v>24</v>
      </c>
      <c r="C51" s="44">
        <f>SUM(D51:G51)</f>
        <v>20</v>
      </c>
      <c r="D51" s="51">
        <v>2</v>
      </c>
      <c r="E51" s="45">
        <v>10</v>
      </c>
      <c r="F51" s="45">
        <v>4</v>
      </c>
      <c r="G51" s="45">
        <v>4</v>
      </c>
      <c r="H51" s="19"/>
    </row>
    <row r="52" spans="2:8" x14ac:dyDescent="0.15">
      <c r="B52" s="52"/>
      <c r="C52" s="53">
        <f>$C51/C51</f>
        <v>1</v>
      </c>
      <c r="D52" s="53">
        <f t="shared" ref="D52:G52" si="19">D51/$C51</f>
        <v>0.1</v>
      </c>
      <c r="E52" s="53">
        <f t="shared" si="19"/>
        <v>0.5</v>
      </c>
      <c r="F52" s="53">
        <f t="shared" si="19"/>
        <v>0.2</v>
      </c>
      <c r="G52" s="53">
        <f t="shared" si="19"/>
        <v>0.2</v>
      </c>
      <c r="H52" s="19"/>
    </row>
    <row r="53" spans="2:8" x14ac:dyDescent="0.4">
      <c r="H53" s="19"/>
    </row>
    <row r="54" spans="2:8" x14ac:dyDescent="0.4">
      <c r="B54" s="18" t="s">
        <v>49</v>
      </c>
      <c r="H54" s="19"/>
    </row>
    <row r="55" spans="2:8" s="24" customFormat="1" ht="40.5" customHeight="1" x14ac:dyDescent="0.4">
      <c r="B55" s="89"/>
      <c r="C55" s="90" t="s">
        <v>39</v>
      </c>
      <c r="D55" s="96" t="s">
        <v>151</v>
      </c>
      <c r="E55" s="96" t="s">
        <v>152</v>
      </c>
      <c r="F55" s="96" t="s">
        <v>153</v>
      </c>
      <c r="G55" s="91" t="s">
        <v>91</v>
      </c>
    </row>
    <row r="56" spans="2:8" x14ac:dyDescent="0.15">
      <c r="B56" s="164" t="s">
        <v>42</v>
      </c>
      <c r="C56" s="44">
        <f>SUM(D56:G56)</f>
        <v>784</v>
      </c>
      <c r="D56" s="45">
        <f>SUM(D58,D60,D62,D64,D66,D68)</f>
        <v>159</v>
      </c>
      <c r="E56" s="45">
        <f t="shared" ref="E56:G56" si="20">SUM(E58,E60,E62,E64,E66,E68)</f>
        <v>409</v>
      </c>
      <c r="F56" s="45">
        <f t="shared" si="20"/>
        <v>138</v>
      </c>
      <c r="G56" s="45">
        <f t="shared" si="20"/>
        <v>78</v>
      </c>
      <c r="H56" s="19"/>
    </row>
    <row r="57" spans="2:8" ht="12.75" thickBot="1" x14ac:dyDescent="0.2">
      <c r="B57" s="47"/>
      <c r="C57" s="48">
        <f>$C56/C56</f>
        <v>1</v>
      </c>
      <c r="D57" s="48">
        <f>D56/$C56</f>
        <v>0.20280612244897958</v>
      </c>
      <c r="E57" s="48">
        <f t="shared" ref="E57:G57" si="21">E56/$C56</f>
        <v>0.52168367346938771</v>
      </c>
      <c r="F57" s="48">
        <f t="shared" si="21"/>
        <v>0.17602040816326531</v>
      </c>
      <c r="G57" s="48">
        <f t="shared" si="21"/>
        <v>9.9489795918367346E-2</v>
      </c>
      <c r="H57" s="19"/>
    </row>
    <row r="58" spans="2:8" ht="12.75" thickTop="1" x14ac:dyDescent="0.15">
      <c r="B58" s="50" t="s">
        <v>500</v>
      </c>
      <c r="C58" s="44">
        <f>SUM(D58:G58)</f>
        <v>109</v>
      </c>
      <c r="D58" s="51">
        <v>12</v>
      </c>
      <c r="E58" s="45">
        <v>49</v>
      </c>
      <c r="F58" s="45">
        <v>27</v>
      </c>
      <c r="G58" s="45">
        <v>21</v>
      </c>
    </row>
    <row r="59" spans="2:8" x14ac:dyDescent="0.15">
      <c r="B59" s="52"/>
      <c r="C59" s="53">
        <f>$C58/C58</f>
        <v>1</v>
      </c>
      <c r="D59" s="53">
        <f>D58/$C58</f>
        <v>0.11009174311926606</v>
      </c>
      <c r="E59" s="53">
        <f t="shared" ref="E59:G59" si="22">E58/$C58</f>
        <v>0.44954128440366975</v>
      </c>
      <c r="F59" s="53">
        <f t="shared" si="22"/>
        <v>0.24770642201834864</v>
      </c>
      <c r="G59" s="53">
        <f t="shared" si="22"/>
        <v>0.19266055045871561</v>
      </c>
    </row>
    <row r="60" spans="2:8" x14ac:dyDescent="0.15">
      <c r="B60" s="50" t="s">
        <v>21</v>
      </c>
      <c r="C60" s="44">
        <f>SUM(D60:G60)</f>
        <v>226</v>
      </c>
      <c r="D60" s="51">
        <v>43</v>
      </c>
      <c r="E60" s="45">
        <v>118</v>
      </c>
      <c r="F60" s="45">
        <v>37</v>
      </c>
      <c r="G60" s="45">
        <v>28</v>
      </c>
    </row>
    <row r="61" spans="2:8" x14ac:dyDescent="0.15">
      <c r="B61" s="52"/>
      <c r="C61" s="53">
        <f>$C60/C60</f>
        <v>1</v>
      </c>
      <c r="D61" s="53">
        <f>D60/$C60</f>
        <v>0.19026548672566371</v>
      </c>
      <c r="E61" s="53">
        <f t="shared" ref="E61:G61" si="23">E60/$C60</f>
        <v>0.52212389380530977</v>
      </c>
      <c r="F61" s="53">
        <f t="shared" si="23"/>
        <v>0.16371681415929204</v>
      </c>
      <c r="G61" s="53">
        <f t="shared" si="23"/>
        <v>0.12389380530973451</v>
      </c>
    </row>
    <row r="62" spans="2:8" x14ac:dyDescent="0.15">
      <c r="B62" s="50" t="s">
        <v>22</v>
      </c>
      <c r="C62" s="44">
        <f>SUM(D62:G62)</f>
        <v>276</v>
      </c>
      <c r="D62" s="51">
        <v>51</v>
      </c>
      <c r="E62" s="45">
        <v>153</v>
      </c>
      <c r="F62" s="45">
        <v>49</v>
      </c>
      <c r="G62" s="45">
        <v>23</v>
      </c>
    </row>
    <row r="63" spans="2:8" x14ac:dyDescent="0.15">
      <c r="B63" s="52"/>
      <c r="C63" s="53">
        <f>$C62/C62</f>
        <v>1</v>
      </c>
      <c r="D63" s="53">
        <f>D62/$C62</f>
        <v>0.18478260869565216</v>
      </c>
      <c r="E63" s="53">
        <f t="shared" ref="E63:G63" si="24">E62/$C62</f>
        <v>0.55434782608695654</v>
      </c>
      <c r="F63" s="53">
        <f t="shared" si="24"/>
        <v>0.17753623188405798</v>
      </c>
      <c r="G63" s="53">
        <f t="shared" si="24"/>
        <v>8.3333333333333329E-2</v>
      </c>
    </row>
    <row r="64" spans="2:8" x14ac:dyDescent="0.15">
      <c r="B64" s="50" t="s">
        <v>23</v>
      </c>
      <c r="C64" s="44">
        <f>SUM(D64:G64)</f>
        <v>90</v>
      </c>
      <c r="D64" s="51">
        <v>23</v>
      </c>
      <c r="E64" s="45">
        <v>50</v>
      </c>
      <c r="F64" s="45">
        <v>13</v>
      </c>
      <c r="G64" s="45">
        <v>4</v>
      </c>
    </row>
    <row r="65" spans="2:18" x14ac:dyDescent="0.15">
      <c r="B65" s="52"/>
      <c r="C65" s="53">
        <f>$C64/C64</f>
        <v>1</v>
      </c>
      <c r="D65" s="53">
        <f>D64/$C64</f>
        <v>0.25555555555555554</v>
      </c>
      <c r="E65" s="53">
        <f t="shared" ref="E65:G65" si="25">E64/$C64</f>
        <v>0.55555555555555558</v>
      </c>
      <c r="F65" s="53">
        <f t="shared" si="25"/>
        <v>0.14444444444444443</v>
      </c>
      <c r="G65" s="53">
        <f t="shared" si="25"/>
        <v>4.4444444444444446E-2</v>
      </c>
      <c r="H65" s="19"/>
    </row>
    <row r="66" spans="2:18" x14ac:dyDescent="0.15">
      <c r="B66" s="50" t="s">
        <v>320</v>
      </c>
      <c r="C66" s="44">
        <f>SUM(D66:G66)</f>
        <v>62</v>
      </c>
      <c r="D66" s="51">
        <v>22</v>
      </c>
      <c r="E66" s="45">
        <v>28</v>
      </c>
      <c r="F66" s="45">
        <v>11</v>
      </c>
      <c r="G66" s="45">
        <v>1</v>
      </c>
      <c r="H66" s="19"/>
    </row>
    <row r="67" spans="2:18" x14ac:dyDescent="0.15">
      <c r="B67" s="52"/>
      <c r="C67" s="53">
        <f>$C66/C66</f>
        <v>1</v>
      </c>
      <c r="D67" s="53">
        <f>D66/$C66</f>
        <v>0.35483870967741937</v>
      </c>
      <c r="E67" s="53">
        <f t="shared" ref="E67:G67" si="26">E66/$C66</f>
        <v>0.45161290322580644</v>
      </c>
      <c r="F67" s="53">
        <f t="shared" si="26"/>
        <v>0.17741935483870969</v>
      </c>
      <c r="G67" s="53">
        <f t="shared" si="26"/>
        <v>1.6129032258064516E-2</v>
      </c>
      <c r="H67" s="19"/>
    </row>
    <row r="68" spans="2:18" x14ac:dyDescent="0.15">
      <c r="B68" s="50" t="s">
        <v>319</v>
      </c>
      <c r="C68" s="44">
        <f>SUM(D68:G68)</f>
        <v>21</v>
      </c>
      <c r="D68" s="51">
        <v>8</v>
      </c>
      <c r="E68" s="45">
        <v>11</v>
      </c>
      <c r="F68" s="45">
        <v>1</v>
      </c>
      <c r="G68" s="45">
        <v>1</v>
      </c>
      <c r="H68" s="19"/>
    </row>
    <row r="69" spans="2:18" ht="12.75" thickBot="1" x14ac:dyDescent="0.2">
      <c r="B69" s="52"/>
      <c r="C69" s="53">
        <f>$C68/C68</f>
        <v>1</v>
      </c>
      <c r="D69" s="53">
        <f>D68/$C68</f>
        <v>0.38095238095238093</v>
      </c>
      <c r="E69" s="53">
        <f t="shared" ref="E69:G69" si="27">E68/$C68</f>
        <v>0.52380952380952384</v>
      </c>
      <c r="F69" s="53">
        <f t="shared" si="27"/>
        <v>4.7619047619047616E-2</v>
      </c>
      <c r="G69" s="53">
        <f t="shared" si="27"/>
        <v>4.7619047619047616E-2</v>
      </c>
      <c r="H69" s="19"/>
    </row>
    <row r="70" spans="2:18" ht="14.25" thickTop="1" x14ac:dyDescent="0.15">
      <c r="B70" s="243" t="s">
        <v>489</v>
      </c>
      <c r="C70" s="244">
        <f t="shared" ref="C70:C71" si="28">SUM(D70:G70)</f>
        <v>763</v>
      </c>
      <c r="D70" s="244">
        <f>SUM(D58,D60,D62,D64,D66)</f>
        <v>151</v>
      </c>
      <c r="E70" s="244">
        <f>SUM(E58,E60,E62,E64,E66)</f>
        <v>398</v>
      </c>
      <c r="F70" s="244">
        <f>SUM(F58,F60,F62,F64,F66)</f>
        <v>137</v>
      </c>
      <c r="G70" s="261">
        <f>SUM(G58,G60,G62,G64,G66)</f>
        <v>77</v>
      </c>
      <c r="H70" s="19"/>
    </row>
    <row r="71" spans="2:18" ht="13.5" x14ac:dyDescent="0.15">
      <c r="B71" s="245"/>
      <c r="C71" s="237">
        <f t="shared" si="28"/>
        <v>1</v>
      </c>
      <c r="D71" s="238">
        <f>D70/$C70</f>
        <v>0.19790301441677588</v>
      </c>
      <c r="E71" s="238">
        <f t="shared" ref="E71:G71" si="29">E70/$C70</f>
        <v>0.52162516382699864</v>
      </c>
      <c r="F71" s="238">
        <f t="shared" si="29"/>
        <v>0.17955439056356487</v>
      </c>
      <c r="G71" s="262">
        <f t="shared" si="29"/>
        <v>0.10091743119266056</v>
      </c>
      <c r="H71" s="19"/>
    </row>
    <row r="72" spans="2:18" x14ac:dyDescent="0.4">
      <c r="H72" s="19"/>
    </row>
    <row r="73" spans="2:18" ht="16.5" customHeight="1" x14ac:dyDescent="0.4">
      <c r="B73" s="18" t="s">
        <v>311</v>
      </c>
      <c r="H73" s="19"/>
    </row>
    <row r="74" spans="2:18" s="24" customFormat="1" ht="47.25" customHeight="1" x14ac:dyDescent="0.4">
      <c r="B74" s="89"/>
      <c r="C74" s="90" t="s">
        <v>39</v>
      </c>
      <c r="D74" s="91" t="s">
        <v>151</v>
      </c>
      <c r="E74" s="91" t="s">
        <v>152</v>
      </c>
      <c r="F74" s="91" t="s">
        <v>153</v>
      </c>
      <c r="G74" s="91" t="s">
        <v>91</v>
      </c>
    </row>
    <row r="75" spans="2:18" x14ac:dyDescent="0.15">
      <c r="B75" s="164" t="s">
        <v>42</v>
      </c>
      <c r="C75" s="44">
        <f>SUM(D75:G75)</f>
        <v>802</v>
      </c>
      <c r="D75" s="45">
        <f>SUM(D77,D79,D81,D83,D85,D87,D89)</f>
        <v>160</v>
      </c>
      <c r="E75" s="45">
        <f t="shared" ref="E75:G75" si="30">SUM(E77,E79,E81,E83,E85,E87,E89)</f>
        <v>415</v>
      </c>
      <c r="F75" s="45">
        <f t="shared" si="30"/>
        <v>139</v>
      </c>
      <c r="G75" s="45">
        <f t="shared" si="30"/>
        <v>88</v>
      </c>
      <c r="H75" s="19"/>
    </row>
    <row r="76" spans="2:18" ht="12.75" thickBot="1" x14ac:dyDescent="0.2">
      <c r="B76" s="47"/>
      <c r="C76" s="48">
        <f>$C75/C75</f>
        <v>1</v>
      </c>
      <c r="D76" s="48">
        <f t="shared" ref="D76:G76" si="31">D75/$C75</f>
        <v>0.19950124688279303</v>
      </c>
      <c r="E76" s="48">
        <f t="shared" si="31"/>
        <v>0.51745635910224441</v>
      </c>
      <c r="F76" s="48">
        <f t="shared" si="31"/>
        <v>0.17331670822942644</v>
      </c>
      <c r="G76" s="48">
        <f t="shared" si="31"/>
        <v>0.10972568578553615</v>
      </c>
      <c r="H76" s="19"/>
    </row>
    <row r="77" spans="2:18" ht="12.75" thickTop="1" x14ac:dyDescent="0.15">
      <c r="B77" s="50" t="s">
        <v>67</v>
      </c>
      <c r="C77" s="44">
        <f>SUM(D77:G77)</f>
        <v>262</v>
      </c>
      <c r="D77" s="51">
        <v>57</v>
      </c>
      <c r="E77" s="45">
        <v>117</v>
      </c>
      <c r="F77" s="45">
        <v>45</v>
      </c>
      <c r="G77" s="45">
        <v>43</v>
      </c>
      <c r="H77" s="72"/>
      <c r="I77" s="73"/>
      <c r="J77" s="73"/>
      <c r="K77" s="73"/>
      <c r="L77" s="73"/>
      <c r="M77" s="73"/>
      <c r="N77" s="73"/>
      <c r="O77" s="73"/>
      <c r="P77" s="73"/>
      <c r="Q77" s="73"/>
      <c r="R77" s="73"/>
    </row>
    <row r="78" spans="2:18" x14ac:dyDescent="0.15">
      <c r="B78" s="52"/>
      <c r="C78" s="53">
        <f>$C77/C77</f>
        <v>1</v>
      </c>
      <c r="D78" s="53">
        <f t="shared" ref="D78:G78" si="32">D77/$C77</f>
        <v>0.21755725190839695</v>
      </c>
      <c r="E78" s="53">
        <f t="shared" si="32"/>
        <v>0.44656488549618323</v>
      </c>
      <c r="F78" s="53">
        <f t="shared" si="32"/>
        <v>0.1717557251908397</v>
      </c>
      <c r="G78" s="53">
        <f t="shared" si="32"/>
        <v>0.16412213740458015</v>
      </c>
      <c r="H78" s="72"/>
      <c r="I78" s="73"/>
      <c r="J78" s="73"/>
      <c r="K78" s="73"/>
      <c r="L78" s="73"/>
      <c r="M78" s="73"/>
      <c r="N78" s="73"/>
      <c r="O78" s="73"/>
      <c r="P78" s="73"/>
      <c r="Q78" s="73"/>
      <c r="R78" s="73"/>
    </row>
    <row r="79" spans="2:18" x14ac:dyDescent="0.15">
      <c r="B79" s="50" t="s">
        <v>31</v>
      </c>
      <c r="C79" s="44">
        <f>SUM(D79:G79)</f>
        <v>31</v>
      </c>
      <c r="D79" s="51">
        <v>9</v>
      </c>
      <c r="E79" s="45">
        <v>16</v>
      </c>
      <c r="F79" s="45">
        <v>5</v>
      </c>
      <c r="G79" s="45">
        <v>1</v>
      </c>
      <c r="H79" s="72"/>
      <c r="I79" s="73"/>
      <c r="J79" s="73"/>
      <c r="K79" s="73"/>
      <c r="L79" s="73"/>
      <c r="M79" s="73"/>
      <c r="N79" s="73"/>
      <c r="O79" s="73"/>
      <c r="P79" s="73"/>
      <c r="Q79" s="73"/>
      <c r="R79" s="73"/>
    </row>
    <row r="80" spans="2:18" x14ac:dyDescent="0.15">
      <c r="B80" s="52"/>
      <c r="C80" s="53">
        <f>$C79/C79</f>
        <v>1</v>
      </c>
      <c r="D80" s="53">
        <f t="shared" ref="D80:G80" si="33">D79/$C79</f>
        <v>0.29032258064516131</v>
      </c>
      <c r="E80" s="53">
        <f t="shared" si="33"/>
        <v>0.5161290322580645</v>
      </c>
      <c r="F80" s="53">
        <f t="shared" si="33"/>
        <v>0.16129032258064516</v>
      </c>
      <c r="G80" s="53">
        <f t="shared" si="33"/>
        <v>3.2258064516129031E-2</v>
      </c>
      <c r="H80" s="72"/>
      <c r="I80" s="73"/>
      <c r="J80" s="73"/>
      <c r="K80" s="73"/>
      <c r="L80" s="73"/>
      <c r="M80" s="73"/>
      <c r="N80" s="73"/>
      <c r="O80" s="73"/>
      <c r="P80" s="73"/>
      <c r="Q80" s="73"/>
      <c r="R80" s="73"/>
    </row>
    <row r="81" spans="2:18" x14ac:dyDescent="0.15">
      <c r="B81" s="50" t="s">
        <v>32</v>
      </c>
      <c r="C81" s="44">
        <f>SUM(D81:G81)</f>
        <v>56</v>
      </c>
      <c r="D81" s="51">
        <v>14</v>
      </c>
      <c r="E81" s="45">
        <v>32</v>
      </c>
      <c r="F81" s="45">
        <v>7</v>
      </c>
      <c r="G81" s="45">
        <v>3</v>
      </c>
      <c r="H81" s="72"/>
      <c r="I81" s="73"/>
      <c r="J81" s="73"/>
      <c r="K81" s="73"/>
      <c r="L81" s="73"/>
      <c r="M81" s="73"/>
      <c r="N81" s="73"/>
      <c r="O81" s="73"/>
      <c r="P81" s="73"/>
      <c r="Q81" s="73"/>
      <c r="R81" s="73"/>
    </row>
    <row r="82" spans="2:18" x14ac:dyDescent="0.15">
      <c r="B82" s="52"/>
      <c r="C82" s="53">
        <f>$C81/C81</f>
        <v>1</v>
      </c>
      <c r="D82" s="53">
        <f t="shared" ref="D82:G82" si="34">D81/$C81</f>
        <v>0.25</v>
      </c>
      <c r="E82" s="53">
        <f t="shared" si="34"/>
        <v>0.5714285714285714</v>
      </c>
      <c r="F82" s="53">
        <f t="shared" si="34"/>
        <v>0.125</v>
      </c>
      <c r="G82" s="53">
        <f t="shared" si="34"/>
        <v>5.3571428571428568E-2</v>
      </c>
      <c r="H82" s="72"/>
      <c r="I82" s="73"/>
      <c r="J82" s="73"/>
      <c r="K82" s="73"/>
      <c r="L82" s="73"/>
      <c r="M82" s="73"/>
      <c r="N82" s="73"/>
      <c r="O82" s="73"/>
      <c r="P82" s="73"/>
      <c r="Q82" s="73"/>
      <c r="R82" s="73"/>
    </row>
    <row r="83" spans="2:18" x14ac:dyDescent="0.15">
      <c r="B83" s="50" t="s">
        <v>33</v>
      </c>
      <c r="C83" s="44">
        <f>SUM(D83:G83)</f>
        <v>235</v>
      </c>
      <c r="D83" s="51">
        <v>39</v>
      </c>
      <c r="E83" s="45">
        <v>142</v>
      </c>
      <c r="F83" s="45">
        <v>44</v>
      </c>
      <c r="G83" s="45">
        <v>10</v>
      </c>
      <c r="H83" s="72"/>
      <c r="I83" s="73"/>
      <c r="J83" s="73"/>
      <c r="K83" s="73"/>
      <c r="L83" s="73"/>
      <c r="M83" s="73"/>
      <c r="N83" s="73"/>
      <c r="O83" s="73"/>
      <c r="P83" s="73"/>
      <c r="Q83" s="73"/>
      <c r="R83" s="73"/>
    </row>
    <row r="84" spans="2:18" x14ac:dyDescent="0.15">
      <c r="B84" s="52"/>
      <c r="C84" s="53">
        <f>$C83/C83</f>
        <v>1</v>
      </c>
      <c r="D84" s="53">
        <f t="shared" ref="D84:G84" si="35">D83/$C83</f>
        <v>0.16595744680851063</v>
      </c>
      <c r="E84" s="53">
        <f t="shared" si="35"/>
        <v>0.60425531914893615</v>
      </c>
      <c r="F84" s="53">
        <f t="shared" si="35"/>
        <v>0.18723404255319148</v>
      </c>
      <c r="G84" s="53">
        <f t="shared" si="35"/>
        <v>4.2553191489361701E-2</v>
      </c>
      <c r="H84" s="19"/>
    </row>
    <row r="85" spans="2:18" ht="12" customHeight="1" x14ac:dyDescent="0.15">
      <c r="B85" s="50" t="s">
        <v>34</v>
      </c>
      <c r="C85" s="44">
        <f>SUM(D85:G85)</f>
        <v>99</v>
      </c>
      <c r="D85" s="51">
        <v>18</v>
      </c>
      <c r="E85" s="45">
        <v>50</v>
      </c>
      <c r="F85" s="45">
        <v>19</v>
      </c>
      <c r="G85" s="45">
        <v>12</v>
      </c>
      <c r="H85" s="19"/>
    </row>
    <row r="86" spans="2:18" ht="12" customHeight="1" x14ac:dyDescent="0.15">
      <c r="B86" s="52"/>
      <c r="C86" s="53">
        <f>$C85/C85</f>
        <v>1</v>
      </c>
      <c r="D86" s="53">
        <f t="shared" ref="D86:G86" si="36">D85/$C85</f>
        <v>0.18181818181818182</v>
      </c>
      <c r="E86" s="53">
        <f t="shared" si="36"/>
        <v>0.50505050505050508</v>
      </c>
      <c r="F86" s="53">
        <f t="shared" si="36"/>
        <v>0.19191919191919191</v>
      </c>
      <c r="G86" s="53">
        <f t="shared" si="36"/>
        <v>0.12121212121212122</v>
      </c>
      <c r="H86" s="19"/>
    </row>
    <row r="87" spans="2:18" ht="12" customHeight="1" x14ac:dyDescent="0.15">
      <c r="B87" s="50" t="s">
        <v>35</v>
      </c>
      <c r="C87" s="44">
        <f>SUM(D87:G87)</f>
        <v>97</v>
      </c>
      <c r="D87" s="51">
        <v>21</v>
      </c>
      <c r="E87" s="45">
        <v>51</v>
      </c>
      <c r="F87" s="45">
        <v>16</v>
      </c>
      <c r="G87" s="45">
        <v>9</v>
      </c>
      <c r="H87" s="19"/>
    </row>
    <row r="88" spans="2:18" s="57" customFormat="1" ht="12" customHeight="1" x14ac:dyDescent="0.15">
      <c r="B88" s="52"/>
      <c r="C88" s="53">
        <f t="shared" ref="C88" si="37">$C87/C87</f>
        <v>1</v>
      </c>
      <c r="D88" s="53">
        <f t="shared" ref="D88:G88" si="38">D87/$C87</f>
        <v>0.21649484536082475</v>
      </c>
      <c r="E88" s="53">
        <f t="shared" si="38"/>
        <v>0.52577319587628868</v>
      </c>
      <c r="F88" s="53">
        <f t="shared" si="38"/>
        <v>0.16494845360824742</v>
      </c>
      <c r="G88" s="53">
        <f t="shared" si="38"/>
        <v>9.2783505154639179E-2</v>
      </c>
    </row>
    <row r="89" spans="2:18" ht="12" customHeight="1" x14ac:dyDescent="0.15">
      <c r="B89" s="50" t="s">
        <v>0</v>
      </c>
      <c r="C89" s="44">
        <f>SUM(D89:G89)</f>
        <v>22</v>
      </c>
      <c r="D89" s="51">
        <v>2</v>
      </c>
      <c r="E89" s="45">
        <v>7</v>
      </c>
      <c r="F89" s="45">
        <v>3</v>
      </c>
      <c r="G89" s="45">
        <v>10</v>
      </c>
      <c r="H89" s="19"/>
    </row>
    <row r="90" spans="2:18" s="57" customFormat="1" ht="12" customHeight="1" x14ac:dyDescent="0.15">
      <c r="B90" s="52"/>
      <c r="C90" s="53">
        <f t="shared" ref="C90" si="39">$C89/C89</f>
        <v>1</v>
      </c>
      <c r="D90" s="53">
        <f t="shared" ref="D90:G90" si="40">D89/$C89</f>
        <v>9.0909090909090912E-2</v>
      </c>
      <c r="E90" s="53">
        <f t="shared" si="40"/>
        <v>0.31818181818181818</v>
      </c>
      <c r="F90" s="53">
        <f t="shared" si="40"/>
        <v>0.13636363636363635</v>
      </c>
      <c r="G90" s="53">
        <f t="shared" si="40"/>
        <v>0.45454545454545453</v>
      </c>
    </row>
    <row r="91" spans="2:18" s="57" customFormat="1" ht="13.5" x14ac:dyDescent="0.4">
      <c r="E91" s="58"/>
    </row>
  </sheetData>
  <mergeCells count="1">
    <mergeCell ref="B10:E10"/>
  </mergeCells>
  <phoneticPr fontId="2"/>
  <pageMargins left="0.70866141732283472" right="0.70866141732283472" top="0.49" bottom="0.57999999999999996" header="0.31496062992125984" footer="0.31496062992125984"/>
  <pageSetup paperSize="9" orientation="landscape" r:id="rId1"/>
  <rowBreaks count="1" manualBreakCount="1">
    <brk id="72" max="11"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6"/>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8" width="10.625" style="18" customWidth="1"/>
    <col min="19" max="32" width="5.625" style="18" customWidth="1"/>
    <col min="33" max="16384" width="9" style="18"/>
  </cols>
  <sheetData>
    <row r="1" spans="2:10" ht="27.75" customHeight="1" x14ac:dyDescent="0.4">
      <c r="B1" s="370" t="s">
        <v>513</v>
      </c>
    </row>
    <row r="2" spans="2:10" ht="7.5" customHeight="1" x14ac:dyDescent="0.4"/>
    <row r="3" spans="2:10" x14ac:dyDescent="0.4">
      <c r="B3" s="10" t="s">
        <v>219</v>
      </c>
      <c r="C3" s="10"/>
      <c r="D3" s="10"/>
      <c r="E3" s="11"/>
      <c r="F3" s="10"/>
      <c r="G3" s="10"/>
    </row>
    <row r="4" spans="2:10" ht="6.75" customHeight="1" x14ac:dyDescent="0.4">
      <c r="B4" s="10"/>
      <c r="C4" s="10"/>
      <c r="D4" s="10"/>
      <c r="E4" s="11"/>
      <c r="F4" s="10"/>
      <c r="G4" s="10"/>
    </row>
    <row r="5" spans="2:10" ht="14.25" customHeight="1" x14ac:dyDescent="0.4">
      <c r="H5" s="99" t="s">
        <v>349</v>
      </c>
    </row>
    <row r="6" spans="2:10" s="142" customFormat="1" ht="12" customHeight="1" x14ac:dyDescent="0.4">
      <c r="B6" s="364"/>
      <c r="C6" s="365"/>
      <c r="D6" s="365"/>
      <c r="E6" s="365"/>
      <c r="F6" s="159"/>
      <c r="G6" s="23" t="s">
        <v>141</v>
      </c>
      <c r="H6" s="23" t="s">
        <v>25</v>
      </c>
      <c r="J6" s="18"/>
    </row>
    <row r="7" spans="2:10" ht="12" customHeight="1" x14ac:dyDescent="0.15">
      <c r="B7" s="143" t="s">
        <v>81</v>
      </c>
      <c r="C7" s="163"/>
      <c r="D7" s="163"/>
      <c r="E7" s="163"/>
      <c r="F7" s="22"/>
      <c r="G7" s="85">
        <v>66</v>
      </c>
      <c r="H7" s="146">
        <f>G7/802</f>
        <v>8.2294264339152115E-2</v>
      </c>
    </row>
    <row r="8" spans="2:10" ht="12" customHeight="1" x14ac:dyDescent="0.15">
      <c r="B8" s="143" t="s">
        <v>82</v>
      </c>
      <c r="C8" s="163"/>
      <c r="D8" s="163"/>
      <c r="E8" s="163"/>
      <c r="F8" s="22"/>
      <c r="G8" s="85">
        <v>26</v>
      </c>
      <c r="H8" s="146">
        <f t="shared" ref="H8:H14" si="0">G8/802</f>
        <v>3.2418952618453865E-2</v>
      </c>
    </row>
    <row r="9" spans="2:10" ht="12" customHeight="1" x14ac:dyDescent="0.15">
      <c r="B9" s="143" t="s">
        <v>203</v>
      </c>
      <c r="C9" s="163"/>
      <c r="D9" s="163"/>
      <c r="E9" s="163"/>
      <c r="F9" s="22"/>
      <c r="G9" s="85">
        <v>206</v>
      </c>
      <c r="H9" s="146">
        <f t="shared" si="0"/>
        <v>0.256857855361596</v>
      </c>
    </row>
    <row r="10" spans="2:10" ht="12" customHeight="1" x14ac:dyDescent="0.15">
      <c r="B10" s="143" t="s">
        <v>84</v>
      </c>
      <c r="C10" s="163"/>
      <c r="D10" s="163"/>
      <c r="E10" s="163"/>
      <c r="F10" s="22"/>
      <c r="G10" s="85">
        <v>298</v>
      </c>
      <c r="H10" s="146">
        <f t="shared" si="0"/>
        <v>0.371571072319202</v>
      </c>
    </row>
    <row r="11" spans="2:10" ht="12" customHeight="1" x14ac:dyDescent="0.15">
      <c r="B11" s="143" t="s">
        <v>204</v>
      </c>
      <c r="C11" s="163"/>
      <c r="D11" s="163"/>
      <c r="E11" s="163"/>
      <c r="F11" s="22"/>
      <c r="G11" s="85">
        <v>377</v>
      </c>
      <c r="H11" s="146">
        <f t="shared" si="0"/>
        <v>0.47007481296758102</v>
      </c>
    </row>
    <row r="12" spans="2:10" ht="12" customHeight="1" x14ac:dyDescent="0.15">
      <c r="B12" s="143" t="s">
        <v>156</v>
      </c>
      <c r="C12" s="163"/>
      <c r="D12" s="163"/>
      <c r="E12" s="163"/>
      <c r="F12" s="22"/>
      <c r="G12" s="85">
        <v>266</v>
      </c>
      <c r="H12" s="146">
        <f t="shared" si="0"/>
        <v>0.33167082294264338</v>
      </c>
    </row>
    <row r="13" spans="2:10" ht="12" customHeight="1" x14ac:dyDescent="0.15">
      <c r="B13" s="143" t="s">
        <v>2</v>
      </c>
      <c r="C13" s="163"/>
      <c r="D13" s="163"/>
      <c r="E13" s="163"/>
      <c r="F13" s="22"/>
      <c r="G13" s="85">
        <v>22</v>
      </c>
      <c r="H13" s="146">
        <f t="shared" si="0"/>
        <v>2.7431421446384038E-2</v>
      </c>
    </row>
    <row r="14" spans="2:10" ht="12" customHeight="1" thickBot="1" x14ac:dyDescent="0.2">
      <c r="B14" s="170" t="s">
        <v>0</v>
      </c>
      <c r="C14" s="186"/>
      <c r="D14" s="186"/>
      <c r="E14" s="186"/>
      <c r="F14" s="30"/>
      <c r="G14" s="150">
        <v>173</v>
      </c>
      <c r="H14" s="146">
        <f t="shared" si="0"/>
        <v>0.21571072319201995</v>
      </c>
    </row>
    <row r="15" spans="2:10" ht="12" customHeight="1" thickTop="1" x14ac:dyDescent="0.15">
      <c r="B15" s="325" t="s">
        <v>14</v>
      </c>
      <c r="C15" s="326"/>
      <c r="D15" s="326"/>
      <c r="E15" s="326"/>
      <c r="F15" s="162"/>
      <c r="G15" s="152">
        <f>SUM(G7:G14)</f>
        <v>1434</v>
      </c>
      <c r="H15" s="153"/>
    </row>
    <row r="16" spans="2:10" ht="8.25" customHeight="1" x14ac:dyDescent="0.4"/>
    <row r="17" spans="2:11" x14ac:dyDescent="0.4">
      <c r="B17" s="18" t="s">
        <v>36</v>
      </c>
    </row>
    <row r="18" spans="2:11" s="24" customFormat="1" ht="56.25" x14ac:dyDescent="0.4">
      <c r="B18" s="89"/>
      <c r="C18" s="90" t="s">
        <v>39</v>
      </c>
      <c r="D18" s="96" t="s">
        <v>81</v>
      </c>
      <c r="E18" s="96" t="s">
        <v>82</v>
      </c>
      <c r="F18" s="96" t="s">
        <v>203</v>
      </c>
      <c r="G18" s="96" t="s">
        <v>84</v>
      </c>
      <c r="H18" s="96" t="s">
        <v>204</v>
      </c>
      <c r="I18" s="96" t="s">
        <v>156</v>
      </c>
      <c r="J18" s="91" t="s">
        <v>2</v>
      </c>
      <c r="K18" s="91" t="s">
        <v>91</v>
      </c>
    </row>
    <row r="19" spans="2:11" ht="10.5" customHeight="1" x14ac:dyDescent="0.15">
      <c r="B19" s="333" t="s">
        <v>42</v>
      </c>
      <c r="C19" s="44">
        <f>SUM(D19:K19)</f>
        <v>1434</v>
      </c>
      <c r="D19" s="45">
        <f>SUM(D21,D23,D25,D27,D29,D31,D33,D35,D37,D39,D41)</f>
        <v>66</v>
      </c>
      <c r="E19" s="45">
        <f t="shared" ref="E19:H19" si="1">SUM(E21,E23,E25,E27,E29,E31,E33,E35,E37,E39,E41)</f>
        <v>26</v>
      </c>
      <c r="F19" s="45">
        <f t="shared" si="1"/>
        <v>206</v>
      </c>
      <c r="G19" s="45">
        <f t="shared" si="1"/>
        <v>298</v>
      </c>
      <c r="H19" s="45">
        <f t="shared" si="1"/>
        <v>377</v>
      </c>
      <c r="I19" s="45">
        <f>SUM(I21,I23,I25,I27,I29,I31,I33,I35,I37,I39,I41)</f>
        <v>266</v>
      </c>
      <c r="J19" s="45">
        <f t="shared" ref="J19:K19" si="2">SUM(J21,J23,J25,J27,J29,J31,J33,J35,J37,J39,J41)</f>
        <v>22</v>
      </c>
      <c r="K19" s="45">
        <f t="shared" si="2"/>
        <v>173</v>
      </c>
    </row>
    <row r="20" spans="2:11" ht="10.5" customHeight="1" thickBot="1" x14ac:dyDescent="0.2">
      <c r="B20" s="363"/>
      <c r="C20" s="48">
        <f>$C19/C19</f>
        <v>1</v>
      </c>
      <c r="D20" s="48">
        <f>D19/$C19</f>
        <v>4.6025104602510462E-2</v>
      </c>
      <c r="E20" s="48">
        <f t="shared" ref="E20:H20" si="3">E19/$C19</f>
        <v>1.813110181311018E-2</v>
      </c>
      <c r="F20" s="48">
        <f t="shared" si="3"/>
        <v>0.14365411436541142</v>
      </c>
      <c r="G20" s="48">
        <f t="shared" si="3"/>
        <v>0.20781032078103207</v>
      </c>
      <c r="H20" s="48">
        <f t="shared" si="3"/>
        <v>0.26290097629009762</v>
      </c>
      <c r="I20" s="48">
        <f>I19/$C19</f>
        <v>0.18549511854951187</v>
      </c>
      <c r="J20" s="48">
        <f t="shared" ref="J20:K20" si="4">J19/$C19</f>
        <v>1.5341701534170154E-2</v>
      </c>
      <c r="K20" s="48">
        <f t="shared" si="4"/>
        <v>0.1206415620641562</v>
      </c>
    </row>
    <row r="21" spans="2:11" ht="10.5" customHeight="1" thickTop="1" x14ac:dyDescent="0.15">
      <c r="B21" s="331" t="s">
        <v>5</v>
      </c>
      <c r="C21" s="44">
        <f>SUM(D21:K21)</f>
        <v>427</v>
      </c>
      <c r="D21" s="51">
        <v>13</v>
      </c>
      <c r="E21" s="45">
        <v>8</v>
      </c>
      <c r="F21" s="45">
        <v>69</v>
      </c>
      <c r="G21" s="45">
        <v>85</v>
      </c>
      <c r="H21" s="45">
        <v>114</v>
      </c>
      <c r="I21" s="51">
        <v>78</v>
      </c>
      <c r="J21" s="45">
        <v>5</v>
      </c>
      <c r="K21" s="45">
        <v>55</v>
      </c>
    </row>
    <row r="22" spans="2:11" ht="10.5" customHeight="1" x14ac:dyDescent="0.15">
      <c r="B22" s="332"/>
      <c r="C22" s="53">
        <f>$C21/C21</f>
        <v>1</v>
      </c>
      <c r="D22" s="53">
        <f>D21/$C21</f>
        <v>3.0444964871194378E-2</v>
      </c>
      <c r="E22" s="53">
        <f t="shared" ref="E22:H22" si="5">E21/$C21</f>
        <v>1.873536299765808E-2</v>
      </c>
      <c r="F22" s="53">
        <f t="shared" si="5"/>
        <v>0.16159250585480095</v>
      </c>
      <c r="G22" s="53">
        <f t="shared" si="5"/>
        <v>0.19906323185011709</v>
      </c>
      <c r="H22" s="53">
        <f t="shared" si="5"/>
        <v>0.26697892271662765</v>
      </c>
      <c r="I22" s="53">
        <f>I21/$C21</f>
        <v>0.18266978922716628</v>
      </c>
      <c r="J22" s="53">
        <f t="shared" ref="J22:K22" si="6">J21/$C21</f>
        <v>1.1709601873536301E-2</v>
      </c>
      <c r="K22" s="53">
        <f t="shared" si="6"/>
        <v>0.1288056206088993</v>
      </c>
    </row>
    <row r="23" spans="2:11" ht="10.5" customHeight="1" x14ac:dyDescent="0.15">
      <c r="B23" s="333" t="s">
        <v>6</v>
      </c>
      <c r="C23" s="44">
        <f>SUM(D23:K23)</f>
        <v>151</v>
      </c>
      <c r="D23" s="51">
        <v>8</v>
      </c>
      <c r="E23" s="45">
        <v>1</v>
      </c>
      <c r="F23" s="45">
        <v>18</v>
      </c>
      <c r="G23" s="45">
        <v>33</v>
      </c>
      <c r="H23" s="45">
        <v>39</v>
      </c>
      <c r="I23" s="51">
        <v>26</v>
      </c>
      <c r="J23" s="45">
        <v>5</v>
      </c>
      <c r="K23" s="45">
        <v>21</v>
      </c>
    </row>
    <row r="24" spans="2:11" ht="10.5" customHeight="1" x14ac:dyDescent="0.15">
      <c r="B24" s="332"/>
      <c r="C24" s="53">
        <f>$C23/C23</f>
        <v>1</v>
      </c>
      <c r="D24" s="53">
        <f>D23/$C23</f>
        <v>5.2980132450331126E-2</v>
      </c>
      <c r="E24" s="53">
        <f t="shared" ref="E24:H24" si="7">E23/$C23</f>
        <v>6.6225165562913907E-3</v>
      </c>
      <c r="F24" s="53">
        <f t="shared" si="7"/>
        <v>0.11920529801324503</v>
      </c>
      <c r="G24" s="53">
        <f t="shared" si="7"/>
        <v>0.2185430463576159</v>
      </c>
      <c r="H24" s="53">
        <f t="shared" si="7"/>
        <v>0.25827814569536423</v>
      </c>
      <c r="I24" s="53">
        <f>I23/$C23</f>
        <v>0.17218543046357615</v>
      </c>
      <c r="J24" s="53">
        <f t="shared" ref="J24:K24" si="8">J23/$C23</f>
        <v>3.3112582781456956E-2</v>
      </c>
      <c r="K24" s="53">
        <f t="shared" si="8"/>
        <v>0.13907284768211919</v>
      </c>
    </row>
    <row r="25" spans="2:11" ht="10.5" customHeight="1" x14ac:dyDescent="0.15">
      <c r="B25" s="333" t="s">
        <v>7</v>
      </c>
      <c r="C25" s="44">
        <f>SUM(D25:K25)</f>
        <v>404</v>
      </c>
      <c r="D25" s="51">
        <v>28</v>
      </c>
      <c r="E25" s="45">
        <v>9</v>
      </c>
      <c r="F25" s="45">
        <v>61</v>
      </c>
      <c r="G25" s="45">
        <v>85</v>
      </c>
      <c r="H25" s="45">
        <v>103</v>
      </c>
      <c r="I25" s="51">
        <v>71</v>
      </c>
      <c r="J25" s="45">
        <v>3</v>
      </c>
      <c r="K25" s="45">
        <v>44</v>
      </c>
    </row>
    <row r="26" spans="2:11" ht="10.5" customHeight="1" x14ac:dyDescent="0.15">
      <c r="B26" s="332"/>
      <c r="C26" s="53">
        <f>$C25/C25</f>
        <v>1</v>
      </c>
      <c r="D26" s="53">
        <f>D25/$C25</f>
        <v>6.9306930693069313E-2</v>
      </c>
      <c r="E26" s="53">
        <f t="shared" ref="E26:H26" si="9">E25/$C25</f>
        <v>2.2277227722772276E-2</v>
      </c>
      <c r="F26" s="53">
        <f t="shared" si="9"/>
        <v>0.15099009900990099</v>
      </c>
      <c r="G26" s="53">
        <f t="shared" si="9"/>
        <v>0.21039603960396039</v>
      </c>
      <c r="H26" s="53">
        <f t="shared" si="9"/>
        <v>0.25495049504950495</v>
      </c>
      <c r="I26" s="53">
        <f>I25/$C25</f>
        <v>0.17574257425742573</v>
      </c>
      <c r="J26" s="53">
        <f t="shared" ref="J26:K26" si="10">J25/$C25</f>
        <v>7.4257425742574254E-3</v>
      </c>
      <c r="K26" s="53">
        <f t="shared" si="10"/>
        <v>0.10891089108910891</v>
      </c>
    </row>
    <row r="27" spans="2:11" ht="10.5" customHeight="1" x14ac:dyDescent="0.15">
      <c r="B27" s="333" t="s">
        <v>8</v>
      </c>
      <c r="C27" s="44">
        <f>SUM(D27:K27)</f>
        <v>64</v>
      </c>
      <c r="D27" s="51">
        <v>3</v>
      </c>
      <c r="E27" s="45">
        <v>1</v>
      </c>
      <c r="F27" s="45">
        <v>10</v>
      </c>
      <c r="G27" s="45">
        <v>10</v>
      </c>
      <c r="H27" s="45">
        <v>14</v>
      </c>
      <c r="I27" s="51">
        <v>17</v>
      </c>
      <c r="J27" s="45">
        <v>0</v>
      </c>
      <c r="K27" s="45">
        <v>9</v>
      </c>
    </row>
    <row r="28" spans="2:11" ht="10.5" customHeight="1" x14ac:dyDescent="0.15">
      <c r="B28" s="332"/>
      <c r="C28" s="53">
        <f>$C27/C27</f>
        <v>1</v>
      </c>
      <c r="D28" s="53">
        <f>D27/$C27</f>
        <v>4.6875E-2</v>
      </c>
      <c r="E28" s="53">
        <f t="shared" ref="E28:H28" si="11">E27/$C27</f>
        <v>1.5625E-2</v>
      </c>
      <c r="F28" s="53">
        <f t="shared" si="11"/>
        <v>0.15625</v>
      </c>
      <c r="G28" s="53">
        <f t="shared" si="11"/>
        <v>0.15625</v>
      </c>
      <c r="H28" s="53">
        <f t="shared" si="11"/>
        <v>0.21875</v>
      </c>
      <c r="I28" s="53">
        <f>I27/$C27</f>
        <v>0.265625</v>
      </c>
      <c r="J28" s="53">
        <f t="shared" ref="J28:K28" si="12">J27/$C27</f>
        <v>0</v>
      </c>
      <c r="K28" s="53">
        <f t="shared" si="12"/>
        <v>0.140625</v>
      </c>
    </row>
    <row r="29" spans="2:11" ht="10.5" customHeight="1" x14ac:dyDescent="0.15">
      <c r="B29" s="333" t="s">
        <v>9</v>
      </c>
      <c r="C29" s="44">
        <f>SUM(D29:K29)</f>
        <v>173</v>
      </c>
      <c r="D29" s="51">
        <v>4</v>
      </c>
      <c r="E29" s="45">
        <v>3</v>
      </c>
      <c r="F29" s="45">
        <v>16</v>
      </c>
      <c r="G29" s="45">
        <v>41</v>
      </c>
      <c r="H29" s="45">
        <v>48</v>
      </c>
      <c r="I29" s="51">
        <v>35</v>
      </c>
      <c r="J29" s="45">
        <v>6</v>
      </c>
      <c r="K29" s="45">
        <v>20</v>
      </c>
    </row>
    <row r="30" spans="2:11" ht="10.5" customHeight="1" x14ac:dyDescent="0.15">
      <c r="B30" s="332"/>
      <c r="C30" s="53">
        <f>$C29/C29</f>
        <v>1</v>
      </c>
      <c r="D30" s="53">
        <f>D29/$C29</f>
        <v>2.3121387283236993E-2</v>
      </c>
      <c r="E30" s="53">
        <f t="shared" ref="E30:H30" si="13">E29/$C29</f>
        <v>1.7341040462427744E-2</v>
      </c>
      <c r="F30" s="53">
        <f t="shared" si="13"/>
        <v>9.2485549132947972E-2</v>
      </c>
      <c r="G30" s="53">
        <f t="shared" si="13"/>
        <v>0.23699421965317918</v>
      </c>
      <c r="H30" s="53">
        <f t="shared" si="13"/>
        <v>0.2774566473988439</v>
      </c>
      <c r="I30" s="53">
        <f>I29/$C29</f>
        <v>0.20231213872832371</v>
      </c>
      <c r="J30" s="53">
        <f>J29/$C29</f>
        <v>3.4682080924855488E-2</v>
      </c>
      <c r="K30" s="53">
        <f t="shared" ref="K30" si="14">K29/$C29</f>
        <v>0.11560693641618497</v>
      </c>
    </row>
    <row r="31" spans="2:11" ht="10.5" customHeight="1" x14ac:dyDescent="0.15">
      <c r="B31" s="333" t="s">
        <v>1</v>
      </c>
      <c r="C31" s="44">
        <f>SUM(D31:K31)</f>
        <v>7</v>
      </c>
      <c r="D31" s="51">
        <v>0</v>
      </c>
      <c r="E31" s="45">
        <v>1</v>
      </c>
      <c r="F31" s="45">
        <v>2</v>
      </c>
      <c r="G31" s="45">
        <v>1</v>
      </c>
      <c r="H31" s="45">
        <v>1</v>
      </c>
      <c r="I31" s="51">
        <v>2</v>
      </c>
      <c r="J31" s="45">
        <v>0</v>
      </c>
      <c r="K31" s="45">
        <v>0</v>
      </c>
    </row>
    <row r="32" spans="2:11" ht="10.5" customHeight="1" x14ac:dyDescent="0.15">
      <c r="B32" s="332"/>
      <c r="C32" s="53">
        <f>$C31/C31</f>
        <v>1</v>
      </c>
      <c r="D32" s="53">
        <f>D31/$C31</f>
        <v>0</v>
      </c>
      <c r="E32" s="53">
        <f t="shared" ref="E32:H32" si="15">E31/$C31</f>
        <v>0.14285714285714285</v>
      </c>
      <c r="F32" s="53">
        <f t="shared" si="15"/>
        <v>0.2857142857142857</v>
      </c>
      <c r="G32" s="53">
        <f t="shared" si="15"/>
        <v>0.14285714285714285</v>
      </c>
      <c r="H32" s="53">
        <f t="shared" si="15"/>
        <v>0.14285714285714285</v>
      </c>
      <c r="I32" s="53">
        <f>I31/$C31</f>
        <v>0.2857142857142857</v>
      </c>
      <c r="J32" s="53">
        <f t="shared" ref="J32:K32" si="16">J31/$C31</f>
        <v>0</v>
      </c>
      <c r="K32" s="53">
        <f t="shared" si="16"/>
        <v>0</v>
      </c>
    </row>
    <row r="33" spans="2:12" ht="10.5" customHeight="1" x14ac:dyDescent="0.15">
      <c r="B33" s="333" t="s">
        <v>10</v>
      </c>
      <c r="C33" s="44">
        <f>SUM(D33:K33)</f>
        <v>31</v>
      </c>
      <c r="D33" s="51">
        <v>2</v>
      </c>
      <c r="E33" s="45">
        <v>0</v>
      </c>
      <c r="F33" s="45">
        <v>2</v>
      </c>
      <c r="G33" s="45">
        <v>10</v>
      </c>
      <c r="H33" s="45">
        <v>9</v>
      </c>
      <c r="I33" s="51">
        <v>6</v>
      </c>
      <c r="J33" s="45">
        <v>0</v>
      </c>
      <c r="K33" s="45">
        <v>2</v>
      </c>
    </row>
    <row r="34" spans="2:12" ht="10.5" customHeight="1" x14ac:dyDescent="0.15">
      <c r="B34" s="332"/>
      <c r="C34" s="53">
        <f>$C33/C33</f>
        <v>1</v>
      </c>
      <c r="D34" s="53">
        <f>D33/$C33</f>
        <v>6.4516129032258063E-2</v>
      </c>
      <c r="E34" s="53">
        <f t="shared" ref="E34:H34" si="17">E33/$C33</f>
        <v>0</v>
      </c>
      <c r="F34" s="53">
        <f t="shared" si="17"/>
        <v>6.4516129032258063E-2</v>
      </c>
      <c r="G34" s="53">
        <f t="shared" si="17"/>
        <v>0.32258064516129031</v>
      </c>
      <c r="H34" s="53">
        <f t="shared" si="17"/>
        <v>0.29032258064516131</v>
      </c>
      <c r="I34" s="53">
        <f>I33/$C33</f>
        <v>0.19354838709677419</v>
      </c>
      <c r="J34" s="53">
        <f t="shared" ref="J34:K34" si="18">J33/$C33</f>
        <v>0</v>
      </c>
      <c r="K34" s="53">
        <f t="shared" si="18"/>
        <v>6.4516129032258063E-2</v>
      </c>
    </row>
    <row r="35" spans="2:12" ht="10.5" customHeight="1" x14ac:dyDescent="0.15">
      <c r="B35" s="333" t="s">
        <v>11</v>
      </c>
      <c r="C35" s="44">
        <f>SUM(D35:K35)</f>
        <v>7</v>
      </c>
      <c r="D35" s="51">
        <v>1</v>
      </c>
      <c r="E35" s="45">
        <v>0</v>
      </c>
      <c r="F35" s="45">
        <v>0</v>
      </c>
      <c r="G35" s="45">
        <v>2</v>
      </c>
      <c r="H35" s="45">
        <v>2</v>
      </c>
      <c r="I35" s="51">
        <v>2</v>
      </c>
      <c r="J35" s="45">
        <v>0</v>
      </c>
      <c r="K35" s="45">
        <v>0</v>
      </c>
    </row>
    <row r="36" spans="2:12" ht="10.5" customHeight="1" x14ac:dyDescent="0.15">
      <c r="B36" s="332"/>
      <c r="C36" s="53">
        <f>$C35/C35</f>
        <v>1</v>
      </c>
      <c r="D36" s="53">
        <f>D35/$C35</f>
        <v>0.14285714285714285</v>
      </c>
      <c r="E36" s="53">
        <f t="shared" ref="E36:H36" si="19">E35/$C35</f>
        <v>0</v>
      </c>
      <c r="F36" s="53">
        <f t="shared" si="19"/>
        <v>0</v>
      </c>
      <c r="G36" s="53">
        <f t="shared" si="19"/>
        <v>0.2857142857142857</v>
      </c>
      <c r="H36" s="53">
        <f t="shared" si="19"/>
        <v>0.2857142857142857</v>
      </c>
      <c r="I36" s="53">
        <f>I35/$C35</f>
        <v>0.2857142857142857</v>
      </c>
      <c r="J36" s="53">
        <f t="shared" ref="J36:K36" si="20">J35/$C35</f>
        <v>0</v>
      </c>
      <c r="K36" s="53">
        <f t="shared" si="20"/>
        <v>0</v>
      </c>
    </row>
    <row r="37" spans="2:12" ht="10.5" customHeight="1" x14ac:dyDescent="0.15">
      <c r="B37" s="333" t="s">
        <v>12</v>
      </c>
      <c r="C37" s="44">
        <f>SUM(D37:K37)</f>
        <v>33</v>
      </c>
      <c r="D37" s="51">
        <v>2</v>
      </c>
      <c r="E37" s="45">
        <v>2</v>
      </c>
      <c r="F37" s="45">
        <v>5</v>
      </c>
      <c r="G37" s="45">
        <v>9</v>
      </c>
      <c r="H37" s="45">
        <v>8</v>
      </c>
      <c r="I37" s="51">
        <v>3</v>
      </c>
      <c r="J37" s="45">
        <v>1</v>
      </c>
      <c r="K37" s="45">
        <v>3</v>
      </c>
    </row>
    <row r="38" spans="2:12" ht="10.5" customHeight="1" x14ac:dyDescent="0.15">
      <c r="B38" s="332"/>
      <c r="C38" s="53">
        <f>$C37/C37</f>
        <v>1</v>
      </c>
      <c r="D38" s="53">
        <f>D37/$C37</f>
        <v>6.0606060606060608E-2</v>
      </c>
      <c r="E38" s="53">
        <f t="shared" ref="E38:H38" si="21">E37/$C37</f>
        <v>6.0606060606060608E-2</v>
      </c>
      <c r="F38" s="53">
        <f t="shared" si="21"/>
        <v>0.15151515151515152</v>
      </c>
      <c r="G38" s="53">
        <f t="shared" si="21"/>
        <v>0.27272727272727271</v>
      </c>
      <c r="H38" s="53">
        <f t="shared" si="21"/>
        <v>0.24242424242424243</v>
      </c>
      <c r="I38" s="53">
        <f>I37/$C37</f>
        <v>9.0909090909090912E-2</v>
      </c>
      <c r="J38" s="53">
        <f t="shared" ref="J38:K38" si="22">J37/$C37</f>
        <v>3.0303030303030304E-2</v>
      </c>
      <c r="K38" s="53">
        <f t="shared" si="22"/>
        <v>9.0909090909090912E-2</v>
      </c>
    </row>
    <row r="39" spans="2:12" ht="10.5" customHeight="1" x14ac:dyDescent="0.15">
      <c r="B39" s="333" t="s">
        <v>13</v>
      </c>
      <c r="C39" s="44">
        <f>SUM(D39:K39)</f>
        <v>19</v>
      </c>
      <c r="D39" s="138">
        <v>0</v>
      </c>
      <c r="E39" s="138">
        <v>0</v>
      </c>
      <c r="F39" s="138">
        <v>4</v>
      </c>
      <c r="G39" s="138">
        <v>4</v>
      </c>
      <c r="H39" s="138">
        <v>5</v>
      </c>
      <c r="I39" s="138">
        <v>5</v>
      </c>
      <c r="J39" s="138">
        <v>0</v>
      </c>
      <c r="K39" s="138">
        <v>1</v>
      </c>
    </row>
    <row r="40" spans="2:12" ht="10.5" customHeight="1" x14ac:dyDescent="0.15">
      <c r="B40" s="332"/>
      <c r="C40" s="53">
        <f>$C39/C39</f>
        <v>1</v>
      </c>
      <c r="D40" s="53">
        <f>D39/$C39</f>
        <v>0</v>
      </c>
      <c r="E40" s="53">
        <f t="shared" ref="E40:H40" si="23">E39/$C39</f>
        <v>0</v>
      </c>
      <c r="F40" s="53">
        <f t="shared" si="23"/>
        <v>0.21052631578947367</v>
      </c>
      <c r="G40" s="53">
        <f t="shared" si="23"/>
        <v>0.21052631578947367</v>
      </c>
      <c r="H40" s="53">
        <f t="shared" si="23"/>
        <v>0.26315789473684209</v>
      </c>
      <c r="I40" s="53">
        <f>I39/$C39</f>
        <v>0.26315789473684209</v>
      </c>
      <c r="J40" s="53">
        <f t="shared" ref="J40:K40" si="24">J39/$C39</f>
        <v>0</v>
      </c>
      <c r="K40" s="53">
        <f t="shared" si="24"/>
        <v>5.2631578947368418E-2</v>
      </c>
    </row>
    <row r="41" spans="2:12" ht="10.5" customHeight="1" x14ac:dyDescent="0.15">
      <c r="B41" s="333" t="s">
        <v>43</v>
      </c>
      <c r="C41" s="44">
        <f>SUM(D41:K41)</f>
        <v>118</v>
      </c>
      <c r="D41" s="51">
        <v>5</v>
      </c>
      <c r="E41" s="45">
        <v>1</v>
      </c>
      <c r="F41" s="45">
        <v>19</v>
      </c>
      <c r="G41" s="45">
        <v>18</v>
      </c>
      <c r="H41" s="45">
        <v>34</v>
      </c>
      <c r="I41" s="51">
        <v>21</v>
      </c>
      <c r="J41" s="45">
        <v>2</v>
      </c>
      <c r="K41" s="45">
        <v>18</v>
      </c>
    </row>
    <row r="42" spans="2:12" ht="10.5" customHeight="1" x14ac:dyDescent="0.15">
      <c r="B42" s="332"/>
      <c r="C42" s="53">
        <f>$C41/C41</f>
        <v>1</v>
      </c>
      <c r="D42" s="53">
        <f>D41/$C41</f>
        <v>4.2372881355932202E-2</v>
      </c>
      <c r="E42" s="53">
        <f t="shared" ref="E42:H42" si="25">E41/$C41</f>
        <v>8.4745762711864406E-3</v>
      </c>
      <c r="F42" s="53">
        <f t="shared" si="25"/>
        <v>0.16101694915254236</v>
      </c>
      <c r="G42" s="53">
        <f t="shared" si="25"/>
        <v>0.15254237288135594</v>
      </c>
      <c r="H42" s="53">
        <f t="shared" si="25"/>
        <v>0.28813559322033899</v>
      </c>
      <c r="I42" s="53">
        <f>I41/$C41</f>
        <v>0.17796610169491525</v>
      </c>
      <c r="J42" s="53">
        <f t="shared" ref="J42:K42" si="26">J41/$C41</f>
        <v>1.6949152542372881E-2</v>
      </c>
      <c r="K42" s="53">
        <f t="shared" si="26"/>
        <v>0.15254237288135594</v>
      </c>
    </row>
    <row r="44" spans="2:12" x14ac:dyDescent="0.4">
      <c r="B44" s="18" t="s">
        <v>48</v>
      </c>
      <c r="K44" s="19"/>
      <c r="L44" s="19"/>
    </row>
    <row r="45" spans="2:12" s="24" customFormat="1" ht="56.25" x14ac:dyDescent="0.4">
      <c r="B45" s="89"/>
      <c r="C45" s="90" t="s">
        <v>39</v>
      </c>
      <c r="D45" s="96" t="s">
        <v>81</v>
      </c>
      <c r="E45" s="96" t="s">
        <v>82</v>
      </c>
      <c r="F45" s="96" t="s">
        <v>203</v>
      </c>
      <c r="G45" s="96" t="s">
        <v>84</v>
      </c>
      <c r="H45" s="96" t="s">
        <v>204</v>
      </c>
      <c r="I45" s="96" t="s">
        <v>156</v>
      </c>
      <c r="J45" s="91" t="s">
        <v>2</v>
      </c>
      <c r="K45" s="91" t="s">
        <v>91</v>
      </c>
    </row>
    <row r="46" spans="2:12" x14ac:dyDescent="0.15">
      <c r="B46" s="164" t="s">
        <v>42</v>
      </c>
      <c r="C46" s="44">
        <f>SUM(D46:K46)</f>
        <v>1434</v>
      </c>
      <c r="D46" s="45">
        <f t="shared" ref="D46:K46" si="27">SUM(D48,D50,D52,D54,D56,)</f>
        <v>66</v>
      </c>
      <c r="E46" s="45">
        <f t="shared" si="27"/>
        <v>26</v>
      </c>
      <c r="F46" s="45">
        <f t="shared" si="27"/>
        <v>206</v>
      </c>
      <c r="G46" s="45">
        <f t="shared" si="27"/>
        <v>298</v>
      </c>
      <c r="H46" s="45">
        <f t="shared" si="27"/>
        <v>377</v>
      </c>
      <c r="I46" s="45">
        <f t="shared" si="27"/>
        <v>266</v>
      </c>
      <c r="J46" s="45">
        <f t="shared" si="27"/>
        <v>22</v>
      </c>
      <c r="K46" s="45">
        <f t="shared" si="27"/>
        <v>173</v>
      </c>
      <c r="L46" s="19"/>
    </row>
    <row r="47" spans="2:12" ht="12.75" thickBot="1" x14ac:dyDescent="0.2">
      <c r="B47" s="47"/>
      <c r="C47" s="48">
        <f>$C46/C46</f>
        <v>1</v>
      </c>
      <c r="D47" s="48">
        <f t="shared" ref="D47:K47" si="28">D46/$C46</f>
        <v>4.6025104602510462E-2</v>
      </c>
      <c r="E47" s="48">
        <f t="shared" si="28"/>
        <v>1.813110181311018E-2</v>
      </c>
      <c r="F47" s="48">
        <f t="shared" si="28"/>
        <v>0.14365411436541142</v>
      </c>
      <c r="G47" s="48">
        <f t="shared" si="28"/>
        <v>0.20781032078103207</v>
      </c>
      <c r="H47" s="48">
        <f t="shared" si="28"/>
        <v>0.26290097629009762</v>
      </c>
      <c r="I47" s="48">
        <f t="shared" si="28"/>
        <v>0.18549511854951187</v>
      </c>
      <c r="J47" s="48">
        <f t="shared" si="28"/>
        <v>1.5341701534170154E-2</v>
      </c>
      <c r="K47" s="48">
        <f t="shared" si="28"/>
        <v>0.1206415620641562</v>
      </c>
      <c r="L47" s="19"/>
    </row>
    <row r="48" spans="2:12" ht="12.75" thickTop="1" x14ac:dyDescent="0.15">
      <c r="B48" s="50" t="s">
        <v>17</v>
      </c>
      <c r="C48" s="44">
        <f>SUM(D48:K48)</f>
        <v>1114</v>
      </c>
      <c r="D48" s="51">
        <v>48</v>
      </c>
      <c r="E48" s="45">
        <v>15</v>
      </c>
      <c r="F48" s="45">
        <v>155</v>
      </c>
      <c r="G48" s="45">
        <v>231</v>
      </c>
      <c r="H48" s="51">
        <v>289</v>
      </c>
      <c r="I48" s="45">
        <v>210</v>
      </c>
      <c r="J48" s="45">
        <v>16</v>
      </c>
      <c r="K48" s="45">
        <v>150</v>
      </c>
      <c r="L48" s="19"/>
    </row>
    <row r="49" spans="2:12" x14ac:dyDescent="0.15">
      <c r="B49" s="52"/>
      <c r="C49" s="53">
        <f>$C48/C48</f>
        <v>1</v>
      </c>
      <c r="D49" s="53">
        <f t="shared" ref="D49:K49" si="29">D48/$C48</f>
        <v>4.3087971274685818E-2</v>
      </c>
      <c r="E49" s="53">
        <f t="shared" si="29"/>
        <v>1.3464991023339317E-2</v>
      </c>
      <c r="F49" s="53">
        <f t="shared" si="29"/>
        <v>0.13913824057450627</v>
      </c>
      <c r="G49" s="53">
        <f t="shared" si="29"/>
        <v>0.2073608617594255</v>
      </c>
      <c r="H49" s="53">
        <f t="shared" si="29"/>
        <v>0.2594254937163375</v>
      </c>
      <c r="I49" s="53">
        <f t="shared" si="29"/>
        <v>0.18850987432675045</v>
      </c>
      <c r="J49" s="53">
        <f t="shared" si="29"/>
        <v>1.4362657091561939E-2</v>
      </c>
      <c r="K49" s="53">
        <f t="shared" si="29"/>
        <v>0.13464991023339318</v>
      </c>
      <c r="L49" s="19"/>
    </row>
    <row r="50" spans="2:12" x14ac:dyDescent="0.15">
      <c r="B50" s="50" t="s">
        <v>18</v>
      </c>
      <c r="C50" s="44">
        <f>SUM(D50:K50)</f>
        <v>172</v>
      </c>
      <c r="D50" s="51">
        <v>6</v>
      </c>
      <c r="E50" s="45">
        <v>7</v>
      </c>
      <c r="F50" s="45">
        <v>28</v>
      </c>
      <c r="G50" s="45">
        <v>40</v>
      </c>
      <c r="H50" s="51">
        <v>42</v>
      </c>
      <c r="I50" s="45">
        <v>31</v>
      </c>
      <c r="J50" s="45">
        <v>4</v>
      </c>
      <c r="K50" s="45">
        <v>14</v>
      </c>
      <c r="L50" s="19"/>
    </row>
    <row r="51" spans="2:12" x14ac:dyDescent="0.15">
      <c r="B51" s="52"/>
      <c r="C51" s="53">
        <f>$C50/C50</f>
        <v>1</v>
      </c>
      <c r="D51" s="53">
        <f t="shared" ref="D51:K51" si="30">D50/$C50</f>
        <v>3.4883720930232558E-2</v>
      </c>
      <c r="E51" s="53">
        <f t="shared" si="30"/>
        <v>4.0697674418604654E-2</v>
      </c>
      <c r="F51" s="53">
        <f t="shared" si="30"/>
        <v>0.16279069767441862</v>
      </c>
      <c r="G51" s="53">
        <f t="shared" si="30"/>
        <v>0.23255813953488372</v>
      </c>
      <c r="H51" s="53">
        <f t="shared" si="30"/>
        <v>0.2441860465116279</v>
      </c>
      <c r="I51" s="53">
        <f t="shared" si="30"/>
        <v>0.18023255813953487</v>
      </c>
      <c r="J51" s="53">
        <f t="shared" si="30"/>
        <v>2.3255813953488372E-2</v>
      </c>
      <c r="K51" s="53">
        <f t="shared" si="30"/>
        <v>8.1395348837209308E-2</v>
      </c>
      <c r="L51" s="19"/>
    </row>
    <row r="52" spans="2:12" x14ac:dyDescent="0.15">
      <c r="B52" s="50" t="s">
        <v>19</v>
      </c>
      <c r="C52" s="44">
        <f>SUM(D52:K52)</f>
        <v>43</v>
      </c>
      <c r="D52" s="51">
        <v>3</v>
      </c>
      <c r="E52" s="45">
        <v>0</v>
      </c>
      <c r="F52" s="45">
        <v>8</v>
      </c>
      <c r="G52" s="45">
        <v>9</v>
      </c>
      <c r="H52" s="51">
        <v>15</v>
      </c>
      <c r="I52" s="45">
        <v>6</v>
      </c>
      <c r="J52" s="45">
        <v>1</v>
      </c>
      <c r="K52" s="45">
        <v>1</v>
      </c>
      <c r="L52" s="19"/>
    </row>
    <row r="53" spans="2:12" x14ac:dyDescent="0.15">
      <c r="B53" s="52"/>
      <c r="C53" s="53">
        <f>$C52/C52</f>
        <v>1</v>
      </c>
      <c r="D53" s="53">
        <f t="shared" ref="D53:K53" si="31">D52/$C52</f>
        <v>6.9767441860465115E-2</v>
      </c>
      <c r="E53" s="53">
        <f t="shared" si="31"/>
        <v>0</v>
      </c>
      <c r="F53" s="53">
        <f t="shared" si="31"/>
        <v>0.18604651162790697</v>
      </c>
      <c r="G53" s="53">
        <f t="shared" si="31"/>
        <v>0.20930232558139536</v>
      </c>
      <c r="H53" s="53">
        <f t="shared" si="31"/>
        <v>0.34883720930232559</v>
      </c>
      <c r="I53" s="53">
        <f t="shared" si="31"/>
        <v>0.13953488372093023</v>
      </c>
      <c r="J53" s="53">
        <f t="shared" si="31"/>
        <v>2.3255813953488372E-2</v>
      </c>
      <c r="K53" s="53">
        <f t="shared" si="31"/>
        <v>2.3255813953488372E-2</v>
      </c>
      <c r="L53" s="19"/>
    </row>
    <row r="54" spans="2:12" x14ac:dyDescent="0.15">
      <c r="B54" s="50" t="s">
        <v>20</v>
      </c>
      <c r="C54" s="44">
        <f>SUM(D54:K54)</f>
        <v>77</v>
      </c>
      <c r="D54" s="51">
        <v>8</v>
      </c>
      <c r="E54" s="45">
        <v>4</v>
      </c>
      <c r="F54" s="45">
        <v>12</v>
      </c>
      <c r="G54" s="45">
        <v>12</v>
      </c>
      <c r="H54" s="51">
        <v>23</v>
      </c>
      <c r="I54" s="45">
        <v>17</v>
      </c>
      <c r="J54" s="45">
        <v>0</v>
      </c>
      <c r="K54" s="45">
        <v>1</v>
      </c>
      <c r="L54" s="19"/>
    </row>
    <row r="55" spans="2:12" x14ac:dyDescent="0.15">
      <c r="B55" s="52"/>
      <c r="C55" s="53">
        <f>$C54/C54</f>
        <v>1</v>
      </c>
      <c r="D55" s="53">
        <f t="shared" ref="D55:K55" si="32">D54/$C54</f>
        <v>0.1038961038961039</v>
      </c>
      <c r="E55" s="53">
        <f t="shared" si="32"/>
        <v>5.1948051948051951E-2</v>
      </c>
      <c r="F55" s="53">
        <f t="shared" si="32"/>
        <v>0.15584415584415584</v>
      </c>
      <c r="G55" s="53">
        <f t="shared" si="32"/>
        <v>0.15584415584415584</v>
      </c>
      <c r="H55" s="53">
        <f t="shared" si="32"/>
        <v>0.29870129870129869</v>
      </c>
      <c r="I55" s="53">
        <f t="shared" si="32"/>
        <v>0.22077922077922077</v>
      </c>
      <c r="J55" s="53">
        <f t="shared" si="32"/>
        <v>0</v>
      </c>
      <c r="K55" s="53">
        <f t="shared" si="32"/>
        <v>1.2987012987012988E-2</v>
      </c>
      <c r="L55" s="19"/>
    </row>
    <row r="56" spans="2:12" x14ac:dyDescent="0.15">
      <c r="B56" s="50" t="s">
        <v>24</v>
      </c>
      <c r="C56" s="44">
        <f>SUM(D56:K56)</f>
        <v>28</v>
      </c>
      <c r="D56" s="51">
        <v>1</v>
      </c>
      <c r="E56" s="45">
        <v>0</v>
      </c>
      <c r="F56" s="45">
        <v>3</v>
      </c>
      <c r="G56" s="45">
        <v>6</v>
      </c>
      <c r="H56" s="51">
        <v>8</v>
      </c>
      <c r="I56" s="45">
        <v>2</v>
      </c>
      <c r="J56" s="45">
        <v>1</v>
      </c>
      <c r="K56" s="45">
        <v>7</v>
      </c>
      <c r="L56" s="19"/>
    </row>
    <row r="57" spans="2:12" x14ac:dyDescent="0.15">
      <c r="B57" s="52"/>
      <c r="C57" s="53">
        <f>$C56/C56</f>
        <v>1</v>
      </c>
      <c r="D57" s="53">
        <f t="shared" ref="D57:K57" si="33">D56/$C56</f>
        <v>3.5714285714285712E-2</v>
      </c>
      <c r="E57" s="53">
        <f t="shared" si="33"/>
        <v>0</v>
      </c>
      <c r="F57" s="53">
        <f t="shared" si="33"/>
        <v>0.10714285714285714</v>
      </c>
      <c r="G57" s="53">
        <f t="shared" si="33"/>
        <v>0.21428571428571427</v>
      </c>
      <c r="H57" s="53">
        <f t="shared" si="33"/>
        <v>0.2857142857142857</v>
      </c>
      <c r="I57" s="53">
        <f t="shared" si="33"/>
        <v>7.1428571428571425E-2</v>
      </c>
      <c r="J57" s="53">
        <f t="shared" si="33"/>
        <v>3.5714285714285712E-2</v>
      </c>
      <c r="K57" s="53">
        <f t="shared" si="33"/>
        <v>0.25</v>
      </c>
      <c r="L57" s="19"/>
    </row>
    <row r="58" spans="2:12" x14ac:dyDescent="0.4">
      <c r="L58" s="19"/>
    </row>
    <row r="59" spans="2:12" x14ac:dyDescent="0.4">
      <c r="B59" s="18" t="s">
        <v>49</v>
      </c>
      <c r="L59" s="19"/>
    </row>
    <row r="60" spans="2:12" s="24" customFormat="1" ht="60.75" customHeight="1" x14ac:dyDescent="0.4">
      <c r="B60" s="89"/>
      <c r="C60" s="90" t="s">
        <v>39</v>
      </c>
      <c r="D60" s="96" t="s">
        <v>81</v>
      </c>
      <c r="E60" s="96" t="s">
        <v>82</v>
      </c>
      <c r="F60" s="96" t="s">
        <v>203</v>
      </c>
      <c r="G60" s="96" t="s">
        <v>84</v>
      </c>
      <c r="H60" s="96" t="s">
        <v>204</v>
      </c>
      <c r="I60" s="96" t="s">
        <v>156</v>
      </c>
      <c r="J60" s="91" t="s">
        <v>2</v>
      </c>
      <c r="K60" s="91" t="s">
        <v>91</v>
      </c>
    </row>
    <row r="61" spans="2:12" ht="11.25" customHeight="1" x14ac:dyDescent="0.15">
      <c r="B61" s="164" t="s">
        <v>42</v>
      </c>
      <c r="C61" s="44">
        <f>SUM(D61:K61)</f>
        <v>1410</v>
      </c>
      <c r="D61" s="45">
        <f>SUM(D63,D65,D67,D69,D71,D73)</f>
        <v>66</v>
      </c>
      <c r="E61" s="45">
        <f t="shared" ref="E61:K61" si="34">SUM(E63,E65,E67,E69,E71,E73)</f>
        <v>25</v>
      </c>
      <c r="F61" s="45">
        <f t="shared" si="34"/>
        <v>206</v>
      </c>
      <c r="G61" s="45">
        <f t="shared" si="34"/>
        <v>293</v>
      </c>
      <c r="H61" s="45">
        <f t="shared" si="34"/>
        <v>373</v>
      </c>
      <c r="I61" s="45">
        <f t="shared" si="34"/>
        <v>264</v>
      </c>
      <c r="J61" s="45">
        <f t="shared" si="34"/>
        <v>20</v>
      </c>
      <c r="K61" s="45">
        <f t="shared" si="34"/>
        <v>163</v>
      </c>
      <c r="L61" s="19"/>
    </row>
    <row r="62" spans="2:12" ht="11.25" customHeight="1" thickBot="1" x14ac:dyDescent="0.2">
      <c r="B62" s="47"/>
      <c r="C62" s="48">
        <f>$C61/C61</f>
        <v>1</v>
      </c>
      <c r="D62" s="48">
        <f>D61/$C61</f>
        <v>4.6808510638297871E-2</v>
      </c>
      <c r="E62" s="48">
        <f t="shared" ref="E62:G62" si="35">E61/$C61</f>
        <v>1.7730496453900711E-2</v>
      </c>
      <c r="F62" s="48">
        <f t="shared" si="35"/>
        <v>0.14609929078014183</v>
      </c>
      <c r="G62" s="48">
        <f t="shared" si="35"/>
        <v>0.20780141843971631</v>
      </c>
      <c r="H62" s="48">
        <f>H61/$C61</f>
        <v>0.26453900709219857</v>
      </c>
      <c r="I62" s="48">
        <f t="shared" ref="I62:K62" si="36">I61/$C61</f>
        <v>0.18723404255319148</v>
      </c>
      <c r="J62" s="48">
        <f t="shared" si="36"/>
        <v>1.4184397163120567E-2</v>
      </c>
      <c r="K62" s="48">
        <f t="shared" si="36"/>
        <v>0.11560283687943262</v>
      </c>
      <c r="L62" s="19"/>
    </row>
    <row r="63" spans="2:12" ht="11.25" customHeight="1" thickTop="1" x14ac:dyDescent="0.15">
      <c r="B63" s="50" t="s">
        <v>503</v>
      </c>
      <c r="C63" s="44">
        <f>SUM(D63:K63)</f>
        <v>167</v>
      </c>
      <c r="D63" s="51">
        <v>4</v>
      </c>
      <c r="E63" s="45">
        <v>2</v>
      </c>
      <c r="F63" s="45">
        <v>23</v>
      </c>
      <c r="G63" s="45">
        <v>26</v>
      </c>
      <c r="H63" s="51">
        <v>34</v>
      </c>
      <c r="I63" s="45">
        <v>34</v>
      </c>
      <c r="J63" s="45">
        <v>6</v>
      </c>
      <c r="K63" s="45">
        <v>38</v>
      </c>
    </row>
    <row r="64" spans="2:12" ht="11.25" customHeight="1" x14ac:dyDescent="0.15">
      <c r="B64" s="52"/>
      <c r="C64" s="53">
        <f>$C63/C63</f>
        <v>1</v>
      </c>
      <c r="D64" s="53">
        <f>D63/$C63</f>
        <v>2.3952095808383235E-2</v>
      </c>
      <c r="E64" s="53">
        <f t="shared" ref="E64:G64" si="37">E63/$C63</f>
        <v>1.1976047904191617E-2</v>
      </c>
      <c r="F64" s="53">
        <f t="shared" si="37"/>
        <v>0.1377245508982036</v>
      </c>
      <c r="G64" s="53">
        <f t="shared" si="37"/>
        <v>0.15568862275449102</v>
      </c>
      <c r="H64" s="53">
        <f>H63/$C63</f>
        <v>0.20359281437125748</v>
      </c>
      <c r="I64" s="53">
        <f t="shared" ref="I64:K64" si="38">I63/$C63</f>
        <v>0.20359281437125748</v>
      </c>
      <c r="J64" s="53">
        <f t="shared" si="38"/>
        <v>3.5928143712574849E-2</v>
      </c>
      <c r="K64" s="53">
        <f t="shared" si="38"/>
        <v>0.22754491017964071</v>
      </c>
    </row>
    <row r="65" spans="2:12" ht="11.25" customHeight="1" x14ac:dyDescent="0.15">
      <c r="B65" s="50" t="s">
        <v>21</v>
      </c>
      <c r="C65" s="44">
        <f>SUM(D65:K65)</f>
        <v>401</v>
      </c>
      <c r="D65" s="51">
        <v>18</v>
      </c>
      <c r="E65" s="45">
        <v>2</v>
      </c>
      <c r="F65" s="45">
        <v>56</v>
      </c>
      <c r="G65" s="45">
        <v>90</v>
      </c>
      <c r="H65" s="51">
        <v>107</v>
      </c>
      <c r="I65" s="45">
        <v>69</v>
      </c>
      <c r="J65" s="45">
        <v>5</v>
      </c>
      <c r="K65" s="45">
        <v>54</v>
      </c>
    </row>
    <row r="66" spans="2:12" ht="11.25" customHeight="1" x14ac:dyDescent="0.15">
      <c r="B66" s="52"/>
      <c r="C66" s="53">
        <f>$C65/C65</f>
        <v>1</v>
      </c>
      <c r="D66" s="53">
        <f>D65/$C65</f>
        <v>4.488778054862843E-2</v>
      </c>
      <c r="E66" s="53">
        <f t="shared" ref="E66:G66" si="39">E65/$C65</f>
        <v>4.9875311720698253E-3</v>
      </c>
      <c r="F66" s="53">
        <f t="shared" si="39"/>
        <v>0.1396508728179551</v>
      </c>
      <c r="G66" s="53">
        <f t="shared" si="39"/>
        <v>0.22443890274314215</v>
      </c>
      <c r="H66" s="53">
        <f>H65/$C65</f>
        <v>0.26683291770573564</v>
      </c>
      <c r="I66" s="53">
        <f t="shared" ref="I66:K66" si="40">I65/$C65</f>
        <v>0.17206982543640897</v>
      </c>
      <c r="J66" s="53">
        <f t="shared" si="40"/>
        <v>1.2468827930174564E-2</v>
      </c>
      <c r="K66" s="53">
        <f t="shared" si="40"/>
        <v>0.13466334164588528</v>
      </c>
    </row>
    <row r="67" spans="2:12" ht="11.25" customHeight="1" x14ac:dyDescent="0.15">
      <c r="B67" s="50" t="s">
        <v>22</v>
      </c>
      <c r="C67" s="44">
        <f>SUM(D67:K67)</f>
        <v>507</v>
      </c>
      <c r="D67" s="51">
        <v>23</v>
      </c>
      <c r="E67" s="45">
        <v>10</v>
      </c>
      <c r="F67" s="45">
        <v>79</v>
      </c>
      <c r="G67" s="45">
        <v>110</v>
      </c>
      <c r="H67" s="51">
        <v>134</v>
      </c>
      <c r="I67" s="45">
        <v>95</v>
      </c>
      <c r="J67" s="45">
        <v>6</v>
      </c>
      <c r="K67" s="45">
        <v>50</v>
      </c>
    </row>
    <row r="68" spans="2:12" ht="11.25" customHeight="1" x14ac:dyDescent="0.15">
      <c r="B68" s="52"/>
      <c r="C68" s="53">
        <f>$C67/C67</f>
        <v>1</v>
      </c>
      <c r="D68" s="53">
        <f>D67/$C67</f>
        <v>4.5364891518737675E-2</v>
      </c>
      <c r="E68" s="53">
        <f t="shared" ref="E68:G68" si="41">E67/$C67</f>
        <v>1.9723865877712032E-2</v>
      </c>
      <c r="F68" s="53">
        <f t="shared" si="41"/>
        <v>0.15581854043392504</v>
      </c>
      <c r="G68" s="53">
        <f t="shared" si="41"/>
        <v>0.21696252465483234</v>
      </c>
      <c r="H68" s="53">
        <f>H67/$C67</f>
        <v>0.26429980276134124</v>
      </c>
      <c r="I68" s="53">
        <f t="shared" ref="I68:K68" si="42">I67/$C67</f>
        <v>0.18737672583826431</v>
      </c>
      <c r="J68" s="53">
        <f t="shared" si="42"/>
        <v>1.1834319526627219E-2</v>
      </c>
      <c r="K68" s="53">
        <f t="shared" si="42"/>
        <v>9.8619329388560162E-2</v>
      </c>
    </row>
    <row r="69" spans="2:12" ht="11.25" customHeight="1" x14ac:dyDescent="0.15">
      <c r="B69" s="50" t="s">
        <v>23</v>
      </c>
      <c r="C69" s="44">
        <f>SUM(D69:K69)</f>
        <v>166</v>
      </c>
      <c r="D69" s="51">
        <v>9</v>
      </c>
      <c r="E69" s="45">
        <v>6</v>
      </c>
      <c r="F69" s="45">
        <v>25</v>
      </c>
      <c r="G69" s="45">
        <v>33</v>
      </c>
      <c r="H69" s="51">
        <v>48</v>
      </c>
      <c r="I69" s="45">
        <v>32</v>
      </c>
      <c r="J69" s="45">
        <v>2</v>
      </c>
      <c r="K69" s="45">
        <v>11</v>
      </c>
    </row>
    <row r="70" spans="2:12" ht="11.25" customHeight="1" x14ac:dyDescent="0.15">
      <c r="B70" s="52"/>
      <c r="C70" s="53">
        <f>$C69/C69</f>
        <v>1</v>
      </c>
      <c r="D70" s="53">
        <f>D69/$C69</f>
        <v>5.4216867469879519E-2</v>
      </c>
      <c r="E70" s="53">
        <f t="shared" ref="E70:K70" si="43">E69/$C69</f>
        <v>3.614457831325301E-2</v>
      </c>
      <c r="F70" s="53">
        <f t="shared" si="43"/>
        <v>0.15060240963855423</v>
      </c>
      <c r="G70" s="53">
        <f t="shared" si="43"/>
        <v>0.19879518072289157</v>
      </c>
      <c r="H70" s="53">
        <f t="shared" si="43"/>
        <v>0.28915662650602408</v>
      </c>
      <c r="I70" s="53">
        <f t="shared" si="43"/>
        <v>0.19277108433734941</v>
      </c>
      <c r="J70" s="53">
        <f t="shared" si="43"/>
        <v>1.2048192771084338E-2</v>
      </c>
      <c r="K70" s="53">
        <f t="shared" si="43"/>
        <v>6.6265060240963861E-2</v>
      </c>
      <c r="L70" s="19"/>
    </row>
    <row r="71" spans="2:12" ht="11.25" customHeight="1" x14ac:dyDescent="0.15">
      <c r="B71" s="50" t="s">
        <v>320</v>
      </c>
      <c r="C71" s="44">
        <f>SUM(D71:K71)</f>
        <v>127</v>
      </c>
      <c r="D71" s="51">
        <v>10</v>
      </c>
      <c r="E71" s="45">
        <v>4</v>
      </c>
      <c r="F71" s="45">
        <v>18</v>
      </c>
      <c r="G71" s="45">
        <v>26</v>
      </c>
      <c r="H71" s="51">
        <v>36</v>
      </c>
      <c r="I71" s="45">
        <v>23</v>
      </c>
      <c r="J71" s="45">
        <v>1</v>
      </c>
      <c r="K71" s="45">
        <v>9</v>
      </c>
      <c r="L71" s="19"/>
    </row>
    <row r="72" spans="2:12" ht="11.25" customHeight="1" x14ac:dyDescent="0.15">
      <c r="B72" s="52"/>
      <c r="C72" s="53">
        <f>$C71/C71</f>
        <v>1</v>
      </c>
      <c r="D72" s="53">
        <f>D71/$C71</f>
        <v>7.874015748031496E-2</v>
      </c>
      <c r="E72" s="53">
        <f t="shared" ref="E72:G72" si="44">E71/$C71</f>
        <v>3.1496062992125984E-2</v>
      </c>
      <c r="F72" s="53">
        <f t="shared" si="44"/>
        <v>0.14173228346456693</v>
      </c>
      <c r="G72" s="53">
        <f t="shared" si="44"/>
        <v>0.20472440944881889</v>
      </c>
      <c r="H72" s="53">
        <f>H71/$C71</f>
        <v>0.28346456692913385</v>
      </c>
      <c r="I72" s="53">
        <f t="shared" ref="I72:K72" si="45">I71/$C71</f>
        <v>0.18110236220472442</v>
      </c>
      <c r="J72" s="53">
        <f t="shared" si="45"/>
        <v>7.874015748031496E-3</v>
      </c>
      <c r="K72" s="53">
        <f t="shared" si="45"/>
        <v>7.0866141732283464E-2</v>
      </c>
      <c r="L72" s="19"/>
    </row>
    <row r="73" spans="2:12" ht="11.25" customHeight="1" x14ac:dyDescent="0.15">
      <c r="B73" s="50" t="s">
        <v>319</v>
      </c>
      <c r="C73" s="44">
        <f>SUM(D73:K73)</f>
        <v>42</v>
      </c>
      <c r="D73" s="51">
        <v>2</v>
      </c>
      <c r="E73" s="45">
        <v>1</v>
      </c>
      <c r="F73" s="45">
        <v>5</v>
      </c>
      <c r="G73" s="45">
        <v>8</v>
      </c>
      <c r="H73" s="51">
        <v>14</v>
      </c>
      <c r="I73" s="45">
        <v>11</v>
      </c>
      <c r="J73" s="45">
        <v>0</v>
      </c>
      <c r="K73" s="45">
        <v>1</v>
      </c>
      <c r="L73" s="19"/>
    </row>
    <row r="74" spans="2:12" ht="11.25" customHeight="1" thickBot="1" x14ac:dyDescent="0.2">
      <c r="B74" s="52"/>
      <c r="C74" s="53">
        <f>$C73/C73</f>
        <v>1</v>
      </c>
      <c r="D74" s="53">
        <f>D73/$C73</f>
        <v>4.7619047619047616E-2</v>
      </c>
      <c r="E74" s="53">
        <f t="shared" ref="E74:G74" si="46">E73/$C73</f>
        <v>2.3809523809523808E-2</v>
      </c>
      <c r="F74" s="53">
        <f t="shared" si="46"/>
        <v>0.11904761904761904</v>
      </c>
      <c r="G74" s="53">
        <f t="shared" si="46"/>
        <v>0.19047619047619047</v>
      </c>
      <c r="H74" s="53">
        <f>H73/$C73</f>
        <v>0.33333333333333331</v>
      </c>
      <c r="I74" s="53">
        <f t="shared" ref="I74:K74" si="47">I73/$C73</f>
        <v>0.26190476190476192</v>
      </c>
      <c r="J74" s="53">
        <f t="shared" si="47"/>
        <v>0</v>
      </c>
      <c r="K74" s="53">
        <f t="shared" si="47"/>
        <v>2.3809523809523808E-2</v>
      </c>
      <c r="L74" s="19"/>
    </row>
    <row r="75" spans="2:12" ht="11.25" customHeight="1" thickTop="1" x14ac:dyDescent="0.15">
      <c r="B75" s="243" t="s">
        <v>489</v>
      </c>
      <c r="C75" s="244">
        <f t="shared" ref="C75:C76" si="48">SUM(D75:K75)</f>
        <v>1368</v>
      </c>
      <c r="D75" s="244">
        <f t="shared" ref="D75:K75" si="49">SUM(D63,D65,D67,D69,D71)</f>
        <v>64</v>
      </c>
      <c r="E75" s="244">
        <f t="shared" si="49"/>
        <v>24</v>
      </c>
      <c r="F75" s="244">
        <f t="shared" si="49"/>
        <v>201</v>
      </c>
      <c r="G75" s="244">
        <f t="shared" si="49"/>
        <v>285</v>
      </c>
      <c r="H75" s="244">
        <f t="shared" si="49"/>
        <v>359</v>
      </c>
      <c r="I75" s="244">
        <f t="shared" si="49"/>
        <v>253</v>
      </c>
      <c r="J75" s="244">
        <f t="shared" si="49"/>
        <v>20</v>
      </c>
      <c r="K75" s="244">
        <f t="shared" si="49"/>
        <v>162</v>
      </c>
      <c r="L75" s="19"/>
    </row>
    <row r="76" spans="2:12" ht="11.25" customHeight="1" x14ac:dyDescent="0.15">
      <c r="B76" s="245"/>
      <c r="C76" s="237">
        <f t="shared" si="48"/>
        <v>1</v>
      </c>
      <c r="D76" s="238">
        <f>D75/$C75</f>
        <v>4.6783625730994149E-2</v>
      </c>
      <c r="E76" s="238">
        <f t="shared" ref="E76:K76" si="50">E75/$C75</f>
        <v>1.7543859649122806E-2</v>
      </c>
      <c r="F76" s="238">
        <f t="shared" si="50"/>
        <v>0.14692982456140352</v>
      </c>
      <c r="G76" s="238">
        <f t="shared" si="50"/>
        <v>0.20833333333333334</v>
      </c>
      <c r="H76" s="238">
        <f t="shared" si="50"/>
        <v>0.26242690058479534</v>
      </c>
      <c r="I76" s="238">
        <f t="shared" si="50"/>
        <v>0.18494152046783627</v>
      </c>
      <c r="J76" s="238">
        <f t="shared" si="50"/>
        <v>1.4619883040935672E-2</v>
      </c>
      <c r="K76" s="238">
        <f t="shared" si="50"/>
        <v>0.11842105263157894</v>
      </c>
      <c r="L76" s="19"/>
    </row>
    <row r="77" spans="2:12" ht="3.75" customHeight="1" x14ac:dyDescent="0.4">
      <c r="L77" s="19"/>
    </row>
    <row r="78" spans="2:12" ht="16.5" customHeight="1" x14ac:dyDescent="0.4">
      <c r="B78" s="18" t="s">
        <v>311</v>
      </c>
      <c r="L78" s="19"/>
    </row>
    <row r="79" spans="2:12" s="24" customFormat="1" ht="56.25" x14ac:dyDescent="0.4">
      <c r="B79" s="89"/>
      <c r="C79" s="90" t="s">
        <v>39</v>
      </c>
      <c r="D79" s="91" t="s">
        <v>291</v>
      </c>
      <c r="E79" s="91" t="s">
        <v>299</v>
      </c>
      <c r="F79" s="91" t="s">
        <v>300</v>
      </c>
      <c r="G79" s="91" t="s">
        <v>301</v>
      </c>
      <c r="H79" s="91" t="s">
        <v>302</v>
      </c>
      <c r="I79" s="91" t="s">
        <v>303</v>
      </c>
      <c r="J79" s="91" t="s">
        <v>2</v>
      </c>
      <c r="K79" s="91" t="s">
        <v>91</v>
      </c>
    </row>
    <row r="80" spans="2:12" ht="10.5" customHeight="1" x14ac:dyDescent="0.15">
      <c r="B80" s="164" t="s">
        <v>42</v>
      </c>
      <c r="C80" s="44">
        <f>SUM(D80:K80)</f>
        <v>1434</v>
      </c>
      <c r="D80" s="45">
        <f>SUM(D82,D84,D86,D88,D90,D92,D94)</f>
        <v>66</v>
      </c>
      <c r="E80" s="45">
        <f t="shared" ref="E80:K80" si="51">SUM(E82,E84,E86,E88,E90,E92,E94)</f>
        <v>26</v>
      </c>
      <c r="F80" s="45">
        <f t="shared" si="51"/>
        <v>206</v>
      </c>
      <c r="G80" s="45">
        <f t="shared" si="51"/>
        <v>298</v>
      </c>
      <c r="H80" s="45">
        <f t="shared" si="51"/>
        <v>377</v>
      </c>
      <c r="I80" s="45">
        <f t="shared" si="51"/>
        <v>266</v>
      </c>
      <c r="J80" s="45">
        <f t="shared" si="51"/>
        <v>22</v>
      </c>
      <c r="K80" s="45">
        <f t="shared" si="51"/>
        <v>173</v>
      </c>
      <c r="L80" s="19"/>
    </row>
    <row r="81" spans="2:22" ht="10.5" customHeight="1" thickBot="1" x14ac:dyDescent="0.2">
      <c r="B81" s="47"/>
      <c r="C81" s="48">
        <f>$C80/C80</f>
        <v>1</v>
      </c>
      <c r="D81" s="48">
        <f t="shared" ref="D81:K81" si="52">D80/$C80</f>
        <v>4.6025104602510462E-2</v>
      </c>
      <c r="E81" s="48">
        <f t="shared" si="52"/>
        <v>1.813110181311018E-2</v>
      </c>
      <c r="F81" s="48">
        <f t="shared" si="52"/>
        <v>0.14365411436541142</v>
      </c>
      <c r="G81" s="48">
        <f t="shared" si="52"/>
        <v>0.20781032078103207</v>
      </c>
      <c r="H81" s="48">
        <f t="shared" si="52"/>
        <v>0.26290097629009762</v>
      </c>
      <c r="I81" s="48">
        <f t="shared" si="52"/>
        <v>0.18549511854951187</v>
      </c>
      <c r="J81" s="48">
        <f t="shared" si="52"/>
        <v>1.5341701534170154E-2</v>
      </c>
      <c r="K81" s="48">
        <f t="shared" si="52"/>
        <v>0.1206415620641562</v>
      </c>
      <c r="L81" s="19"/>
    </row>
    <row r="82" spans="2:22" ht="10.5" customHeight="1" thickTop="1" x14ac:dyDescent="0.15">
      <c r="B82" s="50" t="s">
        <v>67</v>
      </c>
      <c r="C82" s="44">
        <f>SUM(D82:K82)</f>
        <v>473</v>
      </c>
      <c r="D82" s="51">
        <v>21</v>
      </c>
      <c r="E82" s="45">
        <v>12</v>
      </c>
      <c r="F82" s="45">
        <v>75</v>
      </c>
      <c r="G82" s="45">
        <v>95</v>
      </c>
      <c r="H82" s="51">
        <v>117</v>
      </c>
      <c r="I82" s="45">
        <v>76</v>
      </c>
      <c r="J82" s="45">
        <v>5</v>
      </c>
      <c r="K82" s="45">
        <v>72</v>
      </c>
      <c r="L82" s="72"/>
      <c r="M82" s="73"/>
      <c r="N82" s="73"/>
      <c r="O82" s="73"/>
      <c r="P82" s="73"/>
      <c r="Q82" s="73"/>
      <c r="R82" s="73"/>
      <c r="S82" s="73"/>
      <c r="T82" s="73"/>
      <c r="U82" s="73"/>
      <c r="V82" s="73"/>
    </row>
    <row r="83" spans="2:22" ht="10.5" customHeight="1" x14ac:dyDescent="0.15">
      <c r="B83" s="52"/>
      <c r="C83" s="53">
        <f>$C82/C82</f>
        <v>1</v>
      </c>
      <c r="D83" s="53">
        <f t="shared" ref="D83:K83" si="53">D82/$C82</f>
        <v>4.4397463002114168E-2</v>
      </c>
      <c r="E83" s="53">
        <f t="shared" si="53"/>
        <v>2.5369978858350951E-2</v>
      </c>
      <c r="F83" s="53">
        <f t="shared" si="53"/>
        <v>0.15856236786469344</v>
      </c>
      <c r="G83" s="53">
        <f t="shared" si="53"/>
        <v>0.20084566596194503</v>
      </c>
      <c r="H83" s="53">
        <f t="shared" si="53"/>
        <v>0.24735729386892177</v>
      </c>
      <c r="I83" s="53">
        <f t="shared" si="53"/>
        <v>0.16067653276955601</v>
      </c>
      <c r="J83" s="53">
        <f t="shared" si="53"/>
        <v>1.0570824524312896E-2</v>
      </c>
      <c r="K83" s="53">
        <f t="shared" si="53"/>
        <v>0.15221987315010571</v>
      </c>
      <c r="L83" s="72"/>
      <c r="M83" s="73"/>
      <c r="N83" s="73"/>
      <c r="O83" s="73"/>
      <c r="P83" s="73"/>
      <c r="Q83" s="73"/>
      <c r="R83" s="73"/>
      <c r="S83" s="73"/>
      <c r="T83" s="73"/>
      <c r="U83" s="73"/>
      <c r="V83" s="73"/>
    </row>
    <row r="84" spans="2:22" ht="10.5" customHeight="1" x14ac:dyDescent="0.15">
      <c r="B84" s="50" t="s">
        <v>31</v>
      </c>
      <c r="C84" s="44">
        <f>SUM(D84:K84)</f>
        <v>60</v>
      </c>
      <c r="D84" s="51">
        <v>6</v>
      </c>
      <c r="E84" s="45">
        <v>0</v>
      </c>
      <c r="F84" s="45">
        <v>7</v>
      </c>
      <c r="G84" s="45">
        <v>7</v>
      </c>
      <c r="H84" s="51">
        <v>21</v>
      </c>
      <c r="I84" s="45">
        <v>15</v>
      </c>
      <c r="J84" s="45">
        <v>1</v>
      </c>
      <c r="K84" s="45">
        <v>3</v>
      </c>
      <c r="L84" s="72"/>
      <c r="M84" s="73"/>
      <c r="N84" s="73"/>
      <c r="O84" s="73"/>
      <c r="P84" s="73"/>
      <c r="Q84" s="73"/>
      <c r="R84" s="73"/>
      <c r="S84" s="73"/>
      <c r="T84" s="73"/>
      <c r="U84" s="73"/>
      <c r="V84" s="73"/>
    </row>
    <row r="85" spans="2:22" ht="10.5" customHeight="1" x14ac:dyDescent="0.15">
      <c r="B85" s="52"/>
      <c r="C85" s="53">
        <f>$C84/C84</f>
        <v>1</v>
      </c>
      <c r="D85" s="53">
        <f t="shared" ref="D85:K85" si="54">D84/$C84</f>
        <v>0.1</v>
      </c>
      <c r="E85" s="53">
        <f t="shared" si="54"/>
        <v>0</v>
      </c>
      <c r="F85" s="53">
        <f t="shared" si="54"/>
        <v>0.11666666666666667</v>
      </c>
      <c r="G85" s="53">
        <f t="shared" si="54"/>
        <v>0.11666666666666667</v>
      </c>
      <c r="H85" s="53">
        <f t="shared" si="54"/>
        <v>0.35</v>
      </c>
      <c r="I85" s="53">
        <f t="shared" si="54"/>
        <v>0.25</v>
      </c>
      <c r="J85" s="53">
        <f t="shared" si="54"/>
        <v>1.6666666666666666E-2</v>
      </c>
      <c r="K85" s="53">
        <f t="shared" si="54"/>
        <v>0.05</v>
      </c>
      <c r="L85" s="72"/>
      <c r="M85" s="73"/>
      <c r="N85" s="73"/>
      <c r="O85" s="73"/>
      <c r="P85" s="73"/>
      <c r="Q85" s="73"/>
      <c r="R85" s="73"/>
      <c r="S85" s="73"/>
      <c r="T85" s="73"/>
      <c r="U85" s="73"/>
      <c r="V85" s="73"/>
    </row>
    <row r="86" spans="2:22" ht="10.5" customHeight="1" x14ac:dyDescent="0.15">
      <c r="B86" s="50" t="s">
        <v>32</v>
      </c>
      <c r="C86" s="44">
        <f>SUM(D86:K86)</f>
        <v>115</v>
      </c>
      <c r="D86" s="51">
        <v>6</v>
      </c>
      <c r="E86" s="45">
        <v>2</v>
      </c>
      <c r="F86" s="45">
        <v>14</v>
      </c>
      <c r="G86" s="45">
        <v>28</v>
      </c>
      <c r="H86" s="51">
        <v>35</v>
      </c>
      <c r="I86" s="45">
        <v>22</v>
      </c>
      <c r="J86" s="45">
        <v>1</v>
      </c>
      <c r="K86" s="45">
        <v>7</v>
      </c>
      <c r="L86" s="72"/>
      <c r="M86" s="73"/>
      <c r="N86" s="73"/>
      <c r="O86" s="73"/>
      <c r="P86" s="73"/>
      <c r="Q86" s="73"/>
      <c r="R86" s="73"/>
      <c r="S86" s="73"/>
      <c r="T86" s="73"/>
      <c r="U86" s="73"/>
      <c r="V86" s="73"/>
    </row>
    <row r="87" spans="2:22" ht="10.5" customHeight="1" x14ac:dyDescent="0.15">
      <c r="B87" s="52"/>
      <c r="C87" s="53">
        <f>$C86/C86</f>
        <v>1</v>
      </c>
      <c r="D87" s="53">
        <f t="shared" ref="D87:K87" si="55">D86/$C86</f>
        <v>5.2173913043478258E-2</v>
      </c>
      <c r="E87" s="53">
        <f t="shared" si="55"/>
        <v>1.7391304347826087E-2</v>
      </c>
      <c r="F87" s="53">
        <f t="shared" si="55"/>
        <v>0.12173913043478261</v>
      </c>
      <c r="G87" s="53">
        <f t="shared" si="55"/>
        <v>0.24347826086956523</v>
      </c>
      <c r="H87" s="53">
        <f t="shared" si="55"/>
        <v>0.30434782608695654</v>
      </c>
      <c r="I87" s="53">
        <f t="shared" si="55"/>
        <v>0.19130434782608696</v>
      </c>
      <c r="J87" s="53">
        <f t="shared" si="55"/>
        <v>8.6956521739130436E-3</v>
      </c>
      <c r="K87" s="53">
        <f t="shared" si="55"/>
        <v>6.0869565217391307E-2</v>
      </c>
      <c r="L87" s="72"/>
      <c r="M87" s="73"/>
      <c r="N87" s="73"/>
      <c r="O87" s="73"/>
      <c r="P87" s="73"/>
      <c r="Q87" s="73"/>
      <c r="R87" s="73"/>
      <c r="S87" s="73"/>
      <c r="T87" s="73"/>
      <c r="U87" s="73"/>
      <c r="V87" s="73"/>
    </row>
    <row r="88" spans="2:22" ht="10.5" customHeight="1" x14ac:dyDescent="0.15">
      <c r="B88" s="50" t="s">
        <v>33</v>
      </c>
      <c r="C88" s="44">
        <f>SUM(D88:K88)</f>
        <v>421</v>
      </c>
      <c r="D88" s="51">
        <v>20</v>
      </c>
      <c r="E88" s="45">
        <v>9</v>
      </c>
      <c r="F88" s="45">
        <v>59</v>
      </c>
      <c r="G88" s="45">
        <v>92</v>
      </c>
      <c r="H88" s="51">
        <v>116</v>
      </c>
      <c r="I88" s="45">
        <v>81</v>
      </c>
      <c r="J88" s="45">
        <v>4</v>
      </c>
      <c r="K88" s="45">
        <v>40</v>
      </c>
      <c r="L88" s="72"/>
      <c r="M88" s="73"/>
      <c r="N88" s="73"/>
      <c r="O88" s="73"/>
      <c r="P88" s="73"/>
      <c r="Q88" s="73"/>
      <c r="R88" s="73"/>
      <c r="S88" s="73"/>
      <c r="T88" s="73"/>
      <c r="U88" s="73"/>
      <c r="V88" s="73"/>
    </row>
    <row r="89" spans="2:22" ht="10.5" customHeight="1" x14ac:dyDescent="0.15">
      <c r="B89" s="52"/>
      <c r="C89" s="53">
        <f>$C88/C88</f>
        <v>1</v>
      </c>
      <c r="D89" s="53">
        <f t="shared" ref="D89:K89" si="56">D88/$C88</f>
        <v>4.7505938242280284E-2</v>
      </c>
      <c r="E89" s="53">
        <f t="shared" si="56"/>
        <v>2.1377672209026127E-2</v>
      </c>
      <c r="F89" s="53">
        <f t="shared" si="56"/>
        <v>0.14014251781472684</v>
      </c>
      <c r="G89" s="53">
        <f t="shared" si="56"/>
        <v>0.21852731591448932</v>
      </c>
      <c r="H89" s="53">
        <f t="shared" si="56"/>
        <v>0.27553444180522563</v>
      </c>
      <c r="I89" s="53">
        <f t="shared" si="56"/>
        <v>0.19239904988123516</v>
      </c>
      <c r="J89" s="53">
        <f t="shared" si="56"/>
        <v>9.5011876484560574E-3</v>
      </c>
      <c r="K89" s="53">
        <f t="shared" si="56"/>
        <v>9.5011876484560567E-2</v>
      </c>
      <c r="L89" s="19"/>
    </row>
    <row r="90" spans="2:22" ht="10.5" customHeight="1" x14ac:dyDescent="0.15">
      <c r="B90" s="50" t="s">
        <v>34</v>
      </c>
      <c r="C90" s="44">
        <f>SUM(D90:K90)</f>
        <v>168</v>
      </c>
      <c r="D90" s="51">
        <v>5</v>
      </c>
      <c r="E90" s="45">
        <v>1</v>
      </c>
      <c r="F90" s="45">
        <v>23</v>
      </c>
      <c r="G90" s="45">
        <v>35</v>
      </c>
      <c r="H90" s="51">
        <v>40</v>
      </c>
      <c r="I90" s="45">
        <v>34</v>
      </c>
      <c r="J90" s="45">
        <v>6</v>
      </c>
      <c r="K90" s="45">
        <v>24</v>
      </c>
      <c r="L90" s="19"/>
    </row>
    <row r="91" spans="2:22" ht="10.5" customHeight="1" x14ac:dyDescent="0.15">
      <c r="B91" s="52"/>
      <c r="C91" s="53">
        <f>$C90/C90</f>
        <v>1</v>
      </c>
      <c r="D91" s="53">
        <f t="shared" ref="D91:K91" si="57">D90/$C90</f>
        <v>2.976190476190476E-2</v>
      </c>
      <c r="E91" s="53">
        <f t="shared" si="57"/>
        <v>5.9523809523809521E-3</v>
      </c>
      <c r="F91" s="53">
        <f t="shared" si="57"/>
        <v>0.13690476190476192</v>
      </c>
      <c r="G91" s="53">
        <f t="shared" si="57"/>
        <v>0.20833333333333334</v>
      </c>
      <c r="H91" s="53">
        <f t="shared" si="57"/>
        <v>0.23809523809523808</v>
      </c>
      <c r="I91" s="53">
        <f t="shared" si="57"/>
        <v>0.20238095238095238</v>
      </c>
      <c r="J91" s="53">
        <f t="shared" si="57"/>
        <v>3.5714285714285712E-2</v>
      </c>
      <c r="K91" s="53">
        <f t="shared" si="57"/>
        <v>0.14285714285714285</v>
      </c>
      <c r="L91" s="19"/>
    </row>
    <row r="92" spans="2:22" ht="10.5" customHeight="1" x14ac:dyDescent="0.15">
      <c r="B92" s="50" t="s">
        <v>35</v>
      </c>
      <c r="C92" s="44">
        <f>SUM(D92:K92)</f>
        <v>166</v>
      </c>
      <c r="D92" s="51">
        <v>8</v>
      </c>
      <c r="E92" s="45">
        <v>2</v>
      </c>
      <c r="F92" s="45">
        <v>24</v>
      </c>
      <c r="G92" s="45">
        <v>33</v>
      </c>
      <c r="H92" s="51">
        <v>43</v>
      </c>
      <c r="I92" s="45">
        <v>35</v>
      </c>
      <c r="J92" s="45">
        <v>4</v>
      </c>
      <c r="K92" s="45">
        <v>17</v>
      </c>
      <c r="L92" s="19"/>
    </row>
    <row r="93" spans="2:22" s="57" customFormat="1" ht="10.5" customHeight="1" x14ac:dyDescent="0.15">
      <c r="B93" s="52"/>
      <c r="C93" s="53">
        <f t="shared" ref="C93" si="58">$C92/C92</f>
        <v>1</v>
      </c>
      <c r="D93" s="53">
        <f t="shared" ref="D93:K93" si="59">D92/$C92</f>
        <v>4.8192771084337352E-2</v>
      </c>
      <c r="E93" s="53">
        <f t="shared" si="59"/>
        <v>1.2048192771084338E-2</v>
      </c>
      <c r="F93" s="53">
        <f t="shared" si="59"/>
        <v>0.14457831325301204</v>
      </c>
      <c r="G93" s="53">
        <f t="shared" si="59"/>
        <v>0.19879518072289157</v>
      </c>
      <c r="H93" s="53">
        <f t="shared" si="59"/>
        <v>0.25903614457831325</v>
      </c>
      <c r="I93" s="53">
        <f t="shared" si="59"/>
        <v>0.21084337349397592</v>
      </c>
      <c r="J93" s="53">
        <f t="shared" si="59"/>
        <v>2.4096385542168676E-2</v>
      </c>
      <c r="K93" s="53">
        <f t="shared" si="59"/>
        <v>0.10240963855421686</v>
      </c>
    </row>
    <row r="94" spans="2:22" ht="10.5" customHeight="1" x14ac:dyDescent="0.15">
      <c r="B94" s="50" t="s">
        <v>0</v>
      </c>
      <c r="C94" s="44">
        <f>SUM(D94:K94)</f>
        <v>31</v>
      </c>
      <c r="D94" s="51">
        <v>0</v>
      </c>
      <c r="E94" s="45">
        <v>0</v>
      </c>
      <c r="F94" s="45">
        <v>4</v>
      </c>
      <c r="G94" s="45">
        <v>8</v>
      </c>
      <c r="H94" s="51">
        <v>5</v>
      </c>
      <c r="I94" s="45">
        <v>3</v>
      </c>
      <c r="J94" s="45">
        <v>1</v>
      </c>
      <c r="K94" s="45">
        <v>10</v>
      </c>
      <c r="L94" s="19"/>
    </row>
    <row r="95" spans="2:22" s="57" customFormat="1" ht="10.5" customHeight="1" x14ac:dyDescent="0.15">
      <c r="B95" s="52"/>
      <c r="C95" s="53">
        <f t="shared" ref="C95" si="60">$C94/C94</f>
        <v>1</v>
      </c>
      <c r="D95" s="53">
        <f t="shared" ref="D95:K95" si="61">D94/$C94</f>
        <v>0</v>
      </c>
      <c r="E95" s="53">
        <f t="shared" si="61"/>
        <v>0</v>
      </c>
      <c r="F95" s="53">
        <f t="shared" si="61"/>
        <v>0.12903225806451613</v>
      </c>
      <c r="G95" s="53">
        <f t="shared" si="61"/>
        <v>0.25806451612903225</v>
      </c>
      <c r="H95" s="53">
        <f t="shared" si="61"/>
        <v>0.16129032258064516</v>
      </c>
      <c r="I95" s="53">
        <f t="shared" si="61"/>
        <v>9.6774193548387094E-2</v>
      </c>
      <c r="J95" s="53">
        <f t="shared" si="61"/>
        <v>3.2258064516129031E-2</v>
      </c>
      <c r="K95" s="53">
        <f t="shared" si="61"/>
        <v>0.32258064516129031</v>
      </c>
    </row>
    <row r="96" spans="2:22" s="57" customFormat="1" ht="9.75" customHeight="1" x14ac:dyDescent="0.4">
      <c r="E96" s="58"/>
    </row>
    <row r="97" spans="2:12" ht="16.5" customHeight="1" x14ac:dyDescent="0.4">
      <c r="B97" s="18" t="s">
        <v>307</v>
      </c>
      <c r="H97" s="19"/>
    </row>
    <row r="98" spans="2:12" s="24" customFormat="1" ht="37.5" customHeight="1" x14ac:dyDescent="0.4">
      <c r="B98" s="334"/>
      <c r="C98" s="335"/>
      <c r="D98" s="90" t="s">
        <v>39</v>
      </c>
      <c r="E98" s="96" t="s">
        <v>151</v>
      </c>
      <c r="F98" s="96" t="s">
        <v>152</v>
      </c>
      <c r="G98" s="96" t="s">
        <v>153</v>
      </c>
      <c r="H98" s="91" t="s">
        <v>91</v>
      </c>
    </row>
    <row r="99" spans="2:12" ht="10.5" customHeight="1" thickBot="1" x14ac:dyDescent="0.2">
      <c r="B99" s="357" t="s">
        <v>42</v>
      </c>
      <c r="C99" s="358"/>
      <c r="D99" s="44">
        <f>SUM(E99:H99)</f>
        <v>1434</v>
      </c>
      <c r="E99" s="45">
        <f>SUM(E101,E103,E105,E107,E109,E111,E113,E115)</f>
        <v>338</v>
      </c>
      <c r="F99" s="45">
        <f t="shared" ref="F99:H99" si="62">SUM(F101,F103,F105,F107,F109,F111,F113,F115)</f>
        <v>828</v>
      </c>
      <c r="G99" s="45">
        <f>SUM(G101,G103,G105,G107,G109,G111,G113,G115)</f>
        <v>174</v>
      </c>
      <c r="H99" s="45">
        <f t="shared" si="62"/>
        <v>94</v>
      </c>
    </row>
    <row r="100" spans="2:12" ht="10.5" customHeight="1" thickTop="1" thickBot="1" x14ac:dyDescent="0.2">
      <c r="B100" s="359"/>
      <c r="C100" s="360"/>
      <c r="D100" s="48">
        <f>$D99/D99</f>
        <v>1</v>
      </c>
      <c r="E100" s="48">
        <f>E99/$D99</f>
        <v>0.23570432357043236</v>
      </c>
      <c r="F100" s="48">
        <f>F99/$D99</f>
        <v>0.57740585774058573</v>
      </c>
      <c r="G100" s="48">
        <f>G99/$D99</f>
        <v>0.12133891213389121</v>
      </c>
      <c r="H100" s="48">
        <f>H99/$D99</f>
        <v>6.555090655509066E-2</v>
      </c>
    </row>
    <row r="101" spans="2:12" ht="10.5" customHeight="1" thickTop="1" thickBot="1" x14ac:dyDescent="0.45">
      <c r="B101" s="359" t="s">
        <v>291</v>
      </c>
      <c r="C101" s="360"/>
      <c r="D101" s="123">
        <f>SUM(E101:H101)</f>
        <v>66</v>
      </c>
      <c r="E101" s="123">
        <v>17</v>
      </c>
      <c r="F101" s="123">
        <v>43</v>
      </c>
      <c r="G101" s="123">
        <v>5</v>
      </c>
      <c r="H101" s="123">
        <v>1</v>
      </c>
      <c r="I101" s="73"/>
      <c r="J101" s="73"/>
      <c r="K101" s="73"/>
      <c r="L101" s="73"/>
    </row>
    <row r="102" spans="2:12" ht="10.5" customHeight="1" thickTop="1" x14ac:dyDescent="0.4">
      <c r="B102" s="361"/>
      <c r="C102" s="362"/>
      <c r="D102" s="125">
        <f>$D101/D101</f>
        <v>1</v>
      </c>
      <c r="E102" s="125">
        <f>E101/$D101</f>
        <v>0.25757575757575757</v>
      </c>
      <c r="F102" s="125">
        <f>F101/$D101</f>
        <v>0.65151515151515149</v>
      </c>
      <c r="G102" s="125">
        <f>G101/$D101</f>
        <v>7.575757575757576E-2</v>
      </c>
      <c r="H102" s="125">
        <f>H101/$D101</f>
        <v>1.5151515151515152E-2</v>
      </c>
      <c r="I102" s="73"/>
      <c r="J102" s="73"/>
      <c r="K102" s="73"/>
      <c r="L102" s="73"/>
    </row>
    <row r="103" spans="2:12" ht="10.5" customHeight="1" x14ac:dyDescent="0.4">
      <c r="B103" s="353" t="s">
        <v>299</v>
      </c>
      <c r="C103" s="354"/>
      <c r="D103" s="123">
        <f>SUM(E103:H103)</f>
        <v>26</v>
      </c>
      <c r="E103" s="123">
        <v>4</v>
      </c>
      <c r="F103" s="123">
        <v>16</v>
      </c>
      <c r="G103" s="123">
        <v>5</v>
      </c>
      <c r="H103" s="123">
        <v>1</v>
      </c>
      <c r="I103" s="73"/>
      <c r="J103" s="73"/>
      <c r="K103" s="73"/>
      <c r="L103" s="73"/>
    </row>
    <row r="104" spans="2:12" ht="10.5" customHeight="1" x14ac:dyDescent="0.4">
      <c r="B104" s="355"/>
      <c r="C104" s="356"/>
      <c r="D104" s="125">
        <f>$D103/D103</f>
        <v>1</v>
      </c>
      <c r="E104" s="125">
        <f>E103/$D103</f>
        <v>0.15384615384615385</v>
      </c>
      <c r="F104" s="125">
        <f>F103/$D103</f>
        <v>0.61538461538461542</v>
      </c>
      <c r="G104" s="125">
        <f>G103/$D103</f>
        <v>0.19230769230769232</v>
      </c>
      <c r="H104" s="125">
        <f>H103/$D103</f>
        <v>3.8461538461538464E-2</v>
      </c>
      <c r="I104" s="73"/>
      <c r="J104" s="73"/>
      <c r="K104" s="73"/>
      <c r="L104" s="73"/>
    </row>
    <row r="105" spans="2:12" ht="10.5" customHeight="1" x14ac:dyDescent="0.4">
      <c r="B105" s="353" t="s">
        <v>300</v>
      </c>
      <c r="C105" s="354"/>
      <c r="D105" s="123">
        <f>SUM(E105:H105)</f>
        <v>206</v>
      </c>
      <c r="E105" s="123">
        <v>55</v>
      </c>
      <c r="F105" s="123">
        <v>138</v>
      </c>
      <c r="G105" s="123">
        <v>10</v>
      </c>
      <c r="H105" s="123">
        <v>3</v>
      </c>
      <c r="I105" s="73"/>
      <c r="J105" s="73"/>
      <c r="K105" s="73"/>
      <c r="L105" s="73"/>
    </row>
    <row r="106" spans="2:12" ht="10.5" customHeight="1" x14ac:dyDescent="0.4">
      <c r="B106" s="355"/>
      <c r="C106" s="356"/>
      <c r="D106" s="125">
        <f>$D105/D105</f>
        <v>1</v>
      </c>
      <c r="E106" s="125">
        <f>E105/$D105</f>
        <v>0.26699029126213591</v>
      </c>
      <c r="F106" s="125">
        <f>F105/$D105</f>
        <v>0.66990291262135926</v>
      </c>
      <c r="G106" s="125">
        <f>G105/$D105</f>
        <v>4.8543689320388349E-2</v>
      </c>
      <c r="H106" s="125">
        <f>H105/$D105</f>
        <v>1.4563106796116505E-2</v>
      </c>
      <c r="I106" s="73"/>
      <c r="J106" s="73"/>
      <c r="K106" s="73"/>
      <c r="L106" s="73"/>
    </row>
    <row r="107" spans="2:12" ht="10.5" customHeight="1" x14ac:dyDescent="0.4">
      <c r="B107" s="353" t="s">
        <v>301</v>
      </c>
      <c r="C107" s="354"/>
      <c r="D107" s="123">
        <f>SUM(E107:H107)</f>
        <v>298</v>
      </c>
      <c r="E107" s="123">
        <v>78</v>
      </c>
      <c r="F107" s="123">
        <v>201</v>
      </c>
      <c r="G107" s="123">
        <v>17</v>
      </c>
      <c r="H107" s="123">
        <v>2</v>
      </c>
      <c r="I107" s="73"/>
      <c r="J107" s="73"/>
      <c r="K107" s="73"/>
      <c r="L107" s="73"/>
    </row>
    <row r="108" spans="2:12" ht="10.5" customHeight="1" x14ac:dyDescent="0.4">
      <c r="B108" s="355"/>
      <c r="C108" s="356"/>
      <c r="D108" s="125">
        <f>$D107/D107</f>
        <v>1</v>
      </c>
      <c r="E108" s="125">
        <f>E107/$D107</f>
        <v>0.26174496644295303</v>
      </c>
      <c r="F108" s="125">
        <f>F107/$D107</f>
        <v>0.67449664429530198</v>
      </c>
      <c r="G108" s="125">
        <f>G107/$D107</f>
        <v>5.7046979865771813E-2</v>
      </c>
      <c r="H108" s="125">
        <f>H107/$D107</f>
        <v>6.7114093959731542E-3</v>
      </c>
    </row>
    <row r="109" spans="2:12" ht="10.5" customHeight="1" x14ac:dyDescent="0.4">
      <c r="B109" s="353" t="s">
        <v>302</v>
      </c>
      <c r="C109" s="354"/>
      <c r="D109" s="123">
        <f>SUM(E109:H109)</f>
        <v>377</v>
      </c>
      <c r="E109" s="123">
        <v>101</v>
      </c>
      <c r="F109" s="123">
        <v>249</v>
      </c>
      <c r="G109" s="123">
        <v>24</v>
      </c>
      <c r="H109" s="123">
        <v>3</v>
      </c>
    </row>
    <row r="110" spans="2:12" ht="10.5" customHeight="1" x14ac:dyDescent="0.4">
      <c r="B110" s="355"/>
      <c r="C110" s="356"/>
      <c r="D110" s="125">
        <f>$D109/D109</f>
        <v>1</v>
      </c>
      <c r="E110" s="125">
        <f>E109/$D109</f>
        <v>0.26790450928381965</v>
      </c>
      <c r="F110" s="125">
        <f>F109/$D109</f>
        <v>0.66047745358090182</v>
      </c>
      <c r="G110" s="125">
        <f>G109/$D109</f>
        <v>6.3660477453580902E-2</v>
      </c>
      <c r="H110" s="125">
        <f>H109/$D109</f>
        <v>7.9575596816976128E-3</v>
      </c>
    </row>
    <row r="111" spans="2:12" ht="10.5" customHeight="1" x14ac:dyDescent="0.4">
      <c r="B111" s="353" t="s">
        <v>303</v>
      </c>
      <c r="C111" s="354"/>
      <c r="D111" s="123">
        <f>SUM(E111:H111)</f>
        <v>266</v>
      </c>
      <c r="E111" s="123">
        <v>76</v>
      </c>
      <c r="F111" s="123">
        <v>163</v>
      </c>
      <c r="G111" s="123">
        <v>23</v>
      </c>
      <c r="H111" s="123">
        <v>4</v>
      </c>
    </row>
    <row r="112" spans="2:12" ht="10.5" customHeight="1" x14ac:dyDescent="0.4">
      <c r="B112" s="355"/>
      <c r="C112" s="356"/>
      <c r="D112" s="125">
        <f>$D111/D111</f>
        <v>1</v>
      </c>
      <c r="E112" s="125">
        <f>E111/$D111</f>
        <v>0.2857142857142857</v>
      </c>
      <c r="F112" s="125">
        <f>F111/$D111</f>
        <v>0.61278195488721809</v>
      </c>
      <c r="G112" s="125">
        <f>G111/$D111</f>
        <v>8.646616541353383E-2</v>
      </c>
      <c r="H112" s="125">
        <f>H111/$D111</f>
        <v>1.5037593984962405E-2</v>
      </c>
    </row>
    <row r="113" spans="2:8" ht="10.5" customHeight="1" x14ac:dyDescent="0.4">
      <c r="B113" s="353" t="s">
        <v>289</v>
      </c>
      <c r="C113" s="354"/>
      <c r="D113" s="123">
        <f>SUM(E113:H113)</f>
        <v>22</v>
      </c>
      <c r="E113" s="123">
        <v>1</v>
      </c>
      <c r="F113" s="123">
        <v>5</v>
      </c>
      <c r="G113" s="123">
        <v>16</v>
      </c>
      <c r="H113" s="123">
        <v>0</v>
      </c>
    </row>
    <row r="114" spans="2:8" ht="10.5" customHeight="1" x14ac:dyDescent="0.4">
      <c r="B114" s="355"/>
      <c r="C114" s="356"/>
      <c r="D114" s="125">
        <f>$D113/D113</f>
        <v>1</v>
      </c>
      <c r="E114" s="125">
        <f>E113/$D113</f>
        <v>4.5454545454545456E-2</v>
      </c>
      <c r="F114" s="125">
        <f>F113/$D113</f>
        <v>0.22727272727272727</v>
      </c>
      <c r="G114" s="125">
        <f>G113/$D113</f>
        <v>0.72727272727272729</v>
      </c>
      <c r="H114" s="125">
        <f>H113/$D113</f>
        <v>0</v>
      </c>
    </row>
    <row r="115" spans="2:8" ht="10.5" customHeight="1" x14ac:dyDescent="0.4">
      <c r="B115" s="353" t="s">
        <v>0</v>
      </c>
      <c r="C115" s="354"/>
      <c r="D115" s="123">
        <f>SUM(E115:H115)</f>
        <v>173</v>
      </c>
      <c r="E115" s="123">
        <v>6</v>
      </c>
      <c r="F115" s="123">
        <v>13</v>
      </c>
      <c r="G115" s="123">
        <v>74</v>
      </c>
      <c r="H115" s="123">
        <v>80</v>
      </c>
    </row>
    <row r="116" spans="2:8" s="57" customFormat="1" ht="10.5" customHeight="1" x14ac:dyDescent="0.4">
      <c r="B116" s="355"/>
      <c r="C116" s="356"/>
      <c r="D116" s="125">
        <f>$D115/D115</f>
        <v>1</v>
      </c>
      <c r="E116" s="125">
        <f>E115/$D115</f>
        <v>3.4682080924855488E-2</v>
      </c>
      <c r="F116" s="125">
        <f>F115/$D115</f>
        <v>7.5144508670520235E-2</v>
      </c>
      <c r="G116" s="125">
        <f>G115/$D115</f>
        <v>0.4277456647398844</v>
      </c>
      <c r="H116" s="125">
        <f>H115/$D115</f>
        <v>0.46242774566473988</v>
      </c>
    </row>
  </sheetData>
  <mergeCells count="24">
    <mergeCell ref="B41:B42"/>
    <mergeCell ref="B6:E6"/>
    <mergeCell ref="B15:E15"/>
    <mergeCell ref="B99:C100"/>
    <mergeCell ref="B101:C102"/>
    <mergeCell ref="B103:C104"/>
    <mergeCell ref="B19:B20"/>
    <mergeCell ref="B21:B22"/>
    <mergeCell ref="B23:B24"/>
    <mergeCell ref="B25:B26"/>
    <mergeCell ref="B27:B28"/>
    <mergeCell ref="B29:B30"/>
    <mergeCell ref="B31:B32"/>
    <mergeCell ref="B33:B34"/>
    <mergeCell ref="B35:B36"/>
    <mergeCell ref="B37:B38"/>
    <mergeCell ref="B39:B40"/>
    <mergeCell ref="B105:C106"/>
    <mergeCell ref="B107:C108"/>
    <mergeCell ref="B113:C114"/>
    <mergeCell ref="B115:C116"/>
    <mergeCell ref="B98:C98"/>
    <mergeCell ref="B109:C110"/>
    <mergeCell ref="B111:C112"/>
  </mergeCells>
  <phoneticPr fontId="2"/>
  <pageMargins left="0.70866141732283472" right="0.70866141732283472" top="0.56000000000000005" bottom="0.51" header="0.31496062992125984" footer="0.31496062992125984"/>
  <pageSetup paperSize="9" orientation="landscape" r:id="rId1"/>
  <rowBreaks count="1" manualBreakCount="1">
    <brk id="77" max="1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5" width="10.625" style="18" customWidth="1"/>
    <col min="16" max="32" width="5.625" style="18" customWidth="1"/>
    <col min="33" max="16384" width="9" style="18"/>
  </cols>
  <sheetData>
    <row r="1" spans="2:14" ht="27.75" customHeight="1" x14ac:dyDescent="0.4">
      <c r="B1" s="370" t="s">
        <v>513</v>
      </c>
    </row>
    <row r="2" spans="2:14" ht="13.5" x14ac:dyDescent="0.4">
      <c r="N2" s="185"/>
    </row>
    <row r="3" spans="2:14" ht="13.5" x14ac:dyDescent="0.4">
      <c r="B3" s="10" t="s">
        <v>220</v>
      </c>
      <c r="C3" s="10"/>
      <c r="D3" s="10"/>
      <c r="E3" s="11"/>
      <c r="F3" s="10"/>
      <c r="G3" s="10"/>
      <c r="N3" s="185"/>
    </row>
    <row r="4" spans="2:14" ht="13.5" x14ac:dyDescent="0.4">
      <c r="B4" s="10"/>
      <c r="C4" s="10"/>
      <c r="D4" s="10"/>
      <c r="E4" s="11"/>
      <c r="F4" s="10"/>
      <c r="G4" s="10"/>
      <c r="N4" s="185"/>
    </row>
    <row r="5" spans="2:14" ht="11.25" customHeight="1" x14ac:dyDescent="0.4">
      <c r="H5" s="99" t="s">
        <v>349</v>
      </c>
      <c r="N5" s="185"/>
    </row>
    <row r="6" spans="2:14" s="142" customFormat="1" ht="24.75" customHeight="1" x14ac:dyDescent="0.4">
      <c r="B6" s="364"/>
      <c r="C6" s="365"/>
      <c r="D6" s="365"/>
      <c r="E6" s="365"/>
      <c r="F6" s="159"/>
      <c r="G6" s="23" t="s">
        <v>141</v>
      </c>
      <c r="H6" s="23" t="s">
        <v>25</v>
      </c>
      <c r="J6" s="18"/>
      <c r="L6" s="185"/>
    </row>
    <row r="7" spans="2:14" ht="15" customHeight="1" x14ac:dyDescent="0.15">
      <c r="B7" s="143" t="s">
        <v>377</v>
      </c>
      <c r="C7" s="163"/>
      <c r="D7" s="163"/>
      <c r="E7" s="163"/>
      <c r="F7" s="22"/>
      <c r="G7" s="85">
        <v>352</v>
      </c>
      <c r="H7" s="146">
        <f>G7/802</f>
        <v>0.43890274314214461</v>
      </c>
      <c r="L7" s="185"/>
    </row>
    <row r="8" spans="2:14" ht="15" customHeight="1" x14ac:dyDescent="0.15">
      <c r="B8" s="143" t="s">
        <v>376</v>
      </c>
      <c r="C8" s="163"/>
      <c r="D8" s="163"/>
      <c r="E8" s="163"/>
      <c r="F8" s="22"/>
      <c r="G8" s="85">
        <v>321</v>
      </c>
      <c r="H8" s="146">
        <f t="shared" ref="H8:H16" si="0">G8/802</f>
        <v>0.40024937655860349</v>
      </c>
      <c r="L8" s="185"/>
    </row>
    <row r="9" spans="2:14" ht="15" customHeight="1" x14ac:dyDescent="0.15">
      <c r="B9" s="143" t="s">
        <v>208</v>
      </c>
      <c r="C9" s="163"/>
      <c r="D9" s="163"/>
      <c r="E9" s="163"/>
      <c r="F9" s="22"/>
      <c r="G9" s="85">
        <v>229</v>
      </c>
      <c r="H9" s="146">
        <f t="shared" si="0"/>
        <v>0.28553615960099749</v>
      </c>
      <c r="L9" s="185"/>
    </row>
    <row r="10" spans="2:14" ht="15" customHeight="1" x14ac:dyDescent="0.15">
      <c r="B10" s="143" t="s">
        <v>209</v>
      </c>
      <c r="C10" s="163"/>
      <c r="D10" s="163"/>
      <c r="E10" s="163"/>
      <c r="F10" s="22"/>
      <c r="G10" s="85">
        <v>23</v>
      </c>
      <c r="H10" s="146">
        <f t="shared" si="0"/>
        <v>2.8678304239401497E-2</v>
      </c>
      <c r="L10" s="185"/>
    </row>
    <row r="11" spans="2:14" ht="15" customHeight="1" x14ac:dyDescent="0.15">
      <c r="B11" s="143" t="s">
        <v>210</v>
      </c>
      <c r="C11" s="163"/>
      <c r="D11" s="163"/>
      <c r="E11" s="163"/>
      <c r="F11" s="22"/>
      <c r="G11" s="85">
        <v>37</v>
      </c>
      <c r="H11" s="146">
        <f t="shared" si="0"/>
        <v>4.6134663341645885E-2</v>
      </c>
      <c r="L11" s="185"/>
    </row>
    <row r="12" spans="2:14" ht="15" customHeight="1" x14ac:dyDescent="0.15">
      <c r="B12" s="143" t="s">
        <v>211</v>
      </c>
      <c r="C12" s="163"/>
      <c r="D12" s="163"/>
      <c r="E12" s="163"/>
      <c r="F12" s="22"/>
      <c r="G12" s="85">
        <v>82</v>
      </c>
      <c r="H12" s="146">
        <f t="shared" si="0"/>
        <v>0.10224438902743142</v>
      </c>
      <c r="L12" s="185"/>
    </row>
    <row r="13" spans="2:14" ht="15" customHeight="1" x14ac:dyDescent="0.15">
      <c r="B13" s="143" t="s">
        <v>378</v>
      </c>
      <c r="C13" s="163"/>
      <c r="D13" s="163"/>
      <c r="E13" s="163"/>
      <c r="F13" s="22"/>
      <c r="G13" s="85">
        <v>412</v>
      </c>
      <c r="H13" s="146">
        <f t="shared" si="0"/>
        <v>0.513715710723192</v>
      </c>
      <c r="L13" s="185"/>
    </row>
    <row r="14" spans="2:14" ht="15" customHeight="1" x14ac:dyDescent="0.15">
      <c r="B14" s="143" t="s">
        <v>213</v>
      </c>
      <c r="C14" s="163"/>
      <c r="D14" s="163"/>
      <c r="E14" s="163"/>
      <c r="F14" s="22"/>
      <c r="G14" s="85">
        <v>50</v>
      </c>
      <c r="H14" s="146">
        <f t="shared" si="0"/>
        <v>6.2344139650872821E-2</v>
      </c>
      <c r="L14" s="185"/>
    </row>
    <row r="15" spans="2:14" ht="15" customHeight="1" x14ac:dyDescent="0.15">
      <c r="B15" s="143" t="s">
        <v>2</v>
      </c>
      <c r="C15" s="163"/>
      <c r="D15" s="163"/>
      <c r="E15" s="163"/>
      <c r="F15" s="22"/>
      <c r="G15" s="85">
        <v>14</v>
      </c>
      <c r="H15" s="146">
        <f t="shared" si="0"/>
        <v>1.7456359102244388E-2</v>
      </c>
      <c r="L15" s="185"/>
    </row>
    <row r="16" spans="2:14" ht="15" customHeight="1" thickBot="1" x14ac:dyDescent="0.2">
      <c r="B16" s="170" t="s">
        <v>0</v>
      </c>
      <c r="C16" s="186"/>
      <c r="D16" s="186"/>
      <c r="E16" s="186"/>
      <c r="F16" s="30"/>
      <c r="G16" s="150">
        <v>120</v>
      </c>
      <c r="H16" s="146">
        <f t="shared" si="0"/>
        <v>0.14962593516209477</v>
      </c>
    </row>
    <row r="17" spans="2:15" ht="15" customHeight="1" thickTop="1" x14ac:dyDescent="0.15">
      <c r="B17" s="325" t="s">
        <v>14</v>
      </c>
      <c r="C17" s="326"/>
      <c r="D17" s="326"/>
      <c r="E17" s="326"/>
      <c r="F17" s="162"/>
      <c r="G17" s="152">
        <f>SUM(G7:G16)</f>
        <v>1640</v>
      </c>
      <c r="H17" s="153"/>
    </row>
    <row r="19" spans="2:15" ht="14.25" customHeight="1" x14ac:dyDescent="0.4">
      <c r="B19" s="18" t="s">
        <v>80</v>
      </c>
    </row>
    <row r="20" spans="2:15" ht="75" customHeight="1" x14ac:dyDescent="0.4">
      <c r="B20" s="1"/>
      <c r="C20" s="83" t="s">
        <v>39</v>
      </c>
      <c r="D20" s="83" t="s">
        <v>377</v>
      </c>
      <c r="E20" s="83" t="s">
        <v>376</v>
      </c>
      <c r="F20" s="83" t="s">
        <v>379</v>
      </c>
      <c r="G20" s="83" t="s">
        <v>209</v>
      </c>
      <c r="H20" s="83" t="s">
        <v>210</v>
      </c>
      <c r="I20" s="84" t="s">
        <v>211</v>
      </c>
      <c r="J20" s="84" t="s">
        <v>378</v>
      </c>
      <c r="K20" s="84" t="s">
        <v>213</v>
      </c>
      <c r="L20" s="84" t="s">
        <v>2</v>
      </c>
      <c r="M20" s="84" t="s">
        <v>91</v>
      </c>
    </row>
    <row r="21" spans="2:15" ht="15" customHeight="1" x14ac:dyDescent="0.4">
      <c r="B21" s="4" t="s">
        <v>267</v>
      </c>
      <c r="C21" s="8">
        <f>SUM(D21:M21)</f>
        <v>2045</v>
      </c>
      <c r="D21" s="5">
        <v>522</v>
      </c>
      <c r="E21" s="5">
        <v>493</v>
      </c>
      <c r="F21" s="5">
        <v>305</v>
      </c>
      <c r="G21" s="5">
        <v>41</v>
      </c>
      <c r="H21" s="5">
        <v>36</v>
      </c>
      <c r="I21" s="6">
        <v>166</v>
      </c>
      <c r="J21" s="6">
        <v>381</v>
      </c>
      <c r="K21" s="6">
        <v>68</v>
      </c>
      <c r="L21" s="6">
        <v>21</v>
      </c>
      <c r="M21" s="6">
        <v>12</v>
      </c>
    </row>
    <row r="22" spans="2:15" ht="15" customHeight="1" x14ac:dyDescent="0.4">
      <c r="B22" s="7" t="s">
        <v>268</v>
      </c>
      <c r="C22" s="8">
        <f>SUM(D22:M22)</f>
        <v>1640</v>
      </c>
      <c r="D22" s="8">
        <v>352</v>
      </c>
      <c r="E22" s="8">
        <v>321</v>
      </c>
      <c r="F22" s="8">
        <v>229</v>
      </c>
      <c r="G22" s="8">
        <v>23</v>
      </c>
      <c r="H22" s="8">
        <v>37</v>
      </c>
      <c r="I22" s="9">
        <v>82</v>
      </c>
      <c r="J22" s="9">
        <v>412</v>
      </c>
      <c r="K22" s="9">
        <v>50</v>
      </c>
      <c r="L22" s="9">
        <v>14</v>
      </c>
      <c r="M22" s="9">
        <v>120</v>
      </c>
    </row>
    <row r="23" spans="2:15" ht="7.5" customHeight="1" x14ac:dyDescent="0.4">
      <c r="B23" s="10"/>
      <c r="C23" s="10"/>
      <c r="D23" s="10"/>
      <c r="E23" s="11"/>
      <c r="F23" s="10"/>
      <c r="G23" s="10"/>
      <c r="H23" s="10"/>
      <c r="I23" s="10"/>
      <c r="J23" s="10"/>
      <c r="K23" s="10"/>
      <c r="L23" s="10"/>
      <c r="M23" s="10"/>
    </row>
    <row r="24" spans="2:15" ht="15" customHeight="1" x14ac:dyDescent="0.4">
      <c r="B24" s="4" t="s">
        <v>267</v>
      </c>
      <c r="C24" s="12">
        <f>C21/C21</f>
        <v>1</v>
      </c>
      <c r="D24" s="12">
        <f>D21/$C21</f>
        <v>0.25525672371638142</v>
      </c>
      <c r="E24" s="12">
        <f t="shared" ref="E24:M25" si="1">E21/$C21</f>
        <v>0.24107579462102691</v>
      </c>
      <c r="F24" s="12">
        <f t="shared" si="1"/>
        <v>0.1491442542787286</v>
      </c>
      <c r="G24" s="12">
        <f t="shared" si="1"/>
        <v>2.0048899755501223E-2</v>
      </c>
      <c r="H24" s="12">
        <f t="shared" si="1"/>
        <v>1.7603911980440097E-2</v>
      </c>
      <c r="I24" s="12">
        <f t="shared" si="1"/>
        <v>8.1173594132029334E-2</v>
      </c>
      <c r="J24" s="12">
        <f t="shared" si="1"/>
        <v>0.18630806845965769</v>
      </c>
      <c r="K24" s="12">
        <f t="shared" si="1"/>
        <v>3.3251833740831294E-2</v>
      </c>
      <c r="L24" s="12">
        <f t="shared" si="1"/>
        <v>1.0268948655256724E-2</v>
      </c>
      <c r="M24" s="12">
        <f t="shared" si="1"/>
        <v>5.8679706601466996E-3</v>
      </c>
    </row>
    <row r="25" spans="2:15" ht="15" customHeight="1" x14ac:dyDescent="0.4">
      <c r="B25" s="7" t="s">
        <v>268</v>
      </c>
      <c r="C25" s="12">
        <f>C22/C22</f>
        <v>1</v>
      </c>
      <c r="D25" s="12">
        <f>D22/$C22</f>
        <v>0.21463414634146341</v>
      </c>
      <c r="E25" s="12">
        <f t="shared" si="1"/>
        <v>0.19573170731707318</v>
      </c>
      <c r="F25" s="12">
        <f t="shared" si="1"/>
        <v>0.13963414634146343</v>
      </c>
      <c r="G25" s="12">
        <f t="shared" si="1"/>
        <v>1.4024390243902439E-2</v>
      </c>
      <c r="H25" s="12">
        <f t="shared" si="1"/>
        <v>2.2560975609756097E-2</v>
      </c>
      <c r="I25" s="12">
        <f t="shared" si="1"/>
        <v>0.05</v>
      </c>
      <c r="J25" s="12">
        <f t="shared" si="1"/>
        <v>0.25121951219512195</v>
      </c>
      <c r="K25" s="12">
        <f t="shared" si="1"/>
        <v>3.048780487804878E-2</v>
      </c>
      <c r="L25" s="12">
        <f t="shared" si="1"/>
        <v>8.5365853658536592E-3</v>
      </c>
      <c r="M25" s="12">
        <f t="shared" si="1"/>
        <v>7.3170731707317069E-2</v>
      </c>
    </row>
    <row r="26" spans="2:15" ht="15" customHeight="1" x14ac:dyDescent="0.4">
      <c r="B26" s="37"/>
      <c r="C26" s="38"/>
      <c r="D26" s="38"/>
      <c r="E26" s="38"/>
      <c r="F26" s="38"/>
      <c r="G26" s="38"/>
      <c r="H26" s="38"/>
      <c r="I26" s="38"/>
      <c r="J26" s="38"/>
      <c r="K26" s="38"/>
      <c r="L26" s="38"/>
      <c r="M26" s="38"/>
      <c r="N26" s="38"/>
    </row>
    <row r="27" spans="2:15" ht="21.75" customHeight="1" x14ac:dyDescent="0.4">
      <c r="B27" s="87"/>
      <c r="C27" s="315" t="s">
        <v>322</v>
      </c>
      <c r="D27" s="315"/>
      <c r="E27" s="315" t="s">
        <v>323</v>
      </c>
      <c r="F27" s="315"/>
      <c r="G27" s="315" t="s">
        <v>324</v>
      </c>
      <c r="H27" s="315"/>
      <c r="I27" s="315" t="s">
        <v>325</v>
      </c>
      <c r="J27" s="315"/>
      <c r="K27" s="88"/>
      <c r="L27" s="88"/>
      <c r="M27" s="88"/>
      <c r="N27" s="88"/>
      <c r="O27" s="33"/>
    </row>
    <row r="28" spans="2:15" ht="38.25" customHeight="1" x14ac:dyDescent="0.4">
      <c r="B28" s="4" t="s">
        <v>15</v>
      </c>
      <c r="C28" s="319" t="s">
        <v>393</v>
      </c>
      <c r="D28" s="320"/>
      <c r="E28" s="319" t="s">
        <v>394</v>
      </c>
      <c r="F28" s="320"/>
      <c r="G28" s="319" t="s">
        <v>395</v>
      </c>
      <c r="H28" s="320"/>
      <c r="I28" s="319" t="s">
        <v>396</v>
      </c>
      <c r="J28" s="320"/>
      <c r="K28" s="88"/>
      <c r="L28" s="88"/>
      <c r="M28" s="88"/>
      <c r="N28" s="88"/>
      <c r="O28" s="88"/>
    </row>
    <row r="29" spans="2:15" ht="38.25" customHeight="1" x14ac:dyDescent="0.4">
      <c r="B29" s="7" t="s">
        <v>268</v>
      </c>
      <c r="C29" s="319" t="s">
        <v>397</v>
      </c>
      <c r="D29" s="320"/>
      <c r="E29" s="319" t="s">
        <v>398</v>
      </c>
      <c r="F29" s="320"/>
      <c r="G29" s="319" t="s">
        <v>399</v>
      </c>
      <c r="H29" s="320"/>
      <c r="I29" s="319" t="s">
        <v>400</v>
      </c>
      <c r="J29" s="320"/>
      <c r="K29" s="88"/>
      <c r="L29" s="88"/>
      <c r="M29" s="88"/>
      <c r="N29" s="88"/>
      <c r="O29" s="88"/>
    </row>
    <row r="30" spans="2:15" ht="15" customHeight="1" x14ac:dyDescent="0.4">
      <c r="B30" s="86"/>
      <c r="C30" s="38"/>
      <c r="D30" s="38"/>
      <c r="E30" s="38"/>
      <c r="F30" s="38"/>
      <c r="G30" s="38"/>
      <c r="H30" s="38"/>
      <c r="I30" s="38"/>
      <c r="J30" s="38"/>
      <c r="K30" s="38"/>
      <c r="L30" s="38"/>
      <c r="M30" s="38"/>
      <c r="N30" s="38"/>
    </row>
    <row r="31" spans="2:15" x14ac:dyDescent="0.4">
      <c r="B31" s="18" t="s">
        <v>36</v>
      </c>
    </row>
    <row r="32" spans="2:15" s="24" customFormat="1" ht="56.25" x14ac:dyDescent="0.4">
      <c r="B32" s="89"/>
      <c r="C32" s="90" t="s">
        <v>39</v>
      </c>
      <c r="D32" s="96" t="s">
        <v>206</v>
      </c>
      <c r="E32" s="96" t="s">
        <v>207</v>
      </c>
      <c r="F32" s="96" t="s">
        <v>208</v>
      </c>
      <c r="G32" s="96" t="s">
        <v>209</v>
      </c>
      <c r="H32" s="96" t="s">
        <v>210</v>
      </c>
      <c r="I32" s="96" t="s">
        <v>211</v>
      </c>
      <c r="J32" s="96" t="s">
        <v>212</v>
      </c>
      <c r="K32" s="96" t="s">
        <v>213</v>
      </c>
      <c r="L32" s="91" t="s">
        <v>2</v>
      </c>
      <c r="M32" s="91" t="s">
        <v>91</v>
      </c>
    </row>
    <row r="33" spans="2:13" x14ac:dyDescent="0.15">
      <c r="B33" s="164" t="s">
        <v>42</v>
      </c>
      <c r="C33" s="44">
        <f>SUM(D33:M33)</f>
        <v>1640</v>
      </c>
      <c r="D33" s="45">
        <f>SUM(D35,D37,D39,D41,D43,D45,D47,D49,D51,D53,D55)</f>
        <v>352</v>
      </c>
      <c r="E33" s="45">
        <f t="shared" ref="E33:H33" si="2">SUM(E35,E37,E39,E41,E43,E45,E47,E49,E51,E53,E55)</f>
        <v>321</v>
      </c>
      <c r="F33" s="45">
        <f t="shared" si="2"/>
        <v>229</v>
      </c>
      <c r="G33" s="45">
        <f t="shared" si="2"/>
        <v>23</v>
      </c>
      <c r="H33" s="45">
        <f t="shared" si="2"/>
        <v>37</v>
      </c>
      <c r="I33" s="45">
        <f>SUM(I35,I37,I39,I41,I43,I45,I47,I49,I51,I53,I55)</f>
        <v>82</v>
      </c>
      <c r="J33" s="45">
        <f t="shared" ref="J33:M33" si="3">SUM(J35,J37,J39,J41,J43,J45,J47,J49,J51,J53,J55)</f>
        <v>412</v>
      </c>
      <c r="K33" s="45">
        <f t="shared" si="3"/>
        <v>50</v>
      </c>
      <c r="L33" s="45">
        <f t="shared" si="3"/>
        <v>14</v>
      </c>
      <c r="M33" s="45">
        <f t="shared" si="3"/>
        <v>120</v>
      </c>
    </row>
    <row r="34" spans="2:13" ht="12.75" thickBot="1" x14ac:dyDescent="0.2">
      <c r="B34" s="47"/>
      <c r="C34" s="48">
        <f>$C33/C33</f>
        <v>1</v>
      </c>
      <c r="D34" s="48">
        <f>D33/$C33</f>
        <v>0.21463414634146341</v>
      </c>
      <c r="E34" s="48">
        <f t="shared" ref="E34:H34" si="4">E33/$C33</f>
        <v>0.19573170731707318</v>
      </c>
      <c r="F34" s="48">
        <f t="shared" si="4"/>
        <v>0.13963414634146343</v>
      </c>
      <c r="G34" s="48">
        <f t="shared" si="4"/>
        <v>1.4024390243902439E-2</v>
      </c>
      <c r="H34" s="48">
        <f t="shared" si="4"/>
        <v>2.2560975609756097E-2</v>
      </c>
      <c r="I34" s="48">
        <f>I33/$C33</f>
        <v>0.05</v>
      </c>
      <c r="J34" s="48">
        <f t="shared" ref="J34:M34" si="5">J33/$C33</f>
        <v>0.25121951219512195</v>
      </c>
      <c r="K34" s="48">
        <f t="shared" si="5"/>
        <v>3.048780487804878E-2</v>
      </c>
      <c r="L34" s="48">
        <f t="shared" si="5"/>
        <v>8.5365853658536592E-3</v>
      </c>
      <c r="M34" s="48">
        <f t="shared" si="5"/>
        <v>7.3170731707317069E-2</v>
      </c>
    </row>
    <row r="35" spans="2:13" ht="12.75" thickTop="1" x14ac:dyDescent="0.15">
      <c r="B35" s="50" t="s">
        <v>5</v>
      </c>
      <c r="C35" s="44">
        <f>SUM(D35:M35)</f>
        <v>488</v>
      </c>
      <c r="D35" s="51">
        <v>107</v>
      </c>
      <c r="E35" s="45">
        <v>83</v>
      </c>
      <c r="F35" s="45">
        <v>70</v>
      </c>
      <c r="G35" s="45">
        <v>1</v>
      </c>
      <c r="H35" s="45">
        <v>8</v>
      </c>
      <c r="I35" s="51">
        <v>28</v>
      </c>
      <c r="J35" s="45">
        <v>123</v>
      </c>
      <c r="K35" s="45">
        <v>26</v>
      </c>
      <c r="L35" s="45">
        <v>6</v>
      </c>
      <c r="M35" s="45">
        <v>36</v>
      </c>
    </row>
    <row r="36" spans="2:13" x14ac:dyDescent="0.15">
      <c r="B36" s="52"/>
      <c r="C36" s="53">
        <f>$C35/C35</f>
        <v>1</v>
      </c>
      <c r="D36" s="53">
        <f>D35/$C35</f>
        <v>0.21926229508196721</v>
      </c>
      <c r="E36" s="53">
        <f t="shared" ref="E36:H36" si="6">E35/$C35</f>
        <v>0.17008196721311475</v>
      </c>
      <c r="F36" s="53">
        <f t="shared" si="6"/>
        <v>0.14344262295081966</v>
      </c>
      <c r="G36" s="53">
        <f t="shared" si="6"/>
        <v>2.0491803278688526E-3</v>
      </c>
      <c r="H36" s="53">
        <f t="shared" si="6"/>
        <v>1.6393442622950821E-2</v>
      </c>
      <c r="I36" s="53">
        <f>I35/$C35</f>
        <v>5.737704918032787E-2</v>
      </c>
      <c r="J36" s="53">
        <f t="shared" ref="J36:M36" si="7">J35/$C35</f>
        <v>0.25204918032786883</v>
      </c>
      <c r="K36" s="53">
        <f t="shared" si="7"/>
        <v>5.3278688524590161E-2</v>
      </c>
      <c r="L36" s="53">
        <f t="shared" si="7"/>
        <v>1.2295081967213115E-2</v>
      </c>
      <c r="M36" s="53">
        <f t="shared" si="7"/>
        <v>7.3770491803278687E-2</v>
      </c>
    </row>
    <row r="37" spans="2:13" x14ac:dyDescent="0.15">
      <c r="B37" s="50" t="s">
        <v>6</v>
      </c>
      <c r="C37" s="44">
        <f>SUM(D37:M37)</f>
        <v>178</v>
      </c>
      <c r="D37" s="51">
        <v>40</v>
      </c>
      <c r="E37" s="45">
        <v>31</v>
      </c>
      <c r="F37" s="45">
        <v>22</v>
      </c>
      <c r="G37" s="45">
        <v>4</v>
      </c>
      <c r="H37" s="45">
        <v>6</v>
      </c>
      <c r="I37" s="51">
        <v>11</v>
      </c>
      <c r="J37" s="45">
        <v>40</v>
      </c>
      <c r="K37" s="45">
        <v>8</v>
      </c>
      <c r="L37" s="45">
        <v>1</v>
      </c>
      <c r="M37" s="45">
        <v>15</v>
      </c>
    </row>
    <row r="38" spans="2:13" x14ac:dyDescent="0.15">
      <c r="B38" s="52"/>
      <c r="C38" s="53">
        <f>$C37/C37</f>
        <v>1</v>
      </c>
      <c r="D38" s="53">
        <f>D37/$C37</f>
        <v>0.2247191011235955</v>
      </c>
      <c r="E38" s="53">
        <f t="shared" ref="E38:H38" si="8">E37/$C37</f>
        <v>0.17415730337078653</v>
      </c>
      <c r="F38" s="53">
        <f t="shared" si="8"/>
        <v>0.12359550561797752</v>
      </c>
      <c r="G38" s="53">
        <f t="shared" si="8"/>
        <v>2.247191011235955E-2</v>
      </c>
      <c r="H38" s="53">
        <f t="shared" si="8"/>
        <v>3.3707865168539325E-2</v>
      </c>
      <c r="I38" s="53">
        <f>I37/$C37</f>
        <v>6.1797752808988762E-2</v>
      </c>
      <c r="J38" s="53">
        <f t="shared" ref="J38:M38" si="9">J37/$C37</f>
        <v>0.2247191011235955</v>
      </c>
      <c r="K38" s="53">
        <f t="shared" si="9"/>
        <v>4.49438202247191E-2</v>
      </c>
      <c r="L38" s="53">
        <f t="shared" si="9"/>
        <v>5.6179775280898875E-3</v>
      </c>
      <c r="M38" s="53">
        <f t="shared" si="9"/>
        <v>8.4269662921348312E-2</v>
      </c>
    </row>
    <row r="39" spans="2:13" x14ac:dyDescent="0.15">
      <c r="B39" s="50" t="s">
        <v>7</v>
      </c>
      <c r="C39" s="44">
        <f>SUM(D39:M39)</f>
        <v>451</v>
      </c>
      <c r="D39" s="51">
        <v>93</v>
      </c>
      <c r="E39" s="45">
        <v>104</v>
      </c>
      <c r="F39" s="45">
        <v>66</v>
      </c>
      <c r="G39" s="45">
        <v>9</v>
      </c>
      <c r="H39" s="45">
        <v>11</v>
      </c>
      <c r="I39" s="51">
        <v>18</v>
      </c>
      <c r="J39" s="45">
        <v>112</v>
      </c>
      <c r="K39" s="45">
        <v>7</v>
      </c>
      <c r="L39" s="45">
        <v>1</v>
      </c>
      <c r="M39" s="45">
        <v>30</v>
      </c>
    </row>
    <row r="40" spans="2:13" x14ac:dyDescent="0.15">
      <c r="B40" s="52"/>
      <c r="C40" s="53">
        <f>$C39/C39</f>
        <v>1</v>
      </c>
      <c r="D40" s="53">
        <f>D39/$C39</f>
        <v>0.20620842572062084</v>
      </c>
      <c r="E40" s="53">
        <f t="shared" ref="E40:H40" si="10">E39/$C39</f>
        <v>0.23059866962305986</v>
      </c>
      <c r="F40" s="53">
        <f t="shared" si="10"/>
        <v>0.14634146341463414</v>
      </c>
      <c r="G40" s="53">
        <f t="shared" si="10"/>
        <v>1.9955654101995565E-2</v>
      </c>
      <c r="H40" s="53">
        <f t="shared" si="10"/>
        <v>2.4390243902439025E-2</v>
      </c>
      <c r="I40" s="53">
        <f>I39/$C39</f>
        <v>3.9911308203991129E-2</v>
      </c>
      <c r="J40" s="53">
        <f t="shared" ref="J40:M40" si="11">J39/$C39</f>
        <v>0.24833702882483372</v>
      </c>
      <c r="K40" s="53">
        <f t="shared" si="11"/>
        <v>1.5521064301552107E-2</v>
      </c>
      <c r="L40" s="53">
        <f t="shared" si="11"/>
        <v>2.2172949002217295E-3</v>
      </c>
      <c r="M40" s="53">
        <f t="shared" si="11"/>
        <v>6.6518847006651879E-2</v>
      </c>
    </row>
    <row r="41" spans="2:13" x14ac:dyDescent="0.15">
      <c r="B41" s="50" t="s">
        <v>8</v>
      </c>
      <c r="C41" s="44">
        <f>SUM(D41:M41)</f>
        <v>69</v>
      </c>
      <c r="D41" s="51">
        <v>15</v>
      </c>
      <c r="E41" s="45">
        <v>15</v>
      </c>
      <c r="F41" s="45">
        <v>6</v>
      </c>
      <c r="G41" s="45">
        <v>2</v>
      </c>
      <c r="H41" s="45">
        <v>1</v>
      </c>
      <c r="I41" s="51">
        <v>1</v>
      </c>
      <c r="J41" s="45">
        <v>18</v>
      </c>
      <c r="K41" s="45">
        <v>1</v>
      </c>
      <c r="L41" s="45">
        <v>2</v>
      </c>
      <c r="M41" s="45">
        <v>8</v>
      </c>
    </row>
    <row r="42" spans="2:13" x14ac:dyDescent="0.15">
      <c r="B42" s="52"/>
      <c r="C42" s="53">
        <f>$C41/C41</f>
        <v>1</v>
      </c>
      <c r="D42" s="53">
        <f>D41/$C41</f>
        <v>0.21739130434782608</v>
      </c>
      <c r="E42" s="53">
        <f t="shared" ref="E42:H42" si="12">E41/$C41</f>
        <v>0.21739130434782608</v>
      </c>
      <c r="F42" s="53">
        <f t="shared" si="12"/>
        <v>8.6956521739130432E-2</v>
      </c>
      <c r="G42" s="53">
        <f t="shared" si="12"/>
        <v>2.8985507246376812E-2</v>
      </c>
      <c r="H42" s="53">
        <f t="shared" si="12"/>
        <v>1.4492753623188406E-2</v>
      </c>
      <c r="I42" s="53">
        <f>I41/$C41</f>
        <v>1.4492753623188406E-2</v>
      </c>
      <c r="J42" s="53">
        <f t="shared" ref="J42:M42" si="13">J41/$C41</f>
        <v>0.2608695652173913</v>
      </c>
      <c r="K42" s="53">
        <f t="shared" si="13"/>
        <v>1.4492753623188406E-2</v>
      </c>
      <c r="L42" s="53">
        <f t="shared" si="13"/>
        <v>2.8985507246376812E-2</v>
      </c>
      <c r="M42" s="53">
        <f t="shared" si="13"/>
        <v>0.11594202898550725</v>
      </c>
    </row>
    <row r="43" spans="2:13" x14ac:dyDescent="0.15">
      <c r="B43" s="50" t="s">
        <v>9</v>
      </c>
      <c r="C43" s="44">
        <f>SUM(D43:M43)</f>
        <v>196</v>
      </c>
      <c r="D43" s="51">
        <v>43</v>
      </c>
      <c r="E43" s="45">
        <v>33</v>
      </c>
      <c r="F43" s="45">
        <v>30</v>
      </c>
      <c r="G43" s="45">
        <v>2</v>
      </c>
      <c r="H43" s="45">
        <v>6</v>
      </c>
      <c r="I43" s="51">
        <v>11</v>
      </c>
      <c r="J43" s="45">
        <v>53</v>
      </c>
      <c r="K43" s="45">
        <v>4</v>
      </c>
      <c r="L43" s="45">
        <v>0</v>
      </c>
      <c r="M43" s="45">
        <v>14</v>
      </c>
    </row>
    <row r="44" spans="2:13" x14ac:dyDescent="0.15">
      <c r="B44" s="52"/>
      <c r="C44" s="53">
        <f>$C43/C43</f>
        <v>1</v>
      </c>
      <c r="D44" s="53">
        <f>D43/$C43</f>
        <v>0.21938775510204081</v>
      </c>
      <c r="E44" s="53">
        <f t="shared" ref="E44:H44" si="14">E43/$C43</f>
        <v>0.1683673469387755</v>
      </c>
      <c r="F44" s="53">
        <f t="shared" si="14"/>
        <v>0.15306122448979592</v>
      </c>
      <c r="G44" s="53">
        <f t="shared" si="14"/>
        <v>1.020408163265306E-2</v>
      </c>
      <c r="H44" s="53">
        <f t="shared" si="14"/>
        <v>3.0612244897959183E-2</v>
      </c>
      <c r="I44" s="53">
        <f>I43/$C43</f>
        <v>5.6122448979591837E-2</v>
      </c>
      <c r="J44" s="53">
        <f t="shared" ref="J44:K44" si="15">J43/$C43</f>
        <v>0.27040816326530615</v>
      </c>
      <c r="K44" s="53">
        <f t="shared" si="15"/>
        <v>2.0408163265306121E-2</v>
      </c>
      <c r="L44" s="53">
        <f>L43/$C43</f>
        <v>0</v>
      </c>
      <c r="M44" s="53">
        <f t="shared" ref="M44" si="16">M43/$C43</f>
        <v>7.1428571428571425E-2</v>
      </c>
    </row>
    <row r="45" spans="2:13" x14ac:dyDescent="0.15">
      <c r="B45" s="50" t="s">
        <v>1</v>
      </c>
      <c r="C45" s="44">
        <f>SUM(D45:M45)</f>
        <v>12</v>
      </c>
      <c r="D45" s="51">
        <v>2</v>
      </c>
      <c r="E45" s="45">
        <v>3</v>
      </c>
      <c r="F45" s="45">
        <v>3</v>
      </c>
      <c r="G45" s="45">
        <v>0</v>
      </c>
      <c r="H45" s="45">
        <v>1</v>
      </c>
      <c r="I45" s="51">
        <v>0</v>
      </c>
      <c r="J45" s="45">
        <v>3</v>
      </c>
      <c r="K45" s="45">
        <v>0</v>
      </c>
      <c r="L45" s="45">
        <v>0</v>
      </c>
      <c r="M45" s="45">
        <v>0</v>
      </c>
    </row>
    <row r="46" spans="2:13" x14ac:dyDescent="0.15">
      <c r="B46" s="52"/>
      <c r="C46" s="53">
        <f>$C45/C45</f>
        <v>1</v>
      </c>
      <c r="D46" s="53">
        <f>D45/$C45</f>
        <v>0.16666666666666666</v>
      </c>
      <c r="E46" s="53">
        <f t="shared" ref="E46:H46" si="17">E45/$C45</f>
        <v>0.25</v>
      </c>
      <c r="F46" s="53">
        <f t="shared" si="17"/>
        <v>0.25</v>
      </c>
      <c r="G46" s="53">
        <f t="shared" si="17"/>
        <v>0</v>
      </c>
      <c r="H46" s="53">
        <f t="shared" si="17"/>
        <v>8.3333333333333329E-2</v>
      </c>
      <c r="I46" s="53">
        <f>I45/$C45</f>
        <v>0</v>
      </c>
      <c r="J46" s="53">
        <f t="shared" ref="J46:M46" si="18">J45/$C45</f>
        <v>0.25</v>
      </c>
      <c r="K46" s="53">
        <f t="shared" si="18"/>
        <v>0</v>
      </c>
      <c r="L46" s="53">
        <f t="shared" si="18"/>
        <v>0</v>
      </c>
      <c r="M46" s="53">
        <f t="shared" si="18"/>
        <v>0</v>
      </c>
    </row>
    <row r="47" spans="2:13" x14ac:dyDescent="0.15">
      <c r="B47" s="50" t="s">
        <v>10</v>
      </c>
      <c r="C47" s="44">
        <f>SUM(D47:M47)</f>
        <v>42</v>
      </c>
      <c r="D47" s="51">
        <v>8</v>
      </c>
      <c r="E47" s="45">
        <v>10</v>
      </c>
      <c r="F47" s="45">
        <v>6</v>
      </c>
      <c r="G47" s="45">
        <v>1</v>
      </c>
      <c r="H47" s="45">
        <v>2</v>
      </c>
      <c r="I47" s="51">
        <v>4</v>
      </c>
      <c r="J47" s="45">
        <v>10</v>
      </c>
      <c r="K47" s="45">
        <v>0</v>
      </c>
      <c r="L47" s="45">
        <v>0</v>
      </c>
      <c r="M47" s="45">
        <v>1</v>
      </c>
    </row>
    <row r="48" spans="2:13" x14ac:dyDescent="0.15">
      <c r="B48" s="52"/>
      <c r="C48" s="53">
        <f>$C47/C47</f>
        <v>1</v>
      </c>
      <c r="D48" s="53">
        <f>D47/$C47</f>
        <v>0.19047619047619047</v>
      </c>
      <c r="E48" s="53">
        <f t="shared" ref="E48:H48" si="19">E47/$C47</f>
        <v>0.23809523809523808</v>
      </c>
      <c r="F48" s="53">
        <f t="shared" si="19"/>
        <v>0.14285714285714285</v>
      </c>
      <c r="G48" s="53">
        <f t="shared" si="19"/>
        <v>2.3809523809523808E-2</v>
      </c>
      <c r="H48" s="53">
        <f t="shared" si="19"/>
        <v>4.7619047619047616E-2</v>
      </c>
      <c r="I48" s="53">
        <f>I47/$C47</f>
        <v>9.5238095238095233E-2</v>
      </c>
      <c r="J48" s="53">
        <f t="shared" ref="J48:M48" si="20">J47/$C47</f>
        <v>0.23809523809523808</v>
      </c>
      <c r="K48" s="53">
        <f t="shared" si="20"/>
        <v>0</v>
      </c>
      <c r="L48" s="53">
        <f t="shared" si="20"/>
        <v>0</v>
      </c>
      <c r="M48" s="53">
        <f t="shared" si="20"/>
        <v>2.3809523809523808E-2</v>
      </c>
    </row>
    <row r="49" spans="2:14" x14ac:dyDescent="0.15">
      <c r="B49" s="50" t="s">
        <v>11</v>
      </c>
      <c r="C49" s="44">
        <f>SUM(D49:M49)</f>
        <v>8</v>
      </c>
      <c r="D49" s="51">
        <v>2</v>
      </c>
      <c r="E49" s="45">
        <v>2</v>
      </c>
      <c r="F49" s="45">
        <v>0</v>
      </c>
      <c r="G49" s="45">
        <v>0</v>
      </c>
      <c r="H49" s="45">
        <v>0</v>
      </c>
      <c r="I49" s="51">
        <v>1</v>
      </c>
      <c r="J49" s="45">
        <v>3</v>
      </c>
      <c r="K49" s="45">
        <v>0</v>
      </c>
      <c r="L49" s="45">
        <v>0</v>
      </c>
      <c r="M49" s="45">
        <v>0</v>
      </c>
    </row>
    <row r="50" spans="2:14" x14ac:dyDescent="0.15">
      <c r="B50" s="52"/>
      <c r="C50" s="53">
        <f>$C49/C49</f>
        <v>1</v>
      </c>
      <c r="D50" s="53">
        <f>D49/$C49</f>
        <v>0.25</v>
      </c>
      <c r="E50" s="53">
        <f t="shared" ref="E50:H50" si="21">E49/$C49</f>
        <v>0.25</v>
      </c>
      <c r="F50" s="53">
        <f t="shared" si="21"/>
        <v>0</v>
      </c>
      <c r="G50" s="53">
        <f t="shared" si="21"/>
        <v>0</v>
      </c>
      <c r="H50" s="53">
        <f t="shared" si="21"/>
        <v>0</v>
      </c>
      <c r="I50" s="53">
        <f>I49/$C49</f>
        <v>0.125</v>
      </c>
      <c r="J50" s="53">
        <f t="shared" ref="J50:M50" si="22">J49/$C49</f>
        <v>0.375</v>
      </c>
      <c r="K50" s="53">
        <f t="shared" si="22"/>
        <v>0</v>
      </c>
      <c r="L50" s="53">
        <f t="shared" si="22"/>
        <v>0</v>
      </c>
      <c r="M50" s="53">
        <f t="shared" si="22"/>
        <v>0</v>
      </c>
    </row>
    <row r="51" spans="2:14" x14ac:dyDescent="0.15">
      <c r="B51" s="50" t="s">
        <v>12</v>
      </c>
      <c r="C51" s="44">
        <f>SUM(D51:M51)</f>
        <v>40</v>
      </c>
      <c r="D51" s="51">
        <v>10</v>
      </c>
      <c r="E51" s="45">
        <v>8</v>
      </c>
      <c r="F51" s="45">
        <v>7</v>
      </c>
      <c r="G51" s="45">
        <v>0</v>
      </c>
      <c r="H51" s="45">
        <v>0</v>
      </c>
      <c r="I51" s="51">
        <v>3</v>
      </c>
      <c r="J51" s="45">
        <v>9</v>
      </c>
      <c r="K51" s="45">
        <v>1</v>
      </c>
      <c r="L51" s="45">
        <v>0</v>
      </c>
      <c r="M51" s="45">
        <v>2</v>
      </c>
    </row>
    <row r="52" spans="2:14" x14ac:dyDescent="0.15">
      <c r="B52" s="52"/>
      <c r="C52" s="53">
        <f>$C51/C51</f>
        <v>1</v>
      </c>
      <c r="D52" s="53">
        <f>D51/$C51</f>
        <v>0.25</v>
      </c>
      <c r="E52" s="53">
        <f t="shared" ref="E52:H52" si="23">E51/$C51</f>
        <v>0.2</v>
      </c>
      <c r="F52" s="53">
        <f t="shared" si="23"/>
        <v>0.17499999999999999</v>
      </c>
      <c r="G52" s="53">
        <f t="shared" si="23"/>
        <v>0</v>
      </c>
      <c r="H52" s="53">
        <f t="shared" si="23"/>
        <v>0</v>
      </c>
      <c r="I52" s="53">
        <f>I51/$C51</f>
        <v>7.4999999999999997E-2</v>
      </c>
      <c r="J52" s="53">
        <f t="shared" ref="J52:M52" si="24">J51/$C51</f>
        <v>0.22500000000000001</v>
      </c>
      <c r="K52" s="53">
        <f t="shared" si="24"/>
        <v>2.5000000000000001E-2</v>
      </c>
      <c r="L52" s="53">
        <f t="shared" si="24"/>
        <v>0</v>
      </c>
      <c r="M52" s="53">
        <f t="shared" si="24"/>
        <v>0.05</v>
      </c>
    </row>
    <row r="53" spans="2:14" x14ac:dyDescent="0.15">
      <c r="B53" s="50" t="s">
        <v>13</v>
      </c>
      <c r="C53" s="44">
        <f>SUM(D53:M53)</f>
        <v>20</v>
      </c>
      <c r="D53" s="138">
        <v>3</v>
      </c>
      <c r="E53" s="138">
        <v>4</v>
      </c>
      <c r="F53" s="138">
        <v>3</v>
      </c>
      <c r="G53" s="138">
        <v>1</v>
      </c>
      <c r="H53" s="138">
        <v>0</v>
      </c>
      <c r="I53" s="138">
        <v>2</v>
      </c>
      <c r="J53" s="138">
        <v>6</v>
      </c>
      <c r="K53" s="138">
        <v>0</v>
      </c>
      <c r="L53" s="138">
        <v>0</v>
      </c>
      <c r="M53" s="138">
        <v>1</v>
      </c>
    </row>
    <row r="54" spans="2:14" x14ac:dyDescent="0.15">
      <c r="B54" s="52"/>
      <c r="C54" s="53">
        <f>$C53/C53</f>
        <v>1</v>
      </c>
      <c r="D54" s="53">
        <f>D53/$C53</f>
        <v>0.15</v>
      </c>
      <c r="E54" s="53">
        <f t="shared" ref="E54:H54" si="25">E53/$C53</f>
        <v>0.2</v>
      </c>
      <c r="F54" s="53">
        <f t="shared" si="25"/>
        <v>0.15</v>
      </c>
      <c r="G54" s="53">
        <f t="shared" si="25"/>
        <v>0.05</v>
      </c>
      <c r="H54" s="53">
        <f t="shared" si="25"/>
        <v>0</v>
      </c>
      <c r="I54" s="53">
        <f>I53/$C53</f>
        <v>0.1</v>
      </c>
      <c r="J54" s="53">
        <f t="shared" ref="J54:M54" si="26">J53/$C53</f>
        <v>0.3</v>
      </c>
      <c r="K54" s="53">
        <f t="shared" si="26"/>
        <v>0</v>
      </c>
      <c r="L54" s="53">
        <f t="shared" si="26"/>
        <v>0</v>
      </c>
      <c r="M54" s="53">
        <f t="shared" si="26"/>
        <v>0.05</v>
      </c>
    </row>
    <row r="55" spans="2:14" x14ac:dyDescent="0.15">
      <c r="B55" s="50" t="s">
        <v>43</v>
      </c>
      <c r="C55" s="44">
        <f>SUM(D55:M55)</f>
        <v>136</v>
      </c>
      <c r="D55" s="51">
        <v>29</v>
      </c>
      <c r="E55" s="45">
        <v>28</v>
      </c>
      <c r="F55" s="45">
        <v>16</v>
      </c>
      <c r="G55" s="45">
        <v>3</v>
      </c>
      <c r="H55" s="45">
        <v>2</v>
      </c>
      <c r="I55" s="51">
        <v>3</v>
      </c>
      <c r="J55" s="45">
        <v>35</v>
      </c>
      <c r="K55" s="45">
        <v>3</v>
      </c>
      <c r="L55" s="45">
        <v>4</v>
      </c>
      <c r="M55" s="45">
        <v>13</v>
      </c>
    </row>
    <row r="56" spans="2:14" x14ac:dyDescent="0.15">
      <c r="B56" s="52"/>
      <c r="C56" s="53">
        <f>$C55/C55</f>
        <v>1</v>
      </c>
      <c r="D56" s="53">
        <f>D55/$C55</f>
        <v>0.21323529411764705</v>
      </c>
      <c r="E56" s="53">
        <f t="shared" ref="E56:H56" si="27">E55/$C55</f>
        <v>0.20588235294117646</v>
      </c>
      <c r="F56" s="53">
        <f t="shared" si="27"/>
        <v>0.11764705882352941</v>
      </c>
      <c r="G56" s="53">
        <f t="shared" si="27"/>
        <v>2.2058823529411766E-2</v>
      </c>
      <c r="H56" s="53">
        <f t="shared" si="27"/>
        <v>1.4705882352941176E-2</v>
      </c>
      <c r="I56" s="53">
        <f>I55/$C55</f>
        <v>2.2058823529411766E-2</v>
      </c>
      <c r="J56" s="53">
        <f t="shared" ref="J56:M56" si="28">J55/$C55</f>
        <v>0.25735294117647056</v>
      </c>
      <c r="K56" s="53">
        <f t="shared" si="28"/>
        <v>2.2058823529411766E-2</v>
      </c>
      <c r="L56" s="53">
        <f t="shared" si="28"/>
        <v>2.9411764705882353E-2</v>
      </c>
      <c r="M56" s="53">
        <f t="shared" si="28"/>
        <v>9.5588235294117641E-2</v>
      </c>
    </row>
    <row r="58" spans="2:14" x14ac:dyDescent="0.4">
      <c r="B58" s="18" t="s">
        <v>48</v>
      </c>
      <c r="M58" s="19"/>
      <c r="N58" s="19"/>
    </row>
    <row r="59" spans="2:14" s="24" customFormat="1" ht="56.25" x14ac:dyDescent="0.4">
      <c r="B59" s="89"/>
      <c r="C59" s="90" t="s">
        <v>39</v>
      </c>
      <c r="D59" s="96" t="s">
        <v>206</v>
      </c>
      <c r="E59" s="96" t="s">
        <v>207</v>
      </c>
      <c r="F59" s="96" t="s">
        <v>208</v>
      </c>
      <c r="G59" s="96" t="s">
        <v>209</v>
      </c>
      <c r="H59" s="96" t="s">
        <v>210</v>
      </c>
      <c r="I59" s="96" t="s">
        <v>211</v>
      </c>
      <c r="J59" s="96" t="s">
        <v>212</v>
      </c>
      <c r="K59" s="96" t="s">
        <v>213</v>
      </c>
      <c r="L59" s="91" t="s">
        <v>2</v>
      </c>
      <c r="M59" s="91" t="s">
        <v>91</v>
      </c>
    </row>
    <row r="60" spans="2:14" x14ac:dyDescent="0.15">
      <c r="B60" s="164" t="s">
        <v>42</v>
      </c>
      <c r="C60" s="44">
        <f>SUM(D60:M60)</f>
        <v>1640</v>
      </c>
      <c r="D60" s="45">
        <f t="shared" ref="D60:M60" si="29">SUM(D62,D64,D66,D68,D70,)</f>
        <v>352</v>
      </c>
      <c r="E60" s="45">
        <f t="shared" si="29"/>
        <v>321</v>
      </c>
      <c r="F60" s="45">
        <f t="shared" si="29"/>
        <v>229</v>
      </c>
      <c r="G60" s="45">
        <f t="shared" si="29"/>
        <v>23</v>
      </c>
      <c r="H60" s="45">
        <f t="shared" si="29"/>
        <v>37</v>
      </c>
      <c r="I60" s="45">
        <f t="shared" si="29"/>
        <v>82</v>
      </c>
      <c r="J60" s="45">
        <f t="shared" si="29"/>
        <v>412</v>
      </c>
      <c r="K60" s="45">
        <f t="shared" si="29"/>
        <v>50</v>
      </c>
      <c r="L60" s="45">
        <f t="shared" si="29"/>
        <v>14</v>
      </c>
      <c r="M60" s="45">
        <f t="shared" si="29"/>
        <v>120</v>
      </c>
      <c r="N60" s="19"/>
    </row>
    <row r="61" spans="2:14" ht="12.75" thickBot="1" x14ac:dyDescent="0.2">
      <c r="B61" s="47"/>
      <c r="C61" s="48">
        <f>$C60/C60</f>
        <v>1</v>
      </c>
      <c r="D61" s="48">
        <f t="shared" ref="D61:M61" si="30">D60/$C60</f>
        <v>0.21463414634146341</v>
      </c>
      <c r="E61" s="48">
        <f t="shared" si="30"/>
        <v>0.19573170731707318</v>
      </c>
      <c r="F61" s="48">
        <f t="shared" si="30"/>
        <v>0.13963414634146343</v>
      </c>
      <c r="G61" s="48">
        <f t="shared" si="30"/>
        <v>1.4024390243902439E-2</v>
      </c>
      <c r="H61" s="48">
        <f t="shared" si="30"/>
        <v>2.2560975609756097E-2</v>
      </c>
      <c r="I61" s="48">
        <f t="shared" si="30"/>
        <v>0.05</v>
      </c>
      <c r="J61" s="48">
        <f t="shared" si="30"/>
        <v>0.25121951219512195</v>
      </c>
      <c r="K61" s="48">
        <f t="shared" si="30"/>
        <v>3.048780487804878E-2</v>
      </c>
      <c r="L61" s="48">
        <f t="shared" si="30"/>
        <v>8.5365853658536592E-3</v>
      </c>
      <c r="M61" s="48">
        <f t="shared" si="30"/>
        <v>7.3170731707317069E-2</v>
      </c>
      <c r="N61" s="19"/>
    </row>
    <row r="62" spans="2:14" ht="12.75" thickTop="1" x14ac:dyDescent="0.15">
      <c r="B62" s="50" t="s">
        <v>17</v>
      </c>
      <c r="C62" s="44">
        <f>SUM(D62:M62)</f>
        <v>1285</v>
      </c>
      <c r="D62" s="51">
        <v>277</v>
      </c>
      <c r="E62" s="45">
        <v>249</v>
      </c>
      <c r="F62" s="45">
        <v>180</v>
      </c>
      <c r="G62" s="45">
        <v>17</v>
      </c>
      <c r="H62" s="51">
        <v>30</v>
      </c>
      <c r="I62" s="45">
        <v>61</v>
      </c>
      <c r="J62" s="45">
        <v>316</v>
      </c>
      <c r="K62" s="45">
        <v>37</v>
      </c>
      <c r="L62" s="45">
        <v>10</v>
      </c>
      <c r="M62" s="45">
        <v>108</v>
      </c>
      <c r="N62" s="19"/>
    </row>
    <row r="63" spans="2:14" x14ac:dyDescent="0.15">
      <c r="B63" s="52"/>
      <c r="C63" s="53">
        <f>$C62/C62</f>
        <v>1</v>
      </c>
      <c r="D63" s="53">
        <f t="shared" ref="D63:M63" si="31">D62/$C62</f>
        <v>0.21556420233463036</v>
      </c>
      <c r="E63" s="53">
        <f t="shared" si="31"/>
        <v>0.19377431906614787</v>
      </c>
      <c r="F63" s="53">
        <f t="shared" si="31"/>
        <v>0.14007782101167315</v>
      </c>
      <c r="G63" s="53">
        <f t="shared" si="31"/>
        <v>1.3229571984435798E-2</v>
      </c>
      <c r="H63" s="53">
        <f t="shared" si="31"/>
        <v>2.3346303501945526E-2</v>
      </c>
      <c r="I63" s="53">
        <f t="shared" si="31"/>
        <v>4.7470817120622566E-2</v>
      </c>
      <c r="J63" s="53">
        <f t="shared" si="31"/>
        <v>0.24591439688715952</v>
      </c>
      <c r="K63" s="53">
        <f t="shared" si="31"/>
        <v>2.8793774319066146E-2</v>
      </c>
      <c r="L63" s="53">
        <f t="shared" si="31"/>
        <v>7.7821011673151752E-3</v>
      </c>
      <c r="M63" s="53">
        <f t="shared" si="31"/>
        <v>8.4046692607003898E-2</v>
      </c>
      <c r="N63" s="19"/>
    </row>
    <row r="64" spans="2:14" x14ac:dyDescent="0.15">
      <c r="B64" s="50" t="s">
        <v>18</v>
      </c>
      <c r="C64" s="44">
        <f>SUM(D64:M64)</f>
        <v>189</v>
      </c>
      <c r="D64" s="51">
        <v>43</v>
      </c>
      <c r="E64" s="45">
        <v>38</v>
      </c>
      <c r="F64" s="45">
        <v>26</v>
      </c>
      <c r="G64" s="45">
        <v>1</v>
      </c>
      <c r="H64" s="51">
        <v>4</v>
      </c>
      <c r="I64" s="45">
        <v>11</v>
      </c>
      <c r="J64" s="45">
        <v>50</v>
      </c>
      <c r="K64" s="45">
        <v>7</v>
      </c>
      <c r="L64" s="45">
        <v>2</v>
      </c>
      <c r="M64" s="45">
        <v>7</v>
      </c>
      <c r="N64" s="19"/>
    </row>
    <row r="65" spans="2:14" x14ac:dyDescent="0.15">
      <c r="B65" s="52"/>
      <c r="C65" s="53">
        <f>$C64/C64</f>
        <v>1</v>
      </c>
      <c r="D65" s="53">
        <f t="shared" ref="D65:M65" si="32">D64/$C64</f>
        <v>0.2275132275132275</v>
      </c>
      <c r="E65" s="53">
        <f t="shared" si="32"/>
        <v>0.20105820105820105</v>
      </c>
      <c r="F65" s="53">
        <f t="shared" si="32"/>
        <v>0.13756613756613756</v>
      </c>
      <c r="G65" s="53">
        <f t="shared" si="32"/>
        <v>5.2910052910052907E-3</v>
      </c>
      <c r="H65" s="53">
        <f t="shared" si="32"/>
        <v>2.1164021164021163E-2</v>
      </c>
      <c r="I65" s="53">
        <f t="shared" si="32"/>
        <v>5.8201058201058198E-2</v>
      </c>
      <c r="J65" s="53">
        <f t="shared" si="32"/>
        <v>0.26455026455026454</v>
      </c>
      <c r="K65" s="53">
        <f t="shared" si="32"/>
        <v>3.7037037037037035E-2</v>
      </c>
      <c r="L65" s="53">
        <f t="shared" si="32"/>
        <v>1.0582010582010581E-2</v>
      </c>
      <c r="M65" s="53">
        <f t="shared" si="32"/>
        <v>3.7037037037037035E-2</v>
      </c>
      <c r="N65" s="19"/>
    </row>
    <row r="66" spans="2:14" x14ac:dyDescent="0.15">
      <c r="B66" s="50" t="s">
        <v>19</v>
      </c>
      <c r="C66" s="44">
        <f>SUM(D66:M66)</f>
        <v>50</v>
      </c>
      <c r="D66" s="51">
        <v>12</v>
      </c>
      <c r="E66" s="45">
        <v>11</v>
      </c>
      <c r="F66" s="45">
        <v>5</v>
      </c>
      <c r="G66" s="45">
        <v>2</v>
      </c>
      <c r="H66" s="51">
        <v>2</v>
      </c>
      <c r="I66" s="45">
        <v>3</v>
      </c>
      <c r="J66" s="45">
        <v>14</v>
      </c>
      <c r="K66" s="45">
        <v>0</v>
      </c>
      <c r="L66" s="45">
        <v>1</v>
      </c>
      <c r="M66" s="45">
        <v>0</v>
      </c>
      <c r="N66" s="19"/>
    </row>
    <row r="67" spans="2:14" x14ac:dyDescent="0.15">
      <c r="B67" s="52"/>
      <c r="C67" s="53">
        <f>$C66/C66</f>
        <v>1</v>
      </c>
      <c r="D67" s="53">
        <f t="shared" ref="D67:M67" si="33">D66/$C66</f>
        <v>0.24</v>
      </c>
      <c r="E67" s="53">
        <f t="shared" si="33"/>
        <v>0.22</v>
      </c>
      <c r="F67" s="53">
        <f t="shared" si="33"/>
        <v>0.1</v>
      </c>
      <c r="G67" s="53">
        <f t="shared" si="33"/>
        <v>0.04</v>
      </c>
      <c r="H67" s="53">
        <f t="shared" si="33"/>
        <v>0.04</v>
      </c>
      <c r="I67" s="53">
        <f t="shared" si="33"/>
        <v>0.06</v>
      </c>
      <c r="J67" s="53">
        <f t="shared" si="33"/>
        <v>0.28000000000000003</v>
      </c>
      <c r="K67" s="53">
        <f t="shared" si="33"/>
        <v>0</v>
      </c>
      <c r="L67" s="53">
        <f t="shared" si="33"/>
        <v>0.02</v>
      </c>
      <c r="M67" s="53">
        <f t="shared" si="33"/>
        <v>0</v>
      </c>
      <c r="N67" s="19"/>
    </row>
    <row r="68" spans="2:14" x14ac:dyDescent="0.15">
      <c r="B68" s="50" t="s">
        <v>20</v>
      </c>
      <c r="C68" s="44">
        <f>SUM(D68:M68)</f>
        <v>79</v>
      </c>
      <c r="D68" s="51">
        <v>14</v>
      </c>
      <c r="E68" s="45">
        <v>17</v>
      </c>
      <c r="F68" s="45">
        <v>12</v>
      </c>
      <c r="G68" s="45">
        <v>3</v>
      </c>
      <c r="H68" s="51">
        <v>0</v>
      </c>
      <c r="I68" s="45">
        <v>6</v>
      </c>
      <c r="J68" s="45">
        <v>23</v>
      </c>
      <c r="K68" s="45">
        <v>2</v>
      </c>
      <c r="L68" s="45">
        <v>1</v>
      </c>
      <c r="M68" s="45">
        <v>1</v>
      </c>
      <c r="N68" s="19"/>
    </row>
    <row r="69" spans="2:14" x14ac:dyDescent="0.15">
      <c r="B69" s="52"/>
      <c r="C69" s="53">
        <f>$C68/C68</f>
        <v>1</v>
      </c>
      <c r="D69" s="53">
        <f t="shared" ref="D69:M69" si="34">D68/$C68</f>
        <v>0.17721518987341772</v>
      </c>
      <c r="E69" s="53">
        <f t="shared" si="34"/>
        <v>0.21518987341772153</v>
      </c>
      <c r="F69" s="53">
        <f t="shared" si="34"/>
        <v>0.15189873417721519</v>
      </c>
      <c r="G69" s="53">
        <f t="shared" si="34"/>
        <v>3.7974683544303799E-2</v>
      </c>
      <c r="H69" s="53">
        <f t="shared" si="34"/>
        <v>0</v>
      </c>
      <c r="I69" s="53">
        <f t="shared" si="34"/>
        <v>7.5949367088607597E-2</v>
      </c>
      <c r="J69" s="53">
        <f t="shared" si="34"/>
        <v>0.29113924050632911</v>
      </c>
      <c r="K69" s="53">
        <f t="shared" si="34"/>
        <v>2.5316455696202531E-2</v>
      </c>
      <c r="L69" s="53">
        <f t="shared" si="34"/>
        <v>1.2658227848101266E-2</v>
      </c>
      <c r="M69" s="53">
        <f t="shared" si="34"/>
        <v>1.2658227848101266E-2</v>
      </c>
      <c r="N69" s="19"/>
    </row>
    <row r="70" spans="2:14" x14ac:dyDescent="0.15">
      <c r="B70" s="50" t="s">
        <v>24</v>
      </c>
      <c r="C70" s="44">
        <f>SUM(D70:M70)</f>
        <v>37</v>
      </c>
      <c r="D70" s="51">
        <v>6</v>
      </c>
      <c r="E70" s="45">
        <v>6</v>
      </c>
      <c r="F70" s="45">
        <v>6</v>
      </c>
      <c r="G70" s="45">
        <v>0</v>
      </c>
      <c r="H70" s="51">
        <v>1</v>
      </c>
      <c r="I70" s="45">
        <v>1</v>
      </c>
      <c r="J70" s="45">
        <v>9</v>
      </c>
      <c r="K70" s="45">
        <v>4</v>
      </c>
      <c r="L70" s="45">
        <v>0</v>
      </c>
      <c r="M70" s="45">
        <v>4</v>
      </c>
      <c r="N70" s="19"/>
    </row>
    <row r="71" spans="2:14" x14ac:dyDescent="0.15">
      <c r="B71" s="52"/>
      <c r="C71" s="53">
        <f>$C70/C70</f>
        <v>1</v>
      </c>
      <c r="D71" s="53">
        <f t="shared" ref="D71:M71" si="35">D70/$C70</f>
        <v>0.16216216216216217</v>
      </c>
      <c r="E71" s="53">
        <f t="shared" si="35"/>
        <v>0.16216216216216217</v>
      </c>
      <c r="F71" s="53">
        <f t="shared" si="35"/>
        <v>0.16216216216216217</v>
      </c>
      <c r="G71" s="53">
        <f t="shared" si="35"/>
        <v>0</v>
      </c>
      <c r="H71" s="53">
        <f t="shared" si="35"/>
        <v>2.7027027027027029E-2</v>
      </c>
      <c r="I71" s="53">
        <f t="shared" si="35"/>
        <v>2.7027027027027029E-2</v>
      </c>
      <c r="J71" s="53">
        <f t="shared" si="35"/>
        <v>0.24324324324324326</v>
      </c>
      <c r="K71" s="53">
        <f t="shared" si="35"/>
        <v>0.10810810810810811</v>
      </c>
      <c r="L71" s="53">
        <f t="shared" si="35"/>
        <v>0</v>
      </c>
      <c r="M71" s="53">
        <f t="shared" si="35"/>
        <v>0.10810810810810811</v>
      </c>
      <c r="N71" s="19"/>
    </row>
    <row r="72" spans="2:14" x14ac:dyDescent="0.4">
      <c r="N72" s="19"/>
    </row>
    <row r="73" spans="2:14" x14ac:dyDescent="0.4">
      <c r="B73" s="18" t="s">
        <v>49</v>
      </c>
      <c r="N73" s="19"/>
    </row>
    <row r="74" spans="2:14" s="24" customFormat="1" ht="62.25" customHeight="1" x14ac:dyDescent="0.4">
      <c r="B74" s="89"/>
      <c r="C74" s="90" t="s">
        <v>39</v>
      </c>
      <c r="D74" s="96" t="s">
        <v>206</v>
      </c>
      <c r="E74" s="96" t="s">
        <v>207</v>
      </c>
      <c r="F74" s="96" t="s">
        <v>208</v>
      </c>
      <c r="G74" s="96" t="s">
        <v>209</v>
      </c>
      <c r="H74" s="96" t="s">
        <v>210</v>
      </c>
      <c r="I74" s="96" t="s">
        <v>211</v>
      </c>
      <c r="J74" s="96" t="s">
        <v>212</v>
      </c>
      <c r="K74" s="96" t="s">
        <v>213</v>
      </c>
      <c r="L74" s="91" t="s">
        <v>2</v>
      </c>
      <c r="M74" s="91" t="s">
        <v>91</v>
      </c>
    </row>
    <row r="75" spans="2:14" x14ac:dyDescent="0.15">
      <c r="B75" s="164" t="s">
        <v>42</v>
      </c>
      <c r="C75" s="44">
        <f>SUM(D75:M75)</f>
        <v>1614</v>
      </c>
      <c r="D75" s="45">
        <f>SUM(D77,D79,D81,D83,D85,D87)</f>
        <v>349</v>
      </c>
      <c r="E75" s="45">
        <f t="shared" ref="E75:M75" si="36">SUM(E77,E79,E81,E83,E85,E87)</f>
        <v>319</v>
      </c>
      <c r="F75" s="45">
        <f t="shared" si="36"/>
        <v>225</v>
      </c>
      <c r="G75" s="45">
        <f t="shared" si="36"/>
        <v>23</v>
      </c>
      <c r="H75" s="45">
        <f t="shared" si="36"/>
        <v>37</v>
      </c>
      <c r="I75" s="45">
        <f t="shared" si="36"/>
        <v>82</v>
      </c>
      <c r="J75" s="45">
        <f t="shared" si="36"/>
        <v>406</v>
      </c>
      <c r="K75" s="45">
        <f t="shared" si="36"/>
        <v>50</v>
      </c>
      <c r="L75" s="45">
        <f t="shared" si="36"/>
        <v>13</v>
      </c>
      <c r="M75" s="45">
        <f t="shared" si="36"/>
        <v>110</v>
      </c>
      <c r="N75" s="19"/>
    </row>
    <row r="76" spans="2:14" ht="12.75" thickBot="1" x14ac:dyDescent="0.2">
      <c r="B76" s="47"/>
      <c r="C76" s="48">
        <f>$C75/C75</f>
        <v>1</v>
      </c>
      <c r="D76" s="48">
        <f>D75/$C75</f>
        <v>0.21623296158612143</v>
      </c>
      <c r="E76" s="48">
        <f t="shared" ref="E76:G76" si="37">E75/$C75</f>
        <v>0.19764560099132589</v>
      </c>
      <c r="F76" s="48">
        <f t="shared" si="37"/>
        <v>0.13940520446096655</v>
      </c>
      <c r="G76" s="48">
        <f t="shared" si="37"/>
        <v>1.4250309789343246E-2</v>
      </c>
      <c r="H76" s="48">
        <f>H75/$C75</f>
        <v>2.292441140024783E-2</v>
      </c>
      <c r="I76" s="48">
        <f t="shared" ref="I76:M76" si="38">I75/$C75</f>
        <v>5.0805452292441142E-2</v>
      </c>
      <c r="J76" s="48">
        <f t="shared" si="38"/>
        <v>0.25154894671623296</v>
      </c>
      <c r="K76" s="48">
        <f t="shared" si="38"/>
        <v>3.0978934324659233E-2</v>
      </c>
      <c r="L76" s="48">
        <f t="shared" si="38"/>
        <v>8.0545229244113996E-3</v>
      </c>
      <c r="M76" s="48">
        <f t="shared" si="38"/>
        <v>6.8153655514250316E-2</v>
      </c>
      <c r="N76" s="19"/>
    </row>
    <row r="77" spans="2:14" ht="12.75" thickTop="1" x14ac:dyDescent="0.15">
      <c r="B77" s="50" t="s">
        <v>500</v>
      </c>
      <c r="C77" s="44">
        <f>SUM(D77:M77)</f>
        <v>199</v>
      </c>
      <c r="D77" s="51">
        <v>39</v>
      </c>
      <c r="E77" s="45">
        <v>35</v>
      </c>
      <c r="F77" s="45">
        <v>23</v>
      </c>
      <c r="G77" s="45">
        <v>5</v>
      </c>
      <c r="H77" s="51">
        <v>4</v>
      </c>
      <c r="I77" s="45">
        <v>10</v>
      </c>
      <c r="J77" s="45">
        <v>40</v>
      </c>
      <c r="K77" s="45">
        <v>10</v>
      </c>
      <c r="L77" s="45">
        <v>1</v>
      </c>
      <c r="M77" s="45">
        <v>32</v>
      </c>
    </row>
    <row r="78" spans="2:14" x14ac:dyDescent="0.15">
      <c r="B78" s="52"/>
      <c r="C78" s="53">
        <f>$C77/C77</f>
        <v>1</v>
      </c>
      <c r="D78" s="53">
        <f>D77/$C77</f>
        <v>0.19597989949748743</v>
      </c>
      <c r="E78" s="53">
        <f t="shared" ref="E78:G78" si="39">E77/$C77</f>
        <v>0.17587939698492464</v>
      </c>
      <c r="F78" s="53">
        <f t="shared" si="39"/>
        <v>0.11557788944723618</v>
      </c>
      <c r="G78" s="53">
        <f t="shared" si="39"/>
        <v>2.5125628140703519E-2</v>
      </c>
      <c r="H78" s="53">
        <f>H77/$C77</f>
        <v>2.0100502512562814E-2</v>
      </c>
      <c r="I78" s="53">
        <f t="shared" ref="I78:M78" si="40">I77/$C77</f>
        <v>5.0251256281407038E-2</v>
      </c>
      <c r="J78" s="53">
        <f t="shared" si="40"/>
        <v>0.20100502512562815</v>
      </c>
      <c r="K78" s="53">
        <f t="shared" si="40"/>
        <v>5.0251256281407038E-2</v>
      </c>
      <c r="L78" s="53">
        <f t="shared" si="40"/>
        <v>5.0251256281407036E-3</v>
      </c>
      <c r="M78" s="53">
        <f t="shared" si="40"/>
        <v>0.16080402010050251</v>
      </c>
    </row>
    <row r="79" spans="2:14" x14ac:dyDescent="0.15">
      <c r="B79" s="50" t="s">
        <v>21</v>
      </c>
      <c r="C79" s="44">
        <f>SUM(D79:M79)</f>
        <v>453</v>
      </c>
      <c r="D79" s="51">
        <v>98</v>
      </c>
      <c r="E79" s="45">
        <v>90</v>
      </c>
      <c r="F79" s="45">
        <v>63</v>
      </c>
      <c r="G79" s="45">
        <v>5</v>
      </c>
      <c r="H79" s="51">
        <v>13</v>
      </c>
      <c r="I79" s="45">
        <v>19</v>
      </c>
      <c r="J79" s="45">
        <v>112</v>
      </c>
      <c r="K79" s="45">
        <v>15</v>
      </c>
      <c r="L79" s="45">
        <v>4</v>
      </c>
      <c r="M79" s="45">
        <v>34</v>
      </c>
    </row>
    <row r="80" spans="2:14" x14ac:dyDescent="0.15">
      <c r="B80" s="52"/>
      <c r="C80" s="53">
        <f>$C79/C79</f>
        <v>1</v>
      </c>
      <c r="D80" s="53">
        <f>D79/$C79</f>
        <v>0.21633554083885209</v>
      </c>
      <c r="E80" s="53">
        <f t="shared" ref="E80:G80" si="41">E79/$C79</f>
        <v>0.19867549668874171</v>
      </c>
      <c r="F80" s="53">
        <f t="shared" si="41"/>
        <v>0.13907284768211919</v>
      </c>
      <c r="G80" s="53">
        <f t="shared" si="41"/>
        <v>1.1037527593818985E-2</v>
      </c>
      <c r="H80" s="53">
        <f>H79/$C79</f>
        <v>2.8697571743929361E-2</v>
      </c>
      <c r="I80" s="53">
        <f t="shared" ref="I80:M80" si="42">I79/$C79</f>
        <v>4.194260485651214E-2</v>
      </c>
      <c r="J80" s="53">
        <f t="shared" si="42"/>
        <v>0.24724061810154527</v>
      </c>
      <c r="K80" s="53">
        <f t="shared" si="42"/>
        <v>3.3112582781456956E-2</v>
      </c>
      <c r="L80" s="53">
        <f t="shared" si="42"/>
        <v>8.8300220750551876E-3</v>
      </c>
      <c r="M80" s="53">
        <f t="shared" si="42"/>
        <v>7.505518763796909E-2</v>
      </c>
    </row>
    <row r="81" spans="2:24" x14ac:dyDescent="0.15">
      <c r="B81" s="50" t="s">
        <v>22</v>
      </c>
      <c r="C81" s="44">
        <f>SUM(D81:M81)</f>
        <v>579</v>
      </c>
      <c r="D81" s="51">
        <v>135</v>
      </c>
      <c r="E81" s="45">
        <v>112</v>
      </c>
      <c r="F81" s="45">
        <v>87</v>
      </c>
      <c r="G81" s="45">
        <v>7</v>
      </c>
      <c r="H81" s="51">
        <v>13</v>
      </c>
      <c r="I81" s="45">
        <v>24</v>
      </c>
      <c r="J81" s="45">
        <v>152</v>
      </c>
      <c r="K81" s="45">
        <v>12</v>
      </c>
      <c r="L81" s="45">
        <v>4</v>
      </c>
      <c r="M81" s="45">
        <v>33</v>
      </c>
    </row>
    <row r="82" spans="2:24" x14ac:dyDescent="0.15">
      <c r="B82" s="52"/>
      <c r="C82" s="53">
        <f>$C81/C81</f>
        <v>1</v>
      </c>
      <c r="D82" s="53">
        <f>D81/$C81</f>
        <v>0.23316062176165803</v>
      </c>
      <c r="E82" s="53">
        <f t="shared" ref="E82:G82" si="43">E81/$C81</f>
        <v>0.19343696027633853</v>
      </c>
      <c r="F82" s="53">
        <f t="shared" si="43"/>
        <v>0.15025906735751296</v>
      </c>
      <c r="G82" s="53">
        <f t="shared" si="43"/>
        <v>1.2089810017271158E-2</v>
      </c>
      <c r="H82" s="53">
        <f>H81/$C81</f>
        <v>2.2452504317789293E-2</v>
      </c>
      <c r="I82" s="53">
        <f t="shared" ref="I82:M82" si="44">I81/$C81</f>
        <v>4.145077720207254E-2</v>
      </c>
      <c r="J82" s="53">
        <f t="shared" si="44"/>
        <v>0.26252158894645944</v>
      </c>
      <c r="K82" s="53">
        <f t="shared" si="44"/>
        <v>2.072538860103627E-2</v>
      </c>
      <c r="L82" s="53">
        <f t="shared" si="44"/>
        <v>6.9084628670120895E-3</v>
      </c>
      <c r="M82" s="53">
        <f t="shared" si="44"/>
        <v>5.6994818652849742E-2</v>
      </c>
    </row>
    <row r="83" spans="2:24" x14ac:dyDescent="0.15">
      <c r="B83" s="50" t="s">
        <v>23</v>
      </c>
      <c r="C83" s="44">
        <f>SUM(D83:M83)</f>
        <v>192</v>
      </c>
      <c r="D83" s="51">
        <v>40</v>
      </c>
      <c r="E83" s="45">
        <v>42</v>
      </c>
      <c r="F83" s="45">
        <v>22</v>
      </c>
      <c r="G83" s="45">
        <v>3</v>
      </c>
      <c r="H83" s="51">
        <v>3</v>
      </c>
      <c r="I83" s="45">
        <v>14</v>
      </c>
      <c r="J83" s="45">
        <v>50</v>
      </c>
      <c r="K83" s="45">
        <v>7</v>
      </c>
      <c r="L83" s="45">
        <v>3</v>
      </c>
      <c r="M83" s="45">
        <v>8</v>
      </c>
    </row>
    <row r="84" spans="2:24" x14ac:dyDescent="0.15">
      <c r="B84" s="52"/>
      <c r="C84" s="53">
        <f>$C83/C83</f>
        <v>1</v>
      </c>
      <c r="D84" s="53">
        <f>D83/$C83</f>
        <v>0.20833333333333334</v>
      </c>
      <c r="E84" s="53">
        <f t="shared" ref="E84:M84" si="45">E83/$C83</f>
        <v>0.21875</v>
      </c>
      <c r="F84" s="53">
        <f t="shared" si="45"/>
        <v>0.11458333333333333</v>
      </c>
      <c r="G84" s="53">
        <f t="shared" si="45"/>
        <v>1.5625E-2</v>
      </c>
      <c r="H84" s="53">
        <f t="shared" si="45"/>
        <v>1.5625E-2</v>
      </c>
      <c r="I84" s="53">
        <f t="shared" si="45"/>
        <v>7.2916666666666671E-2</v>
      </c>
      <c r="J84" s="53">
        <f t="shared" si="45"/>
        <v>0.26041666666666669</v>
      </c>
      <c r="K84" s="53">
        <f t="shared" si="45"/>
        <v>3.6458333333333336E-2</v>
      </c>
      <c r="L84" s="53">
        <f t="shared" si="45"/>
        <v>1.5625E-2</v>
      </c>
      <c r="M84" s="53">
        <f t="shared" si="45"/>
        <v>4.1666666666666664E-2</v>
      </c>
      <c r="N84" s="19"/>
    </row>
    <row r="85" spans="2:24" x14ac:dyDescent="0.15">
      <c r="B85" s="50" t="s">
        <v>320</v>
      </c>
      <c r="C85" s="44">
        <f>SUM(D85:M85)</f>
        <v>148</v>
      </c>
      <c r="D85" s="51">
        <v>32</v>
      </c>
      <c r="E85" s="45">
        <v>31</v>
      </c>
      <c r="F85" s="45">
        <v>26</v>
      </c>
      <c r="G85" s="45">
        <v>0</v>
      </c>
      <c r="H85" s="51">
        <v>3</v>
      </c>
      <c r="I85" s="45">
        <v>12</v>
      </c>
      <c r="J85" s="45">
        <v>39</v>
      </c>
      <c r="K85" s="45">
        <v>2</v>
      </c>
      <c r="L85" s="45">
        <v>0</v>
      </c>
      <c r="M85" s="45">
        <v>3</v>
      </c>
      <c r="N85" s="19"/>
    </row>
    <row r="86" spans="2:24" x14ac:dyDescent="0.15">
      <c r="B86" s="52"/>
      <c r="C86" s="53">
        <f>$C85/C85</f>
        <v>1</v>
      </c>
      <c r="D86" s="53">
        <f>D85/$C85</f>
        <v>0.21621621621621623</v>
      </c>
      <c r="E86" s="53">
        <f t="shared" ref="E86:G86" si="46">E85/$C85</f>
        <v>0.20945945945945946</v>
      </c>
      <c r="F86" s="53">
        <f t="shared" si="46"/>
        <v>0.17567567567567569</v>
      </c>
      <c r="G86" s="53">
        <f t="shared" si="46"/>
        <v>0</v>
      </c>
      <c r="H86" s="53">
        <f>H85/$C85</f>
        <v>2.0270270270270271E-2</v>
      </c>
      <c r="I86" s="53">
        <f t="shared" ref="I86:M86" si="47">I85/$C85</f>
        <v>8.1081081081081086E-2</v>
      </c>
      <c r="J86" s="53">
        <f t="shared" si="47"/>
        <v>0.26351351351351349</v>
      </c>
      <c r="K86" s="53">
        <f t="shared" si="47"/>
        <v>1.3513513513513514E-2</v>
      </c>
      <c r="L86" s="53">
        <f t="shared" si="47"/>
        <v>0</v>
      </c>
      <c r="M86" s="53">
        <f t="shared" si="47"/>
        <v>2.0270270270270271E-2</v>
      </c>
      <c r="N86" s="19"/>
    </row>
    <row r="87" spans="2:24" x14ac:dyDescent="0.15">
      <c r="B87" s="50" t="s">
        <v>319</v>
      </c>
      <c r="C87" s="44">
        <f>SUM(D87:M87)</f>
        <v>43</v>
      </c>
      <c r="D87" s="51">
        <v>5</v>
      </c>
      <c r="E87" s="45">
        <v>9</v>
      </c>
      <c r="F87" s="45">
        <v>4</v>
      </c>
      <c r="G87" s="45">
        <v>3</v>
      </c>
      <c r="H87" s="51">
        <v>1</v>
      </c>
      <c r="I87" s="45">
        <v>3</v>
      </c>
      <c r="J87" s="45">
        <v>13</v>
      </c>
      <c r="K87" s="45">
        <v>4</v>
      </c>
      <c r="L87" s="45">
        <v>1</v>
      </c>
      <c r="M87" s="45">
        <v>0</v>
      </c>
      <c r="N87" s="19"/>
    </row>
    <row r="88" spans="2:24" ht="12.75" thickBot="1" x14ac:dyDescent="0.2">
      <c r="B88" s="52"/>
      <c r="C88" s="53">
        <f>$C87/C87</f>
        <v>1</v>
      </c>
      <c r="D88" s="53">
        <f>D87/$C87</f>
        <v>0.11627906976744186</v>
      </c>
      <c r="E88" s="53">
        <f t="shared" ref="E88:G88" si="48">E87/$C87</f>
        <v>0.20930232558139536</v>
      </c>
      <c r="F88" s="53">
        <f t="shared" si="48"/>
        <v>9.3023255813953487E-2</v>
      </c>
      <c r="G88" s="53">
        <f t="shared" si="48"/>
        <v>6.9767441860465115E-2</v>
      </c>
      <c r="H88" s="53">
        <f>H87/$C87</f>
        <v>2.3255813953488372E-2</v>
      </c>
      <c r="I88" s="53">
        <f t="shared" ref="I88:M88" si="49">I87/$C87</f>
        <v>6.9767441860465115E-2</v>
      </c>
      <c r="J88" s="53">
        <f t="shared" si="49"/>
        <v>0.30232558139534882</v>
      </c>
      <c r="K88" s="53">
        <f t="shared" si="49"/>
        <v>9.3023255813953487E-2</v>
      </c>
      <c r="L88" s="53">
        <f t="shared" si="49"/>
        <v>2.3255813953488372E-2</v>
      </c>
      <c r="M88" s="53">
        <f t="shared" si="49"/>
        <v>0</v>
      </c>
      <c r="N88" s="19"/>
    </row>
    <row r="89" spans="2:24" ht="14.25" thickTop="1" x14ac:dyDescent="0.15">
      <c r="B89" s="243" t="s">
        <v>489</v>
      </c>
      <c r="C89" s="244">
        <f t="shared" ref="C89:C90" si="50">SUM(D89:M89)</f>
        <v>1571</v>
      </c>
      <c r="D89" s="244">
        <f t="shared" ref="D89:M89" si="51">SUM(D77,D79,D81,D83,D85)</f>
        <v>344</v>
      </c>
      <c r="E89" s="244">
        <f t="shared" si="51"/>
        <v>310</v>
      </c>
      <c r="F89" s="244">
        <f t="shared" si="51"/>
        <v>221</v>
      </c>
      <c r="G89" s="244">
        <f t="shared" si="51"/>
        <v>20</v>
      </c>
      <c r="H89" s="244">
        <f t="shared" si="51"/>
        <v>36</v>
      </c>
      <c r="I89" s="261">
        <f t="shared" si="51"/>
        <v>79</v>
      </c>
      <c r="J89" s="261">
        <f t="shared" si="51"/>
        <v>393</v>
      </c>
      <c r="K89" s="261">
        <f t="shared" si="51"/>
        <v>46</v>
      </c>
      <c r="L89" s="261">
        <f t="shared" si="51"/>
        <v>12</v>
      </c>
      <c r="M89" s="261">
        <f t="shared" si="51"/>
        <v>110</v>
      </c>
      <c r="N89" s="19"/>
    </row>
    <row r="90" spans="2:24" ht="13.5" x14ac:dyDescent="0.15">
      <c r="B90" s="245"/>
      <c r="C90" s="237">
        <f t="shared" si="50"/>
        <v>1.0000000000000002</v>
      </c>
      <c r="D90" s="238">
        <f>D89/$C89</f>
        <v>0.218968809675366</v>
      </c>
      <c r="E90" s="238">
        <f t="shared" ref="E90:M90" si="52">E89/$C89</f>
        <v>0.19732654360280077</v>
      </c>
      <c r="F90" s="238">
        <f t="shared" si="52"/>
        <v>0.14067472947167409</v>
      </c>
      <c r="G90" s="238">
        <f t="shared" si="52"/>
        <v>1.2730744748567792E-2</v>
      </c>
      <c r="H90" s="238">
        <f t="shared" si="52"/>
        <v>2.2915340547422024E-2</v>
      </c>
      <c r="I90" s="262">
        <f t="shared" si="52"/>
        <v>5.0286441756842777E-2</v>
      </c>
      <c r="J90" s="262">
        <f t="shared" si="52"/>
        <v>0.2501591343093571</v>
      </c>
      <c r="K90" s="262">
        <f t="shared" si="52"/>
        <v>2.928071292170592E-2</v>
      </c>
      <c r="L90" s="262">
        <f t="shared" si="52"/>
        <v>7.6384468491406746E-3</v>
      </c>
      <c r="M90" s="262">
        <f t="shared" si="52"/>
        <v>7.0019096117122856E-2</v>
      </c>
      <c r="N90" s="19"/>
    </row>
    <row r="91" spans="2:24" x14ac:dyDescent="0.4">
      <c r="N91" s="19"/>
    </row>
    <row r="92" spans="2:24" ht="16.5" customHeight="1" x14ac:dyDescent="0.4">
      <c r="B92" s="18" t="s">
        <v>311</v>
      </c>
      <c r="N92" s="19"/>
    </row>
    <row r="93" spans="2:24" s="24" customFormat="1" ht="56.25" x14ac:dyDescent="0.4">
      <c r="B93" s="89"/>
      <c r="C93" s="90" t="s">
        <v>39</v>
      </c>
      <c r="D93" s="91" t="s">
        <v>206</v>
      </c>
      <c r="E93" s="91" t="s">
        <v>207</v>
      </c>
      <c r="F93" s="91" t="s">
        <v>208</v>
      </c>
      <c r="G93" s="91" t="s">
        <v>209</v>
      </c>
      <c r="H93" s="91" t="s">
        <v>210</v>
      </c>
      <c r="I93" s="91" t="s">
        <v>211</v>
      </c>
      <c r="J93" s="91" t="s">
        <v>212</v>
      </c>
      <c r="K93" s="91" t="s">
        <v>213</v>
      </c>
      <c r="L93" s="91" t="s">
        <v>2</v>
      </c>
      <c r="M93" s="91" t="s">
        <v>91</v>
      </c>
    </row>
    <row r="94" spans="2:24" x14ac:dyDescent="0.15">
      <c r="B94" s="164" t="s">
        <v>42</v>
      </c>
      <c r="C94" s="44">
        <f>SUM(D94:M94)</f>
        <v>1640</v>
      </c>
      <c r="D94" s="45">
        <f>SUM(D96,D98,D100,D102,D104,D106,D108)</f>
        <v>352</v>
      </c>
      <c r="E94" s="45">
        <f t="shared" ref="E94:M94" si="53">SUM(E96,E98,E100,E102,E104,E106,E108)</f>
        <v>321</v>
      </c>
      <c r="F94" s="45">
        <f t="shared" si="53"/>
        <v>229</v>
      </c>
      <c r="G94" s="45">
        <f t="shared" si="53"/>
        <v>23</v>
      </c>
      <c r="H94" s="45">
        <f t="shared" si="53"/>
        <v>37</v>
      </c>
      <c r="I94" s="45">
        <f t="shared" si="53"/>
        <v>82</v>
      </c>
      <c r="J94" s="45">
        <f>SUM(J96,J98,J100,J102,J104,J106,J108)</f>
        <v>412</v>
      </c>
      <c r="K94" s="45">
        <f t="shared" si="53"/>
        <v>50</v>
      </c>
      <c r="L94" s="45">
        <f t="shared" si="53"/>
        <v>14</v>
      </c>
      <c r="M94" s="45">
        <f t="shared" si="53"/>
        <v>120</v>
      </c>
      <c r="N94" s="19"/>
    </row>
    <row r="95" spans="2:24" ht="12.75" thickBot="1" x14ac:dyDescent="0.2">
      <c r="B95" s="47"/>
      <c r="C95" s="48">
        <f>$C94/C94</f>
        <v>1</v>
      </c>
      <c r="D95" s="48">
        <f t="shared" ref="D95:M95" si="54">D94/$C94</f>
        <v>0.21463414634146341</v>
      </c>
      <c r="E95" s="48">
        <f t="shared" si="54"/>
        <v>0.19573170731707318</v>
      </c>
      <c r="F95" s="48">
        <f t="shared" si="54"/>
        <v>0.13963414634146343</v>
      </c>
      <c r="G95" s="48">
        <f t="shared" si="54"/>
        <v>1.4024390243902439E-2</v>
      </c>
      <c r="H95" s="48">
        <f t="shared" si="54"/>
        <v>2.2560975609756097E-2</v>
      </c>
      <c r="I95" s="48">
        <f t="shared" si="54"/>
        <v>0.05</v>
      </c>
      <c r="J95" s="48">
        <f>J94/$C94</f>
        <v>0.25121951219512195</v>
      </c>
      <c r="K95" s="48">
        <f t="shared" si="54"/>
        <v>3.048780487804878E-2</v>
      </c>
      <c r="L95" s="48">
        <f t="shared" si="54"/>
        <v>8.5365853658536592E-3</v>
      </c>
      <c r="M95" s="48">
        <f t="shared" si="54"/>
        <v>7.3170731707317069E-2</v>
      </c>
      <c r="N95" s="19"/>
    </row>
    <row r="96" spans="2:24" ht="12.75" thickTop="1" x14ac:dyDescent="0.15">
      <c r="B96" s="50" t="s">
        <v>67</v>
      </c>
      <c r="C96" s="44">
        <f>SUM(D96:M96)</f>
        <v>533</v>
      </c>
      <c r="D96" s="51">
        <v>114</v>
      </c>
      <c r="E96" s="45">
        <v>106</v>
      </c>
      <c r="F96" s="45">
        <v>76</v>
      </c>
      <c r="G96" s="45">
        <v>9</v>
      </c>
      <c r="H96" s="51">
        <v>8</v>
      </c>
      <c r="I96" s="45">
        <v>21</v>
      </c>
      <c r="J96" s="45">
        <v>132</v>
      </c>
      <c r="K96" s="45">
        <v>13</v>
      </c>
      <c r="L96" s="45">
        <v>2</v>
      </c>
      <c r="M96" s="45">
        <v>52</v>
      </c>
      <c r="N96" s="72"/>
      <c r="O96" s="73"/>
      <c r="P96" s="73"/>
      <c r="Q96" s="73"/>
      <c r="R96" s="73"/>
      <c r="S96" s="73"/>
      <c r="T96" s="73"/>
      <c r="U96" s="73"/>
      <c r="V96" s="73"/>
      <c r="W96" s="73"/>
      <c r="X96" s="73"/>
    </row>
    <row r="97" spans="2:24" x14ac:dyDescent="0.15">
      <c r="B97" s="52"/>
      <c r="C97" s="53">
        <f>$C96/C96</f>
        <v>1</v>
      </c>
      <c r="D97" s="53">
        <f t="shared" ref="D97:M97" si="55">D96/$C96</f>
        <v>0.21388367729831145</v>
      </c>
      <c r="E97" s="53">
        <f t="shared" si="55"/>
        <v>0.19887429643527205</v>
      </c>
      <c r="F97" s="53">
        <f t="shared" si="55"/>
        <v>0.14258911819887429</v>
      </c>
      <c r="G97" s="53">
        <f t="shared" si="55"/>
        <v>1.6885553470919325E-2</v>
      </c>
      <c r="H97" s="53">
        <f t="shared" si="55"/>
        <v>1.50093808630394E-2</v>
      </c>
      <c r="I97" s="53">
        <f t="shared" si="55"/>
        <v>3.9399624765478425E-2</v>
      </c>
      <c r="J97" s="53">
        <f t="shared" si="55"/>
        <v>0.24765478424015008</v>
      </c>
      <c r="K97" s="53">
        <f t="shared" si="55"/>
        <v>2.4390243902439025E-2</v>
      </c>
      <c r="L97" s="53">
        <f t="shared" si="55"/>
        <v>3.7523452157598499E-3</v>
      </c>
      <c r="M97" s="53">
        <f t="shared" si="55"/>
        <v>9.7560975609756101E-2</v>
      </c>
      <c r="N97" s="72"/>
      <c r="O97" s="73"/>
      <c r="P97" s="73"/>
      <c r="Q97" s="73"/>
      <c r="R97" s="73"/>
      <c r="S97" s="73"/>
      <c r="T97" s="73"/>
      <c r="U97" s="73"/>
      <c r="V97" s="73"/>
      <c r="W97" s="73"/>
      <c r="X97" s="73"/>
    </row>
    <row r="98" spans="2:24" x14ac:dyDescent="0.15">
      <c r="B98" s="50" t="s">
        <v>31</v>
      </c>
      <c r="C98" s="44">
        <f>SUM(D98:M98)</f>
        <v>66</v>
      </c>
      <c r="D98" s="51">
        <v>13</v>
      </c>
      <c r="E98" s="45">
        <v>14</v>
      </c>
      <c r="F98" s="45">
        <v>11</v>
      </c>
      <c r="G98" s="45">
        <v>1</v>
      </c>
      <c r="H98" s="51">
        <v>0</v>
      </c>
      <c r="I98" s="45">
        <v>4</v>
      </c>
      <c r="J98" s="45">
        <v>17</v>
      </c>
      <c r="K98" s="45">
        <v>4</v>
      </c>
      <c r="L98" s="45">
        <v>1</v>
      </c>
      <c r="M98" s="45">
        <v>1</v>
      </c>
      <c r="N98" s="72"/>
      <c r="O98" s="73"/>
      <c r="P98" s="73"/>
      <c r="Q98" s="73"/>
      <c r="R98" s="73"/>
      <c r="S98" s="73"/>
      <c r="T98" s="73"/>
      <c r="U98" s="73"/>
      <c r="V98" s="73"/>
      <c r="W98" s="73"/>
      <c r="X98" s="73"/>
    </row>
    <row r="99" spans="2:24" x14ac:dyDescent="0.15">
      <c r="B99" s="52"/>
      <c r="C99" s="53">
        <f>$C98/C98</f>
        <v>1</v>
      </c>
      <c r="D99" s="53">
        <f t="shared" ref="D99:M99" si="56">D98/$C98</f>
        <v>0.19696969696969696</v>
      </c>
      <c r="E99" s="53">
        <f t="shared" si="56"/>
        <v>0.21212121212121213</v>
      </c>
      <c r="F99" s="53">
        <f t="shared" si="56"/>
        <v>0.16666666666666666</v>
      </c>
      <c r="G99" s="53">
        <f t="shared" si="56"/>
        <v>1.5151515151515152E-2</v>
      </c>
      <c r="H99" s="53">
        <f t="shared" si="56"/>
        <v>0</v>
      </c>
      <c r="I99" s="53">
        <f t="shared" si="56"/>
        <v>6.0606060606060608E-2</v>
      </c>
      <c r="J99" s="53">
        <f t="shared" si="56"/>
        <v>0.25757575757575757</v>
      </c>
      <c r="K99" s="53">
        <f t="shared" si="56"/>
        <v>6.0606060606060608E-2</v>
      </c>
      <c r="L99" s="53">
        <f t="shared" si="56"/>
        <v>1.5151515151515152E-2</v>
      </c>
      <c r="M99" s="53">
        <f t="shared" si="56"/>
        <v>1.5151515151515152E-2</v>
      </c>
      <c r="N99" s="72"/>
      <c r="O99" s="73"/>
      <c r="P99" s="73"/>
      <c r="Q99" s="73"/>
      <c r="R99" s="73"/>
      <c r="S99" s="73"/>
      <c r="T99" s="73"/>
      <c r="U99" s="73"/>
      <c r="V99" s="73"/>
      <c r="W99" s="73"/>
      <c r="X99" s="73"/>
    </row>
    <row r="100" spans="2:24" x14ac:dyDescent="0.15">
      <c r="B100" s="50" t="s">
        <v>32</v>
      </c>
      <c r="C100" s="44">
        <f>SUM(D100:M100)</f>
        <v>125</v>
      </c>
      <c r="D100" s="51">
        <v>27</v>
      </c>
      <c r="E100" s="45">
        <v>23</v>
      </c>
      <c r="F100" s="45">
        <v>12</v>
      </c>
      <c r="G100" s="45">
        <v>1</v>
      </c>
      <c r="H100" s="51">
        <v>3</v>
      </c>
      <c r="I100" s="45">
        <v>11</v>
      </c>
      <c r="J100" s="45">
        <v>41</v>
      </c>
      <c r="K100" s="45">
        <v>3</v>
      </c>
      <c r="L100" s="45">
        <v>1</v>
      </c>
      <c r="M100" s="45">
        <v>3</v>
      </c>
      <c r="N100" s="72"/>
      <c r="O100" s="73"/>
      <c r="P100" s="73"/>
      <c r="Q100" s="73"/>
      <c r="R100" s="73"/>
      <c r="S100" s="73"/>
      <c r="T100" s="73"/>
      <c r="U100" s="73"/>
      <c r="V100" s="73"/>
      <c r="W100" s="73"/>
      <c r="X100" s="73"/>
    </row>
    <row r="101" spans="2:24" x14ac:dyDescent="0.15">
      <c r="B101" s="52"/>
      <c r="C101" s="53">
        <f>$C100/C100</f>
        <v>1</v>
      </c>
      <c r="D101" s="53">
        <f t="shared" ref="D101:M101" si="57">D100/$C100</f>
        <v>0.216</v>
      </c>
      <c r="E101" s="53">
        <f t="shared" si="57"/>
        <v>0.184</v>
      </c>
      <c r="F101" s="53">
        <f t="shared" si="57"/>
        <v>9.6000000000000002E-2</v>
      </c>
      <c r="G101" s="53">
        <f t="shared" si="57"/>
        <v>8.0000000000000002E-3</v>
      </c>
      <c r="H101" s="53">
        <f t="shared" si="57"/>
        <v>2.4E-2</v>
      </c>
      <c r="I101" s="53">
        <f t="shared" si="57"/>
        <v>8.7999999999999995E-2</v>
      </c>
      <c r="J101" s="53">
        <f t="shared" si="57"/>
        <v>0.32800000000000001</v>
      </c>
      <c r="K101" s="53">
        <f t="shared" si="57"/>
        <v>2.4E-2</v>
      </c>
      <c r="L101" s="53">
        <f t="shared" si="57"/>
        <v>8.0000000000000002E-3</v>
      </c>
      <c r="M101" s="53">
        <f t="shared" si="57"/>
        <v>2.4E-2</v>
      </c>
      <c r="N101" s="72"/>
      <c r="O101" s="73"/>
      <c r="P101" s="73"/>
      <c r="Q101" s="73"/>
      <c r="R101" s="73"/>
      <c r="S101" s="73"/>
      <c r="T101" s="73"/>
      <c r="U101" s="73"/>
      <c r="V101" s="73"/>
      <c r="W101" s="73"/>
      <c r="X101" s="73"/>
    </row>
    <row r="102" spans="2:24" x14ac:dyDescent="0.15">
      <c r="B102" s="50" t="s">
        <v>33</v>
      </c>
      <c r="C102" s="44">
        <f>SUM(D102:M102)</f>
        <v>492</v>
      </c>
      <c r="D102" s="51">
        <v>114</v>
      </c>
      <c r="E102" s="45">
        <v>97</v>
      </c>
      <c r="F102" s="45">
        <v>78</v>
      </c>
      <c r="G102" s="45">
        <v>6</v>
      </c>
      <c r="H102" s="51">
        <v>11</v>
      </c>
      <c r="I102" s="45">
        <v>25</v>
      </c>
      <c r="J102" s="45">
        <v>120</v>
      </c>
      <c r="K102" s="45">
        <v>16</v>
      </c>
      <c r="L102" s="45">
        <v>6</v>
      </c>
      <c r="M102" s="45">
        <v>19</v>
      </c>
      <c r="N102" s="72"/>
      <c r="O102" s="73"/>
      <c r="P102" s="73"/>
      <c r="Q102" s="73"/>
      <c r="R102" s="73"/>
      <c r="S102" s="73"/>
      <c r="T102" s="73"/>
      <c r="U102" s="73"/>
      <c r="V102" s="73"/>
      <c r="W102" s="73"/>
      <c r="X102" s="73"/>
    </row>
    <row r="103" spans="2:24" x14ac:dyDescent="0.15">
      <c r="B103" s="52"/>
      <c r="C103" s="53">
        <f>$C102/C102</f>
        <v>1</v>
      </c>
      <c r="D103" s="53">
        <f t="shared" ref="D103:M103" si="58">D102/$C102</f>
        <v>0.23170731707317074</v>
      </c>
      <c r="E103" s="53">
        <f t="shared" si="58"/>
        <v>0.19715447154471544</v>
      </c>
      <c r="F103" s="53">
        <f t="shared" si="58"/>
        <v>0.15853658536585366</v>
      </c>
      <c r="G103" s="53">
        <f t="shared" si="58"/>
        <v>1.2195121951219513E-2</v>
      </c>
      <c r="H103" s="53">
        <f t="shared" si="58"/>
        <v>2.2357723577235773E-2</v>
      </c>
      <c r="I103" s="53">
        <f t="shared" si="58"/>
        <v>5.08130081300813E-2</v>
      </c>
      <c r="J103" s="53">
        <f t="shared" si="58"/>
        <v>0.24390243902439024</v>
      </c>
      <c r="K103" s="53">
        <f t="shared" si="58"/>
        <v>3.2520325203252036E-2</v>
      </c>
      <c r="L103" s="53">
        <f t="shared" si="58"/>
        <v>1.2195121951219513E-2</v>
      </c>
      <c r="M103" s="53">
        <f t="shared" si="58"/>
        <v>3.8617886178861791E-2</v>
      </c>
      <c r="N103" s="19"/>
    </row>
    <row r="104" spans="2:24" ht="12" customHeight="1" x14ac:dyDescent="0.15">
      <c r="B104" s="50" t="s">
        <v>34</v>
      </c>
      <c r="C104" s="44">
        <f>SUM(D104:M104)</f>
        <v>196</v>
      </c>
      <c r="D104" s="51">
        <v>37</v>
      </c>
      <c r="E104" s="45">
        <v>39</v>
      </c>
      <c r="F104" s="45">
        <v>25</v>
      </c>
      <c r="G104" s="45">
        <v>2</v>
      </c>
      <c r="H104" s="51">
        <v>6</v>
      </c>
      <c r="I104" s="45">
        <v>10</v>
      </c>
      <c r="J104" s="45">
        <v>46</v>
      </c>
      <c r="K104" s="45">
        <v>7</v>
      </c>
      <c r="L104" s="45">
        <v>2</v>
      </c>
      <c r="M104" s="45">
        <v>22</v>
      </c>
      <c r="N104" s="19"/>
    </row>
    <row r="105" spans="2:24" ht="12" customHeight="1" x14ac:dyDescent="0.15">
      <c r="B105" s="52"/>
      <c r="C105" s="53">
        <f>$C104/C104</f>
        <v>1</v>
      </c>
      <c r="D105" s="53">
        <f t="shared" ref="D105:M105" si="59">D104/$C104</f>
        <v>0.18877551020408162</v>
      </c>
      <c r="E105" s="53">
        <f t="shared" si="59"/>
        <v>0.19897959183673469</v>
      </c>
      <c r="F105" s="53">
        <f t="shared" si="59"/>
        <v>0.12755102040816327</v>
      </c>
      <c r="G105" s="53">
        <f t="shared" si="59"/>
        <v>1.020408163265306E-2</v>
      </c>
      <c r="H105" s="53">
        <f t="shared" si="59"/>
        <v>3.0612244897959183E-2</v>
      </c>
      <c r="I105" s="53">
        <f t="shared" si="59"/>
        <v>5.1020408163265307E-2</v>
      </c>
      <c r="J105" s="53">
        <f t="shared" si="59"/>
        <v>0.23469387755102042</v>
      </c>
      <c r="K105" s="53">
        <f t="shared" si="59"/>
        <v>3.5714285714285712E-2</v>
      </c>
      <c r="L105" s="53">
        <f t="shared" si="59"/>
        <v>1.020408163265306E-2</v>
      </c>
      <c r="M105" s="53">
        <f t="shared" si="59"/>
        <v>0.11224489795918367</v>
      </c>
      <c r="N105" s="19"/>
    </row>
    <row r="106" spans="2:24" ht="12" customHeight="1" x14ac:dyDescent="0.15">
      <c r="B106" s="50" t="s">
        <v>35</v>
      </c>
      <c r="C106" s="44">
        <f>SUM(D106:M106)</f>
        <v>194</v>
      </c>
      <c r="D106" s="51">
        <v>42</v>
      </c>
      <c r="E106" s="45">
        <v>38</v>
      </c>
      <c r="F106" s="45">
        <v>23</v>
      </c>
      <c r="G106" s="45">
        <v>3</v>
      </c>
      <c r="H106" s="51">
        <v>8</v>
      </c>
      <c r="I106" s="45">
        <v>10</v>
      </c>
      <c r="J106" s="45">
        <v>48</v>
      </c>
      <c r="K106" s="45">
        <v>7</v>
      </c>
      <c r="L106" s="45">
        <v>2</v>
      </c>
      <c r="M106" s="45">
        <v>13</v>
      </c>
      <c r="N106" s="19"/>
    </row>
    <row r="107" spans="2:24" s="57" customFormat="1" ht="12" customHeight="1" x14ac:dyDescent="0.15">
      <c r="B107" s="52"/>
      <c r="C107" s="53">
        <f t="shared" ref="C107" si="60">$C106/C106</f>
        <v>1</v>
      </c>
      <c r="D107" s="53">
        <f t="shared" ref="D107:M107" si="61">D106/$C106</f>
        <v>0.21649484536082475</v>
      </c>
      <c r="E107" s="53">
        <f t="shared" si="61"/>
        <v>0.19587628865979381</v>
      </c>
      <c r="F107" s="53">
        <f t="shared" si="61"/>
        <v>0.11855670103092783</v>
      </c>
      <c r="G107" s="53">
        <f t="shared" si="61"/>
        <v>1.5463917525773196E-2</v>
      </c>
      <c r="H107" s="53">
        <f t="shared" si="61"/>
        <v>4.1237113402061855E-2</v>
      </c>
      <c r="I107" s="53">
        <f t="shared" si="61"/>
        <v>5.1546391752577317E-2</v>
      </c>
      <c r="J107" s="53">
        <f t="shared" si="61"/>
        <v>0.24742268041237114</v>
      </c>
      <c r="K107" s="53">
        <f t="shared" si="61"/>
        <v>3.608247422680412E-2</v>
      </c>
      <c r="L107" s="53">
        <f t="shared" si="61"/>
        <v>1.0309278350515464E-2</v>
      </c>
      <c r="M107" s="53">
        <f t="shared" si="61"/>
        <v>6.7010309278350513E-2</v>
      </c>
    </row>
    <row r="108" spans="2:24" ht="12" customHeight="1" x14ac:dyDescent="0.15">
      <c r="B108" s="50" t="s">
        <v>0</v>
      </c>
      <c r="C108" s="44">
        <f>SUM(D108:M108)</f>
        <v>34</v>
      </c>
      <c r="D108" s="51">
        <v>5</v>
      </c>
      <c r="E108" s="45">
        <v>4</v>
      </c>
      <c r="F108" s="45">
        <v>4</v>
      </c>
      <c r="G108" s="45">
        <v>1</v>
      </c>
      <c r="H108" s="51">
        <v>1</v>
      </c>
      <c r="I108" s="45">
        <v>1</v>
      </c>
      <c r="J108" s="45">
        <v>8</v>
      </c>
      <c r="K108" s="45">
        <v>0</v>
      </c>
      <c r="L108" s="45">
        <v>0</v>
      </c>
      <c r="M108" s="45">
        <v>10</v>
      </c>
      <c r="N108" s="19"/>
    </row>
    <row r="109" spans="2:24" s="57" customFormat="1" ht="12" customHeight="1" x14ac:dyDescent="0.15">
      <c r="B109" s="52"/>
      <c r="C109" s="53">
        <f t="shared" ref="C109" si="62">$C108/C108</f>
        <v>1</v>
      </c>
      <c r="D109" s="53">
        <f t="shared" ref="D109:M109" si="63">D108/$C108</f>
        <v>0.14705882352941177</v>
      </c>
      <c r="E109" s="53">
        <f t="shared" si="63"/>
        <v>0.11764705882352941</v>
      </c>
      <c r="F109" s="53">
        <f t="shared" si="63"/>
        <v>0.11764705882352941</v>
      </c>
      <c r="G109" s="53">
        <f t="shared" si="63"/>
        <v>2.9411764705882353E-2</v>
      </c>
      <c r="H109" s="53">
        <f t="shared" si="63"/>
        <v>2.9411764705882353E-2</v>
      </c>
      <c r="I109" s="53">
        <f t="shared" si="63"/>
        <v>2.9411764705882353E-2</v>
      </c>
      <c r="J109" s="53">
        <f t="shared" si="63"/>
        <v>0.23529411764705882</v>
      </c>
      <c r="K109" s="53">
        <f t="shared" si="63"/>
        <v>0</v>
      </c>
      <c r="L109" s="53">
        <f t="shared" si="63"/>
        <v>0</v>
      </c>
      <c r="M109" s="53">
        <f t="shared" si="63"/>
        <v>0.29411764705882354</v>
      </c>
    </row>
    <row r="110" spans="2:24" s="57" customFormat="1" ht="13.5" x14ac:dyDescent="0.4">
      <c r="E110" s="58"/>
    </row>
  </sheetData>
  <mergeCells count="14">
    <mergeCell ref="C29:D29"/>
    <mergeCell ref="E29:F29"/>
    <mergeCell ref="G29:H29"/>
    <mergeCell ref="I29:J29"/>
    <mergeCell ref="I27:J27"/>
    <mergeCell ref="C28:D28"/>
    <mergeCell ref="E28:F28"/>
    <mergeCell ref="G28:H28"/>
    <mergeCell ref="I28:J28"/>
    <mergeCell ref="B6:E6"/>
    <mergeCell ref="B17:E17"/>
    <mergeCell ref="C27:D27"/>
    <mergeCell ref="E27:F27"/>
    <mergeCell ref="G27:H27"/>
  </mergeCells>
  <phoneticPr fontId="2"/>
  <pageMargins left="0.70866141732283472" right="0.70866141732283472" top="0.74803149606299213" bottom="0.74803149606299213" header="0.31496062992125984" footer="0.31496062992125984"/>
  <pageSetup paperSize="9" scale="86" orientation="landscape" r:id="rId1"/>
  <rowBreaks count="3" manualBreakCount="3">
    <brk id="30" max="12" man="1"/>
    <brk id="57" max="12" man="1"/>
    <brk id="91" max="12" man="1"/>
  </rowBreaks>
  <colBreaks count="1" manualBreakCount="1">
    <brk id="13"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2"/>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7" width="10.625" style="18" customWidth="1"/>
    <col min="18" max="18" width="12.375" style="18" customWidth="1"/>
    <col min="19" max="33" width="3.625" style="18" customWidth="1"/>
    <col min="34" max="38" width="5.625" style="18" customWidth="1"/>
    <col min="39" max="16384" width="9" style="18"/>
  </cols>
  <sheetData>
    <row r="1" spans="2:10" ht="27.75" customHeight="1" x14ac:dyDescent="0.4">
      <c r="B1" s="370" t="s">
        <v>513</v>
      </c>
    </row>
    <row r="3" spans="2:10" x14ac:dyDescent="0.4">
      <c r="B3" s="10" t="s">
        <v>221</v>
      </c>
      <c r="C3" s="10"/>
      <c r="D3" s="10"/>
      <c r="E3" s="11"/>
      <c r="F3" s="10"/>
      <c r="G3" s="10"/>
    </row>
    <row r="4" spans="2:10" x14ac:dyDescent="0.4">
      <c r="B4" s="10"/>
      <c r="C4" s="10"/>
      <c r="D4" s="10"/>
      <c r="E4" s="11"/>
      <c r="F4" s="10"/>
      <c r="G4" s="10"/>
    </row>
    <row r="5" spans="2:10" ht="14.25" customHeight="1" x14ac:dyDescent="0.4">
      <c r="G5" s="99" t="s">
        <v>349</v>
      </c>
    </row>
    <row r="6" spans="2:10" s="142" customFormat="1" ht="24.75" customHeight="1" x14ac:dyDescent="0.4">
      <c r="B6" s="364"/>
      <c r="C6" s="365"/>
      <c r="D6" s="365"/>
      <c r="E6" s="366"/>
      <c r="F6" s="23" t="s">
        <v>141</v>
      </c>
      <c r="G6" s="23" t="s">
        <v>25</v>
      </c>
      <c r="J6" s="18"/>
    </row>
    <row r="7" spans="2:10" ht="15" customHeight="1" x14ac:dyDescent="0.15">
      <c r="B7" s="143" t="s">
        <v>215</v>
      </c>
      <c r="C7" s="163"/>
      <c r="D7" s="163"/>
      <c r="E7" s="187"/>
      <c r="F7" s="85">
        <v>60</v>
      </c>
      <c r="G7" s="146">
        <f>F7/802</f>
        <v>7.4812967581047385E-2</v>
      </c>
    </row>
    <row r="8" spans="2:10" ht="15" customHeight="1" x14ac:dyDescent="0.15">
      <c r="B8" s="143" t="s">
        <v>127</v>
      </c>
      <c r="C8" s="163"/>
      <c r="D8" s="163"/>
      <c r="E8" s="187"/>
      <c r="F8" s="85">
        <v>2</v>
      </c>
      <c r="G8" s="146">
        <f t="shared" ref="G8:G20" si="0">F8/802</f>
        <v>2.4937655860349127E-3</v>
      </c>
    </row>
    <row r="9" spans="2:10" ht="15" customHeight="1" x14ac:dyDescent="0.15">
      <c r="B9" s="143" t="s">
        <v>128</v>
      </c>
      <c r="C9" s="163"/>
      <c r="D9" s="163"/>
      <c r="E9" s="187"/>
      <c r="F9" s="85">
        <v>28</v>
      </c>
      <c r="G9" s="146">
        <f t="shared" si="0"/>
        <v>3.4912718204488775E-2</v>
      </c>
    </row>
    <row r="10" spans="2:10" ht="15" customHeight="1" x14ac:dyDescent="0.15">
      <c r="B10" s="143" t="s">
        <v>129</v>
      </c>
      <c r="C10" s="163"/>
      <c r="D10" s="163"/>
      <c r="E10" s="187"/>
      <c r="F10" s="85">
        <v>26</v>
      </c>
      <c r="G10" s="146">
        <f t="shared" si="0"/>
        <v>3.2418952618453865E-2</v>
      </c>
    </row>
    <row r="11" spans="2:10" ht="15" customHeight="1" x14ac:dyDescent="0.15">
      <c r="B11" s="143" t="s">
        <v>388</v>
      </c>
      <c r="C11" s="163"/>
      <c r="D11" s="163"/>
      <c r="E11" s="187"/>
      <c r="F11" s="85">
        <v>153</v>
      </c>
      <c r="G11" s="146">
        <f t="shared" si="0"/>
        <v>0.19077306733167082</v>
      </c>
    </row>
    <row r="12" spans="2:10" ht="15" customHeight="1" x14ac:dyDescent="0.15">
      <c r="B12" s="143" t="s">
        <v>131</v>
      </c>
      <c r="C12" s="163"/>
      <c r="D12" s="163"/>
      <c r="E12" s="187"/>
      <c r="F12" s="85">
        <v>8</v>
      </c>
      <c r="G12" s="146">
        <f t="shared" si="0"/>
        <v>9.9750623441396506E-3</v>
      </c>
    </row>
    <row r="13" spans="2:10" ht="15" customHeight="1" x14ac:dyDescent="0.15">
      <c r="B13" s="143" t="s">
        <v>217</v>
      </c>
      <c r="C13" s="163"/>
      <c r="D13" s="163"/>
      <c r="E13" s="187"/>
      <c r="F13" s="85">
        <v>45</v>
      </c>
      <c r="G13" s="146">
        <f t="shared" si="0"/>
        <v>5.6109725685785539E-2</v>
      </c>
    </row>
    <row r="14" spans="2:10" ht="15" customHeight="1" x14ac:dyDescent="0.15">
      <c r="B14" s="143" t="s">
        <v>135</v>
      </c>
      <c r="C14" s="163"/>
      <c r="D14" s="163"/>
      <c r="E14" s="187"/>
      <c r="F14" s="85">
        <v>9</v>
      </c>
      <c r="G14" s="146">
        <f t="shared" si="0"/>
        <v>1.1221945137157107E-2</v>
      </c>
    </row>
    <row r="15" spans="2:10" ht="15" customHeight="1" x14ac:dyDescent="0.15">
      <c r="B15" s="143" t="s">
        <v>389</v>
      </c>
      <c r="C15" s="163"/>
      <c r="D15" s="163"/>
      <c r="E15" s="187"/>
      <c r="F15" s="85">
        <v>112</v>
      </c>
      <c r="G15" s="146">
        <f t="shared" si="0"/>
        <v>0.1396508728179551</v>
      </c>
    </row>
    <row r="16" spans="2:10" ht="15" customHeight="1" x14ac:dyDescent="0.15">
      <c r="B16" s="143" t="s">
        <v>218</v>
      </c>
      <c r="C16" s="163"/>
      <c r="D16" s="163"/>
      <c r="E16" s="187"/>
      <c r="F16" s="85">
        <v>40</v>
      </c>
      <c r="G16" s="146">
        <f t="shared" si="0"/>
        <v>4.9875311720698257E-2</v>
      </c>
    </row>
    <row r="17" spans="2:17" ht="15" customHeight="1" x14ac:dyDescent="0.15">
      <c r="B17" s="143" t="s">
        <v>200</v>
      </c>
      <c r="C17" s="163"/>
      <c r="D17" s="163"/>
      <c r="E17" s="187"/>
      <c r="F17" s="85">
        <v>98</v>
      </c>
      <c r="G17" s="146">
        <f t="shared" si="0"/>
        <v>0.12219451371571072</v>
      </c>
    </row>
    <row r="18" spans="2:17" ht="15" customHeight="1" x14ac:dyDescent="0.15">
      <c r="B18" s="143" t="s">
        <v>136</v>
      </c>
      <c r="C18" s="163"/>
      <c r="D18" s="163"/>
      <c r="E18" s="187"/>
      <c r="F18" s="85">
        <v>121</v>
      </c>
      <c r="G18" s="146">
        <f t="shared" si="0"/>
        <v>0.15087281795511223</v>
      </c>
    </row>
    <row r="19" spans="2:17" ht="15" customHeight="1" x14ac:dyDescent="0.15">
      <c r="B19" s="143" t="s">
        <v>112</v>
      </c>
      <c r="C19" s="163"/>
      <c r="D19" s="163"/>
      <c r="E19" s="187"/>
      <c r="F19" s="85">
        <v>97</v>
      </c>
      <c r="G19" s="146">
        <f t="shared" si="0"/>
        <v>0.12094763092269327</v>
      </c>
    </row>
    <row r="20" spans="2:17" ht="15" customHeight="1" thickBot="1" x14ac:dyDescent="0.2">
      <c r="B20" s="170" t="s">
        <v>0</v>
      </c>
      <c r="C20" s="186"/>
      <c r="D20" s="186"/>
      <c r="E20" s="188"/>
      <c r="F20" s="150">
        <v>314</v>
      </c>
      <c r="G20" s="146">
        <f t="shared" si="0"/>
        <v>0.39152119700748128</v>
      </c>
    </row>
    <row r="21" spans="2:17" ht="15" customHeight="1" thickTop="1" x14ac:dyDescent="0.15">
      <c r="B21" s="325" t="s">
        <v>14</v>
      </c>
      <c r="C21" s="326"/>
      <c r="D21" s="326"/>
      <c r="E21" s="327"/>
      <c r="F21" s="152">
        <f>SUM(F7:F20)</f>
        <v>1113</v>
      </c>
      <c r="G21" s="153"/>
    </row>
    <row r="23" spans="2:17" x14ac:dyDescent="0.4">
      <c r="B23" s="18" t="s">
        <v>36</v>
      </c>
    </row>
    <row r="24" spans="2:17" s="24" customFormat="1" ht="45" x14ac:dyDescent="0.4">
      <c r="B24" s="89"/>
      <c r="C24" s="90" t="s">
        <v>39</v>
      </c>
      <c r="D24" s="96" t="s">
        <v>215</v>
      </c>
      <c r="E24" s="96" t="s">
        <v>127</v>
      </c>
      <c r="F24" s="96" t="s">
        <v>128</v>
      </c>
      <c r="G24" s="96" t="s">
        <v>129</v>
      </c>
      <c r="H24" s="96" t="s">
        <v>216</v>
      </c>
      <c r="I24" s="96" t="s">
        <v>131</v>
      </c>
      <c r="J24" s="96" t="s">
        <v>217</v>
      </c>
      <c r="K24" s="96" t="s">
        <v>135</v>
      </c>
      <c r="L24" s="96" t="s">
        <v>198</v>
      </c>
      <c r="M24" s="96" t="s">
        <v>218</v>
      </c>
      <c r="N24" s="96" t="s">
        <v>200</v>
      </c>
      <c r="O24" s="96" t="s">
        <v>136</v>
      </c>
      <c r="P24" s="91" t="s">
        <v>2</v>
      </c>
      <c r="Q24" s="91" t="s">
        <v>91</v>
      </c>
    </row>
    <row r="25" spans="2:17" x14ac:dyDescent="0.15">
      <c r="B25" s="168" t="s">
        <v>42</v>
      </c>
      <c r="C25" s="44">
        <f>SUM(D25:Q25)</f>
        <v>1113</v>
      </c>
      <c r="D25" s="45">
        <f>SUM(D27,D29,D31,D33,D35,D37,D39,D41,D43,D45,D47)</f>
        <v>60</v>
      </c>
      <c r="E25" s="45">
        <f t="shared" ref="E25:H25" si="1">SUM(E27,E29,E31,E33,E35,E37,E39,E41,E43,E45,E47)</f>
        <v>2</v>
      </c>
      <c r="F25" s="45">
        <f t="shared" si="1"/>
        <v>28</v>
      </c>
      <c r="G25" s="45">
        <f t="shared" si="1"/>
        <v>26</v>
      </c>
      <c r="H25" s="45">
        <f t="shared" si="1"/>
        <v>153</v>
      </c>
      <c r="I25" s="45">
        <f>SUM(I27,I29,I31,I33,I35,I37,I39,I41,I43,I45,I47)</f>
        <v>8</v>
      </c>
      <c r="J25" s="45">
        <f t="shared" ref="J25:Q25" si="2">SUM(J27,J29,J31,J33,J35,J37,J39,J41,J43,J45,J47)</f>
        <v>45</v>
      </c>
      <c r="K25" s="45">
        <f t="shared" si="2"/>
        <v>9</v>
      </c>
      <c r="L25" s="45">
        <f t="shared" si="2"/>
        <v>112</v>
      </c>
      <c r="M25" s="45">
        <f t="shared" si="2"/>
        <v>40</v>
      </c>
      <c r="N25" s="45">
        <f t="shared" si="2"/>
        <v>98</v>
      </c>
      <c r="O25" s="45">
        <f t="shared" si="2"/>
        <v>121</v>
      </c>
      <c r="P25" s="45">
        <f t="shared" si="2"/>
        <v>97</v>
      </c>
      <c r="Q25" s="45">
        <f t="shared" si="2"/>
        <v>314</v>
      </c>
    </row>
    <row r="26" spans="2:17" ht="12.75" thickBot="1" x14ac:dyDescent="0.2">
      <c r="B26" s="47"/>
      <c r="C26" s="48">
        <f>$C25/C25</f>
        <v>1</v>
      </c>
      <c r="D26" s="48">
        <f>D25/$C25</f>
        <v>5.3908355795148251E-2</v>
      </c>
      <c r="E26" s="48">
        <f t="shared" ref="E26:H26" si="3">E25/$C25</f>
        <v>1.7969451931716084E-3</v>
      </c>
      <c r="F26" s="48">
        <f t="shared" si="3"/>
        <v>2.5157232704402517E-2</v>
      </c>
      <c r="G26" s="48">
        <f t="shared" si="3"/>
        <v>2.3360287511230909E-2</v>
      </c>
      <c r="H26" s="48">
        <f t="shared" si="3"/>
        <v>0.13746630727762804</v>
      </c>
      <c r="I26" s="48">
        <f>I25/$C25</f>
        <v>7.1877807726864335E-3</v>
      </c>
      <c r="J26" s="48">
        <f t="shared" ref="J26:Q26" si="4">J25/$C25</f>
        <v>4.0431266846361183E-2</v>
      </c>
      <c r="K26" s="48">
        <f t="shared" si="4"/>
        <v>8.0862533692722376E-3</v>
      </c>
      <c r="L26" s="48">
        <f t="shared" si="4"/>
        <v>0.10062893081761007</v>
      </c>
      <c r="M26" s="48">
        <f t="shared" si="4"/>
        <v>3.5938903863432167E-2</v>
      </c>
      <c r="N26" s="48">
        <f t="shared" si="4"/>
        <v>8.8050314465408799E-2</v>
      </c>
      <c r="O26" s="48">
        <f t="shared" si="4"/>
        <v>0.10871518418688229</v>
      </c>
      <c r="P26" s="48">
        <f t="shared" si="4"/>
        <v>8.7151841868823007E-2</v>
      </c>
      <c r="Q26" s="48">
        <f t="shared" si="4"/>
        <v>0.28212039532794247</v>
      </c>
    </row>
    <row r="27" spans="2:17" ht="12.75" thickTop="1" x14ac:dyDescent="0.15">
      <c r="B27" s="50" t="s">
        <v>5</v>
      </c>
      <c r="C27" s="44">
        <f>SUM(D27:Q27)</f>
        <v>330</v>
      </c>
      <c r="D27" s="51">
        <v>15</v>
      </c>
      <c r="E27" s="45">
        <v>0</v>
      </c>
      <c r="F27" s="45">
        <v>10</v>
      </c>
      <c r="G27" s="45">
        <v>6</v>
      </c>
      <c r="H27" s="45">
        <v>51</v>
      </c>
      <c r="I27" s="51">
        <v>2</v>
      </c>
      <c r="J27" s="45">
        <v>11</v>
      </c>
      <c r="K27" s="45">
        <v>1</v>
      </c>
      <c r="L27" s="45">
        <v>32</v>
      </c>
      <c r="M27" s="45">
        <v>12</v>
      </c>
      <c r="N27" s="45">
        <v>33</v>
      </c>
      <c r="O27" s="45">
        <v>39</v>
      </c>
      <c r="P27" s="45">
        <v>26</v>
      </c>
      <c r="Q27" s="45">
        <v>92</v>
      </c>
    </row>
    <row r="28" spans="2:17" x14ac:dyDescent="0.15">
      <c r="B28" s="52"/>
      <c r="C28" s="53">
        <f>$C27/C27</f>
        <v>1</v>
      </c>
      <c r="D28" s="53">
        <f>D27/$C27</f>
        <v>4.5454545454545456E-2</v>
      </c>
      <c r="E28" s="53">
        <f t="shared" ref="E28:H28" si="5">E27/$C27</f>
        <v>0</v>
      </c>
      <c r="F28" s="53">
        <f t="shared" si="5"/>
        <v>3.0303030303030304E-2</v>
      </c>
      <c r="G28" s="53">
        <f t="shared" si="5"/>
        <v>1.8181818181818181E-2</v>
      </c>
      <c r="H28" s="53">
        <f t="shared" si="5"/>
        <v>0.15454545454545454</v>
      </c>
      <c r="I28" s="53">
        <f>I27/$C27</f>
        <v>6.0606060606060606E-3</v>
      </c>
      <c r="J28" s="53">
        <f t="shared" ref="J28:Q28" si="6">J27/$C27</f>
        <v>3.3333333333333333E-2</v>
      </c>
      <c r="K28" s="53">
        <f t="shared" si="6"/>
        <v>3.0303030303030303E-3</v>
      </c>
      <c r="L28" s="53">
        <f t="shared" si="6"/>
        <v>9.696969696969697E-2</v>
      </c>
      <c r="M28" s="53">
        <f t="shared" si="6"/>
        <v>3.6363636363636362E-2</v>
      </c>
      <c r="N28" s="53">
        <f t="shared" si="6"/>
        <v>0.1</v>
      </c>
      <c r="O28" s="53">
        <f t="shared" si="6"/>
        <v>0.11818181818181818</v>
      </c>
      <c r="P28" s="53">
        <f t="shared" si="6"/>
        <v>7.8787878787878782E-2</v>
      </c>
      <c r="Q28" s="53">
        <f t="shared" si="6"/>
        <v>0.27878787878787881</v>
      </c>
    </row>
    <row r="29" spans="2:17" x14ac:dyDescent="0.15">
      <c r="B29" s="50" t="s">
        <v>6</v>
      </c>
      <c r="C29" s="44">
        <f>SUM(D29:Q29)</f>
        <v>121</v>
      </c>
      <c r="D29" s="51">
        <v>8</v>
      </c>
      <c r="E29" s="45">
        <v>0</v>
      </c>
      <c r="F29" s="45">
        <v>3</v>
      </c>
      <c r="G29" s="45">
        <v>2</v>
      </c>
      <c r="H29" s="45">
        <v>16</v>
      </c>
      <c r="I29" s="51">
        <v>1</v>
      </c>
      <c r="J29" s="45">
        <v>4</v>
      </c>
      <c r="K29" s="45">
        <v>0</v>
      </c>
      <c r="L29" s="45">
        <v>13</v>
      </c>
      <c r="M29" s="45">
        <v>4</v>
      </c>
      <c r="N29" s="45">
        <v>11</v>
      </c>
      <c r="O29" s="45">
        <v>11</v>
      </c>
      <c r="P29" s="45">
        <v>12</v>
      </c>
      <c r="Q29" s="45">
        <v>36</v>
      </c>
    </row>
    <row r="30" spans="2:17" x14ac:dyDescent="0.15">
      <c r="B30" s="52"/>
      <c r="C30" s="53">
        <f>$C29/C29</f>
        <v>1</v>
      </c>
      <c r="D30" s="53">
        <f>D29/$C29</f>
        <v>6.6115702479338845E-2</v>
      </c>
      <c r="E30" s="53">
        <f t="shared" ref="E30:H30" si="7">E29/$C29</f>
        <v>0</v>
      </c>
      <c r="F30" s="53">
        <f t="shared" si="7"/>
        <v>2.4793388429752067E-2</v>
      </c>
      <c r="G30" s="53">
        <f t="shared" si="7"/>
        <v>1.6528925619834711E-2</v>
      </c>
      <c r="H30" s="53">
        <f t="shared" si="7"/>
        <v>0.13223140495867769</v>
      </c>
      <c r="I30" s="53">
        <f>I29/$C29</f>
        <v>8.2644628099173556E-3</v>
      </c>
      <c r="J30" s="53">
        <f t="shared" ref="J30:Q30" si="8">J29/$C29</f>
        <v>3.3057851239669422E-2</v>
      </c>
      <c r="K30" s="53">
        <f t="shared" si="8"/>
        <v>0</v>
      </c>
      <c r="L30" s="53">
        <f t="shared" si="8"/>
        <v>0.10743801652892562</v>
      </c>
      <c r="M30" s="53">
        <f t="shared" si="8"/>
        <v>3.3057851239669422E-2</v>
      </c>
      <c r="N30" s="53">
        <f t="shared" si="8"/>
        <v>9.0909090909090912E-2</v>
      </c>
      <c r="O30" s="53">
        <f t="shared" si="8"/>
        <v>9.0909090909090912E-2</v>
      </c>
      <c r="P30" s="53">
        <f t="shared" si="8"/>
        <v>9.9173553719008267E-2</v>
      </c>
      <c r="Q30" s="53">
        <f t="shared" si="8"/>
        <v>0.2975206611570248</v>
      </c>
    </row>
    <row r="31" spans="2:17" x14ac:dyDescent="0.15">
      <c r="B31" s="50" t="s">
        <v>7</v>
      </c>
      <c r="C31" s="44">
        <f>SUM(D31:Q31)</f>
        <v>301</v>
      </c>
      <c r="D31" s="51">
        <v>20</v>
      </c>
      <c r="E31" s="45">
        <v>1</v>
      </c>
      <c r="F31" s="45">
        <v>7</v>
      </c>
      <c r="G31" s="45">
        <v>9</v>
      </c>
      <c r="H31" s="45">
        <v>39</v>
      </c>
      <c r="I31" s="51">
        <v>2</v>
      </c>
      <c r="J31" s="45">
        <v>14</v>
      </c>
      <c r="K31" s="45">
        <v>2</v>
      </c>
      <c r="L31" s="45">
        <v>34</v>
      </c>
      <c r="M31" s="45">
        <v>11</v>
      </c>
      <c r="N31" s="45">
        <v>21</v>
      </c>
      <c r="O31" s="45">
        <v>31</v>
      </c>
      <c r="P31" s="45">
        <v>21</v>
      </c>
      <c r="Q31" s="45">
        <v>89</v>
      </c>
    </row>
    <row r="32" spans="2:17" x14ac:dyDescent="0.15">
      <c r="B32" s="52"/>
      <c r="C32" s="53">
        <f>$C31/C31</f>
        <v>1</v>
      </c>
      <c r="D32" s="53">
        <f>D31/$C31</f>
        <v>6.6445182724252497E-2</v>
      </c>
      <c r="E32" s="53">
        <f t="shared" ref="E32:H32" si="9">E31/$C31</f>
        <v>3.3222591362126247E-3</v>
      </c>
      <c r="F32" s="53">
        <f t="shared" si="9"/>
        <v>2.3255813953488372E-2</v>
      </c>
      <c r="G32" s="53">
        <f t="shared" si="9"/>
        <v>2.9900332225913623E-2</v>
      </c>
      <c r="H32" s="53">
        <f t="shared" si="9"/>
        <v>0.12956810631229235</v>
      </c>
      <c r="I32" s="53">
        <f>I31/$C31</f>
        <v>6.6445182724252493E-3</v>
      </c>
      <c r="J32" s="53">
        <f t="shared" ref="J32:Q32" si="10">J31/$C31</f>
        <v>4.6511627906976744E-2</v>
      </c>
      <c r="K32" s="53">
        <f t="shared" si="10"/>
        <v>6.6445182724252493E-3</v>
      </c>
      <c r="L32" s="53">
        <f t="shared" si="10"/>
        <v>0.11295681063122924</v>
      </c>
      <c r="M32" s="53">
        <f t="shared" si="10"/>
        <v>3.6544850498338874E-2</v>
      </c>
      <c r="N32" s="53">
        <f t="shared" si="10"/>
        <v>6.9767441860465115E-2</v>
      </c>
      <c r="O32" s="53">
        <f t="shared" si="10"/>
        <v>0.10299003322259136</v>
      </c>
      <c r="P32" s="53">
        <f t="shared" si="10"/>
        <v>6.9767441860465115E-2</v>
      </c>
      <c r="Q32" s="53">
        <f t="shared" si="10"/>
        <v>0.29568106312292358</v>
      </c>
    </row>
    <row r="33" spans="2:17" x14ac:dyDescent="0.15">
      <c r="B33" s="50" t="s">
        <v>8</v>
      </c>
      <c r="C33" s="44">
        <f>SUM(D33:Q33)</f>
        <v>52</v>
      </c>
      <c r="D33" s="51">
        <v>5</v>
      </c>
      <c r="E33" s="45">
        <v>0</v>
      </c>
      <c r="F33" s="45">
        <v>1</v>
      </c>
      <c r="G33" s="45">
        <v>1</v>
      </c>
      <c r="H33" s="45">
        <v>6</v>
      </c>
      <c r="I33" s="51">
        <v>0</v>
      </c>
      <c r="J33" s="45">
        <v>3</v>
      </c>
      <c r="K33" s="45">
        <v>1</v>
      </c>
      <c r="L33" s="45">
        <v>5</v>
      </c>
      <c r="M33" s="45">
        <v>2</v>
      </c>
      <c r="N33" s="45">
        <v>7</v>
      </c>
      <c r="O33" s="45">
        <v>8</v>
      </c>
      <c r="P33" s="45">
        <v>1</v>
      </c>
      <c r="Q33" s="45">
        <v>12</v>
      </c>
    </row>
    <row r="34" spans="2:17" x14ac:dyDescent="0.15">
      <c r="B34" s="52"/>
      <c r="C34" s="53">
        <f>$C33/C33</f>
        <v>1</v>
      </c>
      <c r="D34" s="53">
        <f>D33/$C33</f>
        <v>9.6153846153846159E-2</v>
      </c>
      <c r="E34" s="53">
        <f t="shared" ref="E34:H34" si="11">E33/$C33</f>
        <v>0</v>
      </c>
      <c r="F34" s="53">
        <f t="shared" si="11"/>
        <v>1.9230769230769232E-2</v>
      </c>
      <c r="G34" s="53">
        <f t="shared" si="11"/>
        <v>1.9230769230769232E-2</v>
      </c>
      <c r="H34" s="53">
        <f t="shared" si="11"/>
        <v>0.11538461538461539</v>
      </c>
      <c r="I34" s="53">
        <f>I33/$C33</f>
        <v>0</v>
      </c>
      <c r="J34" s="53">
        <f t="shared" ref="J34:Q34" si="12">J33/$C33</f>
        <v>5.7692307692307696E-2</v>
      </c>
      <c r="K34" s="53">
        <f t="shared" si="12"/>
        <v>1.9230769230769232E-2</v>
      </c>
      <c r="L34" s="53">
        <f t="shared" si="12"/>
        <v>9.6153846153846159E-2</v>
      </c>
      <c r="M34" s="53">
        <f t="shared" si="12"/>
        <v>3.8461538461538464E-2</v>
      </c>
      <c r="N34" s="53">
        <f t="shared" si="12"/>
        <v>0.13461538461538461</v>
      </c>
      <c r="O34" s="53">
        <f t="shared" si="12"/>
        <v>0.15384615384615385</v>
      </c>
      <c r="P34" s="53">
        <f t="shared" si="12"/>
        <v>1.9230769230769232E-2</v>
      </c>
      <c r="Q34" s="53">
        <f t="shared" si="12"/>
        <v>0.23076923076923078</v>
      </c>
    </row>
    <row r="35" spans="2:17" x14ac:dyDescent="0.15">
      <c r="B35" s="50" t="s">
        <v>9</v>
      </c>
      <c r="C35" s="44">
        <f>SUM(D35:Q35)</f>
        <v>148</v>
      </c>
      <c r="D35" s="51">
        <v>6</v>
      </c>
      <c r="E35" s="45">
        <v>0</v>
      </c>
      <c r="F35" s="45">
        <v>3</v>
      </c>
      <c r="G35" s="45">
        <v>5</v>
      </c>
      <c r="H35" s="45">
        <v>20</v>
      </c>
      <c r="I35" s="51">
        <v>2</v>
      </c>
      <c r="J35" s="45">
        <v>9</v>
      </c>
      <c r="K35" s="45">
        <v>3</v>
      </c>
      <c r="L35" s="45">
        <v>15</v>
      </c>
      <c r="M35" s="45">
        <v>7</v>
      </c>
      <c r="N35" s="45">
        <v>11</v>
      </c>
      <c r="O35" s="45">
        <v>11</v>
      </c>
      <c r="P35" s="45">
        <v>19</v>
      </c>
      <c r="Q35" s="45">
        <v>37</v>
      </c>
    </row>
    <row r="36" spans="2:17" x14ac:dyDescent="0.15">
      <c r="B36" s="52"/>
      <c r="C36" s="53">
        <f>$C35/C35</f>
        <v>1</v>
      </c>
      <c r="D36" s="53">
        <f>D35/$C35</f>
        <v>4.0540540540540543E-2</v>
      </c>
      <c r="E36" s="53">
        <f t="shared" ref="E36:H36" si="13">E35/$C35</f>
        <v>0</v>
      </c>
      <c r="F36" s="53">
        <f t="shared" si="13"/>
        <v>2.0270270270270271E-2</v>
      </c>
      <c r="G36" s="53">
        <f t="shared" si="13"/>
        <v>3.3783783783783786E-2</v>
      </c>
      <c r="H36" s="53">
        <f t="shared" si="13"/>
        <v>0.13513513513513514</v>
      </c>
      <c r="I36" s="53">
        <f>I35/$C35</f>
        <v>1.3513513513513514E-2</v>
      </c>
      <c r="J36" s="53">
        <f t="shared" ref="J36:O36" si="14">J35/$C35</f>
        <v>6.0810810810810814E-2</v>
      </c>
      <c r="K36" s="53">
        <f t="shared" si="14"/>
        <v>2.0270270270270271E-2</v>
      </c>
      <c r="L36" s="53">
        <f t="shared" si="14"/>
        <v>0.10135135135135136</v>
      </c>
      <c r="M36" s="53">
        <f t="shared" si="14"/>
        <v>4.72972972972973E-2</v>
      </c>
      <c r="N36" s="53">
        <f t="shared" si="14"/>
        <v>7.4324324324324328E-2</v>
      </c>
      <c r="O36" s="53">
        <f t="shared" si="14"/>
        <v>7.4324324324324328E-2</v>
      </c>
      <c r="P36" s="53">
        <f>P35/$C35</f>
        <v>0.12837837837837837</v>
      </c>
      <c r="Q36" s="53">
        <f t="shared" ref="Q36" si="15">Q35/$C35</f>
        <v>0.25</v>
      </c>
    </row>
    <row r="37" spans="2:17" x14ac:dyDescent="0.15">
      <c r="B37" s="50" t="s">
        <v>1</v>
      </c>
      <c r="C37" s="44">
        <f>SUM(D37:Q37)</f>
        <v>9</v>
      </c>
      <c r="D37" s="51">
        <v>0</v>
      </c>
      <c r="E37" s="45">
        <v>0</v>
      </c>
      <c r="F37" s="45">
        <v>1</v>
      </c>
      <c r="G37" s="45">
        <v>0</v>
      </c>
      <c r="H37" s="45">
        <v>2</v>
      </c>
      <c r="I37" s="51">
        <v>0</v>
      </c>
      <c r="J37" s="45">
        <v>1</v>
      </c>
      <c r="K37" s="45">
        <v>0</v>
      </c>
      <c r="L37" s="45">
        <v>2</v>
      </c>
      <c r="M37" s="45">
        <v>1</v>
      </c>
      <c r="N37" s="45">
        <v>0</v>
      </c>
      <c r="O37" s="45">
        <v>2</v>
      </c>
      <c r="P37" s="45">
        <v>0</v>
      </c>
      <c r="Q37" s="45">
        <v>0</v>
      </c>
    </row>
    <row r="38" spans="2:17" x14ac:dyDescent="0.15">
      <c r="B38" s="52"/>
      <c r="C38" s="53">
        <f>$C37/C37</f>
        <v>1</v>
      </c>
      <c r="D38" s="53">
        <f>D37/$C37</f>
        <v>0</v>
      </c>
      <c r="E38" s="53">
        <f t="shared" ref="E38:H38" si="16">E37/$C37</f>
        <v>0</v>
      </c>
      <c r="F38" s="53">
        <f t="shared" si="16"/>
        <v>0.1111111111111111</v>
      </c>
      <c r="G38" s="53">
        <f t="shared" si="16"/>
        <v>0</v>
      </c>
      <c r="H38" s="53">
        <f t="shared" si="16"/>
        <v>0.22222222222222221</v>
      </c>
      <c r="I38" s="53">
        <f>I37/$C37</f>
        <v>0</v>
      </c>
      <c r="J38" s="53">
        <f t="shared" ref="J38:Q38" si="17">J37/$C37</f>
        <v>0.1111111111111111</v>
      </c>
      <c r="K38" s="53">
        <f t="shared" si="17"/>
        <v>0</v>
      </c>
      <c r="L38" s="53">
        <f t="shared" si="17"/>
        <v>0.22222222222222221</v>
      </c>
      <c r="M38" s="53">
        <f t="shared" si="17"/>
        <v>0.1111111111111111</v>
      </c>
      <c r="N38" s="53">
        <f t="shared" si="17"/>
        <v>0</v>
      </c>
      <c r="O38" s="53">
        <f t="shared" si="17"/>
        <v>0.22222222222222221</v>
      </c>
      <c r="P38" s="53">
        <f t="shared" si="17"/>
        <v>0</v>
      </c>
      <c r="Q38" s="53">
        <f t="shared" si="17"/>
        <v>0</v>
      </c>
    </row>
    <row r="39" spans="2:17" x14ac:dyDescent="0.15">
      <c r="B39" s="50" t="s">
        <v>10</v>
      </c>
      <c r="C39" s="44">
        <f>SUM(D39:Q39)</f>
        <v>17</v>
      </c>
      <c r="D39" s="51">
        <v>0</v>
      </c>
      <c r="E39" s="45">
        <v>0</v>
      </c>
      <c r="F39" s="45">
        <v>0</v>
      </c>
      <c r="G39" s="45">
        <v>0</v>
      </c>
      <c r="H39" s="45">
        <v>2</v>
      </c>
      <c r="I39" s="51">
        <v>0</v>
      </c>
      <c r="J39" s="45">
        <v>0</v>
      </c>
      <c r="K39" s="45">
        <v>0</v>
      </c>
      <c r="L39" s="45">
        <v>0</v>
      </c>
      <c r="M39" s="45">
        <v>0</v>
      </c>
      <c r="N39" s="45">
        <v>1</v>
      </c>
      <c r="O39" s="45">
        <v>3</v>
      </c>
      <c r="P39" s="45">
        <v>4</v>
      </c>
      <c r="Q39" s="45">
        <v>7</v>
      </c>
    </row>
    <row r="40" spans="2:17" x14ac:dyDescent="0.15">
      <c r="B40" s="52"/>
      <c r="C40" s="53">
        <f>$C39/C39</f>
        <v>1</v>
      </c>
      <c r="D40" s="53">
        <f>D39/$C39</f>
        <v>0</v>
      </c>
      <c r="E40" s="53">
        <f t="shared" ref="E40:H40" si="18">E39/$C39</f>
        <v>0</v>
      </c>
      <c r="F40" s="53">
        <f t="shared" si="18"/>
        <v>0</v>
      </c>
      <c r="G40" s="53">
        <f t="shared" si="18"/>
        <v>0</v>
      </c>
      <c r="H40" s="53">
        <f t="shared" si="18"/>
        <v>0.11764705882352941</v>
      </c>
      <c r="I40" s="53">
        <f>I39/$C39</f>
        <v>0</v>
      </c>
      <c r="J40" s="53">
        <f t="shared" ref="J40:Q40" si="19">J39/$C39</f>
        <v>0</v>
      </c>
      <c r="K40" s="53">
        <f t="shared" si="19"/>
        <v>0</v>
      </c>
      <c r="L40" s="53">
        <f t="shared" si="19"/>
        <v>0</v>
      </c>
      <c r="M40" s="53">
        <f t="shared" si="19"/>
        <v>0</v>
      </c>
      <c r="N40" s="53">
        <f t="shared" si="19"/>
        <v>5.8823529411764705E-2</v>
      </c>
      <c r="O40" s="53">
        <f t="shared" si="19"/>
        <v>0.17647058823529413</v>
      </c>
      <c r="P40" s="53">
        <f t="shared" si="19"/>
        <v>0.23529411764705882</v>
      </c>
      <c r="Q40" s="53">
        <f t="shared" si="19"/>
        <v>0.41176470588235292</v>
      </c>
    </row>
    <row r="41" spans="2:17" x14ac:dyDescent="0.15">
      <c r="B41" s="50" t="s">
        <v>11</v>
      </c>
      <c r="C41" s="44">
        <f>SUM(D41:Q41)</f>
        <v>5</v>
      </c>
      <c r="D41" s="51">
        <v>0</v>
      </c>
      <c r="E41" s="45">
        <v>0</v>
      </c>
      <c r="F41" s="45">
        <v>0</v>
      </c>
      <c r="G41" s="45">
        <v>0</v>
      </c>
      <c r="H41" s="45">
        <v>1</v>
      </c>
      <c r="I41" s="51">
        <v>0</v>
      </c>
      <c r="J41" s="45">
        <v>1</v>
      </c>
      <c r="K41" s="45">
        <v>0</v>
      </c>
      <c r="L41" s="45">
        <v>0</v>
      </c>
      <c r="M41" s="45">
        <v>0</v>
      </c>
      <c r="N41" s="45">
        <v>1</v>
      </c>
      <c r="O41" s="45">
        <v>1</v>
      </c>
      <c r="P41" s="45">
        <v>1</v>
      </c>
      <c r="Q41" s="45">
        <v>0</v>
      </c>
    </row>
    <row r="42" spans="2:17" x14ac:dyDescent="0.15">
      <c r="B42" s="52"/>
      <c r="C42" s="53">
        <f>$C41/C41</f>
        <v>1</v>
      </c>
      <c r="D42" s="53">
        <f>D41/$C41</f>
        <v>0</v>
      </c>
      <c r="E42" s="53">
        <f t="shared" ref="E42:H42" si="20">E41/$C41</f>
        <v>0</v>
      </c>
      <c r="F42" s="53">
        <f t="shared" si="20"/>
        <v>0</v>
      </c>
      <c r="G42" s="53">
        <f t="shared" si="20"/>
        <v>0</v>
      </c>
      <c r="H42" s="53">
        <f t="shared" si="20"/>
        <v>0.2</v>
      </c>
      <c r="I42" s="53">
        <f>I41/$C41</f>
        <v>0</v>
      </c>
      <c r="J42" s="53">
        <f t="shared" ref="J42:Q42" si="21">J41/$C41</f>
        <v>0.2</v>
      </c>
      <c r="K42" s="53">
        <f t="shared" si="21"/>
        <v>0</v>
      </c>
      <c r="L42" s="53">
        <f t="shared" si="21"/>
        <v>0</v>
      </c>
      <c r="M42" s="53">
        <f t="shared" si="21"/>
        <v>0</v>
      </c>
      <c r="N42" s="53">
        <f t="shared" si="21"/>
        <v>0.2</v>
      </c>
      <c r="O42" s="53">
        <f t="shared" si="21"/>
        <v>0.2</v>
      </c>
      <c r="P42" s="53">
        <f t="shared" si="21"/>
        <v>0.2</v>
      </c>
      <c r="Q42" s="53">
        <f t="shared" si="21"/>
        <v>0</v>
      </c>
    </row>
    <row r="43" spans="2:17" x14ac:dyDescent="0.15">
      <c r="B43" s="50" t="s">
        <v>12</v>
      </c>
      <c r="C43" s="44">
        <f>SUM(D43:Q43)</f>
        <v>26</v>
      </c>
      <c r="D43" s="51">
        <v>3</v>
      </c>
      <c r="E43" s="45">
        <v>0</v>
      </c>
      <c r="F43" s="45">
        <v>0</v>
      </c>
      <c r="G43" s="45">
        <v>0</v>
      </c>
      <c r="H43" s="45">
        <v>2</v>
      </c>
      <c r="I43" s="51">
        <v>0</v>
      </c>
      <c r="J43" s="45">
        <v>0</v>
      </c>
      <c r="K43" s="45">
        <v>1</v>
      </c>
      <c r="L43" s="45">
        <v>3</v>
      </c>
      <c r="M43" s="45">
        <v>1</v>
      </c>
      <c r="N43" s="45">
        <v>3</v>
      </c>
      <c r="O43" s="45">
        <v>5</v>
      </c>
      <c r="P43" s="45">
        <v>2</v>
      </c>
      <c r="Q43" s="45">
        <v>6</v>
      </c>
    </row>
    <row r="44" spans="2:17" x14ac:dyDescent="0.15">
      <c r="B44" s="52"/>
      <c r="C44" s="53">
        <f>$C43/C43</f>
        <v>1</v>
      </c>
      <c r="D44" s="53">
        <f>D43/$C43</f>
        <v>0.11538461538461539</v>
      </c>
      <c r="E44" s="53">
        <f t="shared" ref="E44:H44" si="22">E43/$C43</f>
        <v>0</v>
      </c>
      <c r="F44" s="53">
        <f t="shared" si="22"/>
        <v>0</v>
      </c>
      <c r="G44" s="53">
        <f t="shared" si="22"/>
        <v>0</v>
      </c>
      <c r="H44" s="53">
        <f t="shared" si="22"/>
        <v>7.6923076923076927E-2</v>
      </c>
      <c r="I44" s="53">
        <f>I43/$C43</f>
        <v>0</v>
      </c>
      <c r="J44" s="53">
        <f t="shared" ref="J44:Q44" si="23">J43/$C43</f>
        <v>0</v>
      </c>
      <c r="K44" s="53">
        <f t="shared" si="23"/>
        <v>3.8461538461538464E-2</v>
      </c>
      <c r="L44" s="53">
        <f t="shared" si="23"/>
        <v>0.11538461538461539</v>
      </c>
      <c r="M44" s="53">
        <f t="shared" si="23"/>
        <v>3.8461538461538464E-2</v>
      </c>
      <c r="N44" s="53">
        <f t="shared" si="23"/>
        <v>0.11538461538461539</v>
      </c>
      <c r="O44" s="53">
        <f t="shared" si="23"/>
        <v>0.19230769230769232</v>
      </c>
      <c r="P44" s="53">
        <f t="shared" si="23"/>
        <v>7.6923076923076927E-2</v>
      </c>
      <c r="Q44" s="53">
        <f t="shared" si="23"/>
        <v>0.23076923076923078</v>
      </c>
    </row>
    <row r="45" spans="2:17" x14ac:dyDescent="0.15">
      <c r="B45" s="50" t="s">
        <v>13</v>
      </c>
      <c r="C45" s="44">
        <f>SUM(D45:Q45)</f>
        <v>18</v>
      </c>
      <c r="D45" s="138">
        <v>1</v>
      </c>
      <c r="E45" s="138">
        <v>1</v>
      </c>
      <c r="F45" s="138">
        <v>2</v>
      </c>
      <c r="G45" s="138">
        <v>1</v>
      </c>
      <c r="H45" s="138">
        <v>4</v>
      </c>
      <c r="I45" s="138">
        <v>0</v>
      </c>
      <c r="J45" s="138">
        <v>0</v>
      </c>
      <c r="K45" s="138">
        <v>1</v>
      </c>
      <c r="L45" s="138">
        <v>2</v>
      </c>
      <c r="M45" s="138">
        <v>1</v>
      </c>
      <c r="N45" s="138">
        <v>1</v>
      </c>
      <c r="O45" s="138">
        <v>1</v>
      </c>
      <c r="P45" s="138">
        <v>0</v>
      </c>
      <c r="Q45" s="138">
        <v>3</v>
      </c>
    </row>
    <row r="46" spans="2:17" x14ac:dyDescent="0.15">
      <c r="B46" s="52"/>
      <c r="C46" s="53">
        <f>$C45/C45</f>
        <v>1</v>
      </c>
      <c r="D46" s="53">
        <f>D45/$C45</f>
        <v>5.5555555555555552E-2</v>
      </c>
      <c r="E46" s="53">
        <f t="shared" ref="E46:H46" si="24">E45/$C45</f>
        <v>5.5555555555555552E-2</v>
      </c>
      <c r="F46" s="53">
        <f t="shared" si="24"/>
        <v>0.1111111111111111</v>
      </c>
      <c r="G46" s="53">
        <f t="shared" si="24"/>
        <v>5.5555555555555552E-2</v>
      </c>
      <c r="H46" s="53">
        <f t="shared" si="24"/>
        <v>0.22222222222222221</v>
      </c>
      <c r="I46" s="53">
        <f>I45/$C45</f>
        <v>0</v>
      </c>
      <c r="J46" s="53">
        <f t="shared" ref="J46:Q46" si="25">J45/$C45</f>
        <v>0</v>
      </c>
      <c r="K46" s="53">
        <f t="shared" si="25"/>
        <v>5.5555555555555552E-2</v>
      </c>
      <c r="L46" s="53">
        <f t="shared" si="25"/>
        <v>0.1111111111111111</v>
      </c>
      <c r="M46" s="53">
        <f t="shared" si="25"/>
        <v>5.5555555555555552E-2</v>
      </c>
      <c r="N46" s="53">
        <f t="shared" si="25"/>
        <v>5.5555555555555552E-2</v>
      </c>
      <c r="O46" s="53">
        <f t="shared" si="25"/>
        <v>5.5555555555555552E-2</v>
      </c>
      <c r="P46" s="53">
        <f t="shared" si="25"/>
        <v>0</v>
      </c>
      <c r="Q46" s="53">
        <f t="shared" si="25"/>
        <v>0.16666666666666666</v>
      </c>
    </row>
    <row r="47" spans="2:17" x14ac:dyDescent="0.15">
      <c r="B47" s="50" t="s">
        <v>43</v>
      </c>
      <c r="C47" s="44">
        <f>SUM(D47:Q47)</f>
        <v>86</v>
      </c>
      <c r="D47" s="51">
        <v>2</v>
      </c>
      <c r="E47" s="45">
        <v>0</v>
      </c>
      <c r="F47" s="45">
        <v>1</v>
      </c>
      <c r="G47" s="45">
        <v>2</v>
      </c>
      <c r="H47" s="45">
        <v>10</v>
      </c>
      <c r="I47" s="51">
        <v>1</v>
      </c>
      <c r="J47" s="45">
        <v>2</v>
      </c>
      <c r="K47" s="45">
        <v>0</v>
      </c>
      <c r="L47" s="45">
        <v>6</v>
      </c>
      <c r="M47" s="45">
        <v>1</v>
      </c>
      <c r="N47" s="45">
        <v>9</v>
      </c>
      <c r="O47" s="45">
        <v>9</v>
      </c>
      <c r="P47" s="45">
        <v>11</v>
      </c>
      <c r="Q47" s="45">
        <v>32</v>
      </c>
    </row>
    <row r="48" spans="2:17" x14ac:dyDescent="0.15">
      <c r="B48" s="52"/>
      <c r="C48" s="53">
        <f>$C47/C47</f>
        <v>1</v>
      </c>
      <c r="D48" s="53">
        <f>D47/$C47</f>
        <v>2.3255813953488372E-2</v>
      </c>
      <c r="E48" s="53">
        <f t="shared" ref="E48:H48" si="26">E47/$C47</f>
        <v>0</v>
      </c>
      <c r="F48" s="53">
        <f t="shared" si="26"/>
        <v>1.1627906976744186E-2</v>
      </c>
      <c r="G48" s="53">
        <f t="shared" si="26"/>
        <v>2.3255813953488372E-2</v>
      </c>
      <c r="H48" s="53">
        <f t="shared" si="26"/>
        <v>0.11627906976744186</v>
      </c>
      <c r="I48" s="53">
        <f>I47/$C47</f>
        <v>1.1627906976744186E-2</v>
      </c>
      <c r="J48" s="53">
        <f t="shared" ref="J48:Q48" si="27">J47/$C47</f>
        <v>2.3255813953488372E-2</v>
      </c>
      <c r="K48" s="53">
        <f t="shared" si="27"/>
        <v>0</v>
      </c>
      <c r="L48" s="53">
        <f t="shared" si="27"/>
        <v>6.9767441860465115E-2</v>
      </c>
      <c r="M48" s="53">
        <f t="shared" si="27"/>
        <v>1.1627906976744186E-2</v>
      </c>
      <c r="N48" s="53">
        <f t="shared" si="27"/>
        <v>0.10465116279069768</v>
      </c>
      <c r="O48" s="53">
        <f t="shared" si="27"/>
        <v>0.10465116279069768</v>
      </c>
      <c r="P48" s="53">
        <f t="shared" si="27"/>
        <v>0.12790697674418605</v>
      </c>
      <c r="Q48" s="53">
        <f t="shared" si="27"/>
        <v>0.37209302325581395</v>
      </c>
    </row>
    <row r="50" spans="2:18" x14ac:dyDescent="0.4">
      <c r="B50" s="18" t="s">
        <v>48</v>
      </c>
      <c r="Q50" s="19"/>
      <c r="R50" s="19"/>
    </row>
    <row r="51" spans="2:18" s="24" customFormat="1" ht="47.25" customHeight="1" x14ac:dyDescent="0.4">
      <c r="B51" s="89"/>
      <c r="C51" s="90" t="s">
        <v>39</v>
      </c>
      <c r="D51" s="96" t="s">
        <v>215</v>
      </c>
      <c r="E51" s="96" t="s">
        <v>127</v>
      </c>
      <c r="F51" s="96" t="s">
        <v>128</v>
      </c>
      <c r="G51" s="96" t="s">
        <v>129</v>
      </c>
      <c r="H51" s="96" t="s">
        <v>216</v>
      </c>
      <c r="I51" s="96" t="s">
        <v>131</v>
      </c>
      <c r="J51" s="96" t="s">
        <v>217</v>
      </c>
      <c r="K51" s="96" t="s">
        <v>135</v>
      </c>
      <c r="L51" s="96" t="s">
        <v>198</v>
      </c>
      <c r="M51" s="96" t="s">
        <v>218</v>
      </c>
      <c r="N51" s="96" t="s">
        <v>200</v>
      </c>
      <c r="O51" s="96" t="s">
        <v>136</v>
      </c>
      <c r="P51" s="91" t="s">
        <v>2</v>
      </c>
      <c r="Q51" s="91" t="s">
        <v>91</v>
      </c>
    </row>
    <row r="52" spans="2:18" x14ac:dyDescent="0.15">
      <c r="B52" s="168" t="s">
        <v>42</v>
      </c>
      <c r="C52" s="44">
        <f>SUM(D52:Q52)</f>
        <v>1113</v>
      </c>
      <c r="D52" s="45">
        <f t="shared" ref="D52:Q52" si="28">SUM(D54,D56,D58,D60,D62,)</f>
        <v>60</v>
      </c>
      <c r="E52" s="45">
        <f t="shared" si="28"/>
        <v>2</v>
      </c>
      <c r="F52" s="45">
        <f t="shared" si="28"/>
        <v>28</v>
      </c>
      <c r="G52" s="45">
        <f t="shared" si="28"/>
        <v>26</v>
      </c>
      <c r="H52" s="45">
        <f t="shared" si="28"/>
        <v>153</v>
      </c>
      <c r="I52" s="45">
        <f t="shared" si="28"/>
        <v>8</v>
      </c>
      <c r="J52" s="45">
        <f t="shared" si="28"/>
        <v>45</v>
      </c>
      <c r="K52" s="45">
        <f t="shared" si="28"/>
        <v>9</v>
      </c>
      <c r="L52" s="45">
        <f t="shared" si="28"/>
        <v>112</v>
      </c>
      <c r="M52" s="45">
        <f t="shared" si="28"/>
        <v>40</v>
      </c>
      <c r="N52" s="45">
        <f t="shared" si="28"/>
        <v>98</v>
      </c>
      <c r="O52" s="45">
        <f t="shared" si="28"/>
        <v>121</v>
      </c>
      <c r="P52" s="45">
        <f t="shared" si="28"/>
        <v>97</v>
      </c>
      <c r="Q52" s="45">
        <f t="shared" si="28"/>
        <v>314</v>
      </c>
      <c r="R52" s="19"/>
    </row>
    <row r="53" spans="2:18" ht="12.75" thickBot="1" x14ac:dyDescent="0.2">
      <c r="B53" s="47"/>
      <c r="C53" s="48">
        <f>$C52/C52</f>
        <v>1</v>
      </c>
      <c r="D53" s="48">
        <f t="shared" ref="D53:Q53" si="29">D52/$C52</f>
        <v>5.3908355795148251E-2</v>
      </c>
      <c r="E53" s="48">
        <f t="shared" si="29"/>
        <v>1.7969451931716084E-3</v>
      </c>
      <c r="F53" s="48">
        <f t="shared" si="29"/>
        <v>2.5157232704402517E-2</v>
      </c>
      <c r="G53" s="48">
        <f t="shared" si="29"/>
        <v>2.3360287511230909E-2</v>
      </c>
      <c r="H53" s="48">
        <f t="shared" si="29"/>
        <v>0.13746630727762804</v>
      </c>
      <c r="I53" s="48">
        <f t="shared" si="29"/>
        <v>7.1877807726864335E-3</v>
      </c>
      <c r="J53" s="48">
        <f t="shared" si="29"/>
        <v>4.0431266846361183E-2</v>
      </c>
      <c r="K53" s="48">
        <f t="shared" si="29"/>
        <v>8.0862533692722376E-3</v>
      </c>
      <c r="L53" s="48">
        <f t="shared" si="29"/>
        <v>0.10062893081761007</v>
      </c>
      <c r="M53" s="48">
        <f t="shared" si="29"/>
        <v>3.5938903863432167E-2</v>
      </c>
      <c r="N53" s="48">
        <f t="shared" si="29"/>
        <v>8.8050314465408799E-2</v>
      </c>
      <c r="O53" s="48">
        <f t="shared" si="29"/>
        <v>0.10871518418688229</v>
      </c>
      <c r="P53" s="48">
        <f t="shared" si="29"/>
        <v>8.7151841868823007E-2</v>
      </c>
      <c r="Q53" s="48">
        <f t="shared" si="29"/>
        <v>0.28212039532794247</v>
      </c>
      <c r="R53" s="19"/>
    </row>
    <row r="54" spans="2:18" ht="12.75" thickTop="1" x14ac:dyDescent="0.15">
      <c r="B54" s="50" t="s">
        <v>17</v>
      </c>
      <c r="C54" s="44">
        <f>SUM(D54:Q54)</f>
        <v>859</v>
      </c>
      <c r="D54" s="51">
        <v>47</v>
      </c>
      <c r="E54" s="45">
        <v>1</v>
      </c>
      <c r="F54" s="45">
        <v>22</v>
      </c>
      <c r="G54" s="45">
        <v>21</v>
      </c>
      <c r="H54" s="51">
        <v>113</v>
      </c>
      <c r="I54" s="45">
        <v>4</v>
      </c>
      <c r="J54" s="45">
        <v>30</v>
      </c>
      <c r="K54" s="45">
        <v>5</v>
      </c>
      <c r="L54" s="45">
        <v>81</v>
      </c>
      <c r="M54" s="45">
        <v>27</v>
      </c>
      <c r="N54" s="45">
        <v>75</v>
      </c>
      <c r="O54" s="45">
        <v>98</v>
      </c>
      <c r="P54" s="45">
        <v>72</v>
      </c>
      <c r="Q54" s="45">
        <v>263</v>
      </c>
      <c r="R54" s="19"/>
    </row>
    <row r="55" spans="2:18" x14ac:dyDescent="0.15">
      <c r="B55" s="52"/>
      <c r="C55" s="53">
        <f>$C54/C54</f>
        <v>1</v>
      </c>
      <c r="D55" s="53">
        <f t="shared" ref="D55:Q55" si="30">D54/$C54</f>
        <v>5.471478463329453E-2</v>
      </c>
      <c r="E55" s="53">
        <f t="shared" si="30"/>
        <v>1.1641443538998836E-3</v>
      </c>
      <c r="F55" s="53">
        <f t="shared" si="30"/>
        <v>2.5611175785797437E-2</v>
      </c>
      <c r="G55" s="53">
        <f t="shared" si="30"/>
        <v>2.4447031431897557E-2</v>
      </c>
      <c r="H55" s="53">
        <f t="shared" si="30"/>
        <v>0.13154831199068684</v>
      </c>
      <c r="I55" s="53">
        <f t="shared" si="30"/>
        <v>4.6565774155995342E-3</v>
      </c>
      <c r="J55" s="53">
        <f t="shared" si="30"/>
        <v>3.4924330616996506E-2</v>
      </c>
      <c r="K55" s="53">
        <f t="shared" si="30"/>
        <v>5.8207217694994182E-3</v>
      </c>
      <c r="L55" s="53">
        <f t="shared" si="30"/>
        <v>9.4295692665890565E-2</v>
      </c>
      <c r="M55" s="53">
        <f t="shared" si="30"/>
        <v>3.1431897555296857E-2</v>
      </c>
      <c r="N55" s="53">
        <f t="shared" si="30"/>
        <v>8.7310826542491268E-2</v>
      </c>
      <c r="O55" s="53">
        <f t="shared" si="30"/>
        <v>0.1140861466821886</v>
      </c>
      <c r="P55" s="53">
        <f t="shared" si="30"/>
        <v>8.381839348079162E-2</v>
      </c>
      <c r="Q55" s="53">
        <f t="shared" si="30"/>
        <v>0.3061699650756694</v>
      </c>
      <c r="R55" s="19"/>
    </row>
    <row r="56" spans="2:18" x14ac:dyDescent="0.15">
      <c r="B56" s="50" t="s">
        <v>18</v>
      </c>
      <c r="C56" s="44">
        <f>SUM(D56:Q56)</f>
        <v>140</v>
      </c>
      <c r="D56" s="51">
        <v>6</v>
      </c>
      <c r="E56" s="45">
        <v>0</v>
      </c>
      <c r="F56" s="45">
        <v>4</v>
      </c>
      <c r="G56" s="45">
        <v>2</v>
      </c>
      <c r="H56" s="51">
        <v>21</v>
      </c>
      <c r="I56" s="45">
        <v>3</v>
      </c>
      <c r="J56" s="45">
        <v>8</v>
      </c>
      <c r="K56" s="45">
        <v>2</v>
      </c>
      <c r="L56" s="45">
        <v>15</v>
      </c>
      <c r="M56" s="45">
        <v>12</v>
      </c>
      <c r="N56" s="45">
        <v>11</v>
      </c>
      <c r="O56" s="45">
        <v>14</v>
      </c>
      <c r="P56" s="45">
        <v>12</v>
      </c>
      <c r="Q56" s="45">
        <v>30</v>
      </c>
      <c r="R56" s="19"/>
    </row>
    <row r="57" spans="2:18" x14ac:dyDescent="0.15">
      <c r="B57" s="52"/>
      <c r="C57" s="53">
        <f>$C56/C56</f>
        <v>1</v>
      </c>
      <c r="D57" s="53">
        <f t="shared" ref="D57:Q57" si="31">D56/$C56</f>
        <v>4.2857142857142858E-2</v>
      </c>
      <c r="E57" s="53">
        <f t="shared" si="31"/>
        <v>0</v>
      </c>
      <c r="F57" s="53">
        <f t="shared" si="31"/>
        <v>2.8571428571428571E-2</v>
      </c>
      <c r="G57" s="53">
        <f t="shared" si="31"/>
        <v>1.4285714285714285E-2</v>
      </c>
      <c r="H57" s="53">
        <f t="shared" si="31"/>
        <v>0.15</v>
      </c>
      <c r="I57" s="53">
        <f t="shared" si="31"/>
        <v>2.1428571428571429E-2</v>
      </c>
      <c r="J57" s="53">
        <f t="shared" si="31"/>
        <v>5.7142857142857141E-2</v>
      </c>
      <c r="K57" s="53">
        <f t="shared" si="31"/>
        <v>1.4285714285714285E-2</v>
      </c>
      <c r="L57" s="53">
        <f t="shared" si="31"/>
        <v>0.10714285714285714</v>
      </c>
      <c r="M57" s="53">
        <f t="shared" si="31"/>
        <v>8.5714285714285715E-2</v>
      </c>
      <c r="N57" s="53">
        <f t="shared" si="31"/>
        <v>7.857142857142857E-2</v>
      </c>
      <c r="O57" s="53">
        <f t="shared" si="31"/>
        <v>0.1</v>
      </c>
      <c r="P57" s="53">
        <f t="shared" si="31"/>
        <v>8.5714285714285715E-2</v>
      </c>
      <c r="Q57" s="53">
        <f t="shared" si="31"/>
        <v>0.21428571428571427</v>
      </c>
      <c r="R57" s="19"/>
    </row>
    <row r="58" spans="2:18" x14ac:dyDescent="0.15">
      <c r="B58" s="50" t="s">
        <v>19</v>
      </c>
      <c r="C58" s="44">
        <f>SUM(D58:Q58)</f>
        <v>29</v>
      </c>
      <c r="D58" s="51">
        <v>2</v>
      </c>
      <c r="E58" s="45">
        <v>0</v>
      </c>
      <c r="F58" s="45">
        <v>0</v>
      </c>
      <c r="G58" s="45">
        <v>1</v>
      </c>
      <c r="H58" s="51">
        <v>6</v>
      </c>
      <c r="I58" s="45">
        <v>1</v>
      </c>
      <c r="J58" s="45">
        <v>2</v>
      </c>
      <c r="K58" s="45">
        <v>0</v>
      </c>
      <c r="L58" s="45">
        <v>3</v>
      </c>
      <c r="M58" s="45">
        <v>0</v>
      </c>
      <c r="N58" s="45">
        <v>2</v>
      </c>
      <c r="O58" s="45">
        <v>3</v>
      </c>
      <c r="P58" s="45">
        <v>5</v>
      </c>
      <c r="Q58" s="45">
        <v>4</v>
      </c>
      <c r="R58" s="19"/>
    </row>
    <row r="59" spans="2:18" x14ac:dyDescent="0.15">
      <c r="B59" s="52"/>
      <c r="C59" s="53">
        <f>$C58/C58</f>
        <v>1</v>
      </c>
      <c r="D59" s="53">
        <f t="shared" ref="D59:Q59" si="32">D58/$C58</f>
        <v>6.8965517241379309E-2</v>
      </c>
      <c r="E59" s="53">
        <f t="shared" si="32"/>
        <v>0</v>
      </c>
      <c r="F59" s="53">
        <f t="shared" si="32"/>
        <v>0</v>
      </c>
      <c r="G59" s="53">
        <f t="shared" si="32"/>
        <v>3.4482758620689655E-2</v>
      </c>
      <c r="H59" s="53">
        <f t="shared" si="32"/>
        <v>0.20689655172413793</v>
      </c>
      <c r="I59" s="53">
        <f t="shared" si="32"/>
        <v>3.4482758620689655E-2</v>
      </c>
      <c r="J59" s="53">
        <f t="shared" si="32"/>
        <v>6.8965517241379309E-2</v>
      </c>
      <c r="K59" s="53">
        <f t="shared" si="32"/>
        <v>0</v>
      </c>
      <c r="L59" s="53">
        <f t="shared" si="32"/>
        <v>0.10344827586206896</v>
      </c>
      <c r="M59" s="53">
        <f t="shared" si="32"/>
        <v>0</v>
      </c>
      <c r="N59" s="53">
        <f t="shared" si="32"/>
        <v>6.8965517241379309E-2</v>
      </c>
      <c r="O59" s="53">
        <f t="shared" si="32"/>
        <v>0.10344827586206896</v>
      </c>
      <c r="P59" s="53">
        <f t="shared" si="32"/>
        <v>0.17241379310344829</v>
      </c>
      <c r="Q59" s="53">
        <f t="shared" si="32"/>
        <v>0.13793103448275862</v>
      </c>
      <c r="R59" s="19"/>
    </row>
    <row r="60" spans="2:18" x14ac:dyDescent="0.15">
      <c r="B60" s="50" t="s">
        <v>20</v>
      </c>
      <c r="C60" s="44">
        <f>SUM(D60:Q60)</f>
        <v>59</v>
      </c>
      <c r="D60" s="51">
        <v>4</v>
      </c>
      <c r="E60" s="45">
        <v>1</v>
      </c>
      <c r="F60" s="45">
        <v>2</v>
      </c>
      <c r="G60" s="45">
        <v>2</v>
      </c>
      <c r="H60" s="51">
        <v>9</v>
      </c>
      <c r="I60" s="45">
        <v>0</v>
      </c>
      <c r="J60" s="45">
        <v>3</v>
      </c>
      <c r="K60" s="45">
        <v>1</v>
      </c>
      <c r="L60" s="45">
        <v>11</v>
      </c>
      <c r="M60" s="45">
        <v>0</v>
      </c>
      <c r="N60" s="45">
        <v>9</v>
      </c>
      <c r="O60" s="45">
        <v>6</v>
      </c>
      <c r="P60" s="45">
        <v>5</v>
      </c>
      <c r="Q60" s="45">
        <v>6</v>
      </c>
      <c r="R60" s="19"/>
    </row>
    <row r="61" spans="2:18" x14ac:dyDescent="0.15">
      <c r="B61" s="52"/>
      <c r="C61" s="53">
        <f>$C60/C60</f>
        <v>1</v>
      </c>
      <c r="D61" s="53">
        <f t="shared" ref="D61:Q61" si="33">D60/$C60</f>
        <v>6.7796610169491525E-2</v>
      </c>
      <c r="E61" s="53">
        <f t="shared" si="33"/>
        <v>1.6949152542372881E-2</v>
      </c>
      <c r="F61" s="53">
        <f t="shared" si="33"/>
        <v>3.3898305084745763E-2</v>
      </c>
      <c r="G61" s="53">
        <f t="shared" si="33"/>
        <v>3.3898305084745763E-2</v>
      </c>
      <c r="H61" s="53">
        <f t="shared" si="33"/>
        <v>0.15254237288135594</v>
      </c>
      <c r="I61" s="53">
        <f t="shared" si="33"/>
        <v>0</v>
      </c>
      <c r="J61" s="53">
        <f t="shared" si="33"/>
        <v>5.0847457627118647E-2</v>
      </c>
      <c r="K61" s="53">
        <f t="shared" si="33"/>
        <v>1.6949152542372881E-2</v>
      </c>
      <c r="L61" s="53">
        <f t="shared" si="33"/>
        <v>0.1864406779661017</v>
      </c>
      <c r="M61" s="53">
        <f t="shared" si="33"/>
        <v>0</v>
      </c>
      <c r="N61" s="53">
        <f t="shared" si="33"/>
        <v>0.15254237288135594</v>
      </c>
      <c r="O61" s="53">
        <f t="shared" si="33"/>
        <v>0.10169491525423729</v>
      </c>
      <c r="P61" s="53">
        <f t="shared" si="33"/>
        <v>8.4745762711864403E-2</v>
      </c>
      <c r="Q61" s="53">
        <f t="shared" si="33"/>
        <v>0.10169491525423729</v>
      </c>
      <c r="R61" s="19"/>
    </row>
    <row r="62" spans="2:18" x14ac:dyDescent="0.15">
      <c r="B62" s="50" t="s">
        <v>24</v>
      </c>
      <c r="C62" s="44">
        <f>SUM(D62:Q62)</f>
        <v>26</v>
      </c>
      <c r="D62" s="51">
        <v>1</v>
      </c>
      <c r="E62" s="45">
        <v>0</v>
      </c>
      <c r="F62" s="45">
        <v>0</v>
      </c>
      <c r="G62" s="45">
        <v>0</v>
      </c>
      <c r="H62" s="51">
        <v>4</v>
      </c>
      <c r="I62" s="45">
        <v>0</v>
      </c>
      <c r="J62" s="45">
        <v>2</v>
      </c>
      <c r="K62" s="45">
        <v>1</v>
      </c>
      <c r="L62" s="45">
        <v>2</v>
      </c>
      <c r="M62" s="45">
        <v>1</v>
      </c>
      <c r="N62" s="45">
        <v>1</v>
      </c>
      <c r="O62" s="45">
        <v>0</v>
      </c>
      <c r="P62" s="45">
        <v>3</v>
      </c>
      <c r="Q62" s="45">
        <v>11</v>
      </c>
      <c r="R62" s="19"/>
    </row>
    <row r="63" spans="2:18" x14ac:dyDescent="0.15">
      <c r="B63" s="52"/>
      <c r="C63" s="53">
        <f>$C62/C62</f>
        <v>1</v>
      </c>
      <c r="D63" s="53">
        <f t="shared" ref="D63:Q63" si="34">D62/$C62</f>
        <v>3.8461538461538464E-2</v>
      </c>
      <c r="E63" s="53">
        <f t="shared" si="34"/>
        <v>0</v>
      </c>
      <c r="F63" s="53">
        <f t="shared" si="34"/>
        <v>0</v>
      </c>
      <c r="G63" s="53">
        <f t="shared" si="34"/>
        <v>0</v>
      </c>
      <c r="H63" s="53">
        <f t="shared" si="34"/>
        <v>0.15384615384615385</v>
      </c>
      <c r="I63" s="53">
        <f t="shared" si="34"/>
        <v>0</v>
      </c>
      <c r="J63" s="53">
        <f t="shared" si="34"/>
        <v>7.6923076923076927E-2</v>
      </c>
      <c r="K63" s="53">
        <f t="shared" si="34"/>
        <v>3.8461538461538464E-2</v>
      </c>
      <c r="L63" s="53">
        <f t="shared" si="34"/>
        <v>7.6923076923076927E-2</v>
      </c>
      <c r="M63" s="53">
        <f t="shared" si="34"/>
        <v>3.8461538461538464E-2</v>
      </c>
      <c r="N63" s="53">
        <f t="shared" si="34"/>
        <v>3.8461538461538464E-2</v>
      </c>
      <c r="O63" s="53">
        <f t="shared" si="34"/>
        <v>0</v>
      </c>
      <c r="P63" s="53">
        <f t="shared" si="34"/>
        <v>0.11538461538461539</v>
      </c>
      <c r="Q63" s="53">
        <f t="shared" si="34"/>
        <v>0.42307692307692307</v>
      </c>
      <c r="R63" s="19"/>
    </row>
    <row r="64" spans="2:18" x14ac:dyDescent="0.4">
      <c r="R64" s="19"/>
    </row>
    <row r="65" spans="2:18" x14ac:dyDescent="0.4">
      <c r="B65" s="18" t="s">
        <v>49</v>
      </c>
      <c r="R65" s="19"/>
    </row>
    <row r="66" spans="2:18" s="24" customFormat="1" ht="45" x14ac:dyDescent="0.4">
      <c r="B66" s="89"/>
      <c r="C66" s="90" t="s">
        <v>39</v>
      </c>
      <c r="D66" s="96" t="s">
        <v>215</v>
      </c>
      <c r="E66" s="96" t="s">
        <v>127</v>
      </c>
      <c r="F66" s="96" t="s">
        <v>128</v>
      </c>
      <c r="G66" s="96" t="s">
        <v>129</v>
      </c>
      <c r="H66" s="96" t="s">
        <v>216</v>
      </c>
      <c r="I66" s="96" t="s">
        <v>131</v>
      </c>
      <c r="J66" s="96" t="s">
        <v>217</v>
      </c>
      <c r="K66" s="96" t="s">
        <v>135</v>
      </c>
      <c r="L66" s="96" t="s">
        <v>198</v>
      </c>
      <c r="M66" s="96" t="s">
        <v>218</v>
      </c>
      <c r="N66" s="96" t="s">
        <v>200</v>
      </c>
      <c r="O66" s="96" t="s">
        <v>136</v>
      </c>
      <c r="P66" s="91" t="s">
        <v>2</v>
      </c>
      <c r="Q66" s="91" t="s">
        <v>91</v>
      </c>
    </row>
    <row r="67" spans="2:18" x14ac:dyDescent="0.15">
      <c r="B67" s="168" t="s">
        <v>42</v>
      </c>
      <c r="C67" s="44">
        <f>SUM(D67:Q67)</f>
        <v>1093</v>
      </c>
      <c r="D67" s="45">
        <f>SUM(D69,D71,D73,D75,D77,D79)</f>
        <v>60</v>
      </c>
      <c r="E67" s="45">
        <f t="shared" ref="E67:Q67" si="35">SUM(E69,E71,E73,E75,E77,E79)</f>
        <v>2</v>
      </c>
      <c r="F67" s="45">
        <f t="shared" si="35"/>
        <v>28</v>
      </c>
      <c r="G67" s="45">
        <f t="shared" si="35"/>
        <v>25</v>
      </c>
      <c r="H67" s="45">
        <f t="shared" si="35"/>
        <v>151</v>
      </c>
      <c r="I67" s="45">
        <f t="shared" si="35"/>
        <v>8</v>
      </c>
      <c r="J67" s="45">
        <f t="shared" si="35"/>
        <v>44</v>
      </c>
      <c r="K67" s="45">
        <f t="shared" si="35"/>
        <v>9</v>
      </c>
      <c r="L67" s="45">
        <f t="shared" si="35"/>
        <v>111</v>
      </c>
      <c r="M67" s="45">
        <f t="shared" si="35"/>
        <v>40</v>
      </c>
      <c r="N67" s="45">
        <f t="shared" si="35"/>
        <v>98</v>
      </c>
      <c r="O67" s="45">
        <f t="shared" si="35"/>
        <v>119</v>
      </c>
      <c r="P67" s="45">
        <f t="shared" si="35"/>
        <v>95</v>
      </c>
      <c r="Q67" s="45">
        <f t="shared" si="35"/>
        <v>303</v>
      </c>
      <c r="R67" s="19"/>
    </row>
    <row r="68" spans="2:18" ht="12.75" thickBot="1" x14ac:dyDescent="0.2">
      <c r="B68" s="47"/>
      <c r="C68" s="48">
        <f>$C67/C67</f>
        <v>1</v>
      </c>
      <c r="D68" s="48">
        <f>D67/$C67</f>
        <v>5.4894784995425432E-2</v>
      </c>
      <c r="E68" s="48">
        <f t="shared" ref="E68:G68" si="36">E67/$C67</f>
        <v>1.8298261665141812E-3</v>
      </c>
      <c r="F68" s="48">
        <f t="shared" si="36"/>
        <v>2.5617566331198535E-2</v>
      </c>
      <c r="G68" s="48">
        <f t="shared" si="36"/>
        <v>2.2872827081427266E-2</v>
      </c>
      <c r="H68" s="48">
        <f>H67/$C67</f>
        <v>0.13815187557182068</v>
      </c>
      <c r="I68" s="48">
        <f t="shared" ref="I68:Q68" si="37">I67/$C67</f>
        <v>7.319304666056725E-3</v>
      </c>
      <c r="J68" s="48">
        <f t="shared" si="37"/>
        <v>4.0256175663311987E-2</v>
      </c>
      <c r="K68" s="48">
        <f t="shared" si="37"/>
        <v>8.2342177493138144E-3</v>
      </c>
      <c r="L68" s="48">
        <f t="shared" si="37"/>
        <v>0.10155535224153706</v>
      </c>
      <c r="M68" s="48">
        <f t="shared" si="37"/>
        <v>3.6596523330283626E-2</v>
      </c>
      <c r="N68" s="48">
        <f t="shared" si="37"/>
        <v>8.966148215919488E-2</v>
      </c>
      <c r="O68" s="48">
        <f t="shared" si="37"/>
        <v>0.10887465690759378</v>
      </c>
      <c r="P68" s="48">
        <f t="shared" si="37"/>
        <v>8.6916742909423611E-2</v>
      </c>
      <c r="Q68" s="48">
        <f t="shared" si="37"/>
        <v>0.27721866422689845</v>
      </c>
      <c r="R68" s="19"/>
    </row>
    <row r="69" spans="2:18" ht="12.75" thickTop="1" x14ac:dyDescent="0.15">
      <c r="B69" s="50" t="s">
        <v>504</v>
      </c>
      <c r="C69" s="44">
        <f>SUM(D69:Q69)</f>
        <v>125</v>
      </c>
      <c r="D69" s="51">
        <v>7</v>
      </c>
      <c r="E69" s="45">
        <v>0</v>
      </c>
      <c r="F69" s="45">
        <v>1</v>
      </c>
      <c r="G69" s="45">
        <v>2</v>
      </c>
      <c r="H69" s="51">
        <v>8</v>
      </c>
      <c r="I69" s="45">
        <v>1</v>
      </c>
      <c r="J69" s="45">
        <v>2</v>
      </c>
      <c r="K69" s="45">
        <v>1</v>
      </c>
      <c r="L69" s="45">
        <v>8</v>
      </c>
      <c r="M69" s="45">
        <v>1</v>
      </c>
      <c r="N69" s="45">
        <v>9</v>
      </c>
      <c r="O69" s="45">
        <v>12</v>
      </c>
      <c r="P69" s="45">
        <v>13</v>
      </c>
      <c r="Q69" s="45">
        <v>60</v>
      </c>
    </row>
    <row r="70" spans="2:18" x14ac:dyDescent="0.15">
      <c r="B70" s="52"/>
      <c r="C70" s="53">
        <f>$C69/C69</f>
        <v>1</v>
      </c>
      <c r="D70" s="53">
        <f>D69/$C69</f>
        <v>5.6000000000000001E-2</v>
      </c>
      <c r="E70" s="53">
        <f t="shared" ref="E70:G70" si="38">E69/$C69</f>
        <v>0</v>
      </c>
      <c r="F70" s="53">
        <f t="shared" si="38"/>
        <v>8.0000000000000002E-3</v>
      </c>
      <c r="G70" s="53">
        <f t="shared" si="38"/>
        <v>1.6E-2</v>
      </c>
      <c r="H70" s="53">
        <f>H69/$C69</f>
        <v>6.4000000000000001E-2</v>
      </c>
      <c r="I70" s="53">
        <f t="shared" ref="I70:Q70" si="39">I69/$C69</f>
        <v>8.0000000000000002E-3</v>
      </c>
      <c r="J70" s="53">
        <f t="shared" si="39"/>
        <v>1.6E-2</v>
      </c>
      <c r="K70" s="53">
        <f t="shared" si="39"/>
        <v>8.0000000000000002E-3</v>
      </c>
      <c r="L70" s="53">
        <f t="shared" si="39"/>
        <v>6.4000000000000001E-2</v>
      </c>
      <c r="M70" s="53">
        <f t="shared" si="39"/>
        <v>8.0000000000000002E-3</v>
      </c>
      <c r="N70" s="53">
        <f t="shared" si="39"/>
        <v>7.1999999999999995E-2</v>
      </c>
      <c r="O70" s="53">
        <f t="shared" si="39"/>
        <v>9.6000000000000002E-2</v>
      </c>
      <c r="P70" s="53">
        <f t="shared" si="39"/>
        <v>0.104</v>
      </c>
      <c r="Q70" s="53">
        <f t="shared" si="39"/>
        <v>0.48</v>
      </c>
    </row>
    <row r="71" spans="2:18" x14ac:dyDescent="0.15">
      <c r="B71" s="50" t="s">
        <v>21</v>
      </c>
      <c r="C71" s="44">
        <f>SUM(D71:Q71)</f>
        <v>318</v>
      </c>
      <c r="D71" s="51">
        <v>21</v>
      </c>
      <c r="E71" s="45">
        <v>0</v>
      </c>
      <c r="F71" s="45">
        <v>9</v>
      </c>
      <c r="G71" s="45">
        <v>10</v>
      </c>
      <c r="H71" s="51">
        <v>44</v>
      </c>
      <c r="I71" s="45">
        <v>3</v>
      </c>
      <c r="J71" s="45">
        <v>8</v>
      </c>
      <c r="K71" s="45">
        <v>2</v>
      </c>
      <c r="L71" s="45">
        <v>28</v>
      </c>
      <c r="M71" s="45">
        <v>16</v>
      </c>
      <c r="N71" s="45">
        <v>32</v>
      </c>
      <c r="O71" s="45">
        <v>32</v>
      </c>
      <c r="P71" s="45">
        <v>24</v>
      </c>
      <c r="Q71" s="45">
        <v>89</v>
      </c>
    </row>
    <row r="72" spans="2:18" x14ac:dyDescent="0.15">
      <c r="B72" s="52"/>
      <c r="C72" s="53">
        <f>$C71/C71</f>
        <v>1</v>
      </c>
      <c r="D72" s="53">
        <f>D71/$C71</f>
        <v>6.6037735849056603E-2</v>
      </c>
      <c r="E72" s="53">
        <f t="shared" ref="E72:G72" si="40">E71/$C71</f>
        <v>0</v>
      </c>
      <c r="F72" s="53">
        <f t="shared" si="40"/>
        <v>2.8301886792452831E-2</v>
      </c>
      <c r="G72" s="53">
        <f t="shared" si="40"/>
        <v>3.1446540880503145E-2</v>
      </c>
      <c r="H72" s="53">
        <f>H71/$C71</f>
        <v>0.13836477987421383</v>
      </c>
      <c r="I72" s="53">
        <f t="shared" ref="I72:Q72" si="41">I71/$C71</f>
        <v>9.433962264150943E-3</v>
      </c>
      <c r="J72" s="53">
        <f t="shared" si="41"/>
        <v>2.5157232704402517E-2</v>
      </c>
      <c r="K72" s="53">
        <f t="shared" si="41"/>
        <v>6.2893081761006293E-3</v>
      </c>
      <c r="L72" s="53">
        <f t="shared" si="41"/>
        <v>8.8050314465408799E-2</v>
      </c>
      <c r="M72" s="53">
        <f t="shared" si="41"/>
        <v>5.0314465408805034E-2</v>
      </c>
      <c r="N72" s="53">
        <f t="shared" si="41"/>
        <v>0.10062893081761007</v>
      </c>
      <c r="O72" s="53">
        <f t="shared" si="41"/>
        <v>0.10062893081761007</v>
      </c>
      <c r="P72" s="53">
        <f t="shared" si="41"/>
        <v>7.5471698113207544E-2</v>
      </c>
      <c r="Q72" s="53">
        <f t="shared" si="41"/>
        <v>0.27987421383647798</v>
      </c>
    </row>
    <row r="73" spans="2:18" x14ac:dyDescent="0.15">
      <c r="B73" s="50" t="s">
        <v>22</v>
      </c>
      <c r="C73" s="44">
        <f>SUM(D73:Q73)</f>
        <v>389</v>
      </c>
      <c r="D73" s="51">
        <v>17</v>
      </c>
      <c r="E73" s="45">
        <v>1</v>
      </c>
      <c r="F73" s="45">
        <v>11</v>
      </c>
      <c r="G73" s="45">
        <v>8</v>
      </c>
      <c r="H73" s="51">
        <v>52</v>
      </c>
      <c r="I73" s="45">
        <v>4</v>
      </c>
      <c r="J73" s="45">
        <v>22</v>
      </c>
      <c r="K73" s="45">
        <v>2</v>
      </c>
      <c r="L73" s="45">
        <v>39</v>
      </c>
      <c r="M73" s="45">
        <v>12</v>
      </c>
      <c r="N73" s="45">
        <v>31</v>
      </c>
      <c r="O73" s="45">
        <v>50</v>
      </c>
      <c r="P73" s="45">
        <v>31</v>
      </c>
      <c r="Q73" s="45">
        <v>109</v>
      </c>
    </row>
    <row r="74" spans="2:18" x14ac:dyDescent="0.15">
      <c r="B74" s="52"/>
      <c r="C74" s="53">
        <f>$C73/C73</f>
        <v>1</v>
      </c>
      <c r="D74" s="53">
        <f>D73/$C73</f>
        <v>4.3701799485861184E-2</v>
      </c>
      <c r="E74" s="53">
        <f t="shared" ref="E74:G74" si="42">E73/$C73</f>
        <v>2.5706940874035988E-3</v>
      </c>
      <c r="F74" s="53">
        <f t="shared" si="42"/>
        <v>2.8277634961439587E-2</v>
      </c>
      <c r="G74" s="53">
        <f t="shared" si="42"/>
        <v>2.056555269922879E-2</v>
      </c>
      <c r="H74" s="53">
        <f>H73/$C73</f>
        <v>0.13367609254498714</v>
      </c>
      <c r="I74" s="53">
        <f t="shared" ref="I74:Q74" si="43">I73/$C73</f>
        <v>1.0282776349614395E-2</v>
      </c>
      <c r="J74" s="53">
        <f t="shared" si="43"/>
        <v>5.6555269922879174E-2</v>
      </c>
      <c r="K74" s="53">
        <f t="shared" si="43"/>
        <v>5.1413881748071976E-3</v>
      </c>
      <c r="L74" s="53">
        <f t="shared" si="43"/>
        <v>0.10025706940874037</v>
      </c>
      <c r="M74" s="53">
        <f t="shared" si="43"/>
        <v>3.0848329048843187E-2</v>
      </c>
      <c r="N74" s="53">
        <f t="shared" si="43"/>
        <v>7.9691516709511565E-2</v>
      </c>
      <c r="O74" s="53">
        <f t="shared" si="43"/>
        <v>0.12853470437017994</v>
      </c>
      <c r="P74" s="53">
        <f t="shared" si="43"/>
        <v>7.9691516709511565E-2</v>
      </c>
      <c r="Q74" s="53">
        <f t="shared" si="43"/>
        <v>0.28020565552699228</v>
      </c>
    </row>
    <row r="75" spans="2:18" x14ac:dyDescent="0.15">
      <c r="B75" s="50" t="s">
        <v>23</v>
      </c>
      <c r="C75" s="44">
        <f>SUM(D75:Q75)</f>
        <v>130</v>
      </c>
      <c r="D75" s="51">
        <v>5</v>
      </c>
      <c r="E75" s="45">
        <v>0</v>
      </c>
      <c r="F75" s="45">
        <v>5</v>
      </c>
      <c r="G75" s="45">
        <v>3</v>
      </c>
      <c r="H75" s="51">
        <v>24</v>
      </c>
      <c r="I75" s="45">
        <v>0</v>
      </c>
      <c r="J75" s="45">
        <v>5</v>
      </c>
      <c r="K75" s="45">
        <v>1</v>
      </c>
      <c r="L75" s="45">
        <v>19</v>
      </c>
      <c r="M75" s="45">
        <v>5</v>
      </c>
      <c r="N75" s="45">
        <v>11</v>
      </c>
      <c r="O75" s="45">
        <v>16</v>
      </c>
      <c r="P75" s="45">
        <v>12</v>
      </c>
      <c r="Q75" s="45">
        <v>24</v>
      </c>
    </row>
    <row r="76" spans="2:18" x14ac:dyDescent="0.15">
      <c r="B76" s="52"/>
      <c r="C76" s="53">
        <f>$C75/C75</f>
        <v>1</v>
      </c>
      <c r="D76" s="53">
        <f>D75/$C75</f>
        <v>3.8461538461538464E-2</v>
      </c>
      <c r="E76" s="53">
        <f t="shared" ref="E76:Q76" si="44">E75/$C75</f>
        <v>0</v>
      </c>
      <c r="F76" s="53">
        <f t="shared" si="44"/>
        <v>3.8461538461538464E-2</v>
      </c>
      <c r="G76" s="53">
        <f t="shared" si="44"/>
        <v>2.3076923076923078E-2</v>
      </c>
      <c r="H76" s="53">
        <f t="shared" si="44"/>
        <v>0.18461538461538463</v>
      </c>
      <c r="I76" s="53">
        <f t="shared" si="44"/>
        <v>0</v>
      </c>
      <c r="J76" s="53">
        <f t="shared" si="44"/>
        <v>3.8461538461538464E-2</v>
      </c>
      <c r="K76" s="53">
        <f t="shared" si="44"/>
        <v>7.6923076923076927E-3</v>
      </c>
      <c r="L76" s="53">
        <f t="shared" si="44"/>
        <v>0.14615384615384616</v>
      </c>
      <c r="M76" s="53">
        <f t="shared" si="44"/>
        <v>3.8461538461538464E-2</v>
      </c>
      <c r="N76" s="53">
        <f t="shared" si="44"/>
        <v>8.461538461538462E-2</v>
      </c>
      <c r="O76" s="53">
        <f t="shared" si="44"/>
        <v>0.12307692307692308</v>
      </c>
      <c r="P76" s="53">
        <f t="shared" si="44"/>
        <v>9.2307692307692313E-2</v>
      </c>
      <c r="Q76" s="53">
        <f t="shared" si="44"/>
        <v>0.18461538461538463</v>
      </c>
      <c r="R76" s="19"/>
    </row>
    <row r="77" spans="2:18" x14ac:dyDescent="0.15">
      <c r="B77" s="50" t="s">
        <v>320</v>
      </c>
      <c r="C77" s="44">
        <f>SUM(D77:Q77)</f>
        <v>97</v>
      </c>
      <c r="D77" s="51">
        <v>8</v>
      </c>
      <c r="E77" s="45">
        <v>0</v>
      </c>
      <c r="F77" s="45">
        <v>2</v>
      </c>
      <c r="G77" s="45">
        <v>1</v>
      </c>
      <c r="H77" s="51">
        <v>17</v>
      </c>
      <c r="I77" s="45">
        <v>0</v>
      </c>
      <c r="J77" s="45">
        <v>3</v>
      </c>
      <c r="K77" s="45">
        <v>2</v>
      </c>
      <c r="L77" s="45">
        <v>12</v>
      </c>
      <c r="M77" s="45">
        <v>5</v>
      </c>
      <c r="N77" s="45">
        <v>12</v>
      </c>
      <c r="O77" s="45">
        <v>5</v>
      </c>
      <c r="P77" s="45">
        <v>10</v>
      </c>
      <c r="Q77" s="45">
        <v>20</v>
      </c>
      <c r="R77" s="19"/>
    </row>
    <row r="78" spans="2:18" x14ac:dyDescent="0.15">
      <c r="B78" s="52"/>
      <c r="C78" s="53">
        <f>$C77/C77</f>
        <v>1</v>
      </c>
      <c r="D78" s="53">
        <f>D77/$C77</f>
        <v>8.247422680412371E-2</v>
      </c>
      <c r="E78" s="53">
        <f t="shared" ref="E78:G78" si="45">E77/$C77</f>
        <v>0</v>
      </c>
      <c r="F78" s="53">
        <f t="shared" si="45"/>
        <v>2.0618556701030927E-2</v>
      </c>
      <c r="G78" s="53">
        <f t="shared" si="45"/>
        <v>1.0309278350515464E-2</v>
      </c>
      <c r="H78" s="53">
        <f>H77/$C77</f>
        <v>0.17525773195876287</v>
      </c>
      <c r="I78" s="53">
        <f t="shared" ref="I78:Q78" si="46">I77/$C77</f>
        <v>0</v>
      </c>
      <c r="J78" s="53">
        <f t="shared" si="46"/>
        <v>3.0927835051546393E-2</v>
      </c>
      <c r="K78" s="53">
        <f t="shared" si="46"/>
        <v>2.0618556701030927E-2</v>
      </c>
      <c r="L78" s="53">
        <f t="shared" si="46"/>
        <v>0.12371134020618557</v>
      </c>
      <c r="M78" s="53">
        <f t="shared" si="46"/>
        <v>5.1546391752577317E-2</v>
      </c>
      <c r="N78" s="53">
        <f t="shared" si="46"/>
        <v>0.12371134020618557</v>
      </c>
      <c r="O78" s="53">
        <f t="shared" si="46"/>
        <v>5.1546391752577317E-2</v>
      </c>
      <c r="P78" s="53">
        <f t="shared" si="46"/>
        <v>0.10309278350515463</v>
      </c>
      <c r="Q78" s="53">
        <f t="shared" si="46"/>
        <v>0.20618556701030927</v>
      </c>
      <c r="R78" s="19"/>
    </row>
    <row r="79" spans="2:18" x14ac:dyDescent="0.15">
      <c r="B79" s="50" t="s">
        <v>319</v>
      </c>
      <c r="C79" s="44">
        <f>SUM(D79:Q79)</f>
        <v>34</v>
      </c>
      <c r="D79" s="51">
        <v>2</v>
      </c>
      <c r="E79" s="45">
        <v>1</v>
      </c>
      <c r="F79" s="45">
        <v>0</v>
      </c>
      <c r="G79" s="45">
        <v>1</v>
      </c>
      <c r="H79" s="51">
        <v>6</v>
      </c>
      <c r="I79" s="45">
        <v>0</v>
      </c>
      <c r="J79" s="45">
        <v>4</v>
      </c>
      <c r="K79" s="45">
        <v>1</v>
      </c>
      <c r="L79" s="45">
        <v>5</v>
      </c>
      <c r="M79" s="45">
        <v>1</v>
      </c>
      <c r="N79" s="45">
        <v>3</v>
      </c>
      <c r="O79" s="45">
        <v>4</v>
      </c>
      <c r="P79" s="45">
        <v>5</v>
      </c>
      <c r="Q79" s="45">
        <v>1</v>
      </c>
      <c r="R79" s="19"/>
    </row>
    <row r="80" spans="2:18" ht="12.75" thickBot="1" x14ac:dyDescent="0.2">
      <c r="B80" s="52"/>
      <c r="C80" s="53">
        <f>$C79/C79</f>
        <v>1</v>
      </c>
      <c r="D80" s="53">
        <f>D79/$C79</f>
        <v>5.8823529411764705E-2</v>
      </c>
      <c r="E80" s="53">
        <f t="shared" ref="E80:G80" si="47">E79/$C79</f>
        <v>2.9411764705882353E-2</v>
      </c>
      <c r="F80" s="53">
        <f t="shared" si="47"/>
        <v>0</v>
      </c>
      <c r="G80" s="53">
        <f t="shared" si="47"/>
        <v>2.9411764705882353E-2</v>
      </c>
      <c r="H80" s="53">
        <f>H79/$C79</f>
        <v>0.17647058823529413</v>
      </c>
      <c r="I80" s="53">
        <f t="shared" ref="I80:Q80" si="48">I79/$C79</f>
        <v>0</v>
      </c>
      <c r="J80" s="53">
        <f t="shared" si="48"/>
        <v>0.11764705882352941</v>
      </c>
      <c r="K80" s="53">
        <f t="shared" si="48"/>
        <v>2.9411764705882353E-2</v>
      </c>
      <c r="L80" s="53">
        <f t="shared" si="48"/>
        <v>0.14705882352941177</v>
      </c>
      <c r="M80" s="53">
        <f t="shared" si="48"/>
        <v>2.9411764705882353E-2</v>
      </c>
      <c r="N80" s="53">
        <f t="shared" si="48"/>
        <v>8.8235294117647065E-2</v>
      </c>
      <c r="O80" s="53">
        <f t="shared" si="48"/>
        <v>0.11764705882352941</v>
      </c>
      <c r="P80" s="53">
        <f t="shared" si="48"/>
        <v>0.14705882352941177</v>
      </c>
      <c r="Q80" s="53">
        <f t="shared" si="48"/>
        <v>2.9411764705882353E-2</v>
      </c>
      <c r="R80" s="19"/>
    </row>
    <row r="81" spans="2:28" ht="14.25" thickTop="1" x14ac:dyDescent="0.15">
      <c r="B81" s="243" t="s">
        <v>489</v>
      </c>
      <c r="C81" s="244">
        <f>SUM(C69,C73,C75,C77)</f>
        <v>741</v>
      </c>
      <c r="D81" s="244">
        <f t="shared" ref="D81:Q81" si="49">SUM(D69,D71,D73,D75,D77)</f>
        <v>58</v>
      </c>
      <c r="E81" s="244">
        <f t="shared" si="49"/>
        <v>1</v>
      </c>
      <c r="F81" s="244">
        <f t="shared" si="49"/>
        <v>28</v>
      </c>
      <c r="G81" s="244">
        <f t="shared" si="49"/>
        <v>24</v>
      </c>
      <c r="H81" s="244">
        <f t="shared" si="49"/>
        <v>145</v>
      </c>
      <c r="I81" s="244">
        <f t="shared" si="49"/>
        <v>8</v>
      </c>
      <c r="J81" s="244">
        <f t="shared" si="49"/>
        <v>40</v>
      </c>
      <c r="K81" s="244">
        <f t="shared" si="49"/>
        <v>8</v>
      </c>
      <c r="L81" s="244">
        <f t="shared" si="49"/>
        <v>106</v>
      </c>
      <c r="M81" s="244">
        <f t="shared" si="49"/>
        <v>39</v>
      </c>
      <c r="N81" s="244">
        <f t="shared" si="49"/>
        <v>95</v>
      </c>
      <c r="O81" s="244">
        <f t="shared" si="49"/>
        <v>115</v>
      </c>
      <c r="P81" s="244">
        <f t="shared" si="49"/>
        <v>90</v>
      </c>
      <c r="Q81" s="244">
        <f t="shared" si="49"/>
        <v>302</v>
      </c>
      <c r="R81" s="19"/>
    </row>
    <row r="82" spans="2:28" ht="13.5" x14ac:dyDescent="0.15">
      <c r="B82" s="245"/>
      <c r="C82" s="237">
        <f>C81/C81</f>
        <v>1</v>
      </c>
      <c r="D82" s="238">
        <f>D81/$C81</f>
        <v>7.8272604588394065E-2</v>
      </c>
      <c r="E82" s="238">
        <f t="shared" ref="E82:Q82" si="50">E81/$C81</f>
        <v>1.3495276653171389E-3</v>
      </c>
      <c r="F82" s="238">
        <f t="shared" si="50"/>
        <v>3.7786774628879895E-2</v>
      </c>
      <c r="G82" s="238">
        <f t="shared" si="50"/>
        <v>3.2388663967611336E-2</v>
      </c>
      <c r="H82" s="238">
        <f t="shared" si="50"/>
        <v>0.19568151147098514</v>
      </c>
      <c r="I82" s="238">
        <f t="shared" si="50"/>
        <v>1.0796221322537112E-2</v>
      </c>
      <c r="J82" s="238">
        <f t="shared" si="50"/>
        <v>5.3981106612685563E-2</v>
      </c>
      <c r="K82" s="238">
        <f t="shared" si="50"/>
        <v>1.0796221322537112E-2</v>
      </c>
      <c r="L82" s="238">
        <f t="shared" si="50"/>
        <v>0.14304993252361672</v>
      </c>
      <c r="M82" s="238">
        <f t="shared" si="50"/>
        <v>5.2631578947368418E-2</v>
      </c>
      <c r="N82" s="238">
        <f t="shared" si="50"/>
        <v>0.12820512820512819</v>
      </c>
      <c r="O82" s="238">
        <f t="shared" si="50"/>
        <v>0.15519568151147098</v>
      </c>
      <c r="P82" s="238">
        <f t="shared" si="50"/>
        <v>0.1214574898785425</v>
      </c>
      <c r="Q82" s="238">
        <f t="shared" si="50"/>
        <v>0.40755735492577599</v>
      </c>
      <c r="R82" s="19"/>
    </row>
    <row r="83" spans="2:28" x14ac:dyDescent="0.4">
      <c r="R83" s="19"/>
    </row>
    <row r="84" spans="2:28" ht="16.5" customHeight="1" x14ac:dyDescent="0.4">
      <c r="B84" s="18" t="s">
        <v>311</v>
      </c>
      <c r="R84" s="19"/>
    </row>
    <row r="85" spans="2:28" s="24" customFormat="1" ht="45" x14ac:dyDescent="0.4">
      <c r="B85" s="89"/>
      <c r="C85" s="90" t="s">
        <v>39</v>
      </c>
      <c r="D85" s="91" t="s">
        <v>215</v>
      </c>
      <c r="E85" s="91" t="s">
        <v>127</v>
      </c>
      <c r="F85" s="91" t="s">
        <v>128</v>
      </c>
      <c r="G85" s="91" t="s">
        <v>129</v>
      </c>
      <c r="H85" s="91" t="s">
        <v>216</v>
      </c>
      <c r="I85" s="91" t="s">
        <v>131</v>
      </c>
      <c r="J85" s="91" t="s">
        <v>217</v>
      </c>
      <c r="K85" s="91" t="s">
        <v>135</v>
      </c>
      <c r="L85" s="91" t="s">
        <v>198</v>
      </c>
      <c r="M85" s="91" t="s">
        <v>218</v>
      </c>
      <c r="N85" s="91" t="s">
        <v>200</v>
      </c>
      <c r="O85" s="91" t="s">
        <v>136</v>
      </c>
      <c r="P85" s="91" t="s">
        <v>2</v>
      </c>
      <c r="Q85" s="91" t="s">
        <v>91</v>
      </c>
    </row>
    <row r="86" spans="2:28" x14ac:dyDescent="0.15">
      <c r="B86" s="168" t="s">
        <v>42</v>
      </c>
      <c r="C86" s="44">
        <f>SUM(D86:Q86)</f>
        <v>1113</v>
      </c>
      <c r="D86" s="45">
        <f>SUM(D88,D90,D92,D94,D96,D98,D100)</f>
        <v>60</v>
      </c>
      <c r="E86" s="45">
        <f t="shared" ref="E86:Q86" si="51">SUM(E88,E90,E92,E94,E96,E98,E100)</f>
        <v>2</v>
      </c>
      <c r="F86" s="45">
        <f t="shared" si="51"/>
        <v>28</v>
      </c>
      <c r="G86" s="45">
        <f t="shared" si="51"/>
        <v>26</v>
      </c>
      <c r="H86" s="45">
        <f t="shared" si="51"/>
        <v>153</v>
      </c>
      <c r="I86" s="45">
        <f t="shared" si="51"/>
        <v>8</v>
      </c>
      <c r="J86" s="45">
        <f>SUM(J88,J90,J92,J94,J96,J98,J100)</f>
        <v>45</v>
      </c>
      <c r="K86" s="45">
        <f t="shared" si="51"/>
        <v>9</v>
      </c>
      <c r="L86" s="45">
        <f t="shared" si="51"/>
        <v>112</v>
      </c>
      <c r="M86" s="45">
        <f t="shared" si="51"/>
        <v>40</v>
      </c>
      <c r="N86" s="45">
        <f t="shared" si="51"/>
        <v>98</v>
      </c>
      <c r="O86" s="45">
        <f t="shared" si="51"/>
        <v>121</v>
      </c>
      <c r="P86" s="45">
        <f t="shared" si="51"/>
        <v>97</v>
      </c>
      <c r="Q86" s="45">
        <f t="shared" si="51"/>
        <v>314</v>
      </c>
      <c r="R86" s="19"/>
    </row>
    <row r="87" spans="2:28" ht="12.75" thickBot="1" x14ac:dyDescent="0.2">
      <c r="B87" s="47"/>
      <c r="C87" s="48">
        <f>$C86/C86</f>
        <v>1</v>
      </c>
      <c r="D87" s="48">
        <f t="shared" ref="D87:Q87" si="52">D86/$C86</f>
        <v>5.3908355795148251E-2</v>
      </c>
      <c r="E87" s="48">
        <f t="shared" si="52"/>
        <v>1.7969451931716084E-3</v>
      </c>
      <c r="F87" s="48">
        <f t="shared" si="52"/>
        <v>2.5157232704402517E-2</v>
      </c>
      <c r="G87" s="48">
        <f t="shared" si="52"/>
        <v>2.3360287511230909E-2</v>
      </c>
      <c r="H87" s="48">
        <f t="shared" si="52"/>
        <v>0.13746630727762804</v>
      </c>
      <c r="I87" s="48">
        <f t="shared" si="52"/>
        <v>7.1877807726864335E-3</v>
      </c>
      <c r="J87" s="48">
        <f>J86/$C86</f>
        <v>4.0431266846361183E-2</v>
      </c>
      <c r="K87" s="48">
        <f t="shared" si="52"/>
        <v>8.0862533692722376E-3</v>
      </c>
      <c r="L87" s="48">
        <f t="shared" si="52"/>
        <v>0.10062893081761007</v>
      </c>
      <c r="M87" s="48">
        <f t="shared" si="52"/>
        <v>3.5938903863432167E-2</v>
      </c>
      <c r="N87" s="48">
        <f t="shared" si="52"/>
        <v>8.8050314465408799E-2</v>
      </c>
      <c r="O87" s="48">
        <f t="shared" si="52"/>
        <v>0.10871518418688229</v>
      </c>
      <c r="P87" s="48">
        <f t="shared" si="52"/>
        <v>8.7151841868823007E-2</v>
      </c>
      <c r="Q87" s="48">
        <f t="shared" si="52"/>
        <v>0.28212039532794247</v>
      </c>
      <c r="R87" s="19"/>
    </row>
    <row r="88" spans="2:28" ht="12.75" thickTop="1" x14ac:dyDescent="0.15">
      <c r="B88" s="50" t="s">
        <v>67</v>
      </c>
      <c r="C88" s="44">
        <f>SUM(D88:Q88)</f>
        <v>352</v>
      </c>
      <c r="D88" s="51">
        <v>14</v>
      </c>
      <c r="E88" s="45">
        <v>0</v>
      </c>
      <c r="F88" s="45">
        <v>10</v>
      </c>
      <c r="G88" s="45">
        <v>7</v>
      </c>
      <c r="H88" s="51">
        <v>45</v>
      </c>
      <c r="I88" s="45">
        <v>1</v>
      </c>
      <c r="J88" s="45">
        <v>13</v>
      </c>
      <c r="K88" s="45">
        <v>4</v>
      </c>
      <c r="L88" s="45">
        <v>32</v>
      </c>
      <c r="M88" s="45">
        <v>13</v>
      </c>
      <c r="N88" s="45">
        <v>29</v>
      </c>
      <c r="O88" s="45">
        <v>41</v>
      </c>
      <c r="P88" s="45">
        <v>27</v>
      </c>
      <c r="Q88" s="45">
        <v>116</v>
      </c>
      <c r="R88" s="72"/>
      <c r="S88" s="73"/>
      <c r="T88" s="73"/>
      <c r="U88" s="73"/>
      <c r="V88" s="73"/>
      <c r="W88" s="73"/>
      <c r="X88" s="73"/>
      <c r="Y88" s="73"/>
      <c r="Z88" s="73"/>
      <c r="AA88" s="73"/>
      <c r="AB88" s="73"/>
    </row>
    <row r="89" spans="2:28" x14ac:dyDescent="0.15">
      <c r="B89" s="52"/>
      <c r="C89" s="53">
        <f>$C88/C88</f>
        <v>1</v>
      </c>
      <c r="D89" s="53">
        <f t="shared" ref="D89:Q89" si="53">D88/$C88</f>
        <v>3.9772727272727272E-2</v>
      </c>
      <c r="E89" s="53">
        <f t="shared" si="53"/>
        <v>0</v>
      </c>
      <c r="F89" s="53">
        <f t="shared" si="53"/>
        <v>2.8409090909090908E-2</v>
      </c>
      <c r="G89" s="53">
        <f t="shared" si="53"/>
        <v>1.9886363636363636E-2</v>
      </c>
      <c r="H89" s="53">
        <f t="shared" si="53"/>
        <v>0.12784090909090909</v>
      </c>
      <c r="I89" s="53">
        <f t="shared" si="53"/>
        <v>2.840909090909091E-3</v>
      </c>
      <c r="J89" s="53">
        <f t="shared" si="53"/>
        <v>3.6931818181818184E-2</v>
      </c>
      <c r="K89" s="53">
        <f t="shared" si="53"/>
        <v>1.1363636363636364E-2</v>
      </c>
      <c r="L89" s="53">
        <f t="shared" si="53"/>
        <v>9.0909090909090912E-2</v>
      </c>
      <c r="M89" s="53">
        <f t="shared" si="53"/>
        <v>3.6931818181818184E-2</v>
      </c>
      <c r="N89" s="53">
        <f t="shared" si="53"/>
        <v>8.2386363636363633E-2</v>
      </c>
      <c r="O89" s="53">
        <f t="shared" si="53"/>
        <v>0.11647727272727272</v>
      </c>
      <c r="P89" s="53">
        <f t="shared" si="53"/>
        <v>7.6704545454545456E-2</v>
      </c>
      <c r="Q89" s="53">
        <f t="shared" si="53"/>
        <v>0.32954545454545453</v>
      </c>
      <c r="R89" s="72"/>
      <c r="S89" s="73"/>
      <c r="T89" s="73"/>
      <c r="U89" s="73"/>
      <c r="V89" s="73"/>
      <c r="W89" s="73"/>
      <c r="X89" s="73"/>
      <c r="Y89" s="73"/>
      <c r="Z89" s="73"/>
      <c r="AA89" s="73"/>
      <c r="AB89" s="73"/>
    </row>
    <row r="90" spans="2:28" x14ac:dyDescent="0.15">
      <c r="B90" s="50" t="s">
        <v>31</v>
      </c>
      <c r="C90" s="44">
        <f>SUM(D90:Q90)</f>
        <v>45</v>
      </c>
      <c r="D90" s="51">
        <v>2</v>
      </c>
      <c r="E90" s="45">
        <v>0</v>
      </c>
      <c r="F90" s="45">
        <v>0</v>
      </c>
      <c r="G90" s="45">
        <v>0</v>
      </c>
      <c r="H90" s="51">
        <v>5</v>
      </c>
      <c r="I90" s="45">
        <v>0</v>
      </c>
      <c r="J90" s="45">
        <v>2</v>
      </c>
      <c r="K90" s="45">
        <v>0</v>
      </c>
      <c r="L90" s="45">
        <v>8</v>
      </c>
      <c r="M90" s="45">
        <v>2</v>
      </c>
      <c r="N90" s="45">
        <v>7</v>
      </c>
      <c r="O90" s="45">
        <v>3</v>
      </c>
      <c r="P90" s="45">
        <v>9</v>
      </c>
      <c r="Q90" s="45">
        <v>7</v>
      </c>
      <c r="R90" s="72"/>
      <c r="S90" s="73"/>
      <c r="T90" s="73"/>
      <c r="U90" s="73"/>
      <c r="V90" s="73"/>
      <c r="W90" s="73"/>
      <c r="X90" s="73"/>
      <c r="Y90" s="73"/>
      <c r="Z90" s="73"/>
      <c r="AA90" s="73"/>
      <c r="AB90" s="73"/>
    </row>
    <row r="91" spans="2:28" x14ac:dyDescent="0.15">
      <c r="B91" s="52"/>
      <c r="C91" s="53">
        <f>$C90/C90</f>
        <v>1</v>
      </c>
      <c r="D91" s="53">
        <f t="shared" ref="D91:Q91" si="54">D90/$C90</f>
        <v>4.4444444444444446E-2</v>
      </c>
      <c r="E91" s="53">
        <f t="shared" si="54"/>
        <v>0</v>
      </c>
      <c r="F91" s="53">
        <f t="shared" si="54"/>
        <v>0</v>
      </c>
      <c r="G91" s="53">
        <f t="shared" si="54"/>
        <v>0</v>
      </c>
      <c r="H91" s="53">
        <f t="shared" si="54"/>
        <v>0.1111111111111111</v>
      </c>
      <c r="I91" s="53">
        <f t="shared" si="54"/>
        <v>0</v>
      </c>
      <c r="J91" s="53">
        <f t="shared" si="54"/>
        <v>4.4444444444444446E-2</v>
      </c>
      <c r="K91" s="53">
        <f t="shared" si="54"/>
        <v>0</v>
      </c>
      <c r="L91" s="53">
        <f t="shared" si="54"/>
        <v>0.17777777777777778</v>
      </c>
      <c r="M91" s="53">
        <f t="shared" si="54"/>
        <v>4.4444444444444446E-2</v>
      </c>
      <c r="N91" s="53">
        <f t="shared" si="54"/>
        <v>0.15555555555555556</v>
      </c>
      <c r="O91" s="53">
        <f t="shared" si="54"/>
        <v>6.6666666666666666E-2</v>
      </c>
      <c r="P91" s="53">
        <f t="shared" si="54"/>
        <v>0.2</v>
      </c>
      <c r="Q91" s="53">
        <f t="shared" si="54"/>
        <v>0.15555555555555556</v>
      </c>
      <c r="R91" s="72"/>
      <c r="S91" s="73"/>
      <c r="T91" s="73"/>
      <c r="U91" s="73"/>
      <c r="V91" s="73"/>
      <c r="W91" s="73"/>
      <c r="X91" s="73"/>
      <c r="Y91" s="73"/>
      <c r="Z91" s="73"/>
      <c r="AA91" s="73"/>
      <c r="AB91" s="73"/>
    </row>
    <row r="92" spans="2:28" x14ac:dyDescent="0.15">
      <c r="B92" s="50" t="s">
        <v>32</v>
      </c>
      <c r="C92" s="44">
        <f>SUM(D92:Q92)</f>
        <v>74</v>
      </c>
      <c r="D92" s="51">
        <v>6</v>
      </c>
      <c r="E92" s="45">
        <v>0</v>
      </c>
      <c r="F92" s="45">
        <v>2</v>
      </c>
      <c r="G92" s="45">
        <v>1</v>
      </c>
      <c r="H92" s="51">
        <v>13</v>
      </c>
      <c r="I92" s="45">
        <v>0</v>
      </c>
      <c r="J92" s="45">
        <v>2</v>
      </c>
      <c r="K92" s="45">
        <v>0</v>
      </c>
      <c r="L92" s="45">
        <v>9</v>
      </c>
      <c r="M92" s="45">
        <v>2</v>
      </c>
      <c r="N92" s="45">
        <v>3</v>
      </c>
      <c r="O92" s="45">
        <v>10</v>
      </c>
      <c r="P92" s="45">
        <v>9</v>
      </c>
      <c r="Q92" s="45">
        <v>17</v>
      </c>
      <c r="R92" s="72"/>
      <c r="S92" s="73"/>
      <c r="T92" s="73"/>
      <c r="U92" s="73"/>
      <c r="V92" s="73"/>
      <c r="W92" s="73"/>
      <c r="X92" s="73"/>
      <c r="Y92" s="73"/>
      <c r="Z92" s="73"/>
      <c r="AA92" s="73"/>
      <c r="AB92" s="73"/>
    </row>
    <row r="93" spans="2:28" x14ac:dyDescent="0.15">
      <c r="B93" s="52"/>
      <c r="C93" s="53">
        <f>$C92/C92</f>
        <v>1</v>
      </c>
      <c r="D93" s="53">
        <f t="shared" ref="D93:Q93" si="55">D92/$C92</f>
        <v>8.1081081081081086E-2</v>
      </c>
      <c r="E93" s="53">
        <f t="shared" si="55"/>
        <v>0</v>
      </c>
      <c r="F93" s="53">
        <f t="shared" si="55"/>
        <v>2.7027027027027029E-2</v>
      </c>
      <c r="G93" s="53">
        <f t="shared" si="55"/>
        <v>1.3513513513513514E-2</v>
      </c>
      <c r="H93" s="53">
        <f t="shared" si="55"/>
        <v>0.17567567567567569</v>
      </c>
      <c r="I93" s="53">
        <f t="shared" si="55"/>
        <v>0</v>
      </c>
      <c r="J93" s="53">
        <f t="shared" si="55"/>
        <v>2.7027027027027029E-2</v>
      </c>
      <c r="K93" s="53">
        <f t="shared" si="55"/>
        <v>0</v>
      </c>
      <c r="L93" s="53">
        <f t="shared" si="55"/>
        <v>0.12162162162162163</v>
      </c>
      <c r="M93" s="53">
        <f t="shared" si="55"/>
        <v>2.7027027027027029E-2</v>
      </c>
      <c r="N93" s="53">
        <f t="shared" si="55"/>
        <v>4.0540540540540543E-2</v>
      </c>
      <c r="O93" s="53">
        <f t="shared" si="55"/>
        <v>0.13513513513513514</v>
      </c>
      <c r="P93" s="53">
        <f t="shared" si="55"/>
        <v>0.12162162162162163</v>
      </c>
      <c r="Q93" s="53">
        <f t="shared" si="55"/>
        <v>0.22972972972972974</v>
      </c>
      <c r="R93" s="72"/>
      <c r="S93" s="73"/>
      <c r="T93" s="73"/>
      <c r="U93" s="73"/>
      <c r="V93" s="73"/>
      <c r="W93" s="73"/>
      <c r="X93" s="73"/>
      <c r="Y93" s="73"/>
      <c r="Z93" s="73"/>
      <c r="AA93" s="73"/>
      <c r="AB93" s="73"/>
    </row>
    <row r="94" spans="2:28" x14ac:dyDescent="0.15">
      <c r="B94" s="50" t="s">
        <v>33</v>
      </c>
      <c r="C94" s="44">
        <f>SUM(D94:Q94)</f>
        <v>333</v>
      </c>
      <c r="D94" s="51">
        <v>21</v>
      </c>
      <c r="E94" s="45">
        <v>1</v>
      </c>
      <c r="F94" s="45">
        <v>12</v>
      </c>
      <c r="G94" s="45">
        <v>11</v>
      </c>
      <c r="H94" s="51">
        <v>43</v>
      </c>
      <c r="I94" s="45">
        <v>4</v>
      </c>
      <c r="J94" s="45">
        <v>12</v>
      </c>
      <c r="K94" s="45">
        <v>2</v>
      </c>
      <c r="L94" s="45">
        <v>36</v>
      </c>
      <c r="M94" s="45">
        <v>10</v>
      </c>
      <c r="N94" s="45">
        <v>30</v>
      </c>
      <c r="O94" s="45">
        <v>40</v>
      </c>
      <c r="P94" s="45">
        <v>26</v>
      </c>
      <c r="Q94" s="45">
        <v>85</v>
      </c>
      <c r="R94" s="72"/>
      <c r="S94" s="73"/>
      <c r="T94" s="73"/>
      <c r="U94" s="73"/>
      <c r="V94" s="73"/>
      <c r="W94" s="73"/>
      <c r="X94" s="73"/>
      <c r="Y94" s="73"/>
      <c r="Z94" s="73"/>
      <c r="AA94" s="73"/>
      <c r="AB94" s="73"/>
    </row>
    <row r="95" spans="2:28" x14ac:dyDescent="0.15">
      <c r="B95" s="52"/>
      <c r="C95" s="53">
        <f>$C94/C94</f>
        <v>1</v>
      </c>
      <c r="D95" s="53">
        <f t="shared" ref="D95:Q95" si="56">D94/$C94</f>
        <v>6.3063063063063057E-2</v>
      </c>
      <c r="E95" s="53">
        <f t="shared" si="56"/>
        <v>3.003003003003003E-3</v>
      </c>
      <c r="F95" s="53">
        <f t="shared" si="56"/>
        <v>3.6036036036036036E-2</v>
      </c>
      <c r="G95" s="53">
        <f t="shared" si="56"/>
        <v>3.3033033033033031E-2</v>
      </c>
      <c r="H95" s="53">
        <f t="shared" si="56"/>
        <v>0.12912912912912913</v>
      </c>
      <c r="I95" s="53">
        <f t="shared" si="56"/>
        <v>1.2012012012012012E-2</v>
      </c>
      <c r="J95" s="53">
        <f t="shared" si="56"/>
        <v>3.6036036036036036E-2</v>
      </c>
      <c r="K95" s="53">
        <f t="shared" si="56"/>
        <v>6.006006006006006E-3</v>
      </c>
      <c r="L95" s="53">
        <f t="shared" si="56"/>
        <v>0.10810810810810811</v>
      </c>
      <c r="M95" s="53">
        <f t="shared" si="56"/>
        <v>3.003003003003003E-2</v>
      </c>
      <c r="N95" s="53">
        <f t="shared" si="56"/>
        <v>9.0090090090090086E-2</v>
      </c>
      <c r="O95" s="53">
        <f t="shared" si="56"/>
        <v>0.12012012012012012</v>
      </c>
      <c r="P95" s="53">
        <f t="shared" si="56"/>
        <v>7.8078078078078081E-2</v>
      </c>
      <c r="Q95" s="53">
        <f t="shared" si="56"/>
        <v>0.25525525525525528</v>
      </c>
      <c r="R95" s="19"/>
    </row>
    <row r="96" spans="2:28" ht="12" customHeight="1" x14ac:dyDescent="0.15">
      <c r="B96" s="50" t="s">
        <v>34</v>
      </c>
      <c r="C96" s="44">
        <f>SUM(D96:Q96)</f>
        <v>143</v>
      </c>
      <c r="D96" s="51">
        <v>9</v>
      </c>
      <c r="E96" s="45">
        <v>0</v>
      </c>
      <c r="F96" s="45">
        <v>1</v>
      </c>
      <c r="G96" s="45">
        <v>3</v>
      </c>
      <c r="H96" s="51">
        <v>22</v>
      </c>
      <c r="I96" s="45">
        <v>3</v>
      </c>
      <c r="J96" s="45">
        <v>8</v>
      </c>
      <c r="K96" s="45">
        <v>1</v>
      </c>
      <c r="L96" s="45">
        <v>14</v>
      </c>
      <c r="M96" s="45">
        <v>7</v>
      </c>
      <c r="N96" s="45">
        <v>11</v>
      </c>
      <c r="O96" s="45">
        <v>11</v>
      </c>
      <c r="P96" s="45">
        <v>12</v>
      </c>
      <c r="Q96" s="45">
        <v>41</v>
      </c>
      <c r="R96" s="19"/>
    </row>
    <row r="97" spans="2:18" ht="12" customHeight="1" x14ac:dyDescent="0.15">
      <c r="B97" s="52"/>
      <c r="C97" s="53">
        <f>$C96/C96</f>
        <v>1</v>
      </c>
      <c r="D97" s="53">
        <f t="shared" ref="D97:Q97" si="57">D96/$C96</f>
        <v>6.2937062937062943E-2</v>
      </c>
      <c r="E97" s="53">
        <f t="shared" si="57"/>
        <v>0</v>
      </c>
      <c r="F97" s="53">
        <f t="shared" si="57"/>
        <v>6.993006993006993E-3</v>
      </c>
      <c r="G97" s="53">
        <f t="shared" si="57"/>
        <v>2.097902097902098E-2</v>
      </c>
      <c r="H97" s="53">
        <f t="shared" si="57"/>
        <v>0.15384615384615385</v>
      </c>
      <c r="I97" s="53">
        <f t="shared" si="57"/>
        <v>2.097902097902098E-2</v>
      </c>
      <c r="J97" s="53">
        <f t="shared" si="57"/>
        <v>5.5944055944055944E-2</v>
      </c>
      <c r="K97" s="53">
        <f t="shared" si="57"/>
        <v>6.993006993006993E-3</v>
      </c>
      <c r="L97" s="53">
        <f t="shared" si="57"/>
        <v>9.7902097902097904E-2</v>
      </c>
      <c r="M97" s="53">
        <f t="shared" si="57"/>
        <v>4.8951048951048952E-2</v>
      </c>
      <c r="N97" s="53">
        <f t="shared" si="57"/>
        <v>7.6923076923076927E-2</v>
      </c>
      <c r="O97" s="53">
        <f t="shared" si="57"/>
        <v>7.6923076923076927E-2</v>
      </c>
      <c r="P97" s="53">
        <f t="shared" si="57"/>
        <v>8.3916083916083919E-2</v>
      </c>
      <c r="Q97" s="53">
        <f t="shared" si="57"/>
        <v>0.28671328671328672</v>
      </c>
      <c r="R97" s="19"/>
    </row>
    <row r="98" spans="2:18" ht="12" customHeight="1" x14ac:dyDescent="0.15">
      <c r="B98" s="50" t="s">
        <v>35</v>
      </c>
      <c r="C98" s="44">
        <f>SUM(D98:Q98)</f>
        <v>137</v>
      </c>
      <c r="D98" s="51">
        <v>8</v>
      </c>
      <c r="E98" s="45">
        <v>0</v>
      </c>
      <c r="F98" s="45">
        <v>2</v>
      </c>
      <c r="G98" s="45">
        <v>3</v>
      </c>
      <c r="H98" s="51">
        <v>20</v>
      </c>
      <c r="I98" s="45">
        <v>0</v>
      </c>
      <c r="J98" s="45">
        <v>7</v>
      </c>
      <c r="K98" s="45">
        <v>1</v>
      </c>
      <c r="L98" s="45">
        <v>11</v>
      </c>
      <c r="M98" s="45">
        <v>6</v>
      </c>
      <c r="N98" s="45">
        <v>17</v>
      </c>
      <c r="O98" s="45">
        <v>16</v>
      </c>
      <c r="P98" s="45">
        <v>12</v>
      </c>
      <c r="Q98" s="45">
        <v>34</v>
      </c>
      <c r="R98" s="19"/>
    </row>
    <row r="99" spans="2:18" s="57" customFormat="1" ht="12" customHeight="1" x14ac:dyDescent="0.15">
      <c r="B99" s="52"/>
      <c r="C99" s="53">
        <f t="shared" ref="C99" si="58">$C98/C98</f>
        <v>1</v>
      </c>
      <c r="D99" s="53">
        <f t="shared" ref="D99:Q99" si="59">D98/$C98</f>
        <v>5.8394160583941604E-2</v>
      </c>
      <c r="E99" s="53">
        <f t="shared" si="59"/>
        <v>0</v>
      </c>
      <c r="F99" s="53">
        <f t="shared" si="59"/>
        <v>1.4598540145985401E-2</v>
      </c>
      <c r="G99" s="53">
        <f t="shared" si="59"/>
        <v>2.1897810218978103E-2</v>
      </c>
      <c r="H99" s="53">
        <f t="shared" si="59"/>
        <v>0.145985401459854</v>
      </c>
      <c r="I99" s="53">
        <f t="shared" si="59"/>
        <v>0</v>
      </c>
      <c r="J99" s="53">
        <f t="shared" si="59"/>
        <v>5.1094890510948905E-2</v>
      </c>
      <c r="K99" s="53">
        <f t="shared" si="59"/>
        <v>7.2992700729927005E-3</v>
      </c>
      <c r="L99" s="53">
        <f t="shared" si="59"/>
        <v>8.0291970802919707E-2</v>
      </c>
      <c r="M99" s="53">
        <f t="shared" si="59"/>
        <v>4.3795620437956206E-2</v>
      </c>
      <c r="N99" s="53">
        <f t="shared" si="59"/>
        <v>0.12408759124087591</v>
      </c>
      <c r="O99" s="53">
        <f t="shared" si="59"/>
        <v>0.11678832116788321</v>
      </c>
      <c r="P99" s="53">
        <f t="shared" si="59"/>
        <v>8.7591240875912413E-2</v>
      </c>
      <c r="Q99" s="53">
        <f t="shared" si="59"/>
        <v>0.24817518248175183</v>
      </c>
    </row>
    <row r="100" spans="2:18" ht="12" customHeight="1" x14ac:dyDescent="0.15">
      <c r="B100" s="50" t="s">
        <v>0</v>
      </c>
      <c r="C100" s="44">
        <f>SUM(D100:Q100)</f>
        <v>29</v>
      </c>
      <c r="D100" s="51">
        <v>0</v>
      </c>
      <c r="E100" s="45">
        <v>1</v>
      </c>
      <c r="F100" s="45">
        <v>1</v>
      </c>
      <c r="G100" s="45">
        <v>1</v>
      </c>
      <c r="H100" s="51">
        <v>5</v>
      </c>
      <c r="I100" s="45">
        <v>0</v>
      </c>
      <c r="J100" s="45">
        <v>1</v>
      </c>
      <c r="K100" s="45">
        <v>1</v>
      </c>
      <c r="L100" s="45">
        <v>2</v>
      </c>
      <c r="M100" s="45">
        <v>0</v>
      </c>
      <c r="N100" s="45">
        <v>1</v>
      </c>
      <c r="O100" s="45">
        <v>0</v>
      </c>
      <c r="P100" s="45">
        <v>2</v>
      </c>
      <c r="Q100" s="45">
        <v>14</v>
      </c>
      <c r="R100" s="19"/>
    </row>
    <row r="101" spans="2:18" s="57" customFormat="1" ht="12" customHeight="1" x14ac:dyDescent="0.15">
      <c r="B101" s="52"/>
      <c r="C101" s="53">
        <f t="shared" ref="C101" si="60">$C100/C100</f>
        <v>1</v>
      </c>
      <c r="D101" s="53">
        <f t="shared" ref="D101:Q101" si="61">D100/$C100</f>
        <v>0</v>
      </c>
      <c r="E101" s="53">
        <f t="shared" si="61"/>
        <v>3.4482758620689655E-2</v>
      </c>
      <c r="F101" s="53">
        <f t="shared" si="61"/>
        <v>3.4482758620689655E-2</v>
      </c>
      <c r="G101" s="53">
        <f t="shared" si="61"/>
        <v>3.4482758620689655E-2</v>
      </c>
      <c r="H101" s="53">
        <f t="shared" si="61"/>
        <v>0.17241379310344829</v>
      </c>
      <c r="I101" s="53">
        <f t="shared" si="61"/>
        <v>0</v>
      </c>
      <c r="J101" s="53">
        <f t="shared" si="61"/>
        <v>3.4482758620689655E-2</v>
      </c>
      <c r="K101" s="53">
        <f t="shared" si="61"/>
        <v>3.4482758620689655E-2</v>
      </c>
      <c r="L101" s="53">
        <f t="shared" si="61"/>
        <v>6.8965517241379309E-2</v>
      </c>
      <c r="M101" s="53">
        <f t="shared" si="61"/>
        <v>0</v>
      </c>
      <c r="N101" s="53">
        <f t="shared" si="61"/>
        <v>3.4482758620689655E-2</v>
      </c>
      <c r="O101" s="53">
        <f t="shared" si="61"/>
        <v>0</v>
      </c>
      <c r="P101" s="53">
        <f t="shared" si="61"/>
        <v>6.8965517241379309E-2</v>
      </c>
      <c r="Q101" s="53">
        <f t="shared" si="61"/>
        <v>0.48275862068965519</v>
      </c>
    </row>
    <row r="102" spans="2:18" s="57" customFormat="1" ht="13.5" x14ac:dyDescent="0.4">
      <c r="E102" s="58"/>
    </row>
  </sheetData>
  <mergeCells count="2">
    <mergeCell ref="B6:E6"/>
    <mergeCell ref="B21:E21"/>
  </mergeCells>
  <phoneticPr fontId="2"/>
  <pageMargins left="0.70866141732283472" right="0.70866141732283472" top="0.74803149606299213" bottom="0.74803149606299213" header="0.31496062992125984" footer="0.31496062992125984"/>
  <pageSetup paperSize="9" scale="66" orientation="landscape" r:id="rId1"/>
  <rowBreaks count="1" manualBreakCount="1">
    <brk id="49" max="16" man="1"/>
  </rowBreaks>
  <colBreaks count="1" manualBreakCount="1">
    <brk id="17"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1"/>
  <sheetViews>
    <sheetView view="pageBreakPreview" zoomScaleNormal="100" zoomScaleSheetLayoutView="100" workbookViewId="0"/>
  </sheetViews>
  <sheetFormatPr defaultRowHeight="12" x14ac:dyDescent="0.4"/>
  <cols>
    <col min="1" max="1" width="3.25" style="18" customWidth="1"/>
    <col min="2" max="2" width="17.75" style="18" customWidth="1"/>
    <col min="3" max="3" width="9.625" style="18" customWidth="1"/>
    <col min="4" max="4" width="10.625" style="18" customWidth="1"/>
    <col min="5" max="5" width="10.625" style="19" customWidth="1"/>
    <col min="6" max="14" width="10.625" style="18" customWidth="1"/>
    <col min="15" max="15" width="9" style="18"/>
    <col min="16" max="25" width="3.625" style="18" customWidth="1"/>
    <col min="26" max="16384" width="9" style="18"/>
  </cols>
  <sheetData>
    <row r="1" spans="2:12" ht="27.75" customHeight="1" x14ac:dyDescent="0.4">
      <c r="B1" s="370" t="s">
        <v>513</v>
      </c>
    </row>
    <row r="3" spans="2:12" x14ac:dyDescent="0.4">
      <c r="B3" s="10" t="s">
        <v>243</v>
      </c>
      <c r="C3" s="10"/>
      <c r="D3" s="10"/>
      <c r="E3" s="11"/>
      <c r="F3" s="10"/>
      <c r="G3" s="10"/>
    </row>
    <row r="5" spans="2:12" s="142" customFormat="1" ht="12" customHeight="1" x14ac:dyDescent="0.4">
      <c r="B5" s="364"/>
      <c r="C5" s="365"/>
      <c r="D5" s="365"/>
      <c r="E5" s="366"/>
      <c r="F5" s="23" t="s">
        <v>141</v>
      </c>
      <c r="G5" s="23" t="s">
        <v>25</v>
      </c>
      <c r="J5" s="18"/>
      <c r="L5" s="185"/>
    </row>
    <row r="6" spans="2:12" ht="12" customHeight="1" x14ac:dyDescent="0.15">
      <c r="B6" s="143" t="s">
        <v>137</v>
      </c>
      <c r="C6" s="163"/>
      <c r="D6" s="163"/>
      <c r="E6" s="187"/>
      <c r="F6" s="85">
        <v>121</v>
      </c>
      <c r="G6" s="146">
        <f t="shared" ref="G6:G11" si="0">F6/F$12</f>
        <v>0.15087281795511223</v>
      </c>
      <c r="L6" s="185"/>
    </row>
    <row r="7" spans="2:12" ht="12" customHeight="1" x14ac:dyDescent="0.15">
      <c r="B7" s="143" t="s">
        <v>138</v>
      </c>
      <c r="C7" s="163"/>
      <c r="D7" s="163"/>
      <c r="E7" s="187"/>
      <c r="F7" s="85">
        <v>88</v>
      </c>
      <c r="G7" s="146">
        <f t="shared" si="0"/>
        <v>0.10972568578553615</v>
      </c>
      <c r="L7" s="185"/>
    </row>
    <row r="8" spans="2:12" ht="12" customHeight="1" x14ac:dyDescent="0.15">
      <c r="B8" s="143" t="s">
        <v>139</v>
      </c>
      <c r="C8" s="163"/>
      <c r="D8" s="163"/>
      <c r="E8" s="187"/>
      <c r="F8" s="85">
        <v>203</v>
      </c>
      <c r="G8" s="146">
        <f t="shared" si="0"/>
        <v>0.25311720698254364</v>
      </c>
      <c r="L8" s="185"/>
    </row>
    <row r="9" spans="2:12" ht="12" customHeight="1" x14ac:dyDescent="0.15">
      <c r="B9" s="143" t="s">
        <v>140</v>
      </c>
      <c r="C9" s="163"/>
      <c r="D9" s="163"/>
      <c r="E9" s="187"/>
      <c r="F9" s="85">
        <v>194</v>
      </c>
      <c r="G9" s="146">
        <f t="shared" si="0"/>
        <v>0.24189526184538654</v>
      </c>
      <c r="L9" s="185"/>
    </row>
    <row r="10" spans="2:12" ht="12" customHeight="1" x14ac:dyDescent="0.15">
      <c r="B10" s="143" t="s">
        <v>2</v>
      </c>
      <c r="C10" s="163"/>
      <c r="D10" s="163"/>
      <c r="E10" s="187"/>
      <c r="F10" s="85">
        <v>29</v>
      </c>
      <c r="G10" s="146">
        <f t="shared" si="0"/>
        <v>3.6159600997506237E-2</v>
      </c>
      <c r="L10" s="185"/>
    </row>
    <row r="11" spans="2:12" ht="12" customHeight="1" thickBot="1" x14ac:dyDescent="0.2">
      <c r="B11" s="170" t="s">
        <v>0</v>
      </c>
      <c r="C11" s="186"/>
      <c r="D11" s="186"/>
      <c r="E11" s="188"/>
      <c r="F11" s="150">
        <v>167</v>
      </c>
      <c r="G11" s="151">
        <f t="shared" si="0"/>
        <v>0.2082294264339152</v>
      </c>
    </row>
    <row r="12" spans="2:12" ht="12" customHeight="1" thickTop="1" x14ac:dyDescent="0.15">
      <c r="B12" s="325" t="s">
        <v>14</v>
      </c>
      <c r="C12" s="326"/>
      <c r="D12" s="326"/>
      <c r="E12" s="327"/>
      <c r="F12" s="152">
        <f>SUM(F6:F11)</f>
        <v>802</v>
      </c>
      <c r="G12" s="153">
        <f>SUM(G6:G11)</f>
        <v>1</v>
      </c>
    </row>
    <row r="14" spans="2:12" x14ac:dyDescent="0.4">
      <c r="B14" s="18" t="s">
        <v>80</v>
      </c>
    </row>
    <row r="15" spans="2:12" ht="49.5" customHeight="1" x14ac:dyDescent="0.4">
      <c r="B15" s="1"/>
      <c r="C15" s="83" t="s">
        <v>39</v>
      </c>
      <c r="D15" s="83" t="s">
        <v>401</v>
      </c>
      <c r="E15" s="83" t="s">
        <v>138</v>
      </c>
      <c r="F15" s="83" t="s">
        <v>139</v>
      </c>
      <c r="G15" s="83" t="s">
        <v>140</v>
      </c>
      <c r="H15" s="83" t="s">
        <v>2</v>
      </c>
      <c r="I15" s="189" t="s">
        <v>91</v>
      </c>
    </row>
    <row r="16" spans="2:12" ht="15" customHeight="1" x14ac:dyDescent="0.4">
      <c r="B16" s="4" t="s">
        <v>267</v>
      </c>
      <c r="C16" s="5">
        <f>SUM(D16:I16)</f>
        <v>892</v>
      </c>
      <c r="D16" s="5">
        <v>81</v>
      </c>
      <c r="E16" s="5">
        <v>352</v>
      </c>
      <c r="F16" s="5">
        <v>241</v>
      </c>
      <c r="G16" s="5">
        <v>178</v>
      </c>
      <c r="H16" s="5">
        <v>25</v>
      </c>
      <c r="I16" s="6">
        <v>15</v>
      </c>
    </row>
    <row r="17" spans="2:14" ht="15" customHeight="1" x14ac:dyDescent="0.4">
      <c r="B17" s="7" t="s">
        <v>268</v>
      </c>
      <c r="C17" s="5">
        <f>SUM(D17:I17)</f>
        <v>802</v>
      </c>
      <c r="D17" s="8">
        <v>121</v>
      </c>
      <c r="E17" s="8">
        <v>88</v>
      </c>
      <c r="F17" s="8">
        <v>203</v>
      </c>
      <c r="G17" s="8">
        <v>194</v>
      </c>
      <c r="H17" s="8">
        <v>29</v>
      </c>
      <c r="I17" s="9">
        <v>167</v>
      </c>
    </row>
    <row r="18" spans="2:14" ht="7.5" customHeight="1" x14ac:dyDescent="0.4">
      <c r="B18" s="10"/>
      <c r="C18" s="10"/>
      <c r="D18" s="10"/>
      <c r="E18" s="11"/>
      <c r="F18" s="10"/>
      <c r="G18" s="10"/>
      <c r="H18" s="10"/>
      <c r="I18" s="10"/>
    </row>
    <row r="19" spans="2:14" ht="15" customHeight="1" x14ac:dyDescent="0.4">
      <c r="B19" s="4" t="s">
        <v>267</v>
      </c>
      <c r="C19" s="12">
        <f>C16/C16</f>
        <v>1</v>
      </c>
      <c r="D19" s="12">
        <f>D16/$C16</f>
        <v>9.0807174887892375E-2</v>
      </c>
      <c r="E19" s="12">
        <f t="shared" ref="E19:I20" si="1">E16/$C16</f>
        <v>0.39461883408071746</v>
      </c>
      <c r="F19" s="12">
        <f t="shared" si="1"/>
        <v>0.27017937219730942</v>
      </c>
      <c r="G19" s="12">
        <f t="shared" si="1"/>
        <v>0.19955156950672645</v>
      </c>
      <c r="H19" s="12">
        <f t="shared" si="1"/>
        <v>2.8026905829596414E-2</v>
      </c>
      <c r="I19" s="12">
        <f t="shared" si="1"/>
        <v>1.6816143497757848E-2</v>
      </c>
    </row>
    <row r="20" spans="2:14" ht="15" customHeight="1" x14ac:dyDescent="0.4">
      <c r="B20" s="7" t="s">
        <v>268</v>
      </c>
      <c r="C20" s="12">
        <f>C17/C17</f>
        <v>1</v>
      </c>
      <c r="D20" s="12">
        <f>D17/$C17</f>
        <v>0.15087281795511223</v>
      </c>
      <c r="E20" s="12">
        <f t="shared" si="1"/>
        <v>0.10972568578553615</v>
      </c>
      <c r="F20" s="12">
        <f t="shared" si="1"/>
        <v>0.25311720698254364</v>
      </c>
      <c r="G20" s="12">
        <f t="shared" si="1"/>
        <v>0.24189526184538654</v>
      </c>
      <c r="H20" s="12">
        <f t="shared" si="1"/>
        <v>3.6159600997506237E-2</v>
      </c>
      <c r="I20" s="12">
        <f t="shared" si="1"/>
        <v>0.2082294264339152</v>
      </c>
    </row>
    <row r="21" spans="2:14" ht="15" customHeight="1" x14ac:dyDescent="0.4">
      <c r="B21" s="37"/>
      <c r="C21" s="38"/>
      <c r="D21" s="38"/>
      <c r="E21" s="38"/>
      <c r="F21" s="38"/>
      <c r="G21" s="38"/>
      <c r="H21" s="38"/>
      <c r="I21" s="38"/>
      <c r="J21" s="38"/>
      <c r="K21" s="38"/>
      <c r="L21" s="38"/>
      <c r="M21" s="38"/>
      <c r="N21" s="38"/>
    </row>
    <row r="22" spans="2:14" x14ac:dyDescent="0.4">
      <c r="B22" s="18" t="s">
        <v>36</v>
      </c>
    </row>
    <row r="23" spans="2:14" s="24" customFormat="1" ht="45" x14ac:dyDescent="0.4">
      <c r="B23" s="89"/>
      <c r="C23" s="90" t="s">
        <v>39</v>
      </c>
      <c r="D23" s="96" t="s">
        <v>137</v>
      </c>
      <c r="E23" s="96" t="s">
        <v>138</v>
      </c>
      <c r="F23" s="96" t="s">
        <v>139</v>
      </c>
      <c r="G23" s="96" t="s">
        <v>140</v>
      </c>
      <c r="H23" s="91" t="s">
        <v>2</v>
      </c>
      <c r="I23" s="91" t="s">
        <v>91</v>
      </c>
    </row>
    <row r="24" spans="2:14" ht="10.5" customHeight="1" x14ac:dyDescent="0.15">
      <c r="B24" s="333" t="s">
        <v>42</v>
      </c>
      <c r="C24" s="44">
        <f>SUM(D24:I24)</f>
        <v>802</v>
      </c>
      <c r="D24" s="45">
        <f>SUM(D26,D28,D30,D32,D34,D36,D38,D40,D42,D44,D46)</f>
        <v>121</v>
      </c>
      <c r="E24" s="45">
        <f t="shared" ref="E24:I24" si="2">SUM(E26,E28,E30,E32,E34,E36,E38,E40,E42,E44,E46)</f>
        <v>88</v>
      </c>
      <c r="F24" s="45">
        <f t="shared" si="2"/>
        <v>203</v>
      </c>
      <c r="G24" s="45">
        <f t="shared" si="2"/>
        <v>194</v>
      </c>
      <c r="H24" s="45">
        <f t="shared" si="2"/>
        <v>29</v>
      </c>
      <c r="I24" s="45">
        <f t="shared" si="2"/>
        <v>167</v>
      </c>
    </row>
    <row r="25" spans="2:14" ht="10.5" customHeight="1" thickBot="1" x14ac:dyDescent="0.2">
      <c r="B25" s="363"/>
      <c r="C25" s="48">
        <f>$C24/C24</f>
        <v>1</v>
      </c>
      <c r="D25" s="48">
        <f>D24/$C24</f>
        <v>0.15087281795511223</v>
      </c>
      <c r="E25" s="48">
        <f t="shared" ref="E25:I25" si="3">E24/$C24</f>
        <v>0.10972568578553615</v>
      </c>
      <c r="F25" s="48">
        <f t="shared" si="3"/>
        <v>0.25311720698254364</v>
      </c>
      <c r="G25" s="48">
        <f t="shared" si="3"/>
        <v>0.24189526184538654</v>
      </c>
      <c r="H25" s="48">
        <f t="shared" si="3"/>
        <v>3.6159600997506237E-2</v>
      </c>
      <c r="I25" s="48">
        <f t="shared" si="3"/>
        <v>0.2082294264339152</v>
      </c>
    </row>
    <row r="26" spans="2:14" ht="10.5" customHeight="1" thickTop="1" x14ac:dyDescent="0.15">
      <c r="B26" s="331" t="s">
        <v>5</v>
      </c>
      <c r="C26" s="44">
        <f>SUM(D26:I26)</f>
        <v>245</v>
      </c>
      <c r="D26" s="51">
        <v>38</v>
      </c>
      <c r="E26" s="45">
        <v>19</v>
      </c>
      <c r="F26" s="45">
        <v>58</v>
      </c>
      <c r="G26" s="45">
        <v>69</v>
      </c>
      <c r="H26" s="45">
        <v>10</v>
      </c>
      <c r="I26" s="45">
        <v>51</v>
      </c>
    </row>
    <row r="27" spans="2:14" ht="10.5" customHeight="1" x14ac:dyDescent="0.15">
      <c r="B27" s="332"/>
      <c r="C27" s="53">
        <f>$C26/C26</f>
        <v>1</v>
      </c>
      <c r="D27" s="53">
        <f>D26/$C26</f>
        <v>0.15510204081632653</v>
      </c>
      <c r="E27" s="53">
        <f t="shared" ref="E27:I27" si="4">E26/$C26</f>
        <v>7.7551020408163265E-2</v>
      </c>
      <c r="F27" s="53">
        <f t="shared" si="4"/>
        <v>0.23673469387755103</v>
      </c>
      <c r="G27" s="53">
        <f t="shared" si="4"/>
        <v>0.28163265306122448</v>
      </c>
      <c r="H27" s="53">
        <f t="shared" si="4"/>
        <v>4.0816326530612242E-2</v>
      </c>
      <c r="I27" s="53">
        <f t="shared" si="4"/>
        <v>0.20816326530612245</v>
      </c>
    </row>
    <row r="28" spans="2:14" ht="10.5" customHeight="1" x14ac:dyDescent="0.15">
      <c r="B28" s="333" t="s">
        <v>6</v>
      </c>
      <c r="C28" s="44">
        <f>SUM(D28:I28)</f>
        <v>89</v>
      </c>
      <c r="D28" s="51">
        <v>13</v>
      </c>
      <c r="E28" s="45">
        <v>9</v>
      </c>
      <c r="F28" s="45">
        <v>25</v>
      </c>
      <c r="G28" s="45">
        <v>19</v>
      </c>
      <c r="H28" s="45">
        <v>5</v>
      </c>
      <c r="I28" s="45">
        <v>18</v>
      </c>
    </row>
    <row r="29" spans="2:14" ht="10.5" customHeight="1" x14ac:dyDescent="0.15">
      <c r="B29" s="332"/>
      <c r="C29" s="53">
        <f>$C28/C28</f>
        <v>1</v>
      </c>
      <c r="D29" s="53">
        <f>D28/$C28</f>
        <v>0.14606741573033707</v>
      </c>
      <c r="E29" s="53">
        <f t="shared" ref="E29:I29" si="5">E28/$C28</f>
        <v>0.10112359550561797</v>
      </c>
      <c r="F29" s="53">
        <f t="shared" si="5"/>
        <v>0.2808988764044944</v>
      </c>
      <c r="G29" s="53">
        <f t="shared" si="5"/>
        <v>0.21348314606741572</v>
      </c>
      <c r="H29" s="53">
        <f t="shared" si="5"/>
        <v>5.6179775280898875E-2</v>
      </c>
      <c r="I29" s="53">
        <f t="shared" si="5"/>
        <v>0.20224719101123595</v>
      </c>
    </row>
    <row r="30" spans="2:14" ht="10.5" customHeight="1" x14ac:dyDescent="0.15">
      <c r="B30" s="333" t="s">
        <v>7</v>
      </c>
      <c r="C30" s="44">
        <f>SUM(D30:I30)</f>
        <v>213</v>
      </c>
      <c r="D30" s="51">
        <v>35</v>
      </c>
      <c r="E30" s="45">
        <v>27</v>
      </c>
      <c r="F30" s="45">
        <v>54</v>
      </c>
      <c r="G30" s="45">
        <v>47</v>
      </c>
      <c r="H30" s="45">
        <v>4</v>
      </c>
      <c r="I30" s="45">
        <v>46</v>
      </c>
    </row>
    <row r="31" spans="2:14" ht="10.5" customHeight="1" x14ac:dyDescent="0.15">
      <c r="B31" s="332"/>
      <c r="C31" s="53">
        <f>$C30/C30</f>
        <v>1</v>
      </c>
      <c r="D31" s="53">
        <f>D30/$C30</f>
        <v>0.16431924882629109</v>
      </c>
      <c r="E31" s="53">
        <f t="shared" ref="E31:I31" si="6">E30/$C30</f>
        <v>0.12676056338028169</v>
      </c>
      <c r="F31" s="53">
        <f t="shared" si="6"/>
        <v>0.25352112676056338</v>
      </c>
      <c r="G31" s="53">
        <f t="shared" si="6"/>
        <v>0.22065727699530516</v>
      </c>
      <c r="H31" s="53">
        <f t="shared" si="6"/>
        <v>1.8779342723004695E-2</v>
      </c>
      <c r="I31" s="53">
        <f t="shared" si="6"/>
        <v>0.215962441314554</v>
      </c>
    </row>
    <row r="32" spans="2:14" ht="10.5" customHeight="1" x14ac:dyDescent="0.15">
      <c r="B32" s="333" t="s">
        <v>8</v>
      </c>
      <c r="C32" s="44">
        <f>SUM(D32:I32)</f>
        <v>36</v>
      </c>
      <c r="D32" s="51">
        <v>6</v>
      </c>
      <c r="E32" s="45">
        <v>6</v>
      </c>
      <c r="F32" s="45">
        <v>13</v>
      </c>
      <c r="G32" s="45">
        <v>2</v>
      </c>
      <c r="H32" s="45">
        <v>1</v>
      </c>
      <c r="I32" s="45">
        <v>8</v>
      </c>
    </row>
    <row r="33" spans="2:9" ht="10.5" customHeight="1" x14ac:dyDescent="0.15">
      <c r="B33" s="332"/>
      <c r="C33" s="53">
        <f>$C32/C32</f>
        <v>1</v>
      </c>
      <c r="D33" s="53">
        <f>D32/$C32</f>
        <v>0.16666666666666666</v>
      </c>
      <c r="E33" s="53">
        <f t="shared" ref="E33:I33" si="7">E32/$C32</f>
        <v>0.16666666666666666</v>
      </c>
      <c r="F33" s="53">
        <f t="shared" si="7"/>
        <v>0.3611111111111111</v>
      </c>
      <c r="G33" s="53">
        <f t="shared" si="7"/>
        <v>5.5555555555555552E-2</v>
      </c>
      <c r="H33" s="53">
        <f t="shared" si="7"/>
        <v>2.7777777777777776E-2</v>
      </c>
      <c r="I33" s="53">
        <f t="shared" si="7"/>
        <v>0.22222222222222221</v>
      </c>
    </row>
    <row r="34" spans="2:9" ht="10.5" customHeight="1" x14ac:dyDescent="0.15">
      <c r="B34" s="333" t="s">
        <v>9</v>
      </c>
      <c r="C34" s="44">
        <f>SUM(D34:I34)</f>
        <v>98</v>
      </c>
      <c r="D34" s="51">
        <v>12</v>
      </c>
      <c r="E34" s="45">
        <v>14</v>
      </c>
      <c r="F34" s="45">
        <v>25</v>
      </c>
      <c r="G34" s="45">
        <v>27</v>
      </c>
      <c r="H34" s="45">
        <v>4</v>
      </c>
      <c r="I34" s="45">
        <v>16</v>
      </c>
    </row>
    <row r="35" spans="2:9" ht="10.5" customHeight="1" x14ac:dyDescent="0.15">
      <c r="B35" s="332"/>
      <c r="C35" s="53">
        <f>$C34/C34</f>
        <v>1</v>
      </c>
      <c r="D35" s="53">
        <f>D34/$C34</f>
        <v>0.12244897959183673</v>
      </c>
      <c r="E35" s="53">
        <f t="shared" ref="E35:I35" si="8">E34/$C34</f>
        <v>0.14285714285714285</v>
      </c>
      <c r="F35" s="53">
        <f t="shared" si="8"/>
        <v>0.25510204081632654</v>
      </c>
      <c r="G35" s="53">
        <f t="shared" si="8"/>
        <v>0.27551020408163263</v>
      </c>
      <c r="H35" s="53">
        <f t="shared" si="8"/>
        <v>4.0816326530612242E-2</v>
      </c>
      <c r="I35" s="53">
        <f t="shared" si="8"/>
        <v>0.16326530612244897</v>
      </c>
    </row>
    <row r="36" spans="2:9" ht="10.5" customHeight="1" x14ac:dyDescent="0.15">
      <c r="B36" s="333" t="s">
        <v>1</v>
      </c>
      <c r="C36" s="44">
        <f>SUM(D36:I36)</f>
        <v>4</v>
      </c>
      <c r="D36" s="51">
        <v>1</v>
      </c>
      <c r="E36" s="45">
        <v>1</v>
      </c>
      <c r="F36" s="45">
        <v>1</v>
      </c>
      <c r="G36" s="45">
        <v>1</v>
      </c>
      <c r="H36" s="45">
        <v>0</v>
      </c>
      <c r="I36" s="45">
        <v>0</v>
      </c>
    </row>
    <row r="37" spans="2:9" ht="10.5" customHeight="1" x14ac:dyDescent="0.15">
      <c r="B37" s="332"/>
      <c r="C37" s="53">
        <f>$C36/C36</f>
        <v>1</v>
      </c>
      <c r="D37" s="53">
        <f>D36/$C36</f>
        <v>0.25</v>
      </c>
      <c r="E37" s="53">
        <f t="shared" ref="E37:I37" si="9">E36/$C36</f>
        <v>0.25</v>
      </c>
      <c r="F37" s="53">
        <f t="shared" si="9"/>
        <v>0.25</v>
      </c>
      <c r="G37" s="53">
        <f t="shared" si="9"/>
        <v>0.25</v>
      </c>
      <c r="H37" s="53">
        <f t="shared" si="9"/>
        <v>0</v>
      </c>
      <c r="I37" s="53">
        <f t="shared" si="9"/>
        <v>0</v>
      </c>
    </row>
    <row r="38" spans="2:9" ht="10.5" customHeight="1" x14ac:dyDescent="0.15">
      <c r="B38" s="333" t="s">
        <v>10</v>
      </c>
      <c r="C38" s="44">
        <f>SUM(D38:I38)</f>
        <v>17</v>
      </c>
      <c r="D38" s="51">
        <v>3</v>
      </c>
      <c r="E38" s="45">
        <v>0</v>
      </c>
      <c r="F38" s="45">
        <v>7</v>
      </c>
      <c r="G38" s="45">
        <v>4</v>
      </c>
      <c r="H38" s="45">
        <v>1</v>
      </c>
      <c r="I38" s="45">
        <v>2</v>
      </c>
    </row>
    <row r="39" spans="2:9" ht="10.5" customHeight="1" x14ac:dyDescent="0.15">
      <c r="B39" s="332"/>
      <c r="C39" s="53">
        <f>$C38/C38</f>
        <v>1</v>
      </c>
      <c r="D39" s="53">
        <f>D38/$C38</f>
        <v>0.17647058823529413</v>
      </c>
      <c r="E39" s="53">
        <f t="shared" ref="E39:I39" si="10">E38/$C38</f>
        <v>0</v>
      </c>
      <c r="F39" s="53">
        <f t="shared" si="10"/>
        <v>0.41176470588235292</v>
      </c>
      <c r="G39" s="53">
        <f t="shared" si="10"/>
        <v>0.23529411764705882</v>
      </c>
      <c r="H39" s="53">
        <f t="shared" si="10"/>
        <v>5.8823529411764705E-2</v>
      </c>
      <c r="I39" s="53">
        <f t="shared" si="10"/>
        <v>0.11764705882352941</v>
      </c>
    </row>
    <row r="40" spans="2:9" ht="10.5" customHeight="1" x14ac:dyDescent="0.15">
      <c r="B40" s="333" t="s">
        <v>11</v>
      </c>
      <c r="C40" s="44">
        <f>SUM(D40:I40)</f>
        <v>3</v>
      </c>
      <c r="D40" s="51">
        <v>1</v>
      </c>
      <c r="E40" s="45">
        <v>0</v>
      </c>
      <c r="F40" s="45">
        <v>1</v>
      </c>
      <c r="G40" s="45">
        <v>1</v>
      </c>
      <c r="H40" s="45">
        <v>0</v>
      </c>
      <c r="I40" s="45">
        <v>0</v>
      </c>
    </row>
    <row r="41" spans="2:9" ht="10.5" customHeight="1" x14ac:dyDescent="0.15">
      <c r="B41" s="332"/>
      <c r="C41" s="53">
        <f>$C40/C40</f>
        <v>1</v>
      </c>
      <c r="D41" s="53">
        <f>D40/$C40</f>
        <v>0.33333333333333331</v>
      </c>
      <c r="E41" s="53">
        <f t="shared" ref="E41:I41" si="11">E40/$C40</f>
        <v>0</v>
      </c>
      <c r="F41" s="53">
        <f t="shared" si="11"/>
        <v>0.33333333333333331</v>
      </c>
      <c r="G41" s="53">
        <f t="shared" si="11"/>
        <v>0.33333333333333331</v>
      </c>
      <c r="H41" s="53">
        <f t="shared" si="11"/>
        <v>0</v>
      </c>
      <c r="I41" s="53">
        <f t="shared" si="11"/>
        <v>0</v>
      </c>
    </row>
    <row r="42" spans="2:9" ht="10.5" customHeight="1" x14ac:dyDescent="0.15">
      <c r="B42" s="333" t="s">
        <v>12</v>
      </c>
      <c r="C42" s="44">
        <f>SUM(D42:I42)</f>
        <v>18</v>
      </c>
      <c r="D42" s="51">
        <v>0</v>
      </c>
      <c r="E42" s="45">
        <v>3</v>
      </c>
      <c r="F42" s="45">
        <v>4</v>
      </c>
      <c r="G42" s="45">
        <v>9</v>
      </c>
      <c r="H42" s="45">
        <v>0</v>
      </c>
      <c r="I42" s="45">
        <v>2</v>
      </c>
    </row>
    <row r="43" spans="2:9" ht="10.5" customHeight="1" x14ac:dyDescent="0.15">
      <c r="B43" s="332"/>
      <c r="C43" s="53">
        <f>$C42/C42</f>
        <v>1</v>
      </c>
      <c r="D43" s="53">
        <f>D42/$C42</f>
        <v>0</v>
      </c>
      <c r="E43" s="53">
        <f t="shared" ref="E43:I43" si="12">E42/$C42</f>
        <v>0.16666666666666666</v>
      </c>
      <c r="F43" s="53">
        <f t="shared" si="12"/>
        <v>0.22222222222222221</v>
      </c>
      <c r="G43" s="53">
        <f t="shared" si="12"/>
        <v>0.5</v>
      </c>
      <c r="H43" s="53">
        <f t="shared" si="12"/>
        <v>0</v>
      </c>
      <c r="I43" s="53">
        <f t="shared" si="12"/>
        <v>0.1111111111111111</v>
      </c>
    </row>
    <row r="44" spans="2:9" ht="10.5" customHeight="1" x14ac:dyDescent="0.15">
      <c r="B44" s="333" t="s">
        <v>13</v>
      </c>
      <c r="C44" s="44">
        <f>SUM(D44:I44)</f>
        <v>9</v>
      </c>
      <c r="D44" s="51">
        <v>3</v>
      </c>
      <c r="E44" s="45">
        <v>0</v>
      </c>
      <c r="F44" s="45">
        <v>2</v>
      </c>
      <c r="G44" s="45">
        <v>3</v>
      </c>
      <c r="H44" s="45">
        <v>0</v>
      </c>
      <c r="I44" s="45">
        <v>1</v>
      </c>
    </row>
    <row r="45" spans="2:9" ht="10.5" customHeight="1" x14ac:dyDescent="0.15">
      <c r="B45" s="332"/>
      <c r="C45" s="53">
        <f>$C44/C44</f>
        <v>1</v>
      </c>
      <c r="D45" s="53">
        <f>D44/$C44</f>
        <v>0.33333333333333331</v>
      </c>
      <c r="E45" s="53">
        <f t="shared" ref="E45:I45" si="13">E44/$C44</f>
        <v>0</v>
      </c>
      <c r="F45" s="53">
        <f t="shared" si="13"/>
        <v>0.22222222222222221</v>
      </c>
      <c r="G45" s="53">
        <f t="shared" si="13"/>
        <v>0.33333333333333331</v>
      </c>
      <c r="H45" s="53">
        <f t="shared" si="13"/>
        <v>0</v>
      </c>
      <c r="I45" s="53">
        <f t="shared" si="13"/>
        <v>0.1111111111111111</v>
      </c>
    </row>
    <row r="46" spans="2:9" ht="10.5" customHeight="1" x14ac:dyDescent="0.15">
      <c r="B46" s="333" t="s">
        <v>43</v>
      </c>
      <c r="C46" s="44">
        <f>SUM(D46:I46)</f>
        <v>70</v>
      </c>
      <c r="D46" s="51">
        <v>9</v>
      </c>
      <c r="E46" s="45">
        <v>9</v>
      </c>
      <c r="F46" s="45">
        <v>13</v>
      </c>
      <c r="G46" s="45">
        <v>12</v>
      </c>
      <c r="H46" s="45">
        <v>4</v>
      </c>
      <c r="I46" s="45">
        <v>23</v>
      </c>
    </row>
    <row r="47" spans="2:9" ht="10.5" customHeight="1" x14ac:dyDescent="0.15">
      <c r="B47" s="332"/>
      <c r="C47" s="53">
        <f>$C46/C46</f>
        <v>1</v>
      </c>
      <c r="D47" s="53">
        <f>D46/$C46</f>
        <v>0.12857142857142856</v>
      </c>
      <c r="E47" s="53">
        <f t="shared" ref="E47:I47" si="14">E46/$C46</f>
        <v>0.12857142857142856</v>
      </c>
      <c r="F47" s="53">
        <f t="shared" si="14"/>
        <v>0.18571428571428572</v>
      </c>
      <c r="G47" s="53">
        <f t="shared" si="14"/>
        <v>0.17142857142857143</v>
      </c>
      <c r="H47" s="53">
        <f t="shared" si="14"/>
        <v>5.7142857142857141E-2</v>
      </c>
      <c r="I47" s="53">
        <f t="shared" si="14"/>
        <v>0.32857142857142857</v>
      </c>
    </row>
    <row r="49" spans="2:10" x14ac:dyDescent="0.4">
      <c r="B49" s="18" t="s">
        <v>48</v>
      </c>
      <c r="I49" s="19"/>
      <c r="J49" s="19"/>
    </row>
    <row r="50" spans="2:10" s="24" customFormat="1" ht="45" x14ac:dyDescent="0.4">
      <c r="B50" s="89"/>
      <c r="C50" s="90" t="s">
        <v>39</v>
      </c>
      <c r="D50" s="96" t="s">
        <v>137</v>
      </c>
      <c r="E50" s="96" t="s">
        <v>138</v>
      </c>
      <c r="F50" s="96" t="s">
        <v>139</v>
      </c>
      <c r="G50" s="96" t="s">
        <v>140</v>
      </c>
      <c r="H50" s="91" t="s">
        <v>2</v>
      </c>
      <c r="I50" s="91" t="s">
        <v>91</v>
      </c>
    </row>
    <row r="51" spans="2:10" x14ac:dyDescent="0.15">
      <c r="B51" s="168" t="s">
        <v>42</v>
      </c>
      <c r="C51" s="44">
        <f>SUM(D51:I51)</f>
        <v>802</v>
      </c>
      <c r="D51" s="45">
        <f t="shared" ref="D51:I51" si="15">SUM(D53,D55,D57,D59,D61,)</f>
        <v>121</v>
      </c>
      <c r="E51" s="45">
        <f t="shared" si="15"/>
        <v>88</v>
      </c>
      <c r="F51" s="45">
        <f t="shared" si="15"/>
        <v>203</v>
      </c>
      <c r="G51" s="45">
        <f t="shared" si="15"/>
        <v>194</v>
      </c>
      <c r="H51" s="45">
        <f t="shared" si="15"/>
        <v>29</v>
      </c>
      <c r="I51" s="45">
        <f t="shared" si="15"/>
        <v>167</v>
      </c>
      <c r="J51" s="19"/>
    </row>
    <row r="52" spans="2:10" ht="12.75" thickBot="1" x14ac:dyDescent="0.2">
      <c r="B52" s="47"/>
      <c r="C52" s="48">
        <f>$C51/C51</f>
        <v>1</v>
      </c>
      <c r="D52" s="48">
        <f t="shared" ref="D52:I52" si="16">D51/$C51</f>
        <v>0.15087281795511223</v>
      </c>
      <c r="E52" s="48">
        <f t="shared" si="16"/>
        <v>0.10972568578553615</v>
      </c>
      <c r="F52" s="48">
        <f t="shared" si="16"/>
        <v>0.25311720698254364</v>
      </c>
      <c r="G52" s="48">
        <f t="shared" si="16"/>
        <v>0.24189526184538654</v>
      </c>
      <c r="H52" s="48">
        <f t="shared" si="16"/>
        <v>3.6159600997506237E-2</v>
      </c>
      <c r="I52" s="48">
        <f t="shared" si="16"/>
        <v>0.2082294264339152</v>
      </c>
      <c r="J52" s="19"/>
    </row>
    <row r="53" spans="2:10" ht="12.75" thickTop="1" x14ac:dyDescent="0.15">
      <c r="B53" s="50" t="s">
        <v>17</v>
      </c>
      <c r="C53" s="44">
        <f>SUM(D53:I53)</f>
        <v>633</v>
      </c>
      <c r="D53" s="51">
        <v>83</v>
      </c>
      <c r="E53" s="45">
        <v>74</v>
      </c>
      <c r="F53" s="45">
        <v>162</v>
      </c>
      <c r="G53" s="45">
        <v>152</v>
      </c>
      <c r="H53" s="45">
        <v>17</v>
      </c>
      <c r="I53" s="45">
        <v>145</v>
      </c>
      <c r="J53" s="19"/>
    </row>
    <row r="54" spans="2:10" x14ac:dyDescent="0.15">
      <c r="B54" s="52"/>
      <c r="C54" s="53">
        <f>$C53/C53</f>
        <v>1</v>
      </c>
      <c r="D54" s="53">
        <f t="shared" ref="D54:I54" si="17">D53/$C53</f>
        <v>0.13112164296998421</v>
      </c>
      <c r="E54" s="53">
        <f t="shared" si="17"/>
        <v>0.11690363349131122</v>
      </c>
      <c r="F54" s="53">
        <f t="shared" si="17"/>
        <v>0.25592417061611372</v>
      </c>
      <c r="G54" s="53">
        <f t="shared" si="17"/>
        <v>0.24012638230647709</v>
      </c>
      <c r="H54" s="53">
        <f t="shared" si="17"/>
        <v>2.6856240126382307E-2</v>
      </c>
      <c r="I54" s="53">
        <f t="shared" si="17"/>
        <v>0.22906793048973143</v>
      </c>
      <c r="J54" s="19"/>
    </row>
    <row r="55" spans="2:10" x14ac:dyDescent="0.15">
      <c r="B55" s="50" t="s">
        <v>18</v>
      </c>
      <c r="C55" s="44">
        <f>SUM(D55:I55)</f>
        <v>91</v>
      </c>
      <c r="D55" s="51">
        <v>21</v>
      </c>
      <c r="E55" s="45">
        <v>9</v>
      </c>
      <c r="F55" s="45">
        <v>23</v>
      </c>
      <c r="G55" s="45">
        <v>21</v>
      </c>
      <c r="H55" s="45">
        <v>5</v>
      </c>
      <c r="I55" s="45">
        <v>12</v>
      </c>
      <c r="J55" s="19"/>
    </row>
    <row r="56" spans="2:10" x14ac:dyDescent="0.15">
      <c r="B56" s="52"/>
      <c r="C56" s="53">
        <f>$C55/C55</f>
        <v>1</v>
      </c>
      <c r="D56" s="53">
        <f t="shared" ref="D56:I56" si="18">D55/$C55</f>
        <v>0.23076923076923078</v>
      </c>
      <c r="E56" s="53">
        <f t="shared" si="18"/>
        <v>9.8901098901098897E-2</v>
      </c>
      <c r="F56" s="53">
        <f t="shared" si="18"/>
        <v>0.25274725274725274</v>
      </c>
      <c r="G56" s="53">
        <f t="shared" si="18"/>
        <v>0.23076923076923078</v>
      </c>
      <c r="H56" s="53">
        <f t="shared" si="18"/>
        <v>5.4945054945054944E-2</v>
      </c>
      <c r="I56" s="53">
        <f t="shared" si="18"/>
        <v>0.13186813186813187</v>
      </c>
      <c r="J56" s="19"/>
    </row>
    <row r="57" spans="2:10" x14ac:dyDescent="0.15">
      <c r="B57" s="50" t="s">
        <v>19</v>
      </c>
      <c r="C57" s="44">
        <f>SUM(D57:I57)</f>
        <v>21</v>
      </c>
      <c r="D57" s="51">
        <v>6</v>
      </c>
      <c r="E57" s="45">
        <v>2</v>
      </c>
      <c r="F57" s="45">
        <v>8</v>
      </c>
      <c r="G57" s="45">
        <v>3</v>
      </c>
      <c r="H57" s="45">
        <v>2</v>
      </c>
      <c r="I57" s="45">
        <v>0</v>
      </c>
      <c r="J57" s="19"/>
    </row>
    <row r="58" spans="2:10" x14ac:dyDescent="0.15">
      <c r="B58" s="52"/>
      <c r="C58" s="53">
        <f>$C57/C57</f>
        <v>1</v>
      </c>
      <c r="D58" s="53">
        <f t="shared" ref="D58:I58" si="19">D57/$C57</f>
        <v>0.2857142857142857</v>
      </c>
      <c r="E58" s="53">
        <f t="shared" si="19"/>
        <v>9.5238095238095233E-2</v>
      </c>
      <c r="F58" s="53">
        <f t="shared" si="19"/>
        <v>0.38095238095238093</v>
      </c>
      <c r="G58" s="53">
        <f t="shared" si="19"/>
        <v>0.14285714285714285</v>
      </c>
      <c r="H58" s="53">
        <f t="shared" si="19"/>
        <v>9.5238095238095233E-2</v>
      </c>
      <c r="I58" s="53">
        <f t="shared" si="19"/>
        <v>0</v>
      </c>
      <c r="J58" s="19"/>
    </row>
    <row r="59" spans="2:10" x14ac:dyDescent="0.15">
      <c r="B59" s="50" t="s">
        <v>20</v>
      </c>
      <c r="C59" s="44">
        <f>SUM(D59:I59)</f>
        <v>37</v>
      </c>
      <c r="D59" s="51">
        <v>9</v>
      </c>
      <c r="E59" s="45">
        <v>3</v>
      </c>
      <c r="F59" s="45">
        <v>5</v>
      </c>
      <c r="G59" s="45">
        <v>15</v>
      </c>
      <c r="H59" s="45">
        <v>2</v>
      </c>
      <c r="I59" s="45">
        <v>3</v>
      </c>
      <c r="J59" s="19"/>
    </row>
    <row r="60" spans="2:10" x14ac:dyDescent="0.15">
      <c r="B60" s="52"/>
      <c r="C60" s="53">
        <f>$C59/C59</f>
        <v>1</v>
      </c>
      <c r="D60" s="53">
        <f t="shared" ref="D60:I60" si="20">D59/$C59</f>
        <v>0.24324324324324326</v>
      </c>
      <c r="E60" s="53">
        <f t="shared" si="20"/>
        <v>8.1081081081081086E-2</v>
      </c>
      <c r="F60" s="53">
        <f t="shared" si="20"/>
        <v>0.13513513513513514</v>
      </c>
      <c r="G60" s="53">
        <f t="shared" si="20"/>
        <v>0.40540540540540543</v>
      </c>
      <c r="H60" s="53">
        <f t="shared" si="20"/>
        <v>5.4054054054054057E-2</v>
      </c>
      <c r="I60" s="53">
        <f t="shared" si="20"/>
        <v>8.1081081081081086E-2</v>
      </c>
      <c r="J60" s="19"/>
    </row>
    <row r="61" spans="2:10" x14ac:dyDescent="0.15">
      <c r="B61" s="50" t="s">
        <v>24</v>
      </c>
      <c r="C61" s="44">
        <f>SUM(D61:I61)</f>
        <v>20</v>
      </c>
      <c r="D61" s="51">
        <v>2</v>
      </c>
      <c r="E61" s="45">
        <v>0</v>
      </c>
      <c r="F61" s="45">
        <v>5</v>
      </c>
      <c r="G61" s="45">
        <v>3</v>
      </c>
      <c r="H61" s="45">
        <v>3</v>
      </c>
      <c r="I61" s="45">
        <v>7</v>
      </c>
      <c r="J61" s="19"/>
    </row>
    <row r="62" spans="2:10" x14ac:dyDescent="0.15">
      <c r="B62" s="52"/>
      <c r="C62" s="53">
        <f>$C61/C61</f>
        <v>1</v>
      </c>
      <c r="D62" s="53">
        <f t="shared" ref="D62:I62" si="21">D61/$C61</f>
        <v>0.1</v>
      </c>
      <c r="E62" s="53">
        <f t="shared" si="21"/>
        <v>0</v>
      </c>
      <c r="F62" s="53">
        <f t="shared" si="21"/>
        <v>0.25</v>
      </c>
      <c r="G62" s="53">
        <f t="shared" si="21"/>
        <v>0.15</v>
      </c>
      <c r="H62" s="53">
        <f t="shared" si="21"/>
        <v>0.15</v>
      </c>
      <c r="I62" s="53">
        <f t="shared" si="21"/>
        <v>0.35</v>
      </c>
      <c r="J62" s="19"/>
    </row>
    <row r="63" spans="2:10" x14ac:dyDescent="0.4">
      <c r="J63" s="19"/>
    </row>
    <row r="64" spans="2:10" x14ac:dyDescent="0.4">
      <c r="B64" s="18" t="s">
        <v>49</v>
      </c>
      <c r="J64" s="19"/>
    </row>
    <row r="65" spans="2:10" s="24" customFormat="1" ht="51" customHeight="1" x14ac:dyDescent="0.4">
      <c r="B65" s="89"/>
      <c r="C65" s="90" t="s">
        <v>39</v>
      </c>
      <c r="D65" s="96" t="s">
        <v>137</v>
      </c>
      <c r="E65" s="96" t="s">
        <v>138</v>
      </c>
      <c r="F65" s="96" t="s">
        <v>139</v>
      </c>
      <c r="G65" s="96" t="s">
        <v>140</v>
      </c>
      <c r="H65" s="91" t="s">
        <v>2</v>
      </c>
      <c r="I65" s="91" t="s">
        <v>91</v>
      </c>
    </row>
    <row r="66" spans="2:10" x14ac:dyDescent="0.15">
      <c r="B66" s="168" t="s">
        <v>42</v>
      </c>
      <c r="C66" s="44">
        <f>SUM(D66:I66)</f>
        <v>784</v>
      </c>
      <c r="D66" s="45">
        <f>SUM(D68,D70,D72,D74,D76,D78)</f>
        <v>121</v>
      </c>
      <c r="E66" s="45">
        <f t="shared" ref="E66:I66" si="22">SUM(E68,E70,E72,E74,E76,E78)</f>
        <v>87</v>
      </c>
      <c r="F66" s="45">
        <f t="shared" si="22"/>
        <v>199</v>
      </c>
      <c r="G66" s="45">
        <f t="shared" si="22"/>
        <v>192</v>
      </c>
      <c r="H66" s="45">
        <f t="shared" si="22"/>
        <v>28</v>
      </c>
      <c r="I66" s="45">
        <f t="shared" si="22"/>
        <v>157</v>
      </c>
      <c r="J66" s="19"/>
    </row>
    <row r="67" spans="2:10" ht="12.75" thickBot="1" x14ac:dyDescent="0.2">
      <c r="B67" s="47"/>
      <c r="C67" s="48">
        <f>$C66/C66</f>
        <v>1</v>
      </c>
      <c r="D67" s="48">
        <f>D66/$C66</f>
        <v>0.15433673469387754</v>
      </c>
      <c r="E67" s="48">
        <f t="shared" ref="E67:I67" si="23">E66/$C66</f>
        <v>0.11096938775510204</v>
      </c>
      <c r="F67" s="48">
        <f t="shared" si="23"/>
        <v>0.25382653061224492</v>
      </c>
      <c r="G67" s="48">
        <f t="shared" si="23"/>
        <v>0.24489795918367346</v>
      </c>
      <c r="H67" s="48">
        <f t="shared" si="23"/>
        <v>3.5714285714285712E-2</v>
      </c>
      <c r="I67" s="48">
        <f t="shared" si="23"/>
        <v>0.20025510204081631</v>
      </c>
      <c r="J67" s="19"/>
    </row>
    <row r="68" spans="2:10" ht="12.75" thickTop="1" x14ac:dyDescent="0.15">
      <c r="B68" s="50" t="s">
        <v>504</v>
      </c>
      <c r="C68" s="44">
        <f>SUM(D68:I68)</f>
        <v>109</v>
      </c>
      <c r="D68" s="51">
        <v>10</v>
      </c>
      <c r="E68" s="45">
        <v>12</v>
      </c>
      <c r="F68" s="45">
        <v>20</v>
      </c>
      <c r="G68" s="45">
        <v>24</v>
      </c>
      <c r="H68" s="45">
        <v>5</v>
      </c>
      <c r="I68" s="45">
        <v>38</v>
      </c>
    </row>
    <row r="69" spans="2:10" x14ac:dyDescent="0.15">
      <c r="B69" s="52"/>
      <c r="C69" s="53">
        <f>$C68/C68</f>
        <v>1</v>
      </c>
      <c r="D69" s="53">
        <f>D68/$C68</f>
        <v>9.1743119266055051E-2</v>
      </c>
      <c r="E69" s="53">
        <f t="shared" ref="E69:I69" si="24">E68/$C68</f>
        <v>0.11009174311926606</v>
      </c>
      <c r="F69" s="53">
        <f t="shared" si="24"/>
        <v>0.1834862385321101</v>
      </c>
      <c r="G69" s="53">
        <f t="shared" si="24"/>
        <v>0.22018348623853212</v>
      </c>
      <c r="H69" s="53">
        <f t="shared" si="24"/>
        <v>4.5871559633027525E-2</v>
      </c>
      <c r="I69" s="53">
        <f t="shared" si="24"/>
        <v>0.34862385321100919</v>
      </c>
    </row>
    <row r="70" spans="2:10" x14ac:dyDescent="0.15">
      <c r="B70" s="50" t="s">
        <v>21</v>
      </c>
      <c r="C70" s="44">
        <f>SUM(D70:I70)</f>
        <v>226</v>
      </c>
      <c r="D70" s="51">
        <v>27</v>
      </c>
      <c r="E70" s="45">
        <v>24</v>
      </c>
      <c r="F70" s="45">
        <v>70</v>
      </c>
      <c r="G70" s="45">
        <v>48</v>
      </c>
      <c r="H70" s="45">
        <v>6</v>
      </c>
      <c r="I70" s="45">
        <v>51</v>
      </c>
    </row>
    <row r="71" spans="2:10" x14ac:dyDescent="0.15">
      <c r="B71" s="52"/>
      <c r="C71" s="53">
        <f>$C70/C70</f>
        <v>1</v>
      </c>
      <c r="D71" s="53">
        <f>D70/$C70</f>
        <v>0.11946902654867257</v>
      </c>
      <c r="E71" s="53">
        <f t="shared" ref="E71:I71" si="25">E70/$C70</f>
        <v>0.10619469026548672</v>
      </c>
      <c r="F71" s="53">
        <f t="shared" si="25"/>
        <v>0.30973451327433627</v>
      </c>
      <c r="G71" s="53">
        <f t="shared" si="25"/>
        <v>0.21238938053097345</v>
      </c>
      <c r="H71" s="53">
        <f t="shared" si="25"/>
        <v>2.6548672566371681E-2</v>
      </c>
      <c r="I71" s="53">
        <f t="shared" si="25"/>
        <v>0.22566371681415928</v>
      </c>
    </row>
    <row r="72" spans="2:10" x14ac:dyDescent="0.15">
      <c r="B72" s="50" t="s">
        <v>22</v>
      </c>
      <c r="C72" s="44">
        <f>SUM(D72:I72)</f>
        <v>276</v>
      </c>
      <c r="D72" s="51">
        <v>40</v>
      </c>
      <c r="E72" s="45">
        <v>35</v>
      </c>
      <c r="F72" s="45">
        <v>65</v>
      </c>
      <c r="G72" s="45">
        <v>77</v>
      </c>
      <c r="H72" s="45">
        <v>9</v>
      </c>
      <c r="I72" s="45">
        <v>50</v>
      </c>
    </row>
    <row r="73" spans="2:10" x14ac:dyDescent="0.15">
      <c r="B73" s="52"/>
      <c r="C73" s="53">
        <f>$C72/C72</f>
        <v>1</v>
      </c>
      <c r="D73" s="53">
        <f>D72/$C72</f>
        <v>0.14492753623188406</v>
      </c>
      <c r="E73" s="53">
        <f t="shared" ref="E73:I73" si="26">E72/$C72</f>
        <v>0.12681159420289856</v>
      </c>
      <c r="F73" s="53">
        <f t="shared" si="26"/>
        <v>0.23550724637681159</v>
      </c>
      <c r="G73" s="53">
        <f t="shared" si="26"/>
        <v>0.27898550724637683</v>
      </c>
      <c r="H73" s="53">
        <f t="shared" si="26"/>
        <v>3.2608695652173912E-2</v>
      </c>
      <c r="I73" s="53">
        <f t="shared" si="26"/>
        <v>0.18115942028985507</v>
      </c>
    </row>
    <row r="74" spans="2:10" x14ac:dyDescent="0.15">
      <c r="B74" s="50" t="s">
        <v>23</v>
      </c>
      <c r="C74" s="44">
        <f>SUM(D74:I74)</f>
        <v>90</v>
      </c>
      <c r="D74" s="51">
        <v>20</v>
      </c>
      <c r="E74" s="45">
        <v>9</v>
      </c>
      <c r="F74" s="45">
        <v>26</v>
      </c>
      <c r="G74" s="45">
        <v>21</v>
      </c>
      <c r="H74" s="45">
        <v>3</v>
      </c>
      <c r="I74" s="45">
        <v>11</v>
      </c>
    </row>
    <row r="75" spans="2:10" x14ac:dyDescent="0.15">
      <c r="B75" s="52"/>
      <c r="C75" s="53">
        <f>$C74/C74</f>
        <v>1</v>
      </c>
      <c r="D75" s="53">
        <f>D74/$C74</f>
        <v>0.22222222222222221</v>
      </c>
      <c r="E75" s="53">
        <f t="shared" ref="E75:I75" si="27">E74/$C74</f>
        <v>0.1</v>
      </c>
      <c r="F75" s="53">
        <f t="shared" si="27"/>
        <v>0.28888888888888886</v>
      </c>
      <c r="G75" s="53">
        <f t="shared" si="27"/>
        <v>0.23333333333333334</v>
      </c>
      <c r="H75" s="53">
        <f t="shared" si="27"/>
        <v>3.3333333333333333E-2</v>
      </c>
      <c r="I75" s="53">
        <f t="shared" si="27"/>
        <v>0.12222222222222222</v>
      </c>
      <c r="J75" s="19"/>
    </row>
    <row r="76" spans="2:10" x14ac:dyDescent="0.15">
      <c r="B76" s="50" t="s">
        <v>320</v>
      </c>
      <c r="C76" s="44">
        <f>SUM(D76:I76)</f>
        <v>62</v>
      </c>
      <c r="D76" s="51">
        <v>19</v>
      </c>
      <c r="E76" s="45">
        <v>4</v>
      </c>
      <c r="F76" s="45">
        <v>13</v>
      </c>
      <c r="G76" s="45">
        <v>15</v>
      </c>
      <c r="H76" s="45">
        <v>4</v>
      </c>
      <c r="I76" s="45">
        <v>7</v>
      </c>
      <c r="J76" s="19"/>
    </row>
    <row r="77" spans="2:10" x14ac:dyDescent="0.15">
      <c r="B77" s="52"/>
      <c r="C77" s="53">
        <f>$C76/C76</f>
        <v>1</v>
      </c>
      <c r="D77" s="53">
        <f>D76/$C76</f>
        <v>0.30645161290322581</v>
      </c>
      <c r="E77" s="53">
        <f t="shared" ref="E77:I77" si="28">E76/$C76</f>
        <v>6.4516129032258063E-2</v>
      </c>
      <c r="F77" s="53">
        <f t="shared" si="28"/>
        <v>0.20967741935483872</v>
      </c>
      <c r="G77" s="53">
        <f t="shared" si="28"/>
        <v>0.24193548387096775</v>
      </c>
      <c r="H77" s="53">
        <f t="shared" si="28"/>
        <v>6.4516129032258063E-2</v>
      </c>
      <c r="I77" s="53">
        <f t="shared" si="28"/>
        <v>0.11290322580645161</v>
      </c>
      <c r="J77" s="19"/>
    </row>
    <row r="78" spans="2:10" x14ac:dyDescent="0.15">
      <c r="B78" s="50" t="s">
        <v>319</v>
      </c>
      <c r="C78" s="44">
        <f>SUM(D78:I78)</f>
        <v>21</v>
      </c>
      <c r="D78" s="51">
        <v>5</v>
      </c>
      <c r="E78" s="45">
        <v>3</v>
      </c>
      <c r="F78" s="45">
        <v>5</v>
      </c>
      <c r="G78" s="45">
        <v>7</v>
      </c>
      <c r="H78" s="45">
        <v>1</v>
      </c>
      <c r="I78" s="45">
        <v>0</v>
      </c>
      <c r="J78" s="19"/>
    </row>
    <row r="79" spans="2:10" ht="12.75" thickBot="1" x14ac:dyDescent="0.2">
      <c r="B79" s="52"/>
      <c r="C79" s="53">
        <f>$C78/C78</f>
        <v>1</v>
      </c>
      <c r="D79" s="53">
        <f>D78/$C78</f>
        <v>0.23809523809523808</v>
      </c>
      <c r="E79" s="53">
        <f t="shared" ref="E79:I79" si="29">E78/$C78</f>
        <v>0.14285714285714285</v>
      </c>
      <c r="F79" s="53">
        <f t="shared" si="29"/>
        <v>0.23809523809523808</v>
      </c>
      <c r="G79" s="53">
        <f t="shared" si="29"/>
        <v>0.33333333333333331</v>
      </c>
      <c r="H79" s="53">
        <f t="shared" si="29"/>
        <v>4.7619047619047616E-2</v>
      </c>
      <c r="I79" s="53">
        <f t="shared" si="29"/>
        <v>0</v>
      </c>
      <c r="J79" s="19"/>
    </row>
    <row r="80" spans="2:10" ht="14.25" thickTop="1" x14ac:dyDescent="0.15">
      <c r="B80" s="243" t="s">
        <v>489</v>
      </c>
      <c r="C80" s="244">
        <f t="shared" ref="C80:C81" si="30">SUM(D80:I80)</f>
        <v>763</v>
      </c>
      <c r="D80" s="244">
        <f t="shared" ref="D80:I80" si="31">SUM(D68,D70,D72,D74,D76)</f>
        <v>116</v>
      </c>
      <c r="E80" s="244">
        <f t="shared" si="31"/>
        <v>84</v>
      </c>
      <c r="F80" s="244">
        <f t="shared" si="31"/>
        <v>194</v>
      </c>
      <c r="G80" s="244">
        <f t="shared" si="31"/>
        <v>185</v>
      </c>
      <c r="H80" s="244">
        <f t="shared" si="31"/>
        <v>27</v>
      </c>
      <c r="I80" s="244">
        <f t="shared" si="31"/>
        <v>157</v>
      </c>
      <c r="J80" s="19"/>
    </row>
    <row r="81" spans="2:20" ht="13.5" x14ac:dyDescent="0.15">
      <c r="B81" s="245"/>
      <c r="C81" s="237">
        <f t="shared" si="30"/>
        <v>1</v>
      </c>
      <c r="D81" s="238">
        <f>D80/$C80</f>
        <v>0.15203145478374835</v>
      </c>
      <c r="E81" s="238">
        <f t="shared" ref="E81:I81" si="32">E80/$C80</f>
        <v>0.11009174311926606</v>
      </c>
      <c r="F81" s="238">
        <f t="shared" si="32"/>
        <v>0.25425950196592401</v>
      </c>
      <c r="G81" s="238">
        <f t="shared" si="32"/>
        <v>0.24246395806028834</v>
      </c>
      <c r="H81" s="238">
        <f t="shared" si="32"/>
        <v>3.5386631716906945E-2</v>
      </c>
      <c r="I81" s="238">
        <f t="shared" si="32"/>
        <v>0.20576671035386632</v>
      </c>
      <c r="J81" s="19"/>
    </row>
    <row r="82" spans="2:20" x14ac:dyDescent="0.4">
      <c r="J82" s="19"/>
    </row>
    <row r="83" spans="2:20" ht="16.5" customHeight="1" x14ac:dyDescent="0.4">
      <c r="B83" s="18" t="s">
        <v>311</v>
      </c>
      <c r="J83" s="19"/>
    </row>
    <row r="84" spans="2:20" s="24" customFormat="1" ht="45" x14ac:dyDescent="0.4">
      <c r="B84" s="89"/>
      <c r="C84" s="90" t="s">
        <v>39</v>
      </c>
      <c r="D84" s="91" t="s">
        <v>292</v>
      </c>
      <c r="E84" s="91" t="s">
        <v>293</v>
      </c>
      <c r="F84" s="91" t="s">
        <v>294</v>
      </c>
      <c r="G84" s="91" t="s">
        <v>295</v>
      </c>
      <c r="H84" s="91" t="s">
        <v>2</v>
      </c>
      <c r="I84" s="91" t="s">
        <v>91</v>
      </c>
    </row>
    <row r="85" spans="2:20" x14ac:dyDescent="0.15">
      <c r="B85" s="168" t="s">
        <v>42</v>
      </c>
      <c r="C85" s="44">
        <f>SUM(D85:I85)</f>
        <v>802</v>
      </c>
      <c r="D85" s="45">
        <f t="shared" ref="D85:I85" si="33">SUM(D87,D89,D91,D93,D95,D97,D99)</f>
        <v>121</v>
      </c>
      <c r="E85" s="45">
        <f t="shared" si="33"/>
        <v>88</v>
      </c>
      <c r="F85" s="45">
        <f t="shared" si="33"/>
        <v>203</v>
      </c>
      <c r="G85" s="45">
        <f t="shared" si="33"/>
        <v>194</v>
      </c>
      <c r="H85" s="45">
        <f t="shared" si="33"/>
        <v>29</v>
      </c>
      <c r="I85" s="45">
        <f t="shared" si="33"/>
        <v>167</v>
      </c>
      <c r="J85" s="19"/>
    </row>
    <row r="86" spans="2:20" ht="12.75" thickBot="1" x14ac:dyDescent="0.2">
      <c r="B86" s="47"/>
      <c r="C86" s="48">
        <f>$C85/C85</f>
        <v>1</v>
      </c>
      <c r="D86" s="48">
        <f t="shared" ref="D86:I86" si="34">D85/$C85</f>
        <v>0.15087281795511223</v>
      </c>
      <c r="E86" s="48">
        <f t="shared" si="34"/>
        <v>0.10972568578553615</v>
      </c>
      <c r="F86" s="48">
        <f t="shared" si="34"/>
        <v>0.25311720698254364</v>
      </c>
      <c r="G86" s="48">
        <f t="shared" si="34"/>
        <v>0.24189526184538654</v>
      </c>
      <c r="H86" s="48">
        <f t="shared" si="34"/>
        <v>3.6159600997506237E-2</v>
      </c>
      <c r="I86" s="48">
        <f t="shared" si="34"/>
        <v>0.2082294264339152</v>
      </c>
      <c r="J86" s="19"/>
    </row>
    <row r="87" spans="2:20" ht="12.75" thickTop="1" x14ac:dyDescent="0.15">
      <c r="B87" s="50" t="s">
        <v>67</v>
      </c>
      <c r="C87" s="44">
        <f>SUM(D87:I87)</f>
        <v>262</v>
      </c>
      <c r="D87" s="51">
        <v>31</v>
      </c>
      <c r="E87" s="45">
        <v>27</v>
      </c>
      <c r="F87" s="45">
        <v>71</v>
      </c>
      <c r="G87" s="45">
        <v>61</v>
      </c>
      <c r="H87" s="45">
        <v>6</v>
      </c>
      <c r="I87" s="45">
        <v>66</v>
      </c>
      <c r="J87" s="72"/>
      <c r="K87" s="73"/>
      <c r="L87" s="73"/>
      <c r="M87" s="73"/>
      <c r="N87" s="73"/>
      <c r="O87" s="73"/>
      <c r="P87" s="73"/>
      <c r="Q87" s="73"/>
      <c r="R87" s="73"/>
      <c r="S87" s="73"/>
      <c r="T87" s="73"/>
    </row>
    <row r="88" spans="2:20" x14ac:dyDescent="0.15">
      <c r="B88" s="52"/>
      <c r="C88" s="53">
        <f>$C87/C87</f>
        <v>1</v>
      </c>
      <c r="D88" s="53">
        <f t="shared" ref="D88:I88" si="35">D87/$C87</f>
        <v>0.1183206106870229</v>
      </c>
      <c r="E88" s="53">
        <f t="shared" si="35"/>
        <v>0.10305343511450382</v>
      </c>
      <c r="F88" s="53">
        <f t="shared" si="35"/>
        <v>0.27099236641221375</v>
      </c>
      <c r="G88" s="53">
        <f t="shared" si="35"/>
        <v>0.23282442748091603</v>
      </c>
      <c r="H88" s="53">
        <f t="shared" si="35"/>
        <v>2.2900763358778626E-2</v>
      </c>
      <c r="I88" s="53">
        <f t="shared" si="35"/>
        <v>0.25190839694656486</v>
      </c>
      <c r="J88" s="72"/>
      <c r="K88" s="73"/>
      <c r="L88" s="73"/>
      <c r="M88" s="73"/>
      <c r="N88" s="73"/>
      <c r="O88" s="73"/>
      <c r="P88" s="73"/>
      <c r="Q88" s="73"/>
      <c r="R88" s="73"/>
      <c r="S88" s="73"/>
      <c r="T88" s="73"/>
    </row>
    <row r="89" spans="2:20" x14ac:dyDescent="0.15">
      <c r="B89" s="50" t="s">
        <v>31</v>
      </c>
      <c r="C89" s="44">
        <f>SUM(D89:I89)</f>
        <v>31</v>
      </c>
      <c r="D89" s="51">
        <v>5</v>
      </c>
      <c r="E89" s="45">
        <v>4</v>
      </c>
      <c r="F89" s="45">
        <v>6</v>
      </c>
      <c r="G89" s="45">
        <v>12</v>
      </c>
      <c r="H89" s="45">
        <v>2</v>
      </c>
      <c r="I89" s="45">
        <v>2</v>
      </c>
      <c r="J89" s="72"/>
      <c r="K89" s="73"/>
      <c r="L89" s="73"/>
      <c r="M89" s="73"/>
      <c r="N89" s="73"/>
      <c r="O89" s="73"/>
      <c r="P89" s="73"/>
      <c r="Q89" s="73"/>
      <c r="R89" s="73"/>
      <c r="S89" s="73"/>
      <c r="T89" s="73"/>
    </row>
    <row r="90" spans="2:20" x14ac:dyDescent="0.15">
      <c r="B90" s="52"/>
      <c r="C90" s="53">
        <f>$C89/C89</f>
        <v>1</v>
      </c>
      <c r="D90" s="53">
        <f t="shared" ref="D90:I90" si="36">D89/$C89</f>
        <v>0.16129032258064516</v>
      </c>
      <c r="E90" s="53">
        <f t="shared" si="36"/>
        <v>0.12903225806451613</v>
      </c>
      <c r="F90" s="53">
        <f t="shared" si="36"/>
        <v>0.19354838709677419</v>
      </c>
      <c r="G90" s="53">
        <f t="shared" si="36"/>
        <v>0.38709677419354838</v>
      </c>
      <c r="H90" s="53">
        <f t="shared" si="36"/>
        <v>6.4516129032258063E-2</v>
      </c>
      <c r="I90" s="53">
        <f t="shared" si="36"/>
        <v>6.4516129032258063E-2</v>
      </c>
      <c r="J90" s="72"/>
      <c r="K90" s="73"/>
      <c r="L90" s="73"/>
      <c r="M90" s="73"/>
      <c r="N90" s="73"/>
      <c r="O90" s="73"/>
      <c r="P90" s="73"/>
      <c r="Q90" s="73"/>
      <c r="R90" s="73"/>
      <c r="S90" s="73"/>
      <c r="T90" s="73"/>
    </row>
    <row r="91" spans="2:20" x14ac:dyDescent="0.15">
      <c r="B91" s="50" t="s">
        <v>32</v>
      </c>
      <c r="C91" s="44">
        <f>SUM(D91:I91)</f>
        <v>56</v>
      </c>
      <c r="D91" s="51">
        <v>7</v>
      </c>
      <c r="E91" s="45">
        <v>7</v>
      </c>
      <c r="F91" s="45">
        <v>13</v>
      </c>
      <c r="G91" s="45">
        <v>17</v>
      </c>
      <c r="H91" s="45">
        <v>6</v>
      </c>
      <c r="I91" s="45">
        <v>6</v>
      </c>
      <c r="J91" s="72"/>
      <c r="K91" s="73"/>
      <c r="L91" s="73"/>
      <c r="M91" s="73"/>
      <c r="N91" s="73"/>
      <c r="O91" s="73"/>
      <c r="P91" s="73"/>
      <c r="Q91" s="73"/>
      <c r="R91" s="73"/>
      <c r="S91" s="73"/>
      <c r="T91" s="73"/>
    </row>
    <row r="92" spans="2:20" x14ac:dyDescent="0.15">
      <c r="B92" s="52"/>
      <c r="C92" s="53">
        <f>$C91/C91</f>
        <v>1</v>
      </c>
      <c r="D92" s="53">
        <f t="shared" ref="D92:I92" si="37">D91/$C91</f>
        <v>0.125</v>
      </c>
      <c r="E92" s="53">
        <f t="shared" si="37"/>
        <v>0.125</v>
      </c>
      <c r="F92" s="53">
        <f t="shared" si="37"/>
        <v>0.23214285714285715</v>
      </c>
      <c r="G92" s="53">
        <f t="shared" si="37"/>
        <v>0.30357142857142855</v>
      </c>
      <c r="H92" s="53">
        <f t="shared" si="37"/>
        <v>0.10714285714285714</v>
      </c>
      <c r="I92" s="53">
        <f t="shared" si="37"/>
        <v>0.10714285714285714</v>
      </c>
      <c r="J92" s="72"/>
      <c r="K92" s="73"/>
      <c r="L92" s="73"/>
      <c r="M92" s="73"/>
      <c r="N92" s="73"/>
      <c r="O92" s="73"/>
      <c r="P92" s="73"/>
      <c r="Q92" s="73"/>
      <c r="R92" s="73"/>
      <c r="S92" s="73"/>
      <c r="T92" s="73"/>
    </row>
    <row r="93" spans="2:20" x14ac:dyDescent="0.15">
      <c r="B93" s="50" t="s">
        <v>33</v>
      </c>
      <c r="C93" s="44">
        <f>SUM(D93:I93)</f>
        <v>235</v>
      </c>
      <c r="D93" s="51">
        <v>42</v>
      </c>
      <c r="E93" s="45">
        <v>33</v>
      </c>
      <c r="F93" s="45">
        <v>63</v>
      </c>
      <c r="G93" s="45">
        <v>54</v>
      </c>
      <c r="H93" s="45">
        <v>7</v>
      </c>
      <c r="I93" s="45">
        <v>36</v>
      </c>
      <c r="J93" s="72"/>
      <c r="K93" s="73"/>
      <c r="L93" s="73"/>
      <c r="M93" s="73"/>
      <c r="N93" s="73"/>
      <c r="O93" s="73"/>
      <c r="P93" s="73"/>
      <c r="Q93" s="73"/>
      <c r="R93" s="73"/>
      <c r="S93" s="73"/>
      <c r="T93" s="73"/>
    </row>
    <row r="94" spans="2:20" x14ac:dyDescent="0.15">
      <c r="B94" s="52"/>
      <c r="C94" s="53">
        <f>$C93/C93</f>
        <v>1</v>
      </c>
      <c r="D94" s="53">
        <f t="shared" ref="D94:I94" si="38">D93/$C93</f>
        <v>0.17872340425531916</v>
      </c>
      <c r="E94" s="53">
        <f t="shared" si="38"/>
        <v>0.14042553191489363</v>
      </c>
      <c r="F94" s="53">
        <f t="shared" si="38"/>
        <v>0.26808510638297872</v>
      </c>
      <c r="G94" s="53">
        <f t="shared" si="38"/>
        <v>0.22978723404255319</v>
      </c>
      <c r="H94" s="53">
        <f t="shared" si="38"/>
        <v>2.9787234042553193E-2</v>
      </c>
      <c r="I94" s="53">
        <f t="shared" si="38"/>
        <v>0.15319148936170213</v>
      </c>
      <c r="J94" s="19"/>
    </row>
    <row r="95" spans="2:20" ht="12" customHeight="1" x14ac:dyDescent="0.15">
      <c r="B95" s="50" t="s">
        <v>34</v>
      </c>
      <c r="C95" s="44">
        <f>SUM(D95:I95)</f>
        <v>99</v>
      </c>
      <c r="D95" s="51">
        <v>16</v>
      </c>
      <c r="E95" s="45">
        <v>6</v>
      </c>
      <c r="F95" s="45">
        <v>25</v>
      </c>
      <c r="G95" s="45">
        <v>21</v>
      </c>
      <c r="H95" s="45">
        <v>4</v>
      </c>
      <c r="I95" s="45">
        <v>27</v>
      </c>
      <c r="J95" s="19"/>
    </row>
    <row r="96" spans="2:20" ht="12" customHeight="1" x14ac:dyDescent="0.15">
      <c r="B96" s="52"/>
      <c r="C96" s="53">
        <f>$C95/C95</f>
        <v>1</v>
      </c>
      <c r="D96" s="53">
        <f t="shared" ref="D96:I96" si="39">D95/$C95</f>
        <v>0.16161616161616163</v>
      </c>
      <c r="E96" s="53">
        <f t="shared" si="39"/>
        <v>6.0606060606060608E-2</v>
      </c>
      <c r="F96" s="53">
        <f t="shared" si="39"/>
        <v>0.25252525252525254</v>
      </c>
      <c r="G96" s="53">
        <f t="shared" si="39"/>
        <v>0.21212121212121213</v>
      </c>
      <c r="H96" s="53">
        <f t="shared" si="39"/>
        <v>4.0404040404040407E-2</v>
      </c>
      <c r="I96" s="53">
        <f t="shared" si="39"/>
        <v>0.27272727272727271</v>
      </c>
      <c r="J96" s="19"/>
    </row>
    <row r="97" spans="2:12" ht="12" customHeight="1" x14ac:dyDescent="0.15">
      <c r="B97" s="50" t="s">
        <v>35</v>
      </c>
      <c r="C97" s="44">
        <f>SUM(D97:I97)</f>
        <v>97</v>
      </c>
      <c r="D97" s="51">
        <v>16</v>
      </c>
      <c r="E97" s="45">
        <v>11</v>
      </c>
      <c r="F97" s="45">
        <v>23</v>
      </c>
      <c r="G97" s="45">
        <v>26</v>
      </c>
      <c r="H97" s="45">
        <v>3</v>
      </c>
      <c r="I97" s="45">
        <v>18</v>
      </c>
      <c r="J97" s="19"/>
    </row>
    <row r="98" spans="2:12" s="57" customFormat="1" ht="12" customHeight="1" x14ac:dyDescent="0.15">
      <c r="B98" s="52"/>
      <c r="C98" s="53">
        <f t="shared" ref="C98" si="40">$C97/C97</f>
        <v>1</v>
      </c>
      <c r="D98" s="53">
        <f t="shared" ref="D98:I98" si="41">D97/$C97</f>
        <v>0.16494845360824742</v>
      </c>
      <c r="E98" s="53">
        <f t="shared" si="41"/>
        <v>0.1134020618556701</v>
      </c>
      <c r="F98" s="53">
        <f t="shared" si="41"/>
        <v>0.23711340206185566</v>
      </c>
      <c r="G98" s="53">
        <f t="shared" si="41"/>
        <v>0.26804123711340205</v>
      </c>
      <c r="H98" s="53">
        <f t="shared" si="41"/>
        <v>3.0927835051546393E-2</v>
      </c>
      <c r="I98" s="53">
        <f t="shared" si="41"/>
        <v>0.18556701030927836</v>
      </c>
    </row>
    <row r="99" spans="2:12" ht="12" customHeight="1" x14ac:dyDescent="0.15">
      <c r="B99" s="50" t="s">
        <v>0</v>
      </c>
      <c r="C99" s="44">
        <f>SUM(D99:I99)</f>
        <v>22</v>
      </c>
      <c r="D99" s="51">
        <v>4</v>
      </c>
      <c r="E99" s="45">
        <v>0</v>
      </c>
      <c r="F99" s="45">
        <v>2</v>
      </c>
      <c r="G99" s="45">
        <v>3</v>
      </c>
      <c r="H99" s="45">
        <v>1</v>
      </c>
      <c r="I99" s="45">
        <v>12</v>
      </c>
      <c r="J99" s="19"/>
    </row>
    <row r="100" spans="2:12" s="57" customFormat="1" ht="12" customHeight="1" x14ac:dyDescent="0.15">
      <c r="B100" s="52"/>
      <c r="C100" s="53">
        <f t="shared" ref="C100" si="42">$C99/C99</f>
        <v>1</v>
      </c>
      <c r="D100" s="53">
        <f t="shared" ref="D100:I100" si="43">D99/$C99</f>
        <v>0.18181818181818182</v>
      </c>
      <c r="E100" s="53">
        <f t="shared" si="43"/>
        <v>0</v>
      </c>
      <c r="F100" s="53">
        <f t="shared" si="43"/>
        <v>9.0909090909090912E-2</v>
      </c>
      <c r="G100" s="53">
        <f t="shared" si="43"/>
        <v>0.13636363636363635</v>
      </c>
      <c r="H100" s="53">
        <f t="shared" si="43"/>
        <v>4.5454545454545456E-2</v>
      </c>
      <c r="I100" s="53">
        <f t="shared" si="43"/>
        <v>0.54545454545454541</v>
      </c>
    </row>
    <row r="101" spans="2:12" s="57" customFormat="1" ht="13.5" x14ac:dyDescent="0.4">
      <c r="E101" s="58"/>
    </row>
    <row r="102" spans="2:12" ht="16.5" customHeight="1" x14ac:dyDescent="0.4">
      <c r="B102" s="18" t="s">
        <v>308</v>
      </c>
      <c r="H102" s="19"/>
    </row>
    <row r="103" spans="2:12" s="24" customFormat="1" ht="39.75" customHeight="1" x14ac:dyDescent="0.4">
      <c r="B103" s="334"/>
      <c r="C103" s="335"/>
      <c r="D103" s="90" t="s">
        <v>39</v>
      </c>
      <c r="E103" s="96" t="s">
        <v>151</v>
      </c>
      <c r="F103" s="96" t="s">
        <v>152</v>
      </c>
      <c r="G103" s="96" t="s">
        <v>153</v>
      </c>
      <c r="H103" s="91" t="s">
        <v>91</v>
      </c>
    </row>
    <row r="104" spans="2:12" ht="12.75" thickBot="1" x14ac:dyDescent="0.2">
      <c r="B104" s="357" t="s">
        <v>42</v>
      </c>
      <c r="C104" s="358"/>
      <c r="D104" s="44">
        <f>SUM(E104:H104)</f>
        <v>802</v>
      </c>
      <c r="E104" s="45">
        <f>SUM(E106,E108,E110,E112,E114,E116)</f>
        <v>160</v>
      </c>
      <c r="F104" s="45">
        <f t="shared" ref="F104:H104" si="44">SUM(F106,F108,F110,F112,F114,F116)</f>
        <v>415</v>
      </c>
      <c r="G104" s="45">
        <f t="shared" si="44"/>
        <v>139</v>
      </c>
      <c r="H104" s="45">
        <f t="shared" si="44"/>
        <v>88</v>
      </c>
    </row>
    <row r="105" spans="2:12" ht="13.5" thickTop="1" thickBot="1" x14ac:dyDescent="0.2">
      <c r="B105" s="359"/>
      <c r="C105" s="360"/>
      <c r="D105" s="48">
        <f>$D104/D104</f>
        <v>1</v>
      </c>
      <c r="E105" s="48">
        <f>E104/$D104</f>
        <v>0.19950124688279303</v>
      </c>
      <c r="F105" s="48">
        <f>F104/$D104</f>
        <v>0.51745635910224441</v>
      </c>
      <c r="G105" s="48">
        <f>G104/$D104</f>
        <v>0.17331670822942644</v>
      </c>
      <c r="H105" s="48">
        <f>H104/$D104</f>
        <v>0.10972568578553615</v>
      </c>
    </row>
    <row r="106" spans="2:12" ht="13.5" customHeight="1" thickTop="1" thickBot="1" x14ac:dyDescent="0.45">
      <c r="B106" s="359" t="s">
        <v>292</v>
      </c>
      <c r="C106" s="360"/>
      <c r="D106" s="123">
        <f>SUM(E106:H106)</f>
        <v>121</v>
      </c>
      <c r="E106" s="123">
        <v>48</v>
      </c>
      <c r="F106" s="123">
        <v>67</v>
      </c>
      <c r="G106" s="123">
        <v>4</v>
      </c>
      <c r="H106" s="123">
        <v>2</v>
      </c>
      <c r="I106" s="73"/>
      <c r="J106" s="73"/>
      <c r="K106" s="73"/>
      <c r="L106" s="73"/>
    </row>
    <row r="107" spans="2:12" ht="12.75" thickTop="1" x14ac:dyDescent="0.4">
      <c r="B107" s="361"/>
      <c r="C107" s="362"/>
      <c r="D107" s="125">
        <f>$D106/D106</f>
        <v>1</v>
      </c>
      <c r="E107" s="125">
        <f>E106/$D106</f>
        <v>0.39669421487603307</v>
      </c>
      <c r="F107" s="125">
        <f>F106/$D106</f>
        <v>0.55371900826446285</v>
      </c>
      <c r="G107" s="125">
        <f>G106/$D106</f>
        <v>3.3057851239669422E-2</v>
      </c>
      <c r="H107" s="125">
        <f>H106/$D106</f>
        <v>1.6528925619834711E-2</v>
      </c>
      <c r="I107" s="73"/>
      <c r="J107" s="73"/>
      <c r="K107" s="73"/>
      <c r="L107" s="73"/>
    </row>
    <row r="108" spans="2:12" ht="12" customHeight="1" x14ac:dyDescent="0.4">
      <c r="B108" s="353" t="s">
        <v>293</v>
      </c>
      <c r="C108" s="354"/>
      <c r="D108" s="123">
        <f>SUM(E108:H108)</f>
        <v>88</v>
      </c>
      <c r="E108" s="123">
        <v>13</v>
      </c>
      <c r="F108" s="123">
        <v>42</v>
      </c>
      <c r="G108" s="123">
        <v>33</v>
      </c>
      <c r="H108" s="123">
        <v>0</v>
      </c>
      <c r="I108" s="73"/>
      <c r="J108" s="73"/>
      <c r="K108" s="73"/>
      <c r="L108" s="73"/>
    </row>
    <row r="109" spans="2:12" x14ac:dyDescent="0.4">
      <c r="B109" s="355"/>
      <c r="C109" s="356"/>
      <c r="D109" s="125">
        <f>$D108/D108</f>
        <v>1</v>
      </c>
      <c r="E109" s="125">
        <f>E108/$D108</f>
        <v>0.14772727272727273</v>
      </c>
      <c r="F109" s="125">
        <f>F108/$D108</f>
        <v>0.47727272727272729</v>
      </c>
      <c r="G109" s="125">
        <f>G108/$D108</f>
        <v>0.375</v>
      </c>
      <c r="H109" s="125">
        <f>H108/$D108</f>
        <v>0</v>
      </c>
      <c r="I109" s="73"/>
      <c r="J109" s="73"/>
      <c r="K109" s="73"/>
      <c r="L109" s="73"/>
    </row>
    <row r="110" spans="2:12" ht="12" customHeight="1" x14ac:dyDescent="0.4">
      <c r="B110" s="353" t="s">
        <v>294</v>
      </c>
      <c r="C110" s="354"/>
      <c r="D110" s="123">
        <f>SUM(E110:H110)</f>
        <v>203</v>
      </c>
      <c r="E110" s="123">
        <v>45</v>
      </c>
      <c r="F110" s="123">
        <v>132</v>
      </c>
      <c r="G110" s="123">
        <v>24</v>
      </c>
      <c r="H110" s="123">
        <v>2</v>
      </c>
      <c r="I110" s="73"/>
      <c r="J110" s="73"/>
      <c r="K110" s="73"/>
      <c r="L110" s="73"/>
    </row>
    <row r="111" spans="2:12" x14ac:dyDescent="0.4">
      <c r="B111" s="355"/>
      <c r="C111" s="356"/>
      <c r="D111" s="125">
        <f>$D110/D110</f>
        <v>1</v>
      </c>
      <c r="E111" s="125">
        <f>E110/$D110</f>
        <v>0.22167487684729065</v>
      </c>
      <c r="F111" s="125">
        <f>F110/$D110</f>
        <v>0.65024630541871919</v>
      </c>
      <c r="G111" s="125">
        <f>G110/$D110</f>
        <v>0.11822660098522167</v>
      </c>
      <c r="H111" s="125">
        <f>H110/$D110</f>
        <v>9.852216748768473E-3</v>
      </c>
      <c r="I111" s="73"/>
      <c r="J111" s="73"/>
      <c r="K111" s="73"/>
      <c r="L111" s="73"/>
    </row>
    <row r="112" spans="2:12" ht="12" customHeight="1" x14ac:dyDescent="0.4">
      <c r="B112" s="353" t="s">
        <v>295</v>
      </c>
      <c r="C112" s="354"/>
      <c r="D112" s="123">
        <f>SUM(E112:H112)</f>
        <v>194</v>
      </c>
      <c r="E112" s="123">
        <v>42</v>
      </c>
      <c r="F112" s="123">
        <v>109</v>
      </c>
      <c r="G112" s="123">
        <v>39</v>
      </c>
      <c r="H112" s="123">
        <v>4</v>
      </c>
      <c r="I112" s="73"/>
      <c r="J112" s="73"/>
      <c r="K112" s="73"/>
      <c r="L112" s="73"/>
    </row>
    <row r="113" spans="2:12" x14ac:dyDescent="0.4">
      <c r="B113" s="355"/>
      <c r="C113" s="356"/>
      <c r="D113" s="125">
        <f>$D112/D112</f>
        <v>1</v>
      </c>
      <c r="E113" s="125">
        <f>E112/$D112</f>
        <v>0.21649484536082475</v>
      </c>
      <c r="F113" s="125">
        <f>F112/$D112</f>
        <v>0.56185567010309279</v>
      </c>
      <c r="G113" s="125">
        <f>G112/$D112</f>
        <v>0.20103092783505155</v>
      </c>
      <c r="H113" s="125">
        <f>H112/$D112</f>
        <v>2.0618556701030927E-2</v>
      </c>
    </row>
    <row r="114" spans="2:12" ht="12" customHeight="1" x14ac:dyDescent="0.4">
      <c r="B114" s="353" t="s">
        <v>289</v>
      </c>
      <c r="C114" s="354"/>
      <c r="D114" s="123">
        <f>SUM(E114:H114)</f>
        <v>29</v>
      </c>
      <c r="E114" s="123">
        <v>6</v>
      </c>
      <c r="F114" s="123">
        <v>18</v>
      </c>
      <c r="G114" s="123">
        <v>5</v>
      </c>
      <c r="H114" s="123">
        <v>0</v>
      </c>
    </row>
    <row r="115" spans="2:12" ht="12" customHeight="1" x14ac:dyDescent="0.4">
      <c r="B115" s="355"/>
      <c r="C115" s="356"/>
      <c r="D115" s="125">
        <f>$D114/D114</f>
        <v>1</v>
      </c>
      <c r="E115" s="125">
        <f>E114/$D114</f>
        <v>0.20689655172413793</v>
      </c>
      <c r="F115" s="125">
        <f>F114/$D114</f>
        <v>0.62068965517241381</v>
      </c>
      <c r="G115" s="125">
        <f>G114/$D114</f>
        <v>0.17241379310344829</v>
      </c>
      <c r="H115" s="125">
        <f>H114/$D114</f>
        <v>0</v>
      </c>
    </row>
    <row r="116" spans="2:12" ht="12" customHeight="1" x14ac:dyDescent="0.4">
      <c r="B116" s="353" t="s">
        <v>0</v>
      </c>
      <c r="C116" s="354"/>
      <c r="D116" s="123">
        <f>SUM(E116:H116)</f>
        <v>167</v>
      </c>
      <c r="E116" s="123">
        <v>6</v>
      </c>
      <c r="F116" s="123">
        <v>47</v>
      </c>
      <c r="G116" s="123">
        <v>34</v>
      </c>
      <c r="H116" s="123">
        <v>80</v>
      </c>
    </row>
    <row r="117" spans="2:12" s="57" customFormat="1" ht="12" customHeight="1" x14ac:dyDescent="0.4">
      <c r="B117" s="355"/>
      <c r="C117" s="356"/>
      <c r="D117" s="125">
        <f>$D116/D116</f>
        <v>1</v>
      </c>
      <c r="E117" s="125">
        <f>E116/$D116</f>
        <v>3.5928143712574849E-2</v>
      </c>
      <c r="F117" s="125">
        <f>F116/$D116</f>
        <v>0.28143712574850299</v>
      </c>
      <c r="G117" s="125">
        <f>G116/$D116</f>
        <v>0.20359281437125748</v>
      </c>
      <c r="H117" s="125">
        <f>H116/$D116</f>
        <v>0.47904191616766467</v>
      </c>
    </row>
    <row r="119" spans="2:12" ht="16.5" customHeight="1" x14ac:dyDescent="0.4">
      <c r="B119" s="18" t="s">
        <v>309</v>
      </c>
      <c r="H119" s="19"/>
    </row>
    <row r="120" spans="2:12" s="24" customFormat="1" ht="62.25" customHeight="1" x14ac:dyDescent="0.4">
      <c r="B120" s="334"/>
      <c r="C120" s="335"/>
      <c r="D120" s="90" t="s">
        <v>39</v>
      </c>
      <c r="E120" s="96" t="s">
        <v>291</v>
      </c>
      <c r="F120" s="96" t="s">
        <v>299</v>
      </c>
      <c r="G120" s="96" t="s">
        <v>300</v>
      </c>
      <c r="H120" s="96" t="s">
        <v>301</v>
      </c>
      <c r="I120" s="96" t="s">
        <v>302</v>
      </c>
      <c r="J120" s="96" t="s">
        <v>303</v>
      </c>
      <c r="K120" s="91" t="s">
        <v>2</v>
      </c>
      <c r="L120" s="91" t="s">
        <v>91</v>
      </c>
    </row>
    <row r="121" spans="2:12" ht="12.75" thickBot="1" x14ac:dyDescent="0.2">
      <c r="B121" s="357" t="s">
        <v>42</v>
      </c>
      <c r="C121" s="358"/>
      <c r="D121" s="44">
        <f>SUM(E121:L121)</f>
        <v>1434</v>
      </c>
      <c r="E121" s="45">
        <f>SUM(E123,E125,E127,E129,E131,E133)</f>
        <v>66</v>
      </c>
      <c r="F121" s="45">
        <f t="shared" ref="F121:H121" si="45">SUM(F123,F125,F127,F129,F131,F133)</f>
        <v>26</v>
      </c>
      <c r="G121" s="45">
        <f t="shared" si="45"/>
        <v>206</v>
      </c>
      <c r="H121" s="45">
        <f t="shared" si="45"/>
        <v>298</v>
      </c>
      <c r="I121" s="45">
        <f t="shared" ref="I121:L121" si="46">SUM(I123,I125,I127,I129,I131,I133)</f>
        <v>377</v>
      </c>
      <c r="J121" s="45">
        <f t="shared" si="46"/>
        <v>266</v>
      </c>
      <c r="K121" s="45">
        <f t="shared" si="46"/>
        <v>22</v>
      </c>
      <c r="L121" s="45">
        <f t="shared" si="46"/>
        <v>173</v>
      </c>
    </row>
    <row r="122" spans="2:12" ht="13.5" thickTop="1" thickBot="1" x14ac:dyDescent="0.2">
      <c r="B122" s="359"/>
      <c r="C122" s="360"/>
      <c r="D122" s="48">
        <f>$D121/D121</f>
        <v>1</v>
      </c>
      <c r="E122" s="48">
        <f>E121/$D121</f>
        <v>4.6025104602510462E-2</v>
      </c>
      <c r="F122" s="48">
        <f>F121/$D121</f>
        <v>1.813110181311018E-2</v>
      </c>
      <c r="G122" s="48">
        <f>G121/$D121</f>
        <v>0.14365411436541142</v>
      </c>
      <c r="H122" s="48">
        <f>H121/$D121</f>
        <v>0.20781032078103207</v>
      </c>
      <c r="I122" s="48">
        <f t="shared" ref="I122:L122" si="47">I121/$D121</f>
        <v>0.26290097629009762</v>
      </c>
      <c r="J122" s="48">
        <f t="shared" si="47"/>
        <v>0.18549511854951187</v>
      </c>
      <c r="K122" s="48">
        <f t="shared" si="47"/>
        <v>1.5341701534170154E-2</v>
      </c>
      <c r="L122" s="48">
        <f t="shared" si="47"/>
        <v>0.1206415620641562</v>
      </c>
    </row>
    <row r="123" spans="2:12" ht="13.5" customHeight="1" thickTop="1" thickBot="1" x14ac:dyDescent="0.45">
      <c r="B123" s="359" t="s">
        <v>292</v>
      </c>
      <c r="C123" s="360"/>
      <c r="D123" s="123">
        <f>SUM(E123:L123)</f>
        <v>259</v>
      </c>
      <c r="E123" s="123">
        <v>9</v>
      </c>
      <c r="F123" s="123">
        <v>6</v>
      </c>
      <c r="G123" s="123">
        <v>51</v>
      </c>
      <c r="H123" s="123">
        <v>66</v>
      </c>
      <c r="I123" s="123">
        <v>72</v>
      </c>
      <c r="J123" s="123">
        <v>50</v>
      </c>
      <c r="K123" s="123">
        <v>0</v>
      </c>
      <c r="L123" s="123">
        <v>5</v>
      </c>
    </row>
    <row r="124" spans="2:12" ht="12.75" thickTop="1" x14ac:dyDescent="0.4">
      <c r="B124" s="361"/>
      <c r="C124" s="362"/>
      <c r="D124" s="125">
        <f>$D123/D123</f>
        <v>1</v>
      </c>
      <c r="E124" s="125">
        <f>E123/$D123</f>
        <v>3.4749034749034749E-2</v>
      </c>
      <c r="F124" s="125">
        <f>F123/$D123</f>
        <v>2.3166023166023165E-2</v>
      </c>
      <c r="G124" s="125">
        <f>G123/$D123</f>
        <v>0.19691119691119691</v>
      </c>
      <c r="H124" s="125">
        <f>H123/$D123</f>
        <v>0.25482625482625482</v>
      </c>
      <c r="I124" s="125">
        <f t="shared" ref="I124:L134" si="48">I123/$D123</f>
        <v>0.27799227799227799</v>
      </c>
      <c r="J124" s="125">
        <f t="shared" si="48"/>
        <v>0.19305019305019305</v>
      </c>
      <c r="K124" s="125">
        <f t="shared" si="48"/>
        <v>0</v>
      </c>
      <c r="L124" s="125">
        <f t="shared" si="48"/>
        <v>1.9305019305019305E-2</v>
      </c>
    </row>
    <row r="125" spans="2:12" ht="12" customHeight="1" x14ac:dyDescent="0.4">
      <c r="B125" s="353" t="s">
        <v>293</v>
      </c>
      <c r="C125" s="354"/>
      <c r="D125" s="123">
        <f>SUM(E125:L125)</f>
        <v>161</v>
      </c>
      <c r="E125" s="123">
        <v>7</v>
      </c>
      <c r="F125" s="123">
        <v>3</v>
      </c>
      <c r="G125" s="123">
        <v>23</v>
      </c>
      <c r="H125" s="123">
        <v>35</v>
      </c>
      <c r="I125" s="123">
        <v>46</v>
      </c>
      <c r="J125" s="123">
        <v>25</v>
      </c>
      <c r="K125" s="123">
        <v>4</v>
      </c>
      <c r="L125" s="123">
        <v>18</v>
      </c>
    </row>
    <row r="126" spans="2:12" x14ac:dyDescent="0.4">
      <c r="B126" s="355"/>
      <c r="C126" s="356"/>
      <c r="D126" s="125">
        <f>$D125/D125</f>
        <v>1</v>
      </c>
      <c r="E126" s="125">
        <f>E125/$D125</f>
        <v>4.3478260869565216E-2</v>
      </c>
      <c r="F126" s="125">
        <f>F125/$D125</f>
        <v>1.8633540372670808E-2</v>
      </c>
      <c r="G126" s="125">
        <f>G125/$D125</f>
        <v>0.14285714285714285</v>
      </c>
      <c r="H126" s="125">
        <f>H125/$D125</f>
        <v>0.21739130434782608</v>
      </c>
      <c r="I126" s="125">
        <f t="shared" si="48"/>
        <v>0.2857142857142857</v>
      </c>
      <c r="J126" s="125">
        <f t="shared" si="48"/>
        <v>0.15527950310559005</v>
      </c>
      <c r="K126" s="125">
        <f t="shared" si="48"/>
        <v>2.4844720496894408E-2</v>
      </c>
      <c r="L126" s="125">
        <f t="shared" si="48"/>
        <v>0.11180124223602485</v>
      </c>
    </row>
    <row r="127" spans="2:12" ht="12" customHeight="1" x14ac:dyDescent="0.4">
      <c r="B127" s="353" t="s">
        <v>294</v>
      </c>
      <c r="C127" s="354"/>
      <c r="D127" s="123">
        <f>SUM(E127:L127)</f>
        <v>427</v>
      </c>
      <c r="E127" s="123">
        <v>24</v>
      </c>
      <c r="F127" s="123">
        <v>8</v>
      </c>
      <c r="G127" s="123">
        <v>70</v>
      </c>
      <c r="H127" s="123">
        <v>103</v>
      </c>
      <c r="I127" s="123">
        <v>128</v>
      </c>
      <c r="J127" s="123">
        <v>78</v>
      </c>
      <c r="K127" s="123">
        <v>2</v>
      </c>
      <c r="L127" s="123">
        <v>14</v>
      </c>
    </row>
    <row r="128" spans="2:12" x14ac:dyDescent="0.4">
      <c r="B128" s="355"/>
      <c r="C128" s="356"/>
      <c r="D128" s="125">
        <f>$D127/D127</f>
        <v>1</v>
      </c>
      <c r="E128" s="125">
        <f>E127/$D127</f>
        <v>5.6206088992974239E-2</v>
      </c>
      <c r="F128" s="125">
        <f>F127/$D127</f>
        <v>1.873536299765808E-2</v>
      </c>
      <c r="G128" s="125">
        <f>G127/$D127</f>
        <v>0.16393442622950818</v>
      </c>
      <c r="H128" s="125">
        <f>H127/$D127</f>
        <v>0.24121779859484777</v>
      </c>
      <c r="I128" s="125">
        <f t="shared" si="48"/>
        <v>0.29976580796252927</v>
      </c>
      <c r="J128" s="125">
        <f t="shared" si="48"/>
        <v>0.18266978922716628</v>
      </c>
      <c r="K128" s="125">
        <f t="shared" si="48"/>
        <v>4.6838407494145199E-3</v>
      </c>
      <c r="L128" s="125">
        <f t="shared" si="48"/>
        <v>3.2786885245901641E-2</v>
      </c>
    </row>
    <row r="129" spans="2:14" ht="12" customHeight="1" x14ac:dyDescent="0.4">
      <c r="B129" s="353" t="s">
        <v>295</v>
      </c>
      <c r="C129" s="354"/>
      <c r="D129" s="123">
        <f>SUM(E129:L129)</f>
        <v>323</v>
      </c>
      <c r="E129" s="123">
        <v>19</v>
      </c>
      <c r="F129" s="123">
        <v>7</v>
      </c>
      <c r="G129" s="123">
        <v>39</v>
      </c>
      <c r="H129" s="123">
        <v>61</v>
      </c>
      <c r="I129" s="123">
        <v>86</v>
      </c>
      <c r="J129" s="123">
        <v>80</v>
      </c>
      <c r="K129" s="123">
        <v>9</v>
      </c>
      <c r="L129" s="123">
        <v>22</v>
      </c>
    </row>
    <row r="130" spans="2:14" x14ac:dyDescent="0.4">
      <c r="B130" s="355"/>
      <c r="C130" s="356"/>
      <c r="D130" s="125">
        <f>$D129/D129</f>
        <v>1</v>
      </c>
      <c r="E130" s="125">
        <f>E129/$D129</f>
        <v>5.8823529411764705E-2</v>
      </c>
      <c r="F130" s="125">
        <f>F129/$D129</f>
        <v>2.1671826625386997E-2</v>
      </c>
      <c r="G130" s="125">
        <f>G129/$D129</f>
        <v>0.12074303405572756</v>
      </c>
      <c r="H130" s="125">
        <f>H129/$D129</f>
        <v>0.18885448916408668</v>
      </c>
      <c r="I130" s="125">
        <f t="shared" si="48"/>
        <v>0.26625386996904027</v>
      </c>
      <c r="J130" s="125">
        <f t="shared" si="48"/>
        <v>0.24767801857585139</v>
      </c>
      <c r="K130" s="125">
        <f t="shared" si="48"/>
        <v>2.7863777089783281E-2</v>
      </c>
      <c r="L130" s="125">
        <f t="shared" si="48"/>
        <v>6.8111455108359129E-2</v>
      </c>
    </row>
    <row r="131" spans="2:14" ht="12" customHeight="1" x14ac:dyDescent="0.4">
      <c r="B131" s="353" t="s">
        <v>289</v>
      </c>
      <c r="C131" s="354"/>
      <c r="D131" s="123">
        <f>SUM(E131:L131)</f>
        <v>50</v>
      </c>
      <c r="E131" s="123">
        <v>3</v>
      </c>
      <c r="F131" s="123">
        <v>0</v>
      </c>
      <c r="G131" s="123">
        <v>5</v>
      </c>
      <c r="H131" s="123">
        <v>11</v>
      </c>
      <c r="I131" s="123">
        <v>16</v>
      </c>
      <c r="J131" s="123">
        <v>9</v>
      </c>
      <c r="K131" s="123">
        <v>5</v>
      </c>
      <c r="L131" s="123">
        <v>1</v>
      </c>
    </row>
    <row r="132" spans="2:14" ht="12" customHeight="1" x14ac:dyDescent="0.4">
      <c r="B132" s="355"/>
      <c r="C132" s="356"/>
      <c r="D132" s="125">
        <f>$D131/D131</f>
        <v>1</v>
      </c>
      <c r="E132" s="125">
        <f>E131/$D131</f>
        <v>0.06</v>
      </c>
      <c r="F132" s="125">
        <f>F131/$D131</f>
        <v>0</v>
      </c>
      <c r="G132" s="125">
        <f>G131/$D131</f>
        <v>0.1</v>
      </c>
      <c r="H132" s="125">
        <f>H131/$D131</f>
        <v>0.22</v>
      </c>
      <c r="I132" s="125">
        <f t="shared" si="48"/>
        <v>0.32</v>
      </c>
      <c r="J132" s="125">
        <f t="shared" si="48"/>
        <v>0.18</v>
      </c>
      <c r="K132" s="125">
        <f t="shared" si="48"/>
        <v>0.1</v>
      </c>
      <c r="L132" s="125">
        <f t="shared" si="48"/>
        <v>0.02</v>
      </c>
    </row>
    <row r="133" spans="2:14" ht="12" customHeight="1" x14ac:dyDescent="0.4">
      <c r="B133" s="353" t="s">
        <v>0</v>
      </c>
      <c r="C133" s="354"/>
      <c r="D133" s="123">
        <f>SUM(E133:L133)</f>
        <v>214</v>
      </c>
      <c r="E133" s="123">
        <v>4</v>
      </c>
      <c r="F133" s="123">
        <v>2</v>
      </c>
      <c r="G133" s="123">
        <v>18</v>
      </c>
      <c r="H133" s="123">
        <v>22</v>
      </c>
      <c r="I133" s="123">
        <v>29</v>
      </c>
      <c r="J133" s="123">
        <v>24</v>
      </c>
      <c r="K133" s="123">
        <v>2</v>
      </c>
      <c r="L133" s="123">
        <v>113</v>
      </c>
    </row>
    <row r="134" spans="2:14" s="57" customFormat="1" ht="12" customHeight="1" x14ac:dyDescent="0.4">
      <c r="B134" s="355"/>
      <c r="C134" s="356"/>
      <c r="D134" s="125">
        <f>$D133/D133</f>
        <v>1</v>
      </c>
      <c r="E134" s="125">
        <f>E133/$D133</f>
        <v>1.8691588785046728E-2</v>
      </c>
      <c r="F134" s="125">
        <f>F133/$D133</f>
        <v>9.3457943925233638E-3</v>
      </c>
      <c r="G134" s="125">
        <f>G133/$D133</f>
        <v>8.4112149532710276E-2</v>
      </c>
      <c r="H134" s="125">
        <f>H133/$D133</f>
        <v>0.10280373831775701</v>
      </c>
      <c r="I134" s="125">
        <f t="shared" si="48"/>
        <v>0.13551401869158877</v>
      </c>
      <c r="J134" s="125">
        <f t="shared" si="48"/>
        <v>0.11214953271028037</v>
      </c>
      <c r="K134" s="125">
        <f t="shared" si="48"/>
        <v>9.3457943925233638E-3</v>
      </c>
      <c r="L134" s="125">
        <f t="shared" si="48"/>
        <v>0.5280373831775701</v>
      </c>
    </row>
    <row r="136" spans="2:14" ht="16.5" customHeight="1" x14ac:dyDescent="0.4">
      <c r="B136" s="18" t="s">
        <v>310</v>
      </c>
      <c r="H136" s="19"/>
    </row>
    <row r="137" spans="2:14" s="24" customFormat="1" ht="63" customHeight="1" x14ac:dyDescent="0.4">
      <c r="B137" s="334"/>
      <c r="C137" s="335"/>
      <c r="D137" s="90" t="s">
        <v>39</v>
      </c>
      <c r="E137" s="96" t="s">
        <v>206</v>
      </c>
      <c r="F137" s="96" t="s">
        <v>207</v>
      </c>
      <c r="G137" s="96" t="s">
        <v>208</v>
      </c>
      <c r="H137" s="96" t="s">
        <v>209</v>
      </c>
      <c r="I137" s="96" t="s">
        <v>210</v>
      </c>
      <c r="J137" s="96" t="s">
        <v>211</v>
      </c>
      <c r="K137" s="96" t="s">
        <v>212</v>
      </c>
      <c r="L137" s="96" t="s">
        <v>213</v>
      </c>
      <c r="M137" s="91" t="s">
        <v>2</v>
      </c>
      <c r="N137" s="91" t="s">
        <v>91</v>
      </c>
    </row>
    <row r="138" spans="2:14" ht="12.75" thickBot="1" x14ac:dyDescent="0.2">
      <c r="B138" s="357" t="s">
        <v>42</v>
      </c>
      <c r="C138" s="358"/>
      <c r="D138" s="44">
        <f>SUM(E138:N138)</f>
        <v>1640</v>
      </c>
      <c r="E138" s="45">
        <f>SUM(E140,E142,E144,E146,E148,E150)</f>
        <v>352</v>
      </c>
      <c r="F138" s="45">
        <f t="shared" ref="F138:H138" si="49">SUM(F140,F142,F144,F146,F148,F150)</f>
        <v>321</v>
      </c>
      <c r="G138" s="45">
        <f>SUM(G140,G142,G144,G146,G148,G150)</f>
        <v>229</v>
      </c>
      <c r="H138" s="45">
        <f t="shared" si="49"/>
        <v>23</v>
      </c>
      <c r="I138" s="45">
        <f t="shared" ref="I138:N138" si="50">SUM(I140,I142,I144,I146,I148,I150)</f>
        <v>37</v>
      </c>
      <c r="J138" s="45">
        <f t="shared" si="50"/>
        <v>82</v>
      </c>
      <c r="K138" s="45">
        <f t="shared" si="50"/>
        <v>412</v>
      </c>
      <c r="L138" s="45">
        <f t="shared" si="50"/>
        <v>50</v>
      </c>
      <c r="M138" s="45">
        <f t="shared" si="50"/>
        <v>14</v>
      </c>
      <c r="N138" s="45">
        <f t="shared" si="50"/>
        <v>120</v>
      </c>
    </row>
    <row r="139" spans="2:14" ht="13.5" thickTop="1" thickBot="1" x14ac:dyDescent="0.2">
      <c r="B139" s="359"/>
      <c r="C139" s="360"/>
      <c r="D139" s="48">
        <f>$D138/D138</f>
        <v>1</v>
      </c>
      <c r="E139" s="48">
        <f>E138/$D138</f>
        <v>0.21463414634146341</v>
      </c>
      <c r="F139" s="48">
        <f>F138/$D138</f>
        <v>0.19573170731707318</v>
      </c>
      <c r="G139" s="48">
        <f>G138/$D138</f>
        <v>0.13963414634146343</v>
      </c>
      <c r="H139" s="48">
        <f>H138/$D138</f>
        <v>1.4024390243902439E-2</v>
      </c>
      <c r="I139" s="48">
        <f t="shared" ref="I139:N139" si="51">I138/$D138</f>
        <v>2.2560975609756097E-2</v>
      </c>
      <c r="J139" s="48">
        <f t="shared" si="51"/>
        <v>0.05</v>
      </c>
      <c r="K139" s="48">
        <f t="shared" si="51"/>
        <v>0.25121951219512195</v>
      </c>
      <c r="L139" s="48">
        <f t="shared" si="51"/>
        <v>3.048780487804878E-2</v>
      </c>
      <c r="M139" s="48">
        <f t="shared" si="51"/>
        <v>8.5365853658536592E-3</v>
      </c>
      <c r="N139" s="48">
        <f t="shared" si="51"/>
        <v>7.3170731707317069E-2</v>
      </c>
    </row>
    <row r="140" spans="2:14" ht="13.5" customHeight="1" thickTop="1" thickBot="1" x14ac:dyDescent="0.45">
      <c r="B140" s="359" t="s">
        <v>292</v>
      </c>
      <c r="C140" s="360"/>
      <c r="D140" s="123">
        <f>SUM(E140:N140)</f>
        <v>277</v>
      </c>
      <c r="E140" s="123">
        <v>68</v>
      </c>
      <c r="F140" s="123">
        <v>61</v>
      </c>
      <c r="G140" s="123">
        <v>39</v>
      </c>
      <c r="H140" s="123">
        <v>5</v>
      </c>
      <c r="I140" s="123">
        <v>3</v>
      </c>
      <c r="J140" s="123">
        <v>19</v>
      </c>
      <c r="K140" s="123">
        <v>64</v>
      </c>
      <c r="L140" s="123">
        <v>15</v>
      </c>
      <c r="M140" s="123">
        <v>1</v>
      </c>
      <c r="N140" s="123">
        <v>2</v>
      </c>
    </row>
    <row r="141" spans="2:14" ht="12.75" thickTop="1" x14ac:dyDescent="0.4">
      <c r="B141" s="361"/>
      <c r="C141" s="362"/>
      <c r="D141" s="125">
        <f>$D140/D140</f>
        <v>1</v>
      </c>
      <c r="E141" s="125">
        <f>E140/$D140</f>
        <v>0.24548736462093862</v>
      </c>
      <c r="F141" s="125">
        <f>F140/$D140</f>
        <v>0.22021660649819494</v>
      </c>
      <c r="G141" s="125">
        <f>G140/$D140</f>
        <v>0.1407942238267148</v>
      </c>
      <c r="H141" s="125">
        <f>H140/$D140</f>
        <v>1.8050541516245487E-2</v>
      </c>
      <c r="I141" s="125">
        <f t="shared" ref="I141:N151" si="52">I140/$D140</f>
        <v>1.0830324909747292E-2</v>
      </c>
      <c r="J141" s="125">
        <f t="shared" si="52"/>
        <v>6.8592057761732855E-2</v>
      </c>
      <c r="K141" s="125">
        <f t="shared" si="52"/>
        <v>0.23104693140794225</v>
      </c>
      <c r="L141" s="125">
        <f t="shared" si="52"/>
        <v>5.4151624548736461E-2</v>
      </c>
      <c r="M141" s="125">
        <f t="shared" si="52"/>
        <v>3.6101083032490976E-3</v>
      </c>
      <c r="N141" s="125">
        <f t="shared" si="52"/>
        <v>7.2202166064981952E-3</v>
      </c>
    </row>
    <row r="142" spans="2:14" ht="12" customHeight="1" x14ac:dyDescent="0.4">
      <c r="B142" s="353" t="s">
        <v>293</v>
      </c>
      <c r="C142" s="354"/>
      <c r="D142" s="123">
        <f>SUM(E142:N142)</f>
        <v>219</v>
      </c>
      <c r="E142" s="123">
        <v>54</v>
      </c>
      <c r="F142" s="123">
        <v>46</v>
      </c>
      <c r="G142" s="123">
        <v>40</v>
      </c>
      <c r="H142" s="123">
        <v>4</v>
      </c>
      <c r="I142" s="123">
        <v>11</v>
      </c>
      <c r="J142" s="123">
        <v>13</v>
      </c>
      <c r="K142" s="123">
        <v>44</v>
      </c>
      <c r="L142" s="123">
        <v>1</v>
      </c>
      <c r="M142" s="123">
        <v>2</v>
      </c>
      <c r="N142" s="123">
        <v>4</v>
      </c>
    </row>
    <row r="143" spans="2:14" x14ac:dyDescent="0.4">
      <c r="B143" s="355"/>
      <c r="C143" s="356"/>
      <c r="D143" s="125">
        <f>$D142/D142</f>
        <v>1</v>
      </c>
      <c r="E143" s="125">
        <f>E142/$D142</f>
        <v>0.24657534246575341</v>
      </c>
      <c r="F143" s="125">
        <f>F142/$D142</f>
        <v>0.21004566210045661</v>
      </c>
      <c r="G143" s="125">
        <f>G142/$D142</f>
        <v>0.18264840182648401</v>
      </c>
      <c r="H143" s="125">
        <f>H142/$D142</f>
        <v>1.8264840182648401E-2</v>
      </c>
      <c r="I143" s="125">
        <f t="shared" si="52"/>
        <v>5.0228310502283102E-2</v>
      </c>
      <c r="J143" s="125">
        <f t="shared" si="52"/>
        <v>5.9360730593607303E-2</v>
      </c>
      <c r="K143" s="125">
        <f t="shared" si="52"/>
        <v>0.20091324200913241</v>
      </c>
      <c r="L143" s="125">
        <f t="shared" si="52"/>
        <v>4.5662100456621002E-3</v>
      </c>
      <c r="M143" s="125">
        <f t="shared" si="52"/>
        <v>9.1324200913242004E-3</v>
      </c>
      <c r="N143" s="125">
        <f t="shared" si="52"/>
        <v>1.8264840182648401E-2</v>
      </c>
    </row>
    <row r="144" spans="2:14" ht="12" customHeight="1" x14ac:dyDescent="0.4">
      <c r="B144" s="353" t="s">
        <v>294</v>
      </c>
      <c r="C144" s="354"/>
      <c r="D144" s="123">
        <f>SUM(E144:N144)</f>
        <v>489</v>
      </c>
      <c r="E144" s="123">
        <v>111</v>
      </c>
      <c r="F144" s="123">
        <v>112</v>
      </c>
      <c r="G144" s="123">
        <v>76</v>
      </c>
      <c r="H144" s="123">
        <v>10</v>
      </c>
      <c r="I144" s="123">
        <v>9</v>
      </c>
      <c r="J144" s="123">
        <v>28</v>
      </c>
      <c r="K144" s="123">
        <v>135</v>
      </c>
      <c r="L144" s="123">
        <v>3</v>
      </c>
      <c r="M144" s="123">
        <v>2</v>
      </c>
      <c r="N144" s="123">
        <v>3</v>
      </c>
    </row>
    <row r="145" spans="2:14" x14ac:dyDescent="0.4">
      <c r="B145" s="355"/>
      <c r="C145" s="356"/>
      <c r="D145" s="125">
        <f>$D144/D144</f>
        <v>1</v>
      </c>
      <c r="E145" s="125">
        <f>E144/$D144</f>
        <v>0.22699386503067484</v>
      </c>
      <c r="F145" s="125">
        <f>F144/$D144</f>
        <v>0.22903885480572597</v>
      </c>
      <c r="G145" s="125">
        <f>G144/$D144</f>
        <v>0.15541922290388549</v>
      </c>
      <c r="H145" s="125">
        <f>H144/$D144</f>
        <v>2.0449897750511249E-2</v>
      </c>
      <c r="I145" s="125">
        <f t="shared" si="52"/>
        <v>1.8404907975460124E-2</v>
      </c>
      <c r="J145" s="125">
        <f t="shared" si="52"/>
        <v>5.7259713701431493E-2</v>
      </c>
      <c r="K145" s="125">
        <f t="shared" si="52"/>
        <v>0.27607361963190186</v>
      </c>
      <c r="L145" s="125">
        <f t="shared" si="52"/>
        <v>6.1349693251533744E-3</v>
      </c>
      <c r="M145" s="125">
        <f t="shared" si="52"/>
        <v>4.0899795501022499E-3</v>
      </c>
      <c r="N145" s="125">
        <f t="shared" si="52"/>
        <v>6.1349693251533744E-3</v>
      </c>
    </row>
    <row r="146" spans="2:14" ht="12" customHeight="1" x14ac:dyDescent="0.4">
      <c r="B146" s="353" t="s">
        <v>295</v>
      </c>
      <c r="C146" s="354"/>
      <c r="D146" s="123">
        <f>SUM(E146:N146)</f>
        <v>355</v>
      </c>
      <c r="E146" s="123">
        <v>73</v>
      </c>
      <c r="F146" s="123">
        <v>58</v>
      </c>
      <c r="G146" s="123">
        <v>49</v>
      </c>
      <c r="H146" s="123">
        <v>4</v>
      </c>
      <c r="I146" s="123">
        <v>7</v>
      </c>
      <c r="J146" s="123">
        <v>18</v>
      </c>
      <c r="K146" s="123">
        <v>108</v>
      </c>
      <c r="L146" s="123">
        <v>25</v>
      </c>
      <c r="M146" s="123">
        <v>3</v>
      </c>
      <c r="N146" s="123">
        <v>10</v>
      </c>
    </row>
    <row r="147" spans="2:14" x14ac:dyDescent="0.4">
      <c r="B147" s="355"/>
      <c r="C147" s="356"/>
      <c r="D147" s="125">
        <f>$D146/D146</f>
        <v>1</v>
      </c>
      <c r="E147" s="125">
        <f>E146/$D146</f>
        <v>0.20563380281690141</v>
      </c>
      <c r="F147" s="125">
        <f>F146/$D146</f>
        <v>0.16338028169014085</v>
      </c>
      <c r="G147" s="125">
        <f>G146/$D146</f>
        <v>0.13802816901408452</v>
      </c>
      <c r="H147" s="125">
        <f>H146/$D146</f>
        <v>1.1267605633802818E-2</v>
      </c>
      <c r="I147" s="125">
        <f t="shared" si="52"/>
        <v>1.9718309859154931E-2</v>
      </c>
      <c r="J147" s="125">
        <f t="shared" si="52"/>
        <v>5.0704225352112678E-2</v>
      </c>
      <c r="K147" s="125">
        <f t="shared" si="52"/>
        <v>0.30422535211267604</v>
      </c>
      <c r="L147" s="125">
        <f t="shared" si="52"/>
        <v>7.0422535211267609E-2</v>
      </c>
      <c r="M147" s="125">
        <f t="shared" si="52"/>
        <v>8.4507042253521118E-3</v>
      </c>
      <c r="N147" s="125">
        <f t="shared" si="52"/>
        <v>2.8169014084507043E-2</v>
      </c>
    </row>
    <row r="148" spans="2:14" ht="12" customHeight="1" x14ac:dyDescent="0.4">
      <c r="B148" s="353" t="s">
        <v>289</v>
      </c>
      <c r="C148" s="354"/>
      <c r="D148" s="123">
        <f>SUM(E148:N148)</f>
        <v>63</v>
      </c>
      <c r="E148" s="123">
        <v>15</v>
      </c>
      <c r="F148" s="123">
        <v>11</v>
      </c>
      <c r="G148" s="123">
        <v>7</v>
      </c>
      <c r="H148" s="123">
        <v>0</v>
      </c>
      <c r="I148" s="123">
        <v>3</v>
      </c>
      <c r="J148" s="123">
        <v>1</v>
      </c>
      <c r="K148" s="123">
        <v>19</v>
      </c>
      <c r="L148" s="123">
        <v>1</v>
      </c>
      <c r="M148" s="123">
        <v>5</v>
      </c>
      <c r="N148" s="123">
        <v>1</v>
      </c>
    </row>
    <row r="149" spans="2:14" ht="12" customHeight="1" x14ac:dyDescent="0.4">
      <c r="B149" s="355"/>
      <c r="C149" s="356"/>
      <c r="D149" s="125">
        <f>$D148/D148</f>
        <v>1</v>
      </c>
      <c r="E149" s="125">
        <f>E148/$D148</f>
        <v>0.23809523809523808</v>
      </c>
      <c r="F149" s="125">
        <f>F148/$D148</f>
        <v>0.17460317460317459</v>
      </c>
      <c r="G149" s="125">
        <f>G148/$D148</f>
        <v>0.1111111111111111</v>
      </c>
      <c r="H149" s="125">
        <f>H148/$D148</f>
        <v>0</v>
      </c>
      <c r="I149" s="125">
        <f t="shared" si="52"/>
        <v>4.7619047619047616E-2</v>
      </c>
      <c r="J149" s="125">
        <f t="shared" si="52"/>
        <v>1.5873015873015872E-2</v>
      </c>
      <c r="K149" s="125">
        <f t="shared" si="52"/>
        <v>0.30158730158730157</v>
      </c>
      <c r="L149" s="125">
        <f t="shared" si="52"/>
        <v>1.5873015873015872E-2</v>
      </c>
      <c r="M149" s="125">
        <f t="shared" si="52"/>
        <v>7.9365079365079361E-2</v>
      </c>
      <c r="N149" s="125">
        <f t="shared" si="52"/>
        <v>1.5873015873015872E-2</v>
      </c>
    </row>
    <row r="150" spans="2:14" ht="12" customHeight="1" x14ac:dyDescent="0.4">
      <c r="B150" s="353" t="s">
        <v>0</v>
      </c>
      <c r="C150" s="354"/>
      <c r="D150" s="123">
        <f>SUM(E150:N150)</f>
        <v>237</v>
      </c>
      <c r="E150" s="123">
        <v>31</v>
      </c>
      <c r="F150" s="123">
        <v>33</v>
      </c>
      <c r="G150" s="123">
        <v>18</v>
      </c>
      <c r="H150" s="123">
        <v>0</v>
      </c>
      <c r="I150" s="123">
        <v>4</v>
      </c>
      <c r="J150" s="123">
        <v>3</v>
      </c>
      <c r="K150" s="123">
        <v>42</v>
      </c>
      <c r="L150" s="123">
        <v>5</v>
      </c>
      <c r="M150" s="123">
        <v>1</v>
      </c>
      <c r="N150" s="123">
        <v>100</v>
      </c>
    </row>
    <row r="151" spans="2:14" s="57" customFormat="1" ht="12" customHeight="1" x14ac:dyDescent="0.4">
      <c r="B151" s="355"/>
      <c r="C151" s="356"/>
      <c r="D151" s="125">
        <f>$D150/D150</f>
        <v>1</v>
      </c>
      <c r="E151" s="125">
        <f>E150/$D150</f>
        <v>0.13080168776371309</v>
      </c>
      <c r="F151" s="125">
        <f>F150/$D150</f>
        <v>0.13924050632911392</v>
      </c>
      <c r="G151" s="125">
        <f>G150/$D150</f>
        <v>7.5949367088607597E-2</v>
      </c>
      <c r="H151" s="125">
        <f>H150/$D150</f>
        <v>0</v>
      </c>
      <c r="I151" s="125">
        <f t="shared" si="52"/>
        <v>1.6877637130801686E-2</v>
      </c>
      <c r="J151" s="125">
        <f t="shared" si="52"/>
        <v>1.2658227848101266E-2</v>
      </c>
      <c r="K151" s="125">
        <f t="shared" si="52"/>
        <v>0.17721518987341772</v>
      </c>
      <c r="L151" s="125">
        <f t="shared" si="52"/>
        <v>2.1097046413502109E-2</v>
      </c>
      <c r="M151" s="125">
        <f t="shared" si="52"/>
        <v>4.2194092827004216E-3</v>
      </c>
      <c r="N151" s="125">
        <f t="shared" si="52"/>
        <v>0.4219409282700422</v>
      </c>
    </row>
  </sheetData>
  <mergeCells count="38">
    <mergeCell ref="B38:B39"/>
    <mergeCell ref="B40:B41"/>
    <mergeCell ref="B42:B43"/>
    <mergeCell ref="B44:B45"/>
    <mergeCell ref="B46:B47"/>
    <mergeCell ref="B5:E5"/>
    <mergeCell ref="B12:E12"/>
    <mergeCell ref="B110:C111"/>
    <mergeCell ref="B112:C113"/>
    <mergeCell ref="B114:C115"/>
    <mergeCell ref="B103:C103"/>
    <mergeCell ref="B104:C105"/>
    <mergeCell ref="B106:C107"/>
    <mergeCell ref="B108:C109"/>
    <mergeCell ref="B24:B25"/>
    <mergeCell ref="B26:B27"/>
    <mergeCell ref="B28:B29"/>
    <mergeCell ref="B30:B31"/>
    <mergeCell ref="B32:B33"/>
    <mergeCell ref="B34:B35"/>
    <mergeCell ref="B36:B37"/>
    <mergeCell ref="B116:C117"/>
    <mergeCell ref="B120:C120"/>
    <mergeCell ref="B121:C122"/>
    <mergeCell ref="B123:C124"/>
    <mergeCell ref="B125:C126"/>
    <mergeCell ref="B127:C128"/>
    <mergeCell ref="B129:C130"/>
    <mergeCell ref="B131:C132"/>
    <mergeCell ref="B133:C134"/>
    <mergeCell ref="B137:C137"/>
    <mergeCell ref="B148:C149"/>
    <mergeCell ref="B150:C151"/>
    <mergeCell ref="B138:C139"/>
    <mergeCell ref="B140:C141"/>
    <mergeCell ref="B142:C143"/>
    <mergeCell ref="B144:C145"/>
    <mergeCell ref="B146:C147"/>
  </mergeCells>
  <phoneticPr fontId="2"/>
  <pageMargins left="0.70866141732283472" right="0.70866141732283472" top="0.49" bottom="0.61" header="0.31496062992125984" footer="0.31496062992125984"/>
  <pageSetup paperSize="9" scale="81" orientation="landscape" r:id="rId1"/>
  <rowBreaks count="3" manualBreakCount="3">
    <brk id="48" max="13" man="1"/>
    <brk id="82" max="13" man="1"/>
    <brk id="118" max="13" man="1"/>
  </rowBreaks>
  <colBreaks count="1" manualBreakCount="1">
    <brk id="14"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8" width="10.625" style="18" customWidth="1"/>
    <col min="9" max="16384" width="9" style="18"/>
  </cols>
  <sheetData>
    <row r="1" spans="2:12" ht="27.75" customHeight="1" x14ac:dyDescent="0.4">
      <c r="B1" s="370" t="s">
        <v>513</v>
      </c>
    </row>
    <row r="3" spans="2:12" x14ac:dyDescent="0.4">
      <c r="B3" s="10" t="s">
        <v>244</v>
      </c>
      <c r="C3" s="10"/>
      <c r="D3" s="10"/>
      <c r="E3" s="11"/>
      <c r="F3" s="10"/>
      <c r="G3" s="10"/>
    </row>
    <row r="5" spans="2:12" s="142" customFormat="1" ht="24.75" customHeight="1" x14ac:dyDescent="0.4">
      <c r="B5" s="364"/>
      <c r="C5" s="365"/>
      <c r="D5" s="365"/>
      <c r="E5" s="366"/>
      <c r="F5" s="23" t="s">
        <v>141</v>
      </c>
      <c r="G5" s="23" t="s">
        <v>25</v>
      </c>
      <c r="J5" s="18"/>
      <c r="L5" s="185"/>
    </row>
    <row r="6" spans="2:12" ht="15" customHeight="1" x14ac:dyDescent="0.15">
      <c r="B6" s="143" t="s">
        <v>239</v>
      </c>
      <c r="C6" s="163"/>
      <c r="D6" s="163"/>
      <c r="E6" s="187"/>
      <c r="F6" s="85">
        <v>53</v>
      </c>
      <c r="G6" s="146">
        <f>F6/F$11</f>
        <v>6.6084788029925193E-2</v>
      </c>
      <c r="L6" s="185"/>
    </row>
    <row r="7" spans="2:12" ht="15" customHeight="1" x14ac:dyDescent="0.15">
      <c r="B7" s="143" t="s">
        <v>275</v>
      </c>
      <c r="C7" s="163"/>
      <c r="D7" s="163"/>
      <c r="E7" s="187"/>
      <c r="F7" s="85">
        <v>123</v>
      </c>
      <c r="G7" s="146">
        <f>F7/F$11</f>
        <v>0.15336658354114713</v>
      </c>
      <c r="L7" s="185"/>
    </row>
    <row r="8" spans="2:12" ht="15" customHeight="1" x14ac:dyDescent="0.15">
      <c r="B8" s="143" t="s">
        <v>241</v>
      </c>
      <c r="C8" s="163"/>
      <c r="D8" s="163"/>
      <c r="E8" s="187"/>
      <c r="F8" s="85">
        <v>518</v>
      </c>
      <c r="G8" s="146">
        <f>F8/F$11</f>
        <v>0.64588528678304236</v>
      </c>
      <c r="L8" s="185"/>
    </row>
    <row r="9" spans="2:12" ht="15" customHeight="1" x14ac:dyDescent="0.15">
      <c r="B9" s="143" t="s">
        <v>112</v>
      </c>
      <c r="C9" s="163"/>
      <c r="D9" s="163"/>
      <c r="E9" s="187"/>
      <c r="F9" s="85">
        <v>12</v>
      </c>
      <c r="G9" s="146">
        <f>F9/F$11</f>
        <v>1.4962593516209476E-2</v>
      </c>
      <c r="L9" s="185"/>
    </row>
    <row r="10" spans="2:12" ht="15" customHeight="1" thickBot="1" x14ac:dyDescent="0.2">
      <c r="B10" s="170" t="s">
        <v>0</v>
      </c>
      <c r="C10" s="186"/>
      <c r="D10" s="186"/>
      <c r="E10" s="188"/>
      <c r="F10" s="150">
        <v>96</v>
      </c>
      <c r="G10" s="151">
        <f>F10/F$11</f>
        <v>0.11970074812967581</v>
      </c>
    </row>
    <row r="11" spans="2:12" ht="15" customHeight="1" thickTop="1" x14ac:dyDescent="0.15">
      <c r="B11" s="325" t="s">
        <v>14</v>
      </c>
      <c r="C11" s="326"/>
      <c r="D11" s="326"/>
      <c r="E11" s="327"/>
      <c r="F11" s="152">
        <f>SUM(F6:F10)</f>
        <v>802</v>
      </c>
      <c r="G11" s="153">
        <f>SUM(G6:G10)</f>
        <v>0.99999999999999989</v>
      </c>
    </row>
    <row r="13" spans="2:12" x14ac:dyDescent="0.4">
      <c r="B13" s="18" t="s">
        <v>80</v>
      </c>
    </row>
    <row r="14" spans="2:12" ht="38.25" customHeight="1" x14ac:dyDescent="0.4">
      <c r="B14" s="1"/>
      <c r="C14" s="83" t="s">
        <v>39</v>
      </c>
      <c r="D14" s="83" t="s">
        <v>239</v>
      </c>
      <c r="E14" s="83" t="s">
        <v>275</v>
      </c>
      <c r="F14" s="83" t="s">
        <v>241</v>
      </c>
      <c r="G14" s="83" t="s">
        <v>112</v>
      </c>
      <c r="H14" s="83" t="s">
        <v>91</v>
      </c>
    </row>
    <row r="15" spans="2:12" ht="15" customHeight="1" x14ac:dyDescent="0.4">
      <c r="B15" s="4" t="s">
        <v>267</v>
      </c>
      <c r="C15" s="5">
        <f>SUM(D15:H15)</f>
        <v>892</v>
      </c>
      <c r="D15" s="5">
        <v>58</v>
      </c>
      <c r="E15" s="5">
        <v>185</v>
      </c>
      <c r="F15" s="5">
        <v>622</v>
      </c>
      <c r="G15" s="5">
        <v>17</v>
      </c>
      <c r="H15" s="5">
        <v>10</v>
      </c>
    </row>
    <row r="16" spans="2:12" ht="15" customHeight="1" x14ac:dyDescent="0.4">
      <c r="B16" s="7" t="s">
        <v>268</v>
      </c>
      <c r="C16" s="5">
        <f>SUM(D16:H16)</f>
        <v>802</v>
      </c>
      <c r="D16" s="8">
        <v>53</v>
      </c>
      <c r="E16" s="8">
        <v>123</v>
      </c>
      <c r="F16" s="8">
        <v>518</v>
      </c>
      <c r="G16" s="8">
        <v>12</v>
      </c>
      <c r="H16" s="8">
        <v>96</v>
      </c>
    </row>
    <row r="17" spans="2:14" ht="7.5" customHeight="1" x14ac:dyDescent="0.4">
      <c r="B17" s="10"/>
      <c r="C17" s="10"/>
      <c r="D17" s="10"/>
      <c r="E17" s="11"/>
      <c r="F17" s="10"/>
      <c r="G17" s="10"/>
      <c r="H17" s="10"/>
    </row>
    <row r="18" spans="2:14" ht="15" customHeight="1" x14ac:dyDescent="0.4">
      <c r="B18" s="4" t="s">
        <v>267</v>
      </c>
      <c r="C18" s="12">
        <f>C15/C15</f>
        <v>1</v>
      </c>
      <c r="D18" s="12">
        <f>D15/$C15</f>
        <v>6.5022421524663671E-2</v>
      </c>
      <c r="E18" s="12">
        <f t="shared" ref="E18:H19" si="0">E15/$C15</f>
        <v>0.20739910313901344</v>
      </c>
      <c r="F18" s="12">
        <f t="shared" si="0"/>
        <v>0.69730941704035876</v>
      </c>
      <c r="G18" s="12">
        <f t="shared" si="0"/>
        <v>1.905829596412556E-2</v>
      </c>
      <c r="H18" s="12">
        <f t="shared" si="0"/>
        <v>1.1210762331838564E-2</v>
      </c>
    </row>
    <row r="19" spans="2:14" ht="15" customHeight="1" x14ac:dyDescent="0.4">
      <c r="B19" s="7" t="s">
        <v>268</v>
      </c>
      <c r="C19" s="12">
        <f>C16/C16</f>
        <v>1</v>
      </c>
      <c r="D19" s="12">
        <f>D16/$C16</f>
        <v>6.6084788029925193E-2</v>
      </c>
      <c r="E19" s="12">
        <f t="shared" si="0"/>
        <v>0.15336658354114713</v>
      </c>
      <c r="F19" s="12">
        <f t="shared" si="0"/>
        <v>0.64588528678304236</v>
      </c>
      <c r="G19" s="12">
        <f t="shared" si="0"/>
        <v>1.4962593516209476E-2</v>
      </c>
      <c r="H19" s="12">
        <f t="shared" si="0"/>
        <v>0.11970074812967581</v>
      </c>
    </row>
    <row r="20" spans="2:14" ht="15" customHeight="1" x14ac:dyDescent="0.4">
      <c r="B20" s="37"/>
      <c r="C20" s="38"/>
      <c r="D20" s="38"/>
      <c r="E20" s="38"/>
      <c r="F20" s="38"/>
      <c r="G20" s="38"/>
      <c r="H20" s="38"/>
      <c r="I20" s="38"/>
      <c r="J20" s="38"/>
      <c r="K20" s="38"/>
      <c r="L20" s="38"/>
      <c r="M20" s="38"/>
      <c r="N20" s="38"/>
    </row>
    <row r="21" spans="2:14" x14ac:dyDescent="0.4">
      <c r="B21" s="18" t="s">
        <v>36</v>
      </c>
    </row>
    <row r="22" spans="2:14" s="24" customFormat="1" ht="42" customHeight="1" x14ac:dyDescent="0.4">
      <c r="B22" s="89"/>
      <c r="C22" s="90" t="s">
        <v>39</v>
      </c>
      <c r="D22" s="96" t="s">
        <v>239</v>
      </c>
      <c r="E22" s="96" t="s">
        <v>275</v>
      </c>
      <c r="F22" s="96" t="s">
        <v>241</v>
      </c>
      <c r="G22" s="91" t="s">
        <v>112</v>
      </c>
      <c r="H22" s="91" t="s">
        <v>91</v>
      </c>
    </row>
    <row r="23" spans="2:14" x14ac:dyDescent="0.15">
      <c r="B23" s="168" t="s">
        <v>42</v>
      </c>
      <c r="C23" s="44">
        <f>SUM(D23:H23)</f>
        <v>802</v>
      </c>
      <c r="D23" s="45">
        <f>SUM(D25,D27,D29,D31,D33,D35,D37,D39,D41,D43,D45)</f>
        <v>53</v>
      </c>
      <c r="E23" s="45">
        <f t="shared" ref="E23:H23" si="1">SUM(E25,E27,E29,E31,E33,E35,E37,E39,E41,E43,E45)</f>
        <v>123</v>
      </c>
      <c r="F23" s="45">
        <f t="shared" si="1"/>
        <v>518</v>
      </c>
      <c r="G23" s="45">
        <f t="shared" si="1"/>
        <v>12</v>
      </c>
      <c r="H23" s="45">
        <f t="shared" si="1"/>
        <v>96</v>
      </c>
    </row>
    <row r="24" spans="2:14" ht="12.75" thickBot="1" x14ac:dyDescent="0.2">
      <c r="B24" s="47"/>
      <c r="C24" s="48">
        <f>$C23/C23</f>
        <v>1</v>
      </c>
      <c r="D24" s="48">
        <f>D23/$C23</f>
        <v>6.6084788029925193E-2</v>
      </c>
      <c r="E24" s="48">
        <f t="shared" ref="E24:H24" si="2">E23/$C23</f>
        <v>0.15336658354114713</v>
      </c>
      <c r="F24" s="48">
        <f t="shared" si="2"/>
        <v>0.64588528678304236</v>
      </c>
      <c r="G24" s="48">
        <f t="shared" si="2"/>
        <v>1.4962593516209476E-2</v>
      </c>
      <c r="H24" s="48">
        <f t="shared" si="2"/>
        <v>0.11970074812967581</v>
      </c>
    </row>
    <row r="25" spans="2:14" ht="12.75" thickTop="1" x14ac:dyDescent="0.15">
      <c r="B25" s="50" t="s">
        <v>5</v>
      </c>
      <c r="C25" s="44">
        <f>SUM(D25:H25)</f>
        <v>245</v>
      </c>
      <c r="D25" s="51">
        <v>17</v>
      </c>
      <c r="E25" s="45">
        <v>39</v>
      </c>
      <c r="F25" s="45">
        <v>157</v>
      </c>
      <c r="G25" s="45">
        <v>3</v>
      </c>
      <c r="H25" s="45">
        <v>29</v>
      </c>
    </row>
    <row r="26" spans="2:14" x14ac:dyDescent="0.15">
      <c r="B26" s="52"/>
      <c r="C26" s="53">
        <f>$C25/C25</f>
        <v>1</v>
      </c>
      <c r="D26" s="53">
        <f>D25/$C25</f>
        <v>6.9387755102040816E-2</v>
      </c>
      <c r="E26" s="53">
        <f t="shared" ref="E26:H26" si="3">E25/$C25</f>
        <v>0.15918367346938775</v>
      </c>
      <c r="F26" s="53">
        <f t="shared" si="3"/>
        <v>0.64081632653061227</v>
      </c>
      <c r="G26" s="53">
        <f t="shared" si="3"/>
        <v>1.2244897959183673E-2</v>
      </c>
      <c r="H26" s="53">
        <f t="shared" si="3"/>
        <v>0.11836734693877551</v>
      </c>
    </row>
    <row r="27" spans="2:14" x14ac:dyDescent="0.15">
      <c r="B27" s="50" t="s">
        <v>6</v>
      </c>
      <c r="C27" s="44">
        <f>SUM(D27:H27)</f>
        <v>89</v>
      </c>
      <c r="D27" s="51">
        <v>3</v>
      </c>
      <c r="E27" s="45">
        <v>11</v>
      </c>
      <c r="F27" s="45">
        <v>64</v>
      </c>
      <c r="G27" s="45">
        <v>3</v>
      </c>
      <c r="H27" s="45">
        <v>8</v>
      </c>
    </row>
    <row r="28" spans="2:14" x14ac:dyDescent="0.15">
      <c r="B28" s="52"/>
      <c r="C28" s="53">
        <f>$C27/C27</f>
        <v>1</v>
      </c>
      <c r="D28" s="53">
        <f>D27/$C27</f>
        <v>3.3707865168539325E-2</v>
      </c>
      <c r="E28" s="53">
        <f t="shared" ref="E28:H28" si="4">E27/$C27</f>
        <v>0.12359550561797752</v>
      </c>
      <c r="F28" s="53">
        <f t="shared" si="4"/>
        <v>0.7191011235955056</v>
      </c>
      <c r="G28" s="53">
        <f t="shared" si="4"/>
        <v>3.3707865168539325E-2</v>
      </c>
      <c r="H28" s="53">
        <f t="shared" si="4"/>
        <v>8.98876404494382E-2</v>
      </c>
    </row>
    <row r="29" spans="2:14" x14ac:dyDescent="0.15">
      <c r="B29" s="50" t="s">
        <v>7</v>
      </c>
      <c r="C29" s="44">
        <f>SUM(D29:H29)</f>
        <v>213</v>
      </c>
      <c r="D29" s="51">
        <v>12</v>
      </c>
      <c r="E29" s="45">
        <v>40</v>
      </c>
      <c r="F29" s="45">
        <v>135</v>
      </c>
      <c r="G29" s="45">
        <v>2</v>
      </c>
      <c r="H29" s="45">
        <v>24</v>
      </c>
    </row>
    <row r="30" spans="2:14" x14ac:dyDescent="0.15">
      <c r="B30" s="52"/>
      <c r="C30" s="53">
        <f>$C29/C29</f>
        <v>1</v>
      </c>
      <c r="D30" s="53">
        <f>D29/$C29</f>
        <v>5.6338028169014086E-2</v>
      </c>
      <c r="E30" s="53">
        <f t="shared" ref="E30:H30" si="5">E29/$C29</f>
        <v>0.18779342723004694</v>
      </c>
      <c r="F30" s="53">
        <f t="shared" si="5"/>
        <v>0.63380281690140849</v>
      </c>
      <c r="G30" s="53">
        <f t="shared" si="5"/>
        <v>9.3896713615023476E-3</v>
      </c>
      <c r="H30" s="53">
        <f t="shared" si="5"/>
        <v>0.11267605633802817</v>
      </c>
    </row>
    <row r="31" spans="2:14" x14ac:dyDescent="0.15">
      <c r="B31" s="50" t="s">
        <v>8</v>
      </c>
      <c r="C31" s="44">
        <f>SUM(D31:H31)</f>
        <v>36</v>
      </c>
      <c r="D31" s="51">
        <v>7</v>
      </c>
      <c r="E31" s="45">
        <v>5</v>
      </c>
      <c r="F31" s="45">
        <v>18</v>
      </c>
      <c r="G31" s="45">
        <v>0</v>
      </c>
      <c r="H31" s="45">
        <v>6</v>
      </c>
    </row>
    <row r="32" spans="2:14" x14ac:dyDescent="0.15">
      <c r="B32" s="52"/>
      <c r="C32" s="53">
        <f>$C31/C31</f>
        <v>1</v>
      </c>
      <c r="D32" s="53">
        <f>D31/$C31</f>
        <v>0.19444444444444445</v>
      </c>
      <c r="E32" s="53">
        <f t="shared" ref="E32:H32" si="6">E31/$C31</f>
        <v>0.1388888888888889</v>
      </c>
      <c r="F32" s="53">
        <f t="shared" si="6"/>
        <v>0.5</v>
      </c>
      <c r="G32" s="53">
        <f t="shared" si="6"/>
        <v>0</v>
      </c>
      <c r="H32" s="53">
        <f t="shared" si="6"/>
        <v>0.16666666666666666</v>
      </c>
    </row>
    <row r="33" spans="2:9" x14ac:dyDescent="0.15">
      <c r="B33" s="50" t="s">
        <v>9</v>
      </c>
      <c r="C33" s="44">
        <f>SUM(D33:H33)</f>
        <v>98</v>
      </c>
      <c r="D33" s="51">
        <v>10</v>
      </c>
      <c r="E33" s="45">
        <v>9</v>
      </c>
      <c r="F33" s="45">
        <v>64</v>
      </c>
      <c r="G33" s="45">
        <v>3</v>
      </c>
      <c r="H33" s="45">
        <v>12</v>
      </c>
    </row>
    <row r="34" spans="2:9" x14ac:dyDescent="0.15">
      <c r="B34" s="52"/>
      <c r="C34" s="53">
        <f>$C33/C33</f>
        <v>1</v>
      </c>
      <c r="D34" s="53">
        <f>D33/$C33</f>
        <v>0.10204081632653061</v>
      </c>
      <c r="E34" s="53">
        <f t="shared" ref="E34:H34" si="7">E33/$C33</f>
        <v>9.1836734693877556E-2</v>
      </c>
      <c r="F34" s="53">
        <f t="shared" si="7"/>
        <v>0.65306122448979587</v>
      </c>
      <c r="G34" s="53">
        <f t="shared" si="7"/>
        <v>3.0612244897959183E-2</v>
      </c>
      <c r="H34" s="53">
        <f t="shared" si="7"/>
        <v>0.12244897959183673</v>
      </c>
    </row>
    <row r="35" spans="2:9" x14ac:dyDescent="0.15">
      <c r="B35" s="50" t="s">
        <v>1</v>
      </c>
      <c r="C35" s="44">
        <f>SUM(D35:H35)</f>
        <v>4</v>
      </c>
      <c r="D35" s="51">
        <v>0</v>
      </c>
      <c r="E35" s="45">
        <v>1</v>
      </c>
      <c r="F35" s="45">
        <v>3</v>
      </c>
      <c r="G35" s="45">
        <v>0</v>
      </c>
      <c r="H35" s="45">
        <v>0</v>
      </c>
    </row>
    <row r="36" spans="2:9" x14ac:dyDescent="0.15">
      <c r="B36" s="52"/>
      <c r="C36" s="53">
        <f>$C35/C35</f>
        <v>1</v>
      </c>
      <c r="D36" s="53">
        <f>D35/$C35</f>
        <v>0</v>
      </c>
      <c r="E36" s="53">
        <f t="shared" ref="E36:H36" si="8">E35/$C35</f>
        <v>0.25</v>
      </c>
      <c r="F36" s="53">
        <f t="shared" si="8"/>
        <v>0.75</v>
      </c>
      <c r="G36" s="53">
        <f t="shared" si="8"/>
        <v>0</v>
      </c>
      <c r="H36" s="53">
        <f t="shared" si="8"/>
        <v>0</v>
      </c>
    </row>
    <row r="37" spans="2:9" x14ac:dyDescent="0.15">
      <c r="B37" s="50" t="s">
        <v>10</v>
      </c>
      <c r="C37" s="44">
        <f>SUM(D37:H37)</f>
        <v>17</v>
      </c>
      <c r="D37" s="51">
        <v>0</v>
      </c>
      <c r="E37" s="45">
        <v>1</v>
      </c>
      <c r="F37" s="45">
        <v>13</v>
      </c>
      <c r="G37" s="45">
        <v>1</v>
      </c>
      <c r="H37" s="45">
        <v>2</v>
      </c>
    </row>
    <row r="38" spans="2:9" x14ac:dyDescent="0.15">
      <c r="B38" s="52"/>
      <c r="C38" s="53">
        <f>$C37/C37</f>
        <v>1</v>
      </c>
      <c r="D38" s="53">
        <f>D37/$C37</f>
        <v>0</v>
      </c>
      <c r="E38" s="53">
        <f t="shared" ref="E38:H38" si="9">E37/$C37</f>
        <v>5.8823529411764705E-2</v>
      </c>
      <c r="F38" s="53">
        <f t="shared" si="9"/>
        <v>0.76470588235294112</v>
      </c>
      <c r="G38" s="53">
        <f t="shared" si="9"/>
        <v>5.8823529411764705E-2</v>
      </c>
      <c r="H38" s="53">
        <f t="shared" si="9"/>
        <v>0.11764705882352941</v>
      </c>
    </row>
    <row r="39" spans="2:9" x14ac:dyDescent="0.15">
      <c r="B39" s="50" t="s">
        <v>11</v>
      </c>
      <c r="C39" s="44">
        <f>SUM(D39:H39)</f>
        <v>3</v>
      </c>
      <c r="D39" s="51">
        <v>0</v>
      </c>
      <c r="E39" s="45">
        <v>1</v>
      </c>
      <c r="F39" s="45">
        <v>2</v>
      </c>
      <c r="G39" s="45">
        <v>0</v>
      </c>
      <c r="H39" s="45">
        <v>0</v>
      </c>
    </row>
    <row r="40" spans="2:9" x14ac:dyDescent="0.15">
      <c r="B40" s="52"/>
      <c r="C40" s="53">
        <f>$C39/C39</f>
        <v>1</v>
      </c>
      <c r="D40" s="53">
        <f>D39/$C39</f>
        <v>0</v>
      </c>
      <c r="E40" s="53">
        <f t="shared" ref="E40:H40" si="10">E39/$C39</f>
        <v>0.33333333333333331</v>
      </c>
      <c r="F40" s="53">
        <f t="shared" si="10"/>
        <v>0.66666666666666663</v>
      </c>
      <c r="G40" s="53">
        <f t="shared" si="10"/>
        <v>0</v>
      </c>
      <c r="H40" s="53">
        <f t="shared" si="10"/>
        <v>0</v>
      </c>
    </row>
    <row r="41" spans="2:9" x14ac:dyDescent="0.15">
      <c r="B41" s="50" t="s">
        <v>12</v>
      </c>
      <c r="C41" s="44">
        <f>SUM(D41:H41)</f>
        <v>18</v>
      </c>
      <c r="D41" s="51">
        <v>0</v>
      </c>
      <c r="E41" s="45">
        <v>4</v>
      </c>
      <c r="F41" s="45">
        <v>12</v>
      </c>
      <c r="G41" s="45">
        <v>0</v>
      </c>
      <c r="H41" s="45">
        <v>2</v>
      </c>
    </row>
    <row r="42" spans="2:9" x14ac:dyDescent="0.15">
      <c r="B42" s="52"/>
      <c r="C42" s="53">
        <f>$C41/C41</f>
        <v>1</v>
      </c>
      <c r="D42" s="53">
        <f>D41/$C41</f>
        <v>0</v>
      </c>
      <c r="E42" s="53">
        <f t="shared" ref="E42:H42" si="11">E41/$C41</f>
        <v>0.22222222222222221</v>
      </c>
      <c r="F42" s="53">
        <f t="shared" si="11"/>
        <v>0.66666666666666663</v>
      </c>
      <c r="G42" s="53">
        <f t="shared" si="11"/>
        <v>0</v>
      </c>
      <c r="H42" s="53">
        <f t="shared" si="11"/>
        <v>0.1111111111111111</v>
      </c>
    </row>
    <row r="43" spans="2:9" x14ac:dyDescent="0.15">
      <c r="B43" s="50" t="s">
        <v>13</v>
      </c>
      <c r="C43" s="44">
        <f>SUM(D43:H43)</f>
        <v>9</v>
      </c>
      <c r="D43" s="51">
        <v>2</v>
      </c>
      <c r="E43" s="45">
        <v>1</v>
      </c>
      <c r="F43" s="45">
        <v>5</v>
      </c>
      <c r="G43" s="45">
        <v>0</v>
      </c>
      <c r="H43" s="45">
        <v>1</v>
      </c>
    </row>
    <row r="44" spans="2:9" x14ac:dyDescent="0.15">
      <c r="B44" s="52"/>
      <c r="C44" s="53">
        <f>$C43/C43</f>
        <v>1</v>
      </c>
      <c r="D44" s="53">
        <f>D43/$C43</f>
        <v>0.22222222222222221</v>
      </c>
      <c r="E44" s="53">
        <f t="shared" ref="E44:H44" si="12">E43/$C43</f>
        <v>0.1111111111111111</v>
      </c>
      <c r="F44" s="53">
        <f t="shared" si="12"/>
        <v>0.55555555555555558</v>
      </c>
      <c r="G44" s="53">
        <f t="shared" si="12"/>
        <v>0</v>
      </c>
      <c r="H44" s="53">
        <f t="shared" si="12"/>
        <v>0.1111111111111111</v>
      </c>
    </row>
    <row r="45" spans="2:9" x14ac:dyDescent="0.15">
      <c r="B45" s="50" t="s">
        <v>43</v>
      </c>
      <c r="C45" s="44">
        <f>SUM(D45:H45)</f>
        <v>70</v>
      </c>
      <c r="D45" s="51">
        <v>2</v>
      </c>
      <c r="E45" s="45">
        <v>11</v>
      </c>
      <c r="F45" s="45">
        <v>45</v>
      </c>
      <c r="G45" s="45">
        <v>0</v>
      </c>
      <c r="H45" s="45">
        <v>12</v>
      </c>
    </row>
    <row r="46" spans="2:9" x14ac:dyDescent="0.15">
      <c r="B46" s="52"/>
      <c r="C46" s="53">
        <f>$C45/C45</f>
        <v>1</v>
      </c>
      <c r="D46" s="53">
        <f>D45/$C45</f>
        <v>2.8571428571428571E-2</v>
      </c>
      <c r="E46" s="53">
        <f t="shared" ref="E46:H46" si="13">E45/$C45</f>
        <v>0.15714285714285714</v>
      </c>
      <c r="F46" s="53">
        <f t="shared" si="13"/>
        <v>0.6428571428571429</v>
      </c>
      <c r="G46" s="53">
        <f t="shared" si="13"/>
        <v>0</v>
      </c>
      <c r="H46" s="53">
        <f t="shared" si="13"/>
        <v>0.17142857142857143</v>
      </c>
    </row>
    <row r="48" spans="2:9" x14ac:dyDescent="0.4">
      <c r="B48" s="18" t="s">
        <v>48</v>
      </c>
      <c r="H48" s="19"/>
      <c r="I48" s="19"/>
    </row>
    <row r="49" spans="2:9" s="24" customFormat="1" ht="45.75" customHeight="1" x14ac:dyDescent="0.4">
      <c r="B49" s="89"/>
      <c r="C49" s="90" t="s">
        <v>39</v>
      </c>
      <c r="D49" s="91" t="s">
        <v>239</v>
      </c>
      <c r="E49" s="96" t="s">
        <v>275</v>
      </c>
      <c r="F49" s="96" t="s">
        <v>241</v>
      </c>
      <c r="G49" s="91" t="s">
        <v>112</v>
      </c>
      <c r="H49" s="91" t="s">
        <v>91</v>
      </c>
    </row>
    <row r="50" spans="2:9" x14ac:dyDescent="0.15">
      <c r="B50" s="168" t="s">
        <v>42</v>
      </c>
      <c r="C50" s="44">
        <f>SUM(D50:H50)</f>
        <v>802</v>
      </c>
      <c r="D50" s="45">
        <f t="shared" ref="D50:H50" si="14">SUM(D52,D54,D56,D58,D60,)</f>
        <v>53</v>
      </c>
      <c r="E50" s="45">
        <f t="shared" si="14"/>
        <v>123</v>
      </c>
      <c r="F50" s="45">
        <f t="shared" si="14"/>
        <v>518</v>
      </c>
      <c r="G50" s="45">
        <f t="shared" si="14"/>
        <v>12</v>
      </c>
      <c r="H50" s="45">
        <f t="shared" si="14"/>
        <v>96</v>
      </c>
      <c r="I50" s="19"/>
    </row>
    <row r="51" spans="2:9" ht="12.75" thickBot="1" x14ac:dyDescent="0.2">
      <c r="B51" s="47"/>
      <c r="C51" s="48">
        <f>$C50/C50</f>
        <v>1</v>
      </c>
      <c r="D51" s="48">
        <f t="shared" ref="D51:H51" si="15">D50/$C50</f>
        <v>6.6084788029925193E-2</v>
      </c>
      <c r="E51" s="48">
        <f t="shared" si="15"/>
        <v>0.15336658354114713</v>
      </c>
      <c r="F51" s="48">
        <f t="shared" si="15"/>
        <v>0.64588528678304236</v>
      </c>
      <c r="G51" s="48">
        <f t="shared" si="15"/>
        <v>1.4962593516209476E-2</v>
      </c>
      <c r="H51" s="48">
        <f t="shared" si="15"/>
        <v>0.11970074812967581</v>
      </c>
      <c r="I51" s="19"/>
    </row>
    <row r="52" spans="2:9" ht="12.75" thickTop="1" x14ac:dyDescent="0.15">
      <c r="B52" s="50" t="s">
        <v>17</v>
      </c>
      <c r="C52" s="44">
        <f>SUM(D52:H52)</f>
        <v>633</v>
      </c>
      <c r="D52" s="51">
        <v>35</v>
      </c>
      <c r="E52" s="45">
        <v>87</v>
      </c>
      <c r="F52" s="45">
        <v>413</v>
      </c>
      <c r="G52" s="45">
        <v>11</v>
      </c>
      <c r="H52" s="45">
        <v>87</v>
      </c>
      <c r="I52" s="19"/>
    </row>
    <row r="53" spans="2:9" x14ac:dyDescent="0.15">
      <c r="B53" s="52"/>
      <c r="C53" s="53">
        <f>$C52/C52</f>
        <v>1</v>
      </c>
      <c r="D53" s="53">
        <f t="shared" ref="D53:H53" si="16">D52/$C52</f>
        <v>5.5292259083728278E-2</v>
      </c>
      <c r="E53" s="53">
        <f t="shared" si="16"/>
        <v>0.13744075829383887</v>
      </c>
      <c r="F53" s="53">
        <f t="shared" si="16"/>
        <v>0.65244865718799372</v>
      </c>
      <c r="G53" s="53">
        <f t="shared" si="16"/>
        <v>1.7377567140600316E-2</v>
      </c>
      <c r="H53" s="53">
        <f t="shared" si="16"/>
        <v>0.13744075829383887</v>
      </c>
      <c r="I53" s="19"/>
    </row>
    <row r="54" spans="2:9" x14ac:dyDescent="0.15">
      <c r="B54" s="50" t="s">
        <v>18</v>
      </c>
      <c r="C54" s="44">
        <f>SUM(D54:H54)</f>
        <v>91</v>
      </c>
      <c r="D54" s="51">
        <v>8</v>
      </c>
      <c r="E54" s="45">
        <v>14</v>
      </c>
      <c r="F54" s="45">
        <v>64</v>
      </c>
      <c r="G54" s="45">
        <v>1</v>
      </c>
      <c r="H54" s="45">
        <v>4</v>
      </c>
      <c r="I54" s="19"/>
    </row>
    <row r="55" spans="2:9" x14ac:dyDescent="0.15">
      <c r="B55" s="52"/>
      <c r="C55" s="53">
        <f>$C54/C54</f>
        <v>1</v>
      </c>
      <c r="D55" s="53">
        <f t="shared" ref="D55:H55" si="17">D54/$C54</f>
        <v>8.7912087912087919E-2</v>
      </c>
      <c r="E55" s="53">
        <f t="shared" si="17"/>
        <v>0.15384615384615385</v>
      </c>
      <c r="F55" s="53">
        <f t="shared" si="17"/>
        <v>0.70329670329670335</v>
      </c>
      <c r="G55" s="53">
        <f t="shared" si="17"/>
        <v>1.098901098901099E-2</v>
      </c>
      <c r="H55" s="53">
        <f t="shared" si="17"/>
        <v>4.3956043956043959E-2</v>
      </c>
      <c r="I55" s="19"/>
    </row>
    <row r="56" spans="2:9" x14ac:dyDescent="0.15">
      <c r="B56" s="50" t="s">
        <v>19</v>
      </c>
      <c r="C56" s="44">
        <f>SUM(D56:H56)</f>
        <v>21</v>
      </c>
      <c r="D56" s="51">
        <v>3</v>
      </c>
      <c r="E56" s="45">
        <v>9</v>
      </c>
      <c r="F56" s="45">
        <v>9</v>
      </c>
      <c r="G56" s="45">
        <v>0</v>
      </c>
      <c r="H56" s="45">
        <v>0</v>
      </c>
      <c r="I56" s="19"/>
    </row>
    <row r="57" spans="2:9" x14ac:dyDescent="0.15">
      <c r="B57" s="52"/>
      <c r="C57" s="53">
        <f>$C56/C56</f>
        <v>1</v>
      </c>
      <c r="D57" s="53">
        <f t="shared" ref="D57:H57" si="18">D56/$C56</f>
        <v>0.14285714285714285</v>
      </c>
      <c r="E57" s="53">
        <f t="shared" si="18"/>
        <v>0.42857142857142855</v>
      </c>
      <c r="F57" s="53">
        <f t="shared" si="18"/>
        <v>0.42857142857142855</v>
      </c>
      <c r="G57" s="53">
        <f t="shared" si="18"/>
        <v>0</v>
      </c>
      <c r="H57" s="53">
        <f t="shared" si="18"/>
        <v>0</v>
      </c>
      <c r="I57" s="19"/>
    </row>
    <row r="58" spans="2:9" x14ac:dyDescent="0.15">
      <c r="B58" s="50" t="s">
        <v>20</v>
      </c>
      <c r="C58" s="44">
        <f>SUM(D58:H58)</f>
        <v>37</v>
      </c>
      <c r="D58" s="51">
        <v>4</v>
      </c>
      <c r="E58" s="45">
        <v>11</v>
      </c>
      <c r="F58" s="45">
        <v>22</v>
      </c>
      <c r="G58" s="45">
        <v>0</v>
      </c>
      <c r="H58" s="45">
        <v>0</v>
      </c>
      <c r="I58" s="19"/>
    </row>
    <row r="59" spans="2:9" x14ac:dyDescent="0.15">
      <c r="B59" s="52"/>
      <c r="C59" s="53">
        <f>$C58/C58</f>
        <v>1</v>
      </c>
      <c r="D59" s="53">
        <f t="shared" ref="D59:H59" si="19">D58/$C58</f>
        <v>0.10810810810810811</v>
      </c>
      <c r="E59" s="53">
        <f t="shared" si="19"/>
        <v>0.29729729729729731</v>
      </c>
      <c r="F59" s="53">
        <f t="shared" si="19"/>
        <v>0.59459459459459463</v>
      </c>
      <c r="G59" s="53">
        <f t="shared" si="19"/>
        <v>0</v>
      </c>
      <c r="H59" s="53">
        <f t="shared" si="19"/>
        <v>0</v>
      </c>
      <c r="I59" s="19"/>
    </row>
    <row r="60" spans="2:9" x14ac:dyDescent="0.15">
      <c r="B60" s="50" t="s">
        <v>24</v>
      </c>
      <c r="C60" s="44">
        <f>SUM(D60:H60)</f>
        <v>20</v>
      </c>
      <c r="D60" s="51">
        <v>3</v>
      </c>
      <c r="E60" s="45">
        <v>2</v>
      </c>
      <c r="F60" s="45">
        <v>10</v>
      </c>
      <c r="G60" s="45">
        <v>0</v>
      </c>
      <c r="H60" s="45">
        <v>5</v>
      </c>
      <c r="I60" s="19"/>
    </row>
    <row r="61" spans="2:9" x14ac:dyDescent="0.15">
      <c r="B61" s="52"/>
      <c r="C61" s="53">
        <f>$C60/C60</f>
        <v>1</v>
      </c>
      <c r="D61" s="53">
        <f t="shared" ref="D61:H61" si="20">D60/$C60</f>
        <v>0.15</v>
      </c>
      <c r="E61" s="53">
        <f t="shared" si="20"/>
        <v>0.1</v>
      </c>
      <c r="F61" s="53">
        <f t="shared" si="20"/>
        <v>0.5</v>
      </c>
      <c r="G61" s="53">
        <f t="shared" si="20"/>
        <v>0</v>
      </c>
      <c r="H61" s="53">
        <f t="shared" si="20"/>
        <v>0.25</v>
      </c>
      <c r="I61" s="19"/>
    </row>
    <row r="62" spans="2:9" x14ac:dyDescent="0.4">
      <c r="I62" s="19"/>
    </row>
    <row r="63" spans="2:9" x14ac:dyDescent="0.4">
      <c r="B63" s="18" t="s">
        <v>49</v>
      </c>
      <c r="I63" s="19"/>
    </row>
    <row r="64" spans="2:9" s="24" customFormat="1" ht="39" customHeight="1" x14ac:dyDescent="0.4">
      <c r="B64" s="89"/>
      <c r="C64" s="90" t="s">
        <v>39</v>
      </c>
      <c r="D64" s="91" t="s">
        <v>239</v>
      </c>
      <c r="E64" s="96" t="s">
        <v>275</v>
      </c>
      <c r="F64" s="96" t="s">
        <v>241</v>
      </c>
      <c r="G64" s="91" t="s">
        <v>112</v>
      </c>
      <c r="H64" s="91" t="s">
        <v>91</v>
      </c>
    </row>
    <row r="65" spans="2:9" x14ac:dyDescent="0.15">
      <c r="B65" s="168" t="s">
        <v>42</v>
      </c>
      <c r="C65" s="44">
        <f>SUM(D65:H65)</f>
        <v>784</v>
      </c>
      <c r="D65" s="45">
        <f>SUM(D67,D69,D71,D73,D75,D77)</f>
        <v>52</v>
      </c>
      <c r="E65" s="45">
        <f>SUM(E67,E69,E71,E73,E75,E77)</f>
        <v>122</v>
      </c>
      <c r="F65" s="45">
        <f>SUM(F67,F69,F71,F73,F75,F77)</f>
        <v>512</v>
      </c>
      <c r="G65" s="45">
        <f>SUM(G67,G69,G71,G73,G75,G77)</f>
        <v>12</v>
      </c>
      <c r="H65" s="45">
        <f>SUM(H67,H69,H71,H73,H75,H77)</f>
        <v>86</v>
      </c>
      <c r="I65" s="19"/>
    </row>
    <row r="66" spans="2:9" ht="12.75" thickBot="1" x14ac:dyDescent="0.2">
      <c r="B66" s="47"/>
      <c r="C66" s="48">
        <f>$C65/C65</f>
        <v>1</v>
      </c>
      <c r="D66" s="48">
        <f>D65/$C65</f>
        <v>6.6326530612244902E-2</v>
      </c>
      <c r="E66" s="48">
        <f t="shared" ref="E66:H66" si="21">E65/$C65</f>
        <v>0.15561224489795919</v>
      </c>
      <c r="F66" s="48">
        <f t="shared" si="21"/>
        <v>0.65306122448979587</v>
      </c>
      <c r="G66" s="48">
        <f t="shared" si="21"/>
        <v>1.5306122448979591E-2</v>
      </c>
      <c r="H66" s="48">
        <f t="shared" si="21"/>
        <v>0.10969387755102041</v>
      </c>
      <c r="I66" s="19"/>
    </row>
    <row r="67" spans="2:9" ht="12.75" thickTop="1" x14ac:dyDescent="0.15">
      <c r="B67" s="50" t="s">
        <v>500</v>
      </c>
      <c r="C67" s="44">
        <f>SUM(D67:H67)</f>
        <v>109</v>
      </c>
      <c r="D67" s="51">
        <v>3</v>
      </c>
      <c r="E67" s="45">
        <v>7</v>
      </c>
      <c r="F67" s="45">
        <v>74</v>
      </c>
      <c r="G67" s="45">
        <v>3</v>
      </c>
      <c r="H67" s="45">
        <v>22</v>
      </c>
    </row>
    <row r="68" spans="2:9" x14ac:dyDescent="0.15">
      <c r="B68" s="52"/>
      <c r="C68" s="53">
        <f>$C67/C67</f>
        <v>1</v>
      </c>
      <c r="D68" s="53">
        <f>D67/$C67</f>
        <v>2.7522935779816515E-2</v>
      </c>
      <c r="E68" s="53">
        <f>E67/$C67</f>
        <v>6.4220183486238536E-2</v>
      </c>
      <c r="F68" s="53">
        <f>F67/$C67</f>
        <v>0.67889908256880738</v>
      </c>
      <c r="G68" s="53">
        <f>G67/$C67</f>
        <v>2.7522935779816515E-2</v>
      </c>
      <c r="H68" s="53">
        <f>H67/$C67</f>
        <v>0.20183486238532111</v>
      </c>
    </row>
    <row r="69" spans="2:9" x14ac:dyDescent="0.15">
      <c r="B69" s="50" t="s">
        <v>21</v>
      </c>
      <c r="C69" s="44">
        <f>SUM(D69:H69)</f>
        <v>226</v>
      </c>
      <c r="D69" s="51">
        <v>15</v>
      </c>
      <c r="E69" s="45">
        <v>29</v>
      </c>
      <c r="F69" s="45">
        <v>143</v>
      </c>
      <c r="G69" s="45">
        <v>6</v>
      </c>
      <c r="H69" s="45">
        <v>33</v>
      </c>
    </row>
    <row r="70" spans="2:9" x14ac:dyDescent="0.15">
      <c r="B70" s="52"/>
      <c r="C70" s="53">
        <f>$C69/C69</f>
        <v>1</v>
      </c>
      <c r="D70" s="53">
        <f>D69/$C69</f>
        <v>6.637168141592921E-2</v>
      </c>
      <c r="E70" s="53">
        <f t="shared" ref="E70:H70" si="22">E69/$C69</f>
        <v>0.12831858407079647</v>
      </c>
      <c r="F70" s="53">
        <f t="shared" si="22"/>
        <v>0.63274336283185839</v>
      </c>
      <c r="G70" s="53">
        <f t="shared" si="22"/>
        <v>2.6548672566371681E-2</v>
      </c>
      <c r="H70" s="53">
        <f t="shared" si="22"/>
        <v>0.14601769911504425</v>
      </c>
    </row>
    <row r="71" spans="2:9" x14ac:dyDescent="0.15">
      <c r="B71" s="50" t="s">
        <v>22</v>
      </c>
      <c r="C71" s="44">
        <f>SUM(D71:H71)</f>
        <v>276</v>
      </c>
      <c r="D71" s="51">
        <v>16</v>
      </c>
      <c r="E71" s="45">
        <v>43</v>
      </c>
      <c r="F71" s="45">
        <v>190</v>
      </c>
      <c r="G71" s="45">
        <v>3</v>
      </c>
      <c r="H71" s="45">
        <v>24</v>
      </c>
    </row>
    <row r="72" spans="2:9" x14ac:dyDescent="0.15">
      <c r="B72" s="52"/>
      <c r="C72" s="53">
        <f>$C71/C71</f>
        <v>1</v>
      </c>
      <c r="D72" s="53">
        <f>D71/$C71</f>
        <v>5.7971014492753624E-2</v>
      </c>
      <c r="E72" s="53">
        <f t="shared" ref="E72:H72" si="23">E71/$C71</f>
        <v>0.15579710144927536</v>
      </c>
      <c r="F72" s="53">
        <f t="shared" si="23"/>
        <v>0.68840579710144922</v>
      </c>
      <c r="G72" s="53">
        <f t="shared" si="23"/>
        <v>1.0869565217391304E-2</v>
      </c>
      <c r="H72" s="53">
        <f t="shared" si="23"/>
        <v>8.6956521739130432E-2</v>
      </c>
    </row>
    <row r="73" spans="2:9" x14ac:dyDescent="0.15">
      <c r="B73" s="50" t="s">
        <v>23</v>
      </c>
      <c r="C73" s="44">
        <f>SUM(D73:H73)</f>
        <v>90</v>
      </c>
      <c r="D73" s="51">
        <v>6</v>
      </c>
      <c r="E73" s="45">
        <v>18</v>
      </c>
      <c r="F73" s="45">
        <v>60</v>
      </c>
      <c r="G73" s="45">
        <v>0</v>
      </c>
      <c r="H73" s="45">
        <v>6</v>
      </c>
    </row>
    <row r="74" spans="2:9" x14ac:dyDescent="0.15">
      <c r="B74" s="52"/>
      <c r="C74" s="53">
        <f>$C73/C73</f>
        <v>1</v>
      </c>
      <c r="D74" s="53">
        <f>D73/$C73</f>
        <v>6.6666666666666666E-2</v>
      </c>
      <c r="E74" s="53">
        <f t="shared" ref="E74:H74" si="24">E73/$C73</f>
        <v>0.2</v>
      </c>
      <c r="F74" s="53">
        <f t="shared" si="24"/>
        <v>0.66666666666666663</v>
      </c>
      <c r="G74" s="53">
        <f t="shared" si="24"/>
        <v>0</v>
      </c>
      <c r="H74" s="53">
        <f t="shared" si="24"/>
        <v>6.6666666666666666E-2</v>
      </c>
      <c r="I74" s="19"/>
    </row>
    <row r="75" spans="2:9" x14ac:dyDescent="0.15">
      <c r="B75" s="50" t="s">
        <v>320</v>
      </c>
      <c r="C75" s="44">
        <f>SUM(D75:H75)</f>
        <v>62</v>
      </c>
      <c r="D75" s="51">
        <v>5</v>
      </c>
      <c r="E75" s="45">
        <v>22</v>
      </c>
      <c r="F75" s="45">
        <v>34</v>
      </c>
      <c r="G75" s="45">
        <v>0</v>
      </c>
      <c r="H75" s="45">
        <v>1</v>
      </c>
      <c r="I75" s="19"/>
    </row>
    <row r="76" spans="2:9" x14ac:dyDescent="0.15">
      <c r="B76" s="52"/>
      <c r="C76" s="53">
        <f>$C75/C75</f>
        <v>1</v>
      </c>
      <c r="D76" s="53">
        <f>D75/$C75</f>
        <v>8.0645161290322578E-2</v>
      </c>
      <c r="E76" s="53">
        <f t="shared" ref="E76:H76" si="25">E75/$C75</f>
        <v>0.35483870967741937</v>
      </c>
      <c r="F76" s="53">
        <f t="shared" si="25"/>
        <v>0.54838709677419351</v>
      </c>
      <c r="G76" s="53">
        <f t="shared" si="25"/>
        <v>0</v>
      </c>
      <c r="H76" s="53">
        <f t="shared" si="25"/>
        <v>1.6129032258064516E-2</v>
      </c>
      <c r="I76" s="19"/>
    </row>
    <row r="77" spans="2:9" x14ac:dyDescent="0.15">
      <c r="B77" s="50" t="s">
        <v>319</v>
      </c>
      <c r="C77" s="44">
        <f>SUM(D77:H77)</f>
        <v>21</v>
      </c>
      <c r="D77" s="51">
        <v>7</v>
      </c>
      <c r="E77" s="45">
        <v>3</v>
      </c>
      <c r="F77" s="45">
        <v>11</v>
      </c>
      <c r="G77" s="45">
        <v>0</v>
      </c>
      <c r="H77" s="45">
        <v>0</v>
      </c>
      <c r="I77" s="19"/>
    </row>
    <row r="78" spans="2:9" ht="12.75" thickBot="1" x14ac:dyDescent="0.2">
      <c r="B78" s="52"/>
      <c r="C78" s="53">
        <f>$C77/C77</f>
        <v>1</v>
      </c>
      <c r="D78" s="53">
        <f>D77/$C77</f>
        <v>0.33333333333333331</v>
      </c>
      <c r="E78" s="53">
        <f t="shared" ref="E78:H78" si="26">E77/$C77</f>
        <v>0.14285714285714285</v>
      </c>
      <c r="F78" s="53">
        <f t="shared" si="26"/>
        <v>0.52380952380952384</v>
      </c>
      <c r="G78" s="53">
        <f t="shared" si="26"/>
        <v>0</v>
      </c>
      <c r="H78" s="53">
        <f t="shared" si="26"/>
        <v>0</v>
      </c>
      <c r="I78" s="19"/>
    </row>
    <row r="79" spans="2:9" ht="14.25" thickTop="1" x14ac:dyDescent="0.15">
      <c r="B79" s="243" t="s">
        <v>489</v>
      </c>
      <c r="C79" s="244">
        <f t="shared" ref="C79:C80" si="27">SUM(D79:H79)</f>
        <v>763</v>
      </c>
      <c r="D79" s="261">
        <f>SUM(D67,D69,D71,D73,D75)</f>
        <v>45</v>
      </c>
      <c r="E79" s="261">
        <f>SUM(E67,E69,E71,E73,E75)</f>
        <v>119</v>
      </c>
      <c r="F79" s="261">
        <f>SUM(F67,F69,F71,F73,F75)</f>
        <v>501</v>
      </c>
      <c r="G79" s="261">
        <f>SUM(G67,G69,G71,G73,G75)</f>
        <v>12</v>
      </c>
      <c r="H79" s="261">
        <f>SUM(H67,H69,H71,H73,H75)</f>
        <v>86</v>
      </c>
      <c r="I79" s="19"/>
    </row>
    <row r="80" spans="2:9" ht="13.5" x14ac:dyDescent="0.15">
      <c r="B80" s="245"/>
      <c r="C80" s="237">
        <f t="shared" si="27"/>
        <v>1</v>
      </c>
      <c r="D80" s="262">
        <f>D79/$C79</f>
        <v>5.8977719528178242E-2</v>
      </c>
      <c r="E80" s="262">
        <f t="shared" ref="E80:H80" si="28">E79/$C79</f>
        <v>0.15596330275229359</v>
      </c>
      <c r="F80" s="262">
        <f t="shared" si="28"/>
        <v>0.65661861074705108</v>
      </c>
      <c r="G80" s="262">
        <f t="shared" si="28"/>
        <v>1.5727391874180863E-2</v>
      </c>
      <c r="H80" s="262">
        <f t="shared" si="28"/>
        <v>0.1127129750982962</v>
      </c>
      <c r="I80" s="19"/>
    </row>
    <row r="81" spans="2:19" x14ac:dyDescent="0.4">
      <c r="I81" s="19"/>
    </row>
    <row r="82" spans="2:19" ht="16.5" customHeight="1" x14ac:dyDescent="0.4">
      <c r="B82" s="18" t="s">
        <v>311</v>
      </c>
      <c r="I82" s="19"/>
    </row>
    <row r="83" spans="2:19" s="24" customFormat="1" ht="45.75" customHeight="1" x14ac:dyDescent="0.4">
      <c r="B83" s="89"/>
      <c r="C83" s="90" t="s">
        <v>39</v>
      </c>
      <c r="D83" s="91" t="s">
        <v>239</v>
      </c>
      <c r="E83" s="91" t="s">
        <v>240</v>
      </c>
      <c r="F83" s="91" t="s">
        <v>241</v>
      </c>
      <c r="G83" s="91" t="s">
        <v>112</v>
      </c>
      <c r="H83" s="91" t="s">
        <v>91</v>
      </c>
    </row>
    <row r="84" spans="2:19" x14ac:dyDescent="0.15">
      <c r="B84" s="168" t="s">
        <v>42</v>
      </c>
      <c r="C84" s="44">
        <f>SUM(D84:H84)</f>
        <v>802</v>
      </c>
      <c r="D84" s="45">
        <f>SUM(D86,D88,D90,D92,D94,D96,D98)</f>
        <v>53</v>
      </c>
      <c r="E84" s="45">
        <f t="shared" ref="E84:H84" si="29">SUM(E86,E88,E90,E92,E94,E96,E98)</f>
        <v>123</v>
      </c>
      <c r="F84" s="45">
        <f t="shared" si="29"/>
        <v>518</v>
      </c>
      <c r="G84" s="45">
        <f t="shared" si="29"/>
        <v>12</v>
      </c>
      <c r="H84" s="45">
        <f t="shared" si="29"/>
        <v>96</v>
      </c>
      <c r="I84" s="19"/>
    </row>
    <row r="85" spans="2:19" ht="12.75" thickBot="1" x14ac:dyDescent="0.2">
      <c r="B85" s="47"/>
      <c r="C85" s="48">
        <f>$C84/C84</f>
        <v>1</v>
      </c>
      <c r="D85" s="48">
        <f t="shared" ref="D85:H85" si="30">D84/$C84</f>
        <v>6.6084788029925193E-2</v>
      </c>
      <c r="E85" s="48">
        <f t="shared" si="30"/>
        <v>0.15336658354114713</v>
      </c>
      <c r="F85" s="48">
        <f t="shared" si="30"/>
        <v>0.64588528678304236</v>
      </c>
      <c r="G85" s="48">
        <f t="shared" si="30"/>
        <v>1.4962593516209476E-2</v>
      </c>
      <c r="H85" s="48">
        <f t="shared" si="30"/>
        <v>0.11970074812967581</v>
      </c>
      <c r="I85" s="19"/>
    </row>
    <row r="86" spans="2:19" ht="12.75" thickTop="1" x14ac:dyDescent="0.15">
      <c r="B86" s="50" t="s">
        <v>67</v>
      </c>
      <c r="C86" s="44">
        <f>SUM(D86:H86)</f>
        <v>262</v>
      </c>
      <c r="D86" s="51">
        <v>15</v>
      </c>
      <c r="E86" s="45">
        <v>34</v>
      </c>
      <c r="F86" s="45">
        <v>170</v>
      </c>
      <c r="G86" s="45">
        <v>2</v>
      </c>
      <c r="H86" s="45">
        <v>41</v>
      </c>
      <c r="I86" s="72"/>
      <c r="J86" s="73"/>
      <c r="K86" s="73"/>
      <c r="L86" s="73"/>
      <c r="M86" s="73"/>
      <c r="N86" s="73"/>
      <c r="O86" s="73"/>
      <c r="P86" s="73"/>
      <c r="Q86" s="73"/>
      <c r="R86" s="73"/>
      <c r="S86" s="73"/>
    </row>
    <row r="87" spans="2:19" x14ac:dyDescent="0.15">
      <c r="B87" s="52"/>
      <c r="C87" s="53">
        <f>$C86/C86</f>
        <v>1</v>
      </c>
      <c r="D87" s="53">
        <f t="shared" ref="D87:H87" si="31">D86/$C86</f>
        <v>5.7251908396946563E-2</v>
      </c>
      <c r="E87" s="53">
        <f t="shared" si="31"/>
        <v>0.12977099236641221</v>
      </c>
      <c r="F87" s="53">
        <f t="shared" si="31"/>
        <v>0.64885496183206104</v>
      </c>
      <c r="G87" s="53">
        <f t="shared" si="31"/>
        <v>7.6335877862595417E-3</v>
      </c>
      <c r="H87" s="53">
        <f t="shared" si="31"/>
        <v>0.15648854961832062</v>
      </c>
      <c r="I87" s="72"/>
      <c r="J87" s="73"/>
      <c r="K87" s="73"/>
      <c r="L87" s="73"/>
      <c r="M87" s="73"/>
      <c r="N87" s="73"/>
      <c r="O87" s="73"/>
      <c r="P87" s="73"/>
      <c r="Q87" s="73"/>
      <c r="R87" s="73"/>
      <c r="S87" s="73"/>
    </row>
    <row r="88" spans="2:19" x14ac:dyDescent="0.15">
      <c r="B88" s="50" t="s">
        <v>31</v>
      </c>
      <c r="C88" s="44">
        <f>SUM(D88:H88)</f>
        <v>31</v>
      </c>
      <c r="D88" s="51">
        <v>4</v>
      </c>
      <c r="E88" s="45">
        <v>10</v>
      </c>
      <c r="F88" s="45">
        <v>17</v>
      </c>
      <c r="G88" s="45">
        <v>0</v>
      </c>
      <c r="H88" s="45">
        <v>0</v>
      </c>
      <c r="I88" s="72"/>
      <c r="J88" s="73"/>
      <c r="K88" s="73"/>
      <c r="L88" s="73"/>
      <c r="M88" s="73"/>
      <c r="N88" s="73"/>
      <c r="O88" s="73"/>
      <c r="P88" s="73"/>
      <c r="Q88" s="73"/>
      <c r="R88" s="73"/>
      <c r="S88" s="73"/>
    </row>
    <row r="89" spans="2:19" x14ac:dyDescent="0.15">
      <c r="B89" s="52"/>
      <c r="C89" s="53">
        <f>$C88/C88</f>
        <v>1</v>
      </c>
      <c r="D89" s="53">
        <f t="shared" ref="D89:H89" si="32">D88/$C88</f>
        <v>0.12903225806451613</v>
      </c>
      <c r="E89" s="53">
        <f t="shared" si="32"/>
        <v>0.32258064516129031</v>
      </c>
      <c r="F89" s="53">
        <f t="shared" si="32"/>
        <v>0.54838709677419351</v>
      </c>
      <c r="G89" s="53">
        <f t="shared" si="32"/>
        <v>0</v>
      </c>
      <c r="H89" s="53">
        <f t="shared" si="32"/>
        <v>0</v>
      </c>
      <c r="I89" s="72"/>
      <c r="J89" s="73"/>
      <c r="K89" s="73"/>
      <c r="L89" s="73"/>
      <c r="M89" s="73"/>
      <c r="N89" s="73"/>
      <c r="O89" s="73"/>
      <c r="P89" s="73"/>
      <c r="Q89" s="73"/>
      <c r="R89" s="73"/>
      <c r="S89" s="73"/>
    </row>
    <row r="90" spans="2:19" x14ac:dyDescent="0.15">
      <c r="B90" s="50" t="s">
        <v>32</v>
      </c>
      <c r="C90" s="44">
        <f>SUM(D90:H90)</f>
        <v>56</v>
      </c>
      <c r="D90" s="51">
        <v>7</v>
      </c>
      <c r="E90" s="45">
        <v>9</v>
      </c>
      <c r="F90" s="45">
        <v>36</v>
      </c>
      <c r="G90" s="45">
        <v>0</v>
      </c>
      <c r="H90" s="45">
        <v>4</v>
      </c>
      <c r="I90" s="72"/>
      <c r="J90" s="73"/>
      <c r="K90" s="73"/>
      <c r="L90" s="73"/>
      <c r="M90" s="73"/>
      <c r="N90" s="73"/>
      <c r="O90" s="73"/>
      <c r="P90" s="73"/>
      <c r="Q90" s="73"/>
      <c r="R90" s="73"/>
      <c r="S90" s="73"/>
    </row>
    <row r="91" spans="2:19" x14ac:dyDescent="0.15">
      <c r="B91" s="52"/>
      <c r="C91" s="53">
        <f>$C90/C90</f>
        <v>1</v>
      </c>
      <c r="D91" s="53">
        <f t="shared" ref="D91:H91" si="33">D90/$C90</f>
        <v>0.125</v>
      </c>
      <c r="E91" s="53">
        <f t="shared" si="33"/>
        <v>0.16071428571428573</v>
      </c>
      <c r="F91" s="53">
        <f t="shared" si="33"/>
        <v>0.6428571428571429</v>
      </c>
      <c r="G91" s="53">
        <f t="shared" si="33"/>
        <v>0</v>
      </c>
      <c r="H91" s="53">
        <f t="shared" si="33"/>
        <v>7.1428571428571425E-2</v>
      </c>
      <c r="I91" s="72"/>
      <c r="J91" s="73"/>
      <c r="K91" s="73"/>
      <c r="L91" s="73"/>
      <c r="M91" s="73"/>
      <c r="N91" s="73"/>
      <c r="O91" s="73"/>
      <c r="P91" s="73"/>
      <c r="Q91" s="73"/>
      <c r="R91" s="73"/>
      <c r="S91" s="73"/>
    </row>
    <row r="92" spans="2:19" x14ac:dyDescent="0.15">
      <c r="B92" s="50" t="s">
        <v>33</v>
      </c>
      <c r="C92" s="44">
        <f>SUM(D92:H92)</f>
        <v>235</v>
      </c>
      <c r="D92" s="51">
        <v>17</v>
      </c>
      <c r="E92" s="45">
        <v>40</v>
      </c>
      <c r="F92" s="45">
        <v>163</v>
      </c>
      <c r="G92" s="45">
        <v>1</v>
      </c>
      <c r="H92" s="45">
        <v>14</v>
      </c>
      <c r="I92" s="72"/>
      <c r="J92" s="73"/>
      <c r="K92" s="73"/>
      <c r="L92" s="73"/>
      <c r="M92" s="73"/>
      <c r="N92" s="73"/>
      <c r="O92" s="73"/>
      <c r="P92" s="73"/>
      <c r="Q92" s="73"/>
      <c r="R92" s="73"/>
      <c r="S92" s="73"/>
    </row>
    <row r="93" spans="2:19" x14ac:dyDescent="0.15">
      <c r="B93" s="52"/>
      <c r="C93" s="53">
        <f>$C92/C92</f>
        <v>1</v>
      </c>
      <c r="D93" s="53">
        <f t="shared" ref="D93:H93" si="34">D92/$C92</f>
        <v>7.2340425531914887E-2</v>
      </c>
      <c r="E93" s="53">
        <f t="shared" si="34"/>
        <v>0.1702127659574468</v>
      </c>
      <c r="F93" s="53">
        <f t="shared" si="34"/>
        <v>0.69361702127659575</v>
      </c>
      <c r="G93" s="53">
        <f t="shared" si="34"/>
        <v>4.2553191489361703E-3</v>
      </c>
      <c r="H93" s="53">
        <f t="shared" si="34"/>
        <v>5.9574468085106386E-2</v>
      </c>
      <c r="I93" s="19"/>
    </row>
    <row r="94" spans="2:19" ht="12" customHeight="1" x14ac:dyDescent="0.15">
      <c r="B94" s="50" t="s">
        <v>34</v>
      </c>
      <c r="C94" s="44">
        <f>SUM(D94:H94)</f>
        <v>99</v>
      </c>
      <c r="D94" s="51">
        <v>4</v>
      </c>
      <c r="E94" s="45">
        <v>19</v>
      </c>
      <c r="F94" s="45">
        <v>55</v>
      </c>
      <c r="G94" s="45">
        <v>7</v>
      </c>
      <c r="H94" s="45">
        <v>14</v>
      </c>
      <c r="I94" s="19"/>
    </row>
    <row r="95" spans="2:19" ht="12" customHeight="1" x14ac:dyDescent="0.15">
      <c r="B95" s="52"/>
      <c r="C95" s="53">
        <f>$C94/C94</f>
        <v>1</v>
      </c>
      <c r="D95" s="53">
        <f t="shared" ref="D95:H95" si="35">D94/$C94</f>
        <v>4.0404040404040407E-2</v>
      </c>
      <c r="E95" s="53">
        <f t="shared" si="35"/>
        <v>0.19191919191919191</v>
      </c>
      <c r="F95" s="53">
        <f t="shared" si="35"/>
        <v>0.55555555555555558</v>
      </c>
      <c r="G95" s="53">
        <f t="shared" si="35"/>
        <v>7.0707070707070704E-2</v>
      </c>
      <c r="H95" s="53">
        <f t="shared" si="35"/>
        <v>0.14141414141414141</v>
      </c>
      <c r="I95" s="19"/>
    </row>
    <row r="96" spans="2:19" ht="12" customHeight="1" x14ac:dyDescent="0.15">
      <c r="B96" s="50" t="s">
        <v>35</v>
      </c>
      <c r="C96" s="44">
        <f>SUM(D96:H96)</f>
        <v>97</v>
      </c>
      <c r="D96" s="51">
        <v>3</v>
      </c>
      <c r="E96" s="45">
        <v>10</v>
      </c>
      <c r="F96" s="45">
        <v>70</v>
      </c>
      <c r="G96" s="45">
        <v>2</v>
      </c>
      <c r="H96" s="45">
        <v>12</v>
      </c>
      <c r="I96" s="19"/>
    </row>
    <row r="97" spans="2:9" s="57" customFormat="1" ht="12" customHeight="1" x14ac:dyDescent="0.15">
      <c r="B97" s="52"/>
      <c r="C97" s="53">
        <f t="shared" ref="C97" si="36">$C96/C96</f>
        <v>1</v>
      </c>
      <c r="D97" s="53">
        <f t="shared" ref="D97:H97" si="37">D96/$C96</f>
        <v>3.0927835051546393E-2</v>
      </c>
      <c r="E97" s="53">
        <f t="shared" si="37"/>
        <v>0.10309278350515463</v>
      </c>
      <c r="F97" s="53">
        <f t="shared" si="37"/>
        <v>0.72164948453608246</v>
      </c>
      <c r="G97" s="53">
        <f t="shared" si="37"/>
        <v>2.0618556701030927E-2</v>
      </c>
      <c r="H97" s="53">
        <f t="shared" si="37"/>
        <v>0.12371134020618557</v>
      </c>
    </row>
    <row r="98" spans="2:9" ht="12" customHeight="1" x14ac:dyDescent="0.15">
      <c r="B98" s="50" t="s">
        <v>0</v>
      </c>
      <c r="C98" s="44">
        <f>SUM(D98:H98)</f>
        <v>22</v>
      </c>
      <c r="D98" s="51">
        <v>3</v>
      </c>
      <c r="E98" s="45">
        <v>1</v>
      </c>
      <c r="F98" s="45">
        <v>7</v>
      </c>
      <c r="G98" s="45">
        <v>0</v>
      </c>
      <c r="H98" s="45">
        <v>11</v>
      </c>
      <c r="I98" s="19"/>
    </row>
    <row r="99" spans="2:9" s="57" customFormat="1" ht="12" customHeight="1" x14ac:dyDescent="0.15">
      <c r="B99" s="52"/>
      <c r="C99" s="53">
        <f t="shared" ref="C99" si="38">$C98/C98</f>
        <v>1</v>
      </c>
      <c r="D99" s="53">
        <f t="shared" ref="D99:H99" si="39">D98/$C98</f>
        <v>0.13636363636363635</v>
      </c>
      <c r="E99" s="53">
        <f t="shared" si="39"/>
        <v>4.5454545454545456E-2</v>
      </c>
      <c r="F99" s="53">
        <f t="shared" si="39"/>
        <v>0.31818181818181818</v>
      </c>
      <c r="G99" s="53">
        <f t="shared" si="39"/>
        <v>0</v>
      </c>
      <c r="H99" s="53">
        <f t="shared" si="39"/>
        <v>0.5</v>
      </c>
    </row>
    <row r="100" spans="2:9" s="57" customFormat="1" ht="13.5" x14ac:dyDescent="0.4">
      <c r="E100" s="58"/>
    </row>
  </sheetData>
  <mergeCells count="2">
    <mergeCell ref="B5:E5"/>
    <mergeCell ref="B11:E11"/>
  </mergeCells>
  <phoneticPr fontId="2"/>
  <pageMargins left="0.70866141732283472" right="0.70866141732283472" top="0.74803149606299213" bottom="0.74803149606299213" header="0.31496062992125984" footer="0.31496062992125984"/>
  <pageSetup paperSize="9" orientation="landscape" r:id="rId1"/>
  <rowBreaks count="3" manualBreakCount="3">
    <brk id="20" max="10" man="1"/>
    <brk id="47" max="10" man="1"/>
    <brk id="81" max="1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4"/>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17" width="10.625" style="18" customWidth="1"/>
    <col min="18" max="18" width="8.625" style="18" customWidth="1"/>
    <col min="19" max="19" width="3.625" style="18" customWidth="1"/>
    <col min="20" max="26" width="5.625" style="18" customWidth="1"/>
    <col min="27" max="16384" width="9" style="18"/>
  </cols>
  <sheetData>
    <row r="1" spans="2:12" ht="27.75" customHeight="1" x14ac:dyDescent="0.4">
      <c r="B1" s="370" t="s">
        <v>513</v>
      </c>
    </row>
    <row r="3" spans="2:12" x14ac:dyDescent="0.4">
      <c r="B3" s="10" t="s">
        <v>222</v>
      </c>
      <c r="C3" s="10"/>
      <c r="D3" s="10"/>
      <c r="E3" s="11"/>
      <c r="F3" s="10"/>
      <c r="G3" s="10"/>
    </row>
    <row r="4" spans="2:12" x14ac:dyDescent="0.4">
      <c r="B4" s="10"/>
      <c r="C4" s="10"/>
      <c r="D4" s="10"/>
      <c r="E4" s="11"/>
      <c r="F4" s="10"/>
      <c r="G4" s="10"/>
    </row>
    <row r="5" spans="2:12" x14ac:dyDescent="0.4">
      <c r="J5" s="99" t="s">
        <v>349</v>
      </c>
    </row>
    <row r="6" spans="2:12" s="142" customFormat="1" ht="24.75" customHeight="1" x14ac:dyDescent="0.4">
      <c r="B6" s="364"/>
      <c r="C6" s="365"/>
      <c r="D6" s="365"/>
      <c r="E6" s="365"/>
      <c r="F6" s="190"/>
      <c r="G6" s="190"/>
      <c r="H6" s="159"/>
      <c r="I6" s="23" t="s">
        <v>141</v>
      </c>
      <c r="J6" s="23" t="s">
        <v>25</v>
      </c>
      <c r="L6" s="185"/>
    </row>
    <row r="7" spans="2:12" ht="15" customHeight="1" x14ac:dyDescent="0.15">
      <c r="B7" s="143" t="s">
        <v>223</v>
      </c>
      <c r="C7" s="163"/>
      <c r="D7" s="163"/>
      <c r="E7" s="163"/>
      <c r="F7" s="134"/>
      <c r="G7" s="134"/>
      <c r="H7" s="22"/>
      <c r="I7" s="85">
        <v>155</v>
      </c>
      <c r="J7" s="146">
        <f>I7/802</f>
        <v>0.19326683291770574</v>
      </c>
      <c r="L7" s="185"/>
    </row>
    <row r="8" spans="2:12" ht="15" customHeight="1" x14ac:dyDescent="0.15">
      <c r="B8" s="143" t="s">
        <v>224</v>
      </c>
      <c r="C8" s="163"/>
      <c r="D8" s="163"/>
      <c r="E8" s="163"/>
      <c r="F8" s="134"/>
      <c r="G8" s="134"/>
      <c r="H8" s="22"/>
      <c r="I8" s="85">
        <v>51</v>
      </c>
      <c r="J8" s="146">
        <f t="shared" ref="J8:J20" si="0">I8/802</f>
        <v>6.3591022443890269E-2</v>
      </c>
      <c r="L8" s="185"/>
    </row>
    <row r="9" spans="2:12" ht="15" customHeight="1" x14ac:dyDescent="0.15">
      <c r="B9" s="143" t="s">
        <v>225</v>
      </c>
      <c r="C9" s="163"/>
      <c r="D9" s="163"/>
      <c r="E9" s="163"/>
      <c r="F9" s="134"/>
      <c r="G9" s="134"/>
      <c r="H9" s="22"/>
      <c r="I9" s="85">
        <v>82</v>
      </c>
      <c r="J9" s="146">
        <f t="shared" si="0"/>
        <v>0.10224438902743142</v>
      </c>
      <c r="L9" s="185"/>
    </row>
    <row r="10" spans="2:12" ht="15" customHeight="1" x14ac:dyDescent="0.15">
      <c r="B10" s="143" t="s">
        <v>404</v>
      </c>
      <c r="C10" s="163"/>
      <c r="D10" s="163"/>
      <c r="E10" s="163"/>
      <c r="F10" s="134"/>
      <c r="G10" s="134"/>
      <c r="H10" s="22"/>
      <c r="I10" s="85">
        <v>157</v>
      </c>
      <c r="J10" s="146">
        <f t="shared" si="0"/>
        <v>0.19576059850374064</v>
      </c>
      <c r="L10" s="185"/>
    </row>
    <row r="11" spans="2:12" ht="15" customHeight="1" x14ac:dyDescent="0.15">
      <c r="B11" s="143" t="s">
        <v>227</v>
      </c>
      <c r="C11" s="163"/>
      <c r="D11" s="163"/>
      <c r="E11" s="163"/>
      <c r="F11" s="134"/>
      <c r="G11" s="134"/>
      <c r="H11" s="22"/>
      <c r="I11" s="85">
        <v>116</v>
      </c>
      <c r="J11" s="146">
        <f t="shared" si="0"/>
        <v>0.14463840399002495</v>
      </c>
      <c r="L11" s="185"/>
    </row>
    <row r="12" spans="2:12" ht="15" customHeight="1" x14ac:dyDescent="0.15">
      <c r="B12" s="143" t="s">
        <v>228</v>
      </c>
      <c r="C12" s="163"/>
      <c r="D12" s="163"/>
      <c r="E12" s="163"/>
      <c r="F12" s="134"/>
      <c r="G12" s="134"/>
      <c r="H12" s="22"/>
      <c r="I12" s="85">
        <v>70</v>
      </c>
      <c r="J12" s="146">
        <f t="shared" si="0"/>
        <v>8.7281795511221949E-2</v>
      </c>
      <c r="L12" s="185"/>
    </row>
    <row r="13" spans="2:12" ht="15" customHeight="1" x14ac:dyDescent="0.15">
      <c r="B13" s="143" t="s">
        <v>229</v>
      </c>
      <c r="C13" s="163"/>
      <c r="D13" s="163"/>
      <c r="E13" s="163"/>
      <c r="F13" s="134"/>
      <c r="G13" s="134"/>
      <c r="H13" s="22"/>
      <c r="I13" s="85">
        <v>76</v>
      </c>
      <c r="J13" s="146">
        <f t="shared" si="0"/>
        <v>9.4763092269326679E-2</v>
      </c>
      <c r="L13" s="185"/>
    </row>
    <row r="14" spans="2:12" ht="15" customHeight="1" x14ac:dyDescent="0.15">
      <c r="B14" s="143" t="s">
        <v>402</v>
      </c>
      <c r="C14" s="163"/>
      <c r="D14" s="163"/>
      <c r="E14" s="163"/>
      <c r="F14" s="134"/>
      <c r="G14" s="134"/>
      <c r="H14" s="22"/>
      <c r="I14" s="85">
        <v>266</v>
      </c>
      <c r="J14" s="146">
        <f t="shared" si="0"/>
        <v>0.33167082294264338</v>
      </c>
      <c r="L14" s="185"/>
    </row>
    <row r="15" spans="2:12" ht="15" customHeight="1" x14ac:dyDescent="0.15">
      <c r="B15" s="143" t="s">
        <v>231</v>
      </c>
      <c r="C15" s="163"/>
      <c r="D15" s="163"/>
      <c r="E15" s="163"/>
      <c r="F15" s="134"/>
      <c r="G15" s="134"/>
      <c r="H15" s="22"/>
      <c r="I15" s="85">
        <v>69</v>
      </c>
      <c r="J15" s="146">
        <f t="shared" si="0"/>
        <v>8.6034912718204487E-2</v>
      </c>
      <c r="L15" s="185"/>
    </row>
    <row r="16" spans="2:12" ht="15" customHeight="1" x14ac:dyDescent="0.15">
      <c r="B16" s="143" t="s">
        <v>232</v>
      </c>
      <c r="C16" s="163"/>
      <c r="D16" s="163"/>
      <c r="E16" s="163"/>
      <c r="F16" s="134"/>
      <c r="G16" s="134"/>
      <c r="H16" s="22"/>
      <c r="I16" s="85">
        <v>128</v>
      </c>
      <c r="J16" s="146">
        <f t="shared" si="0"/>
        <v>0.15960099750623441</v>
      </c>
      <c r="L16" s="185"/>
    </row>
    <row r="17" spans="2:22" ht="15" customHeight="1" x14ac:dyDescent="0.15">
      <c r="B17" s="143" t="s">
        <v>233</v>
      </c>
      <c r="C17" s="163"/>
      <c r="D17" s="163"/>
      <c r="E17" s="163"/>
      <c r="F17" s="134"/>
      <c r="G17" s="134"/>
      <c r="H17" s="22"/>
      <c r="I17" s="85">
        <v>51</v>
      </c>
      <c r="J17" s="146">
        <f t="shared" si="0"/>
        <v>6.3591022443890269E-2</v>
      </c>
      <c r="L17" s="185"/>
    </row>
    <row r="18" spans="2:22" ht="15" customHeight="1" x14ac:dyDescent="0.15">
      <c r="B18" s="143" t="s">
        <v>403</v>
      </c>
      <c r="C18" s="163"/>
      <c r="D18" s="163"/>
      <c r="E18" s="163"/>
      <c r="F18" s="134"/>
      <c r="G18" s="134"/>
      <c r="H18" s="22"/>
      <c r="I18" s="85">
        <v>187</v>
      </c>
      <c r="J18" s="146">
        <f t="shared" si="0"/>
        <v>0.23316708229426433</v>
      </c>
      <c r="L18" s="185"/>
    </row>
    <row r="19" spans="2:22" ht="15" customHeight="1" x14ac:dyDescent="0.15">
      <c r="B19" s="143" t="s">
        <v>112</v>
      </c>
      <c r="C19" s="163"/>
      <c r="D19" s="163"/>
      <c r="E19" s="163"/>
      <c r="F19" s="134"/>
      <c r="G19" s="134"/>
      <c r="H19" s="22"/>
      <c r="I19" s="85">
        <v>46</v>
      </c>
      <c r="J19" s="146">
        <f t="shared" si="0"/>
        <v>5.7356608478802994E-2</v>
      </c>
      <c r="L19" s="185"/>
    </row>
    <row r="20" spans="2:22" ht="15" customHeight="1" thickBot="1" x14ac:dyDescent="0.2">
      <c r="B20" s="170" t="s">
        <v>0</v>
      </c>
      <c r="C20" s="186"/>
      <c r="D20" s="186"/>
      <c r="E20" s="186"/>
      <c r="F20" s="136"/>
      <c r="G20" s="136"/>
      <c r="H20" s="30"/>
      <c r="I20" s="150">
        <v>120</v>
      </c>
      <c r="J20" s="146">
        <f t="shared" si="0"/>
        <v>0.14962593516209477</v>
      </c>
    </row>
    <row r="21" spans="2:22" ht="15" customHeight="1" thickTop="1" x14ac:dyDescent="0.15">
      <c r="B21" s="325" t="s">
        <v>14</v>
      </c>
      <c r="C21" s="326"/>
      <c r="D21" s="326"/>
      <c r="E21" s="326"/>
      <c r="F21" s="191"/>
      <c r="G21" s="191"/>
      <c r="H21" s="162"/>
      <c r="I21" s="152">
        <f>SUM(I7:I20)</f>
        <v>1574</v>
      </c>
      <c r="J21" s="153"/>
    </row>
    <row r="23" spans="2:22" x14ac:dyDescent="0.4">
      <c r="B23" s="18" t="s">
        <v>80</v>
      </c>
    </row>
    <row r="24" spans="2:22" ht="83.25" customHeight="1" x14ac:dyDescent="0.4">
      <c r="B24" s="1"/>
      <c r="C24" s="83" t="s">
        <v>39</v>
      </c>
      <c r="D24" s="83" t="s">
        <v>405</v>
      </c>
      <c r="E24" s="83" t="s">
        <v>224</v>
      </c>
      <c r="F24" s="83" t="s">
        <v>225</v>
      </c>
      <c r="G24" s="83" t="s">
        <v>404</v>
      </c>
      <c r="H24" s="83" t="s">
        <v>406</v>
      </c>
      <c r="I24" s="84" t="s">
        <v>228</v>
      </c>
      <c r="J24" s="84" t="s">
        <v>229</v>
      </c>
      <c r="K24" s="84" t="s">
        <v>402</v>
      </c>
      <c r="L24" s="84" t="s">
        <v>231</v>
      </c>
      <c r="M24" s="84" t="s">
        <v>232</v>
      </c>
      <c r="N24" s="84" t="s">
        <v>233</v>
      </c>
      <c r="O24" s="84" t="s">
        <v>403</v>
      </c>
      <c r="P24" s="84" t="s">
        <v>112</v>
      </c>
      <c r="Q24" s="84" t="s">
        <v>91</v>
      </c>
      <c r="T24" s="192"/>
      <c r="U24" s="192"/>
      <c r="V24" s="192"/>
    </row>
    <row r="25" spans="2:22" ht="15" customHeight="1" x14ac:dyDescent="0.4">
      <c r="B25" s="4" t="s">
        <v>267</v>
      </c>
      <c r="C25" s="5">
        <f>SUM(D25:Q25)</f>
        <v>1752</v>
      </c>
      <c r="D25" s="5">
        <v>247</v>
      </c>
      <c r="E25" s="5">
        <v>108</v>
      </c>
      <c r="F25" s="5">
        <v>136</v>
      </c>
      <c r="G25" s="5">
        <v>210</v>
      </c>
      <c r="H25" s="5">
        <v>162</v>
      </c>
      <c r="I25" s="6">
        <v>111</v>
      </c>
      <c r="J25" s="6">
        <v>120</v>
      </c>
      <c r="K25" s="6">
        <v>414</v>
      </c>
      <c r="L25" s="6">
        <v>70</v>
      </c>
      <c r="M25" s="6">
        <v>0</v>
      </c>
      <c r="N25" s="6">
        <v>0</v>
      </c>
      <c r="O25" s="6">
        <v>0</v>
      </c>
      <c r="P25" s="6">
        <v>64</v>
      </c>
      <c r="Q25" s="6">
        <v>110</v>
      </c>
    </row>
    <row r="26" spans="2:22" ht="15" customHeight="1" x14ac:dyDescent="0.4">
      <c r="B26" s="7" t="s">
        <v>268</v>
      </c>
      <c r="C26" s="5">
        <f>SUM(D26:Q26)</f>
        <v>1574</v>
      </c>
      <c r="D26" s="8">
        <v>155</v>
      </c>
      <c r="E26" s="8">
        <v>51</v>
      </c>
      <c r="F26" s="8">
        <v>82</v>
      </c>
      <c r="G26" s="8">
        <v>157</v>
      </c>
      <c r="H26" s="8">
        <v>116</v>
      </c>
      <c r="I26" s="9">
        <v>70</v>
      </c>
      <c r="J26" s="9">
        <v>76</v>
      </c>
      <c r="K26" s="9">
        <v>266</v>
      </c>
      <c r="L26" s="9">
        <v>69</v>
      </c>
      <c r="M26" s="9">
        <v>128</v>
      </c>
      <c r="N26" s="9">
        <v>51</v>
      </c>
      <c r="O26" s="9">
        <v>187</v>
      </c>
      <c r="P26" s="9">
        <v>46</v>
      </c>
      <c r="Q26" s="9">
        <v>120</v>
      </c>
    </row>
    <row r="27" spans="2:22" ht="7.5" customHeight="1" x14ac:dyDescent="0.4">
      <c r="B27" s="10"/>
      <c r="C27" s="10"/>
      <c r="D27" s="10"/>
      <c r="E27" s="11"/>
      <c r="F27" s="10"/>
      <c r="G27" s="10"/>
      <c r="H27" s="10"/>
      <c r="I27" s="10"/>
      <c r="J27" s="10"/>
      <c r="K27" s="10"/>
      <c r="L27" s="10"/>
      <c r="M27" s="10"/>
      <c r="N27" s="10"/>
      <c r="O27" s="10"/>
      <c r="P27" s="10"/>
      <c r="Q27" s="10"/>
    </row>
    <row r="28" spans="2:22" ht="15" customHeight="1" x14ac:dyDescent="0.4">
      <c r="B28" s="4" t="s">
        <v>267</v>
      </c>
      <c r="C28" s="12">
        <f>C25/C25</f>
        <v>1</v>
      </c>
      <c r="D28" s="12">
        <f>D25/$C25</f>
        <v>0.14098173515981735</v>
      </c>
      <c r="E28" s="12">
        <f t="shared" ref="E28:N29" si="1">E25/$C25</f>
        <v>6.1643835616438353E-2</v>
      </c>
      <c r="F28" s="12">
        <f t="shared" si="1"/>
        <v>7.7625570776255703E-2</v>
      </c>
      <c r="G28" s="12">
        <f t="shared" si="1"/>
        <v>0.11986301369863013</v>
      </c>
      <c r="H28" s="12">
        <f t="shared" si="1"/>
        <v>9.2465753424657529E-2</v>
      </c>
      <c r="I28" s="12">
        <f t="shared" si="1"/>
        <v>6.3356164383561647E-2</v>
      </c>
      <c r="J28" s="12">
        <f t="shared" si="1"/>
        <v>6.8493150684931503E-2</v>
      </c>
      <c r="K28" s="12">
        <f t="shared" si="1"/>
        <v>0.2363013698630137</v>
      </c>
      <c r="L28" s="12">
        <f t="shared" si="1"/>
        <v>3.9954337899543377E-2</v>
      </c>
      <c r="M28" s="12">
        <f t="shared" si="1"/>
        <v>0</v>
      </c>
      <c r="N28" s="12">
        <f t="shared" si="1"/>
        <v>0</v>
      </c>
      <c r="O28" s="12">
        <f t="shared" ref="O28:Q28" si="2">O25/$C25</f>
        <v>0</v>
      </c>
      <c r="P28" s="12">
        <f t="shared" si="2"/>
        <v>3.6529680365296802E-2</v>
      </c>
      <c r="Q28" s="12">
        <f t="shared" si="2"/>
        <v>6.2785388127853878E-2</v>
      </c>
    </row>
    <row r="29" spans="2:22" ht="15" customHeight="1" x14ac:dyDescent="0.4">
      <c r="B29" s="7" t="s">
        <v>268</v>
      </c>
      <c r="C29" s="12">
        <f>C26/C26</f>
        <v>1</v>
      </c>
      <c r="D29" s="12">
        <f>D26/$C26</f>
        <v>9.8475222363405335E-2</v>
      </c>
      <c r="E29" s="12">
        <f t="shared" si="1"/>
        <v>3.2401524777636595E-2</v>
      </c>
      <c r="F29" s="12">
        <f t="shared" si="1"/>
        <v>5.2096569250317665E-2</v>
      </c>
      <c r="G29" s="12">
        <f t="shared" si="1"/>
        <v>9.9745870393900884E-2</v>
      </c>
      <c r="H29" s="12">
        <f t="shared" si="1"/>
        <v>7.3697585768742052E-2</v>
      </c>
      <c r="I29" s="12">
        <f t="shared" si="1"/>
        <v>4.4472681067344345E-2</v>
      </c>
      <c r="J29" s="12">
        <f t="shared" si="1"/>
        <v>4.8284625158831002E-2</v>
      </c>
      <c r="K29" s="12">
        <f t="shared" si="1"/>
        <v>0.16899618805590852</v>
      </c>
      <c r="L29" s="12">
        <f t="shared" si="1"/>
        <v>4.3837357052096571E-2</v>
      </c>
      <c r="M29" s="12">
        <f t="shared" si="1"/>
        <v>8.1321473951715378E-2</v>
      </c>
      <c r="N29" s="12">
        <f t="shared" si="1"/>
        <v>3.2401524777636595E-2</v>
      </c>
      <c r="O29" s="12">
        <f t="shared" ref="O29:Q29" si="3">O26/$C26</f>
        <v>0.11880559085133419</v>
      </c>
      <c r="P29" s="12">
        <f t="shared" si="3"/>
        <v>2.9224904701397714E-2</v>
      </c>
      <c r="Q29" s="12">
        <f t="shared" si="3"/>
        <v>7.6238881829733166E-2</v>
      </c>
    </row>
    <row r="30" spans="2:22" ht="15" customHeight="1" x14ac:dyDescent="0.4">
      <c r="B30" s="37"/>
      <c r="C30" s="38"/>
      <c r="D30" s="38"/>
      <c r="E30" s="38"/>
      <c r="F30" s="38"/>
      <c r="G30" s="38"/>
      <c r="H30" s="38"/>
      <c r="I30" s="38"/>
      <c r="J30" s="38"/>
      <c r="K30" s="38"/>
      <c r="L30" s="38"/>
      <c r="M30" s="38"/>
      <c r="N30" s="38"/>
    </row>
    <row r="31" spans="2:22" ht="21.75" customHeight="1" x14ac:dyDescent="0.4">
      <c r="B31" s="87"/>
      <c r="C31" s="315" t="s">
        <v>322</v>
      </c>
      <c r="D31" s="315"/>
      <c r="E31" s="315" t="s">
        <v>323</v>
      </c>
      <c r="F31" s="315"/>
      <c r="G31" s="315" t="s">
        <v>324</v>
      </c>
      <c r="H31" s="315"/>
      <c r="I31" s="315" t="s">
        <v>325</v>
      </c>
      <c r="J31" s="315"/>
      <c r="K31" s="88"/>
      <c r="L31" s="88"/>
      <c r="M31" s="88"/>
      <c r="N31" s="88"/>
      <c r="O31" s="33"/>
    </row>
    <row r="32" spans="2:22" ht="48.75" customHeight="1" x14ac:dyDescent="0.4">
      <c r="B32" s="4" t="s">
        <v>15</v>
      </c>
      <c r="C32" s="319" t="s">
        <v>407</v>
      </c>
      <c r="D32" s="320"/>
      <c r="E32" s="319" t="s">
        <v>408</v>
      </c>
      <c r="F32" s="320"/>
      <c r="G32" s="319" t="s">
        <v>409</v>
      </c>
      <c r="H32" s="320"/>
      <c r="I32" s="319" t="s">
        <v>410</v>
      </c>
      <c r="J32" s="320"/>
      <c r="K32" s="88"/>
      <c r="L32" s="88"/>
      <c r="M32" s="88"/>
      <c r="N32" s="88"/>
      <c r="O32" s="88"/>
    </row>
    <row r="33" spans="2:17" ht="48.75" customHeight="1" x14ac:dyDescent="0.4">
      <c r="B33" s="7" t="s">
        <v>268</v>
      </c>
      <c r="C33" s="319" t="s">
        <v>411</v>
      </c>
      <c r="D33" s="320"/>
      <c r="E33" s="319" t="s">
        <v>412</v>
      </c>
      <c r="F33" s="320"/>
      <c r="G33" s="319" t="s">
        <v>413</v>
      </c>
      <c r="H33" s="320"/>
      <c r="I33" s="319" t="s">
        <v>414</v>
      </c>
      <c r="J33" s="320"/>
      <c r="K33" s="88"/>
      <c r="L33" s="88"/>
      <c r="M33" s="88"/>
      <c r="N33" s="88"/>
      <c r="O33" s="88"/>
    </row>
    <row r="34" spans="2:17" ht="15" customHeight="1" x14ac:dyDescent="0.4">
      <c r="B34" s="86"/>
      <c r="C34" s="38"/>
      <c r="D34" s="38"/>
      <c r="E34" s="38"/>
      <c r="F34" s="38"/>
      <c r="G34" s="38"/>
      <c r="H34" s="38"/>
      <c r="I34" s="38"/>
      <c r="J34" s="38"/>
      <c r="K34" s="38"/>
      <c r="L34" s="38"/>
      <c r="M34" s="38"/>
      <c r="N34" s="38"/>
    </row>
    <row r="35" spans="2:17" x14ac:dyDescent="0.4">
      <c r="B35" s="18" t="s">
        <v>36</v>
      </c>
    </row>
    <row r="36" spans="2:17" s="24" customFormat="1" ht="69.75" customHeight="1" x14ac:dyDescent="0.4">
      <c r="B36" s="89"/>
      <c r="C36" s="90" t="s">
        <v>39</v>
      </c>
      <c r="D36" s="96" t="s">
        <v>223</v>
      </c>
      <c r="E36" s="96" t="s">
        <v>224</v>
      </c>
      <c r="F36" s="96" t="s">
        <v>225</v>
      </c>
      <c r="G36" s="96" t="s">
        <v>226</v>
      </c>
      <c r="H36" s="96" t="s">
        <v>227</v>
      </c>
      <c r="I36" s="96" t="s">
        <v>228</v>
      </c>
      <c r="J36" s="96" t="s">
        <v>229</v>
      </c>
      <c r="K36" s="96" t="s">
        <v>230</v>
      </c>
      <c r="L36" s="96" t="s">
        <v>231</v>
      </c>
      <c r="M36" s="96" t="s">
        <v>232</v>
      </c>
      <c r="N36" s="96" t="s">
        <v>233</v>
      </c>
      <c r="O36" s="96" t="s">
        <v>234</v>
      </c>
      <c r="P36" s="91" t="s">
        <v>112</v>
      </c>
      <c r="Q36" s="91" t="s">
        <v>91</v>
      </c>
    </row>
    <row r="37" spans="2:17" x14ac:dyDescent="0.15">
      <c r="B37" s="168" t="s">
        <v>42</v>
      </c>
      <c r="C37" s="44">
        <f>SUM(D37:Q37)</f>
        <v>1574</v>
      </c>
      <c r="D37" s="45">
        <f>SUM(D39,D41,D43,D45,D47,D49,D51,D53,D55,D57,D59)</f>
        <v>155</v>
      </c>
      <c r="E37" s="45">
        <f t="shared" ref="E37:H37" si="4">SUM(E39,E41,E43,E45,E47,E49,E51,E53,E55,E57,E59)</f>
        <v>51</v>
      </c>
      <c r="F37" s="45">
        <f t="shared" si="4"/>
        <v>82</v>
      </c>
      <c r="G37" s="45">
        <f t="shared" si="4"/>
        <v>157</v>
      </c>
      <c r="H37" s="45">
        <f t="shared" si="4"/>
        <v>116</v>
      </c>
      <c r="I37" s="45">
        <f>SUM(I39,I41,I43,I45,I47,I49,I51,I53,I55,I57,I59)</f>
        <v>70</v>
      </c>
      <c r="J37" s="45">
        <f t="shared" ref="J37:Q37" si="5">SUM(J39,J41,J43,J45,J47,J49,J51,J53,J55,J57,J59)</f>
        <v>76</v>
      </c>
      <c r="K37" s="45">
        <f t="shared" si="5"/>
        <v>266</v>
      </c>
      <c r="L37" s="45">
        <f t="shared" si="5"/>
        <v>69</v>
      </c>
      <c r="M37" s="45">
        <f t="shared" si="5"/>
        <v>128</v>
      </c>
      <c r="N37" s="45">
        <f t="shared" si="5"/>
        <v>51</v>
      </c>
      <c r="O37" s="45">
        <f t="shared" si="5"/>
        <v>187</v>
      </c>
      <c r="P37" s="45">
        <f t="shared" si="5"/>
        <v>46</v>
      </c>
      <c r="Q37" s="45">
        <f t="shared" si="5"/>
        <v>120</v>
      </c>
    </row>
    <row r="38" spans="2:17" ht="12.75" thickBot="1" x14ac:dyDescent="0.2">
      <c r="B38" s="47"/>
      <c r="C38" s="48">
        <f>$C37/C37</f>
        <v>1</v>
      </c>
      <c r="D38" s="48">
        <f>D37/$C37</f>
        <v>9.8475222363405335E-2</v>
      </c>
      <c r="E38" s="48">
        <f t="shared" ref="E38:H38" si="6">E37/$C37</f>
        <v>3.2401524777636595E-2</v>
      </c>
      <c r="F38" s="48">
        <f t="shared" si="6"/>
        <v>5.2096569250317665E-2</v>
      </c>
      <c r="G38" s="48">
        <f t="shared" si="6"/>
        <v>9.9745870393900884E-2</v>
      </c>
      <c r="H38" s="48">
        <f t="shared" si="6"/>
        <v>7.3697585768742052E-2</v>
      </c>
      <c r="I38" s="48">
        <f>I37/$C37</f>
        <v>4.4472681067344345E-2</v>
      </c>
      <c r="J38" s="48">
        <f t="shared" ref="J38:Q38" si="7">J37/$C37</f>
        <v>4.8284625158831002E-2</v>
      </c>
      <c r="K38" s="48">
        <f t="shared" si="7"/>
        <v>0.16899618805590852</v>
      </c>
      <c r="L38" s="48">
        <f t="shared" si="7"/>
        <v>4.3837357052096571E-2</v>
      </c>
      <c r="M38" s="48">
        <f t="shared" si="7"/>
        <v>8.1321473951715378E-2</v>
      </c>
      <c r="N38" s="48">
        <f t="shared" si="7"/>
        <v>3.2401524777636595E-2</v>
      </c>
      <c r="O38" s="48">
        <f t="shared" si="7"/>
        <v>0.11880559085133419</v>
      </c>
      <c r="P38" s="48">
        <f t="shared" si="7"/>
        <v>2.9224904701397714E-2</v>
      </c>
      <c r="Q38" s="48">
        <f t="shared" si="7"/>
        <v>7.6238881829733166E-2</v>
      </c>
    </row>
    <row r="39" spans="2:17" ht="12.75" thickTop="1" x14ac:dyDescent="0.15">
      <c r="B39" s="50" t="s">
        <v>5</v>
      </c>
      <c r="C39" s="44">
        <f>SUM(D39:Q39)</f>
        <v>466</v>
      </c>
      <c r="D39" s="51">
        <v>50</v>
      </c>
      <c r="E39" s="45">
        <v>16</v>
      </c>
      <c r="F39" s="45">
        <v>24</v>
      </c>
      <c r="G39" s="45">
        <v>43</v>
      </c>
      <c r="H39" s="45">
        <v>35</v>
      </c>
      <c r="I39" s="51">
        <v>18</v>
      </c>
      <c r="J39" s="45">
        <v>16</v>
      </c>
      <c r="K39" s="45">
        <v>84</v>
      </c>
      <c r="L39" s="45">
        <v>17</v>
      </c>
      <c r="M39" s="45">
        <v>38</v>
      </c>
      <c r="N39" s="45">
        <v>13</v>
      </c>
      <c r="O39" s="45">
        <v>57</v>
      </c>
      <c r="P39" s="45">
        <v>12</v>
      </c>
      <c r="Q39" s="45">
        <v>43</v>
      </c>
    </row>
    <row r="40" spans="2:17" x14ac:dyDescent="0.15">
      <c r="B40" s="52"/>
      <c r="C40" s="53">
        <f>$C39/C39</f>
        <v>1</v>
      </c>
      <c r="D40" s="53">
        <f>D39/$C39</f>
        <v>0.1072961373390558</v>
      </c>
      <c r="E40" s="53">
        <f t="shared" ref="E40:H40" si="8">E39/$C39</f>
        <v>3.4334763948497854E-2</v>
      </c>
      <c r="F40" s="53">
        <f t="shared" si="8"/>
        <v>5.1502145922746781E-2</v>
      </c>
      <c r="G40" s="53">
        <f t="shared" si="8"/>
        <v>9.2274678111587988E-2</v>
      </c>
      <c r="H40" s="53">
        <f t="shared" si="8"/>
        <v>7.5107296137339061E-2</v>
      </c>
      <c r="I40" s="53">
        <f>I39/$C39</f>
        <v>3.8626609442060089E-2</v>
      </c>
      <c r="J40" s="53">
        <f t="shared" ref="J40:Q40" si="9">J39/$C39</f>
        <v>3.4334763948497854E-2</v>
      </c>
      <c r="K40" s="53">
        <f t="shared" si="9"/>
        <v>0.18025751072961374</v>
      </c>
      <c r="L40" s="53">
        <f t="shared" si="9"/>
        <v>3.6480686695278972E-2</v>
      </c>
      <c r="M40" s="53">
        <f t="shared" si="9"/>
        <v>8.15450643776824E-2</v>
      </c>
      <c r="N40" s="53">
        <f t="shared" si="9"/>
        <v>2.7896995708154508E-2</v>
      </c>
      <c r="O40" s="53">
        <f t="shared" si="9"/>
        <v>0.12231759656652361</v>
      </c>
      <c r="P40" s="53">
        <f t="shared" si="9"/>
        <v>2.575107296137339E-2</v>
      </c>
      <c r="Q40" s="53">
        <f t="shared" si="9"/>
        <v>9.2274678111587988E-2</v>
      </c>
    </row>
    <row r="41" spans="2:17" x14ac:dyDescent="0.15">
      <c r="B41" s="50" t="s">
        <v>6</v>
      </c>
      <c r="C41" s="44">
        <f>SUM(D41:Q41)</f>
        <v>179</v>
      </c>
      <c r="D41" s="51">
        <v>20</v>
      </c>
      <c r="E41" s="45">
        <v>5</v>
      </c>
      <c r="F41" s="45">
        <v>11</v>
      </c>
      <c r="G41" s="45">
        <v>26</v>
      </c>
      <c r="H41" s="45">
        <v>11</v>
      </c>
      <c r="I41" s="51">
        <v>10</v>
      </c>
      <c r="J41" s="45">
        <v>9</v>
      </c>
      <c r="K41" s="45">
        <v>25</v>
      </c>
      <c r="L41" s="45">
        <v>8</v>
      </c>
      <c r="M41" s="45">
        <v>15</v>
      </c>
      <c r="N41" s="45">
        <v>2</v>
      </c>
      <c r="O41" s="45">
        <v>18</v>
      </c>
      <c r="P41" s="45">
        <v>6</v>
      </c>
      <c r="Q41" s="45">
        <v>13</v>
      </c>
    </row>
    <row r="42" spans="2:17" x14ac:dyDescent="0.15">
      <c r="B42" s="52"/>
      <c r="C42" s="53">
        <f>$C41/C41</f>
        <v>1</v>
      </c>
      <c r="D42" s="53">
        <f>D41/$C41</f>
        <v>0.11173184357541899</v>
      </c>
      <c r="E42" s="53">
        <f t="shared" ref="E42:H42" si="10">E41/$C41</f>
        <v>2.7932960893854747E-2</v>
      </c>
      <c r="F42" s="53">
        <f t="shared" si="10"/>
        <v>6.1452513966480445E-2</v>
      </c>
      <c r="G42" s="53">
        <f t="shared" si="10"/>
        <v>0.14525139664804471</v>
      </c>
      <c r="H42" s="53">
        <f t="shared" si="10"/>
        <v>6.1452513966480445E-2</v>
      </c>
      <c r="I42" s="53">
        <f>I41/$C41</f>
        <v>5.5865921787709494E-2</v>
      </c>
      <c r="J42" s="53">
        <f t="shared" ref="J42:Q42" si="11">J41/$C41</f>
        <v>5.027932960893855E-2</v>
      </c>
      <c r="K42" s="53">
        <f t="shared" si="11"/>
        <v>0.13966480446927373</v>
      </c>
      <c r="L42" s="53">
        <f t="shared" si="11"/>
        <v>4.4692737430167599E-2</v>
      </c>
      <c r="M42" s="53">
        <f t="shared" si="11"/>
        <v>8.3798882681564241E-2</v>
      </c>
      <c r="N42" s="53">
        <f t="shared" si="11"/>
        <v>1.11731843575419E-2</v>
      </c>
      <c r="O42" s="53">
        <f t="shared" si="11"/>
        <v>0.1005586592178771</v>
      </c>
      <c r="P42" s="53">
        <f t="shared" si="11"/>
        <v>3.3519553072625698E-2</v>
      </c>
      <c r="Q42" s="53">
        <f t="shared" si="11"/>
        <v>7.2625698324022353E-2</v>
      </c>
    </row>
    <row r="43" spans="2:17" x14ac:dyDescent="0.15">
      <c r="B43" s="50" t="s">
        <v>7</v>
      </c>
      <c r="C43" s="44">
        <f>SUM(D43:Q43)</f>
        <v>421</v>
      </c>
      <c r="D43" s="51">
        <v>36</v>
      </c>
      <c r="E43" s="45">
        <v>16</v>
      </c>
      <c r="F43" s="45">
        <v>23</v>
      </c>
      <c r="G43" s="45">
        <v>39</v>
      </c>
      <c r="H43" s="45">
        <v>34</v>
      </c>
      <c r="I43" s="51">
        <v>23</v>
      </c>
      <c r="J43" s="45">
        <v>25</v>
      </c>
      <c r="K43" s="45">
        <v>71</v>
      </c>
      <c r="L43" s="45">
        <v>18</v>
      </c>
      <c r="M43" s="45">
        <v>25</v>
      </c>
      <c r="N43" s="45">
        <v>14</v>
      </c>
      <c r="O43" s="45">
        <v>54</v>
      </c>
      <c r="P43" s="45">
        <v>9</v>
      </c>
      <c r="Q43" s="45">
        <v>34</v>
      </c>
    </row>
    <row r="44" spans="2:17" x14ac:dyDescent="0.15">
      <c r="B44" s="52"/>
      <c r="C44" s="53">
        <f>$C43/C43</f>
        <v>1</v>
      </c>
      <c r="D44" s="53">
        <f>D43/$C43</f>
        <v>8.5510688836104506E-2</v>
      </c>
      <c r="E44" s="53">
        <f t="shared" ref="E44:H44" si="12">E43/$C43</f>
        <v>3.800475059382423E-2</v>
      </c>
      <c r="F44" s="53">
        <f t="shared" si="12"/>
        <v>5.4631828978622329E-2</v>
      </c>
      <c r="G44" s="53">
        <f t="shared" si="12"/>
        <v>9.2636579572446559E-2</v>
      </c>
      <c r="H44" s="53">
        <f t="shared" si="12"/>
        <v>8.076009501187649E-2</v>
      </c>
      <c r="I44" s="53">
        <f>I43/$C43</f>
        <v>5.4631828978622329E-2</v>
      </c>
      <c r="J44" s="53">
        <f t="shared" ref="J44:Q44" si="13">J43/$C43</f>
        <v>5.9382422802850353E-2</v>
      </c>
      <c r="K44" s="53">
        <f t="shared" si="13"/>
        <v>0.16864608076009502</v>
      </c>
      <c r="L44" s="53">
        <f t="shared" si="13"/>
        <v>4.2755344418052253E-2</v>
      </c>
      <c r="M44" s="53">
        <f t="shared" si="13"/>
        <v>5.9382422802850353E-2</v>
      </c>
      <c r="N44" s="53">
        <f t="shared" si="13"/>
        <v>3.3254156769596199E-2</v>
      </c>
      <c r="O44" s="53">
        <f t="shared" si="13"/>
        <v>0.12826603325415678</v>
      </c>
      <c r="P44" s="53">
        <f t="shared" si="13"/>
        <v>2.1377672209026127E-2</v>
      </c>
      <c r="Q44" s="53">
        <f t="shared" si="13"/>
        <v>8.076009501187649E-2</v>
      </c>
    </row>
    <row r="45" spans="2:17" x14ac:dyDescent="0.15">
      <c r="B45" s="50" t="s">
        <v>8</v>
      </c>
      <c r="C45" s="44">
        <f>SUM(D45:Q45)</f>
        <v>68</v>
      </c>
      <c r="D45" s="51">
        <v>8</v>
      </c>
      <c r="E45" s="45">
        <v>0</v>
      </c>
      <c r="F45" s="45">
        <v>3</v>
      </c>
      <c r="G45" s="45">
        <v>7</v>
      </c>
      <c r="H45" s="45">
        <v>3</v>
      </c>
      <c r="I45" s="51">
        <v>2</v>
      </c>
      <c r="J45" s="45">
        <v>5</v>
      </c>
      <c r="K45" s="45">
        <v>11</v>
      </c>
      <c r="L45" s="45">
        <v>4</v>
      </c>
      <c r="M45" s="45">
        <v>8</v>
      </c>
      <c r="N45" s="45">
        <v>2</v>
      </c>
      <c r="O45" s="45">
        <v>7</v>
      </c>
      <c r="P45" s="45">
        <v>2</v>
      </c>
      <c r="Q45" s="45">
        <v>6</v>
      </c>
    </row>
    <row r="46" spans="2:17" x14ac:dyDescent="0.15">
      <c r="B46" s="52"/>
      <c r="C46" s="53">
        <f>$C45/C45</f>
        <v>1</v>
      </c>
      <c r="D46" s="53">
        <f>D45/$C45</f>
        <v>0.11764705882352941</v>
      </c>
      <c r="E46" s="53">
        <f t="shared" ref="E46:H46" si="14">E45/$C45</f>
        <v>0</v>
      </c>
      <c r="F46" s="53">
        <f t="shared" si="14"/>
        <v>4.4117647058823532E-2</v>
      </c>
      <c r="G46" s="53">
        <f t="shared" si="14"/>
        <v>0.10294117647058823</v>
      </c>
      <c r="H46" s="53">
        <f t="shared" si="14"/>
        <v>4.4117647058823532E-2</v>
      </c>
      <c r="I46" s="53">
        <f>I45/$C45</f>
        <v>2.9411764705882353E-2</v>
      </c>
      <c r="J46" s="53">
        <f t="shared" ref="J46:Q46" si="15">J45/$C45</f>
        <v>7.3529411764705885E-2</v>
      </c>
      <c r="K46" s="53">
        <f t="shared" si="15"/>
        <v>0.16176470588235295</v>
      </c>
      <c r="L46" s="53">
        <f t="shared" si="15"/>
        <v>5.8823529411764705E-2</v>
      </c>
      <c r="M46" s="53">
        <f t="shared" si="15"/>
        <v>0.11764705882352941</v>
      </c>
      <c r="N46" s="53">
        <f t="shared" si="15"/>
        <v>2.9411764705882353E-2</v>
      </c>
      <c r="O46" s="53">
        <f t="shared" si="15"/>
        <v>0.10294117647058823</v>
      </c>
      <c r="P46" s="53">
        <f t="shared" si="15"/>
        <v>2.9411764705882353E-2</v>
      </c>
      <c r="Q46" s="53">
        <f t="shared" si="15"/>
        <v>8.8235294117647065E-2</v>
      </c>
    </row>
    <row r="47" spans="2:17" x14ac:dyDescent="0.15">
      <c r="B47" s="50" t="s">
        <v>9</v>
      </c>
      <c r="C47" s="44">
        <f>SUM(D47:Q47)</f>
        <v>196</v>
      </c>
      <c r="D47" s="51">
        <v>16</v>
      </c>
      <c r="E47" s="45">
        <v>6</v>
      </c>
      <c r="F47" s="45">
        <v>7</v>
      </c>
      <c r="G47" s="45">
        <v>19</v>
      </c>
      <c r="H47" s="45">
        <v>13</v>
      </c>
      <c r="I47" s="51">
        <v>7</v>
      </c>
      <c r="J47" s="45">
        <v>9</v>
      </c>
      <c r="K47" s="45">
        <v>31</v>
      </c>
      <c r="L47" s="45">
        <v>13</v>
      </c>
      <c r="M47" s="45">
        <v>22</v>
      </c>
      <c r="N47" s="45">
        <v>6</v>
      </c>
      <c r="O47" s="45">
        <v>28</v>
      </c>
      <c r="P47" s="45">
        <v>9</v>
      </c>
      <c r="Q47" s="45">
        <v>10</v>
      </c>
    </row>
    <row r="48" spans="2:17" x14ac:dyDescent="0.15">
      <c r="B48" s="52"/>
      <c r="C48" s="53">
        <f>$C47/C47</f>
        <v>1</v>
      </c>
      <c r="D48" s="53">
        <f>D47/$C47</f>
        <v>8.1632653061224483E-2</v>
      </c>
      <c r="E48" s="53">
        <f t="shared" ref="E48:H48" si="16">E47/$C47</f>
        <v>3.0612244897959183E-2</v>
      </c>
      <c r="F48" s="53">
        <f t="shared" si="16"/>
        <v>3.5714285714285712E-2</v>
      </c>
      <c r="G48" s="53">
        <f t="shared" si="16"/>
        <v>9.6938775510204078E-2</v>
      </c>
      <c r="H48" s="53">
        <f t="shared" si="16"/>
        <v>6.6326530612244902E-2</v>
      </c>
      <c r="I48" s="53">
        <f>I47/$C47</f>
        <v>3.5714285714285712E-2</v>
      </c>
      <c r="J48" s="53">
        <f t="shared" ref="J48:O48" si="17">J47/$C47</f>
        <v>4.5918367346938778E-2</v>
      </c>
      <c r="K48" s="53">
        <f t="shared" si="17"/>
        <v>0.15816326530612246</v>
      </c>
      <c r="L48" s="53">
        <f t="shared" si="17"/>
        <v>6.6326530612244902E-2</v>
      </c>
      <c r="M48" s="53">
        <f t="shared" si="17"/>
        <v>0.11224489795918367</v>
      </c>
      <c r="N48" s="53">
        <f t="shared" si="17"/>
        <v>3.0612244897959183E-2</v>
      </c>
      <c r="O48" s="53">
        <f t="shared" si="17"/>
        <v>0.14285714285714285</v>
      </c>
      <c r="P48" s="53">
        <f>P47/$C47</f>
        <v>4.5918367346938778E-2</v>
      </c>
      <c r="Q48" s="53">
        <f t="shared" ref="Q48" si="18">Q47/$C47</f>
        <v>5.1020408163265307E-2</v>
      </c>
    </row>
    <row r="49" spans="2:18" x14ac:dyDescent="0.15">
      <c r="B49" s="50" t="s">
        <v>1</v>
      </c>
      <c r="C49" s="44">
        <f>SUM(D49:Q49)</f>
        <v>9</v>
      </c>
      <c r="D49" s="51">
        <v>0</v>
      </c>
      <c r="E49" s="45">
        <v>1</v>
      </c>
      <c r="F49" s="45">
        <v>0</v>
      </c>
      <c r="G49" s="45">
        <v>0</v>
      </c>
      <c r="H49" s="45">
        <v>1</v>
      </c>
      <c r="I49" s="51">
        <v>1</v>
      </c>
      <c r="J49" s="45">
        <v>1</v>
      </c>
      <c r="K49" s="45">
        <v>2</v>
      </c>
      <c r="L49" s="45">
        <v>0</v>
      </c>
      <c r="M49" s="45">
        <v>0</v>
      </c>
      <c r="N49" s="45">
        <v>2</v>
      </c>
      <c r="O49" s="45">
        <v>0</v>
      </c>
      <c r="P49" s="45">
        <v>1</v>
      </c>
      <c r="Q49" s="45">
        <v>0</v>
      </c>
    </row>
    <row r="50" spans="2:18" x14ac:dyDescent="0.15">
      <c r="B50" s="52"/>
      <c r="C50" s="53">
        <f>$C49/C49</f>
        <v>1</v>
      </c>
      <c r="D50" s="53">
        <f>D49/$C49</f>
        <v>0</v>
      </c>
      <c r="E50" s="53">
        <f t="shared" ref="E50:H50" si="19">E49/$C49</f>
        <v>0.1111111111111111</v>
      </c>
      <c r="F50" s="53">
        <f t="shared" si="19"/>
        <v>0</v>
      </c>
      <c r="G50" s="53">
        <f t="shared" si="19"/>
        <v>0</v>
      </c>
      <c r="H50" s="53">
        <f t="shared" si="19"/>
        <v>0.1111111111111111</v>
      </c>
      <c r="I50" s="53">
        <f>I49/$C49</f>
        <v>0.1111111111111111</v>
      </c>
      <c r="J50" s="53">
        <f t="shared" ref="J50:Q50" si="20">J49/$C49</f>
        <v>0.1111111111111111</v>
      </c>
      <c r="K50" s="53">
        <f t="shared" si="20"/>
        <v>0.22222222222222221</v>
      </c>
      <c r="L50" s="53">
        <f t="shared" si="20"/>
        <v>0</v>
      </c>
      <c r="M50" s="53">
        <f t="shared" si="20"/>
        <v>0</v>
      </c>
      <c r="N50" s="53">
        <f t="shared" si="20"/>
        <v>0.22222222222222221</v>
      </c>
      <c r="O50" s="53">
        <f t="shared" si="20"/>
        <v>0</v>
      </c>
      <c r="P50" s="53">
        <f t="shared" si="20"/>
        <v>0.1111111111111111</v>
      </c>
      <c r="Q50" s="53">
        <f t="shared" si="20"/>
        <v>0</v>
      </c>
    </row>
    <row r="51" spans="2:18" x14ac:dyDescent="0.15">
      <c r="B51" s="50" t="s">
        <v>10</v>
      </c>
      <c r="C51" s="44">
        <f>SUM(D51:Q51)</f>
        <v>38</v>
      </c>
      <c r="D51" s="51">
        <v>3</v>
      </c>
      <c r="E51" s="45">
        <v>0</v>
      </c>
      <c r="F51" s="45">
        <v>3</v>
      </c>
      <c r="G51" s="45">
        <v>1</v>
      </c>
      <c r="H51" s="45">
        <v>4</v>
      </c>
      <c r="I51" s="51">
        <v>0</v>
      </c>
      <c r="J51" s="45">
        <v>2</v>
      </c>
      <c r="K51" s="45">
        <v>8</v>
      </c>
      <c r="L51" s="45">
        <v>3</v>
      </c>
      <c r="M51" s="45">
        <v>7</v>
      </c>
      <c r="N51" s="45">
        <v>2</v>
      </c>
      <c r="O51" s="45">
        <v>3</v>
      </c>
      <c r="P51" s="45">
        <v>1</v>
      </c>
      <c r="Q51" s="45">
        <v>1</v>
      </c>
    </row>
    <row r="52" spans="2:18" x14ac:dyDescent="0.15">
      <c r="B52" s="52"/>
      <c r="C52" s="53">
        <f>$C51/C51</f>
        <v>1</v>
      </c>
      <c r="D52" s="53">
        <f>D51/$C51</f>
        <v>7.8947368421052627E-2</v>
      </c>
      <c r="E52" s="53">
        <f t="shared" ref="E52:H52" si="21">E51/$C51</f>
        <v>0</v>
      </c>
      <c r="F52" s="53">
        <f t="shared" si="21"/>
        <v>7.8947368421052627E-2</v>
      </c>
      <c r="G52" s="53">
        <f t="shared" si="21"/>
        <v>2.6315789473684209E-2</v>
      </c>
      <c r="H52" s="53">
        <f t="shared" si="21"/>
        <v>0.10526315789473684</v>
      </c>
      <c r="I52" s="53">
        <f>I51/$C51</f>
        <v>0</v>
      </c>
      <c r="J52" s="53">
        <f t="shared" ref="J52:Q52" si="22">J51/$C51</f>
        <v>5.2631578947368418E-2</v>
      </c>
      <c r="K52" s="53">
        <f t="shared" si="22"/>
        <v>0.21052631578947367</v>
      </c>
      <c r="L52" s="53">
        <f t="shared" si="22"/>
        <v>7.8947368421052627E-2</v>
      </c>
      <c r="M52" s="53">
        <f t="shared" si="22"/>
        <v>0.18421052631578946</v>
      </c>
      <c r="N52" s="53">
        <f t="shared" si="22"/>
        <v>5.2631578947368418E-2</v>
      </c>
      <c r="O52" s="53">
        <f t="shared" si="22"/>
        <v>7.8947368421052627E-2</v>
      </c>
      <c r="P52" s="53">
        <f t="shared" si="22"/>
        <v>2.6315789473684209E-2</v>
      </c>
      <c r="Q52" s="53">
        <f t="shared" si="22"/>
        <v>2.6315789473684209E-2</v>
      </c>
    </row>
    <row r="53" spans="2:18" x14ac:dyDescent="0.15">
      <c r="B53" s="50" t="s">
        <v>11</v>
      </c>
      <c r="C53" s="44">
        <f>SUM(D53:Q53)</f>
        <v>7</v>
      </c>
      <c r="D53" s="51">
        <v>0</v>
      </c>
      <c r="E53" s="45">
        <v>0</v>
      </c>
      <c r="F53" s="45">
        <v>0</v>
      </c>
      <c r="G53" s="45">
        <v>1</v>
      </c>
      <c r="H53" s="45">
        <v>0</v>
      </c>
      <c r="I53" s="51">
        <v>1</v>
      </c>
      <c r="J53" s="45">
        <v>1</v>
      </c>
      <c r="K53" s="45">
        <v>1</v>
      </c>
      <c r="L53" s="45">
        <v>0</v>
      </c>
      <c r="M53" s="45">
        <v>1</v>
      </c>
      <c r="N53" s="45">
        <v>2</v>
      </c>
      <c r="O53" s="45">
        <v>0</v>
      </c>
      <c r="P53" s="45">
        <v>0</v>
      </c>
      <c r="Q53" s="45">
        <v>0</v>
      </c>
    </row>
    <row r="54" spans="2:18" x14ac:dyDescent="0.15">
      <c r="B54" s="52"/>
      <c r="C54" s="53">
        <f>$C53/C53</f>
        <v>1</v>
      </c>
      <c r="D54" s="53">
        <f>D53/$C53</f>
        <v>0</v>
      </c>
      <c r="E54" s="53">
        <f t="shared" ref="E54:H54" si="23">E53/$C53</f>
        <v>0</v>
      </c>
      <c r="F54" s="53">
        <f t="shared" si="23"/>
        <v>0</v>
      </c>
      <c r="G54" s="53">
        <f t="shared" si="23"/>
        <v>0.14285714285714285</v>
      </c>
      <c r="H54" s="53">
        <f t="shared" si="23"/>
        <v>0</v>
      </c>
      <c r="I54" s="53">
        <f>I53/$C53</f>
        <v>0.14285714285714285</v>
      </c>
      <c r="J54" s="53">
        <f t="shared" ref="J54:Q54" si="24">J53/$C53</f>
        <v>0.14285714285714285</v>
      </c>
      <c r="K54" s="53">
        <f t="shared" si="24"/>
        <v>0.14285714285714285</v>
      </c>
      <c r="L54" s="53">
        <f t="shared" si="24"/>
        <v>0</v>
      </c>
      <c r="M54" s="53">
        <f t="shared" si="24"/>
        <v>0.14285714285714285</v>
      </c>
      <c r="N54" s="53">
        <f t="shared" si="24"/>
        <v>0.2857142857142857</v>
      </c>
      <c r="O54" s="53">
        <f t="shared" si="24"/>
        <v>0</v>
      </c>
      <c r="P54" s="53">
        <f t="shared" si="24"/>
        <v>0</v>
      </c>
      <c r="Q54" s="53">
        <f t="shared" si="24"/>
        <v>0</v>
      </c>
    </row>
    <row r="55" spans="2:18" x14ac:dyDescent="0.15">
      <c r="B55" s="50" t="s">
        <v>12</v>
      </c>
      <c r="C55" s="44">
        <f>SUM(D55:Q55)</f>
        <v>29</v>
      </c>
      <c r="D55" s="51">
        <v>3</v>
      </c>
      <c r="E55" s="45">
        <v>2</v>
      </c>
      <c r="F55" s="45">
        <v>0</v>
      </c>
      <c r="G55" s="45">
        <v>3</v>
      </c>
      <c r="H55" s="45">
        <v>2</v>
      </c>
      <c r="I55" s="51">
        <v>3</v>
      </c>
      <c r="J55" s="45">
        <v>0</v>
      </c>
      <c r="K55" s="45">
        <v>7</v>
      </c>
      <c r="L55" s="45">
        <v>0</v>
      </c>
      <c r="M55" s="45">
        <v>2</v>
      </c>
      <c r="N55" s="45">
        <v>1</v>
      </c>
      <c r="O55" s="45">
        <v>2</v>
      </c>
      <c r="P55" s="45">
        <v>2</v>
      </c>
      <c r="Q55" s="45">
        <v>2</v>
      </c>
    </row>
    <row r="56" spans="2:18" x14ac:dyDescent="0.15">
      <c r="B56" s="52"/>
      <c r="C56" s="53">
        <f>$C55/C55</f>
        <v>1</v>
      </c>
      <c r="D56" s="53">
        <f>D55/$C55</f>
        <v>0.10344827586206896</v>
      </c>
      <c r="E56" s="53">
        <f t="shared" ref="E56:H56" si="25">E55/$C55</f>
        <v>6.8965517241379309E-2</v>
      </c>
      <c r="F56" s="53">
        <f t="shared" si="25"/>
        <v>0</v>
      </c>
      <c r="G56" s="53">
        <f t="shared" si="25"/>
        <v>0.10344827586206896</v>
      </c>
      <c r="H56" s="53">
        <f t="shared" si="25"/>
        <v>6.8965517241379309E-2</v>
      </c>
      <c r="I56" s="53">
        <f>I55/$C55</f>
        <v>0.10344827586206896</v>
      </c>
      <c r="J56" s="53">
        <f t="shared" ref="J56:Q56" si="26">J55/$C55</f>
        <v>0</v>
      </c>
      <c r="K56" s="53">
        <f t="shared" si="26"/>
        <v>0.2413793103448276</v>
      </c>
      <c r="L56" s="53">
        <f t="shared" si="26"/>
        <v>0</v>
      </c>
      <c r="M56" s="53">
        <f t="shared" si="26"/>
        <v>6.8965517241379309E-2</v>
      </c>
      <c r="N56" s="53">
        <f>N55/$C55</f>
        <v>3.4482758620689655E-2</v>
      </c>
      <c r="O56" s="53">
        <f t="shared" si="26"/>
        <v>6.8965517241379309E-2</v>
      </c>
      <c r="P56" s="53">
        <f t="shared" si="26"/>
        <v>6.8965517241379309E-2</v>
      </c>
      <c r="Q56" s="53">
        <f t="shared" si="26"/>
        <v>6.8965517241379309E-2</v>
      </c>
    </row>
    <row r="57" spans="2:18" x14ac:dyDescent="0.15">
      <c r="B57" s="50" t="s">
        <v>13</v>
      </c>
      <c r="C57" s="44">
        <f>SUM(D57:Q57)</f>
        <v>24</v>
      </c>
      <c r="D57" s="138">
        <v>1</v>
      </c>
      <c r="E57" s="138">
        <v>0</v>
      </c>
      <c r="F57" s="138">
        <v>1</v>
      </c>
      <c r="G57" s="138">
        <v>3</v>
      </c>
      <c r="H57" s="138">
        <v>3</v>
      </c>
      <c r="I57" s="138">
        <v>0</v>
      </c>
      <c r="J57" s="138">
        <v>2</v>
      </c>
      <c r="K57" s="138">
        <v>7</v>
      </c>
      <c r="L57" s="138">
        <v>3</v>
      </c>
      <c r="M57" s="138">
        <v>2</v>
      </c>
      <c r="N57" s="138">
        <v>0</v>
      </c>
      <c r="O57" s="138">
        <v>2</v>
      </c>
      <c r="P57" s="138">
        <v>0</v>
      </c>
      <c r="Q57" s="138">
        <v>0</v>
      </c>
    </row>
    <row r="58" spans="2:18" x14ac:dyDescent="0.15">
      <c r="B58" s="52"/>
      <c r="C58" s="53">
        <f>$C57/C57</f>
        <v>1</v>
      </c>
      <c r="D58" s="53">
        <f>D57/$C57</f>
        <v>4.1666666666666664E-2</v>
      </c>
      <c r="E58" s="53">
        <f t="shared" ref="E58:H58" si="27">E57/$C57</f>
        <v>0</v>
      </c>
      <c r="F58" s="53">
        <f t="shared" si="27"/>
        <v>4.1666666666666664E-2</v>
      </c>
      <c r="G58" s="53">
        <f t="shared" si="27"/>
        <v>0.125</v>
      </c>
      <c r="H58" s="53">
        <f t="shared" si="27"/>
        <v>0.125</v>
      </c>
      <c r="I58" s="53">
        <f>I57/$C57</f>
        <v>0</v>
      </c>
      <c r="J58" s="53">
        <f t="shared" ref="J58:Q58" si="28">J57/$C57</f>
        <v>8.3333333333333329E-2</v>
      </c>
      <c r="K58" s="53">
        <f t="shared" si="28"/>
        <v>0.29166666666666669</v>
      </c>
      <c r="L58" s="53">
        <f t="shared" si="28"/>
        <v>0.125</v>
      </c>
      <c r="M58" s="53">
        <f t="shared" si="28"/>
        <v>8.3333333333333329E-2</v>
      </c>
      <c r="N58" s="53">
        <f t="shared" si="28"/>
        <v>0</v>
      </c>
      <c r="O58" s="53">
        <f t="shared" si="28"/>
        <v>8.3333333333333329E-2</v>
      </c>
      <c r="P58" s="53">
        <f t="shared" si="28"/>
        <v>0</v>
      </c>
      <c r="Q58" s="53">
        <f t="shared" si="28"/>
        <v>0</v>
      </c>
    </row>
    <row r="59" spans="2:18" x14ac:dyDescent="0.15">
      <c r="B59" s="50" t="s">
        <v>43</v>
      </c>
      <c r="C59" s="44">
        <f>SUM(D59:Q59)</f>
        <v>137</v>
      </c>
      <c r="D59" s="51">
        <v>18</v>
      </c>
      <c r="E59" s="45">
        <v>5</v>
      </c>
      <c r="F59" s="45">
        <v>10</v>
      </c>
      <c r="G59" s="45">
        <v>15</v>
      </c>
      <c r="H59" s="45">
        <v>10</v>
      </c>
      <c r="I59" s="51">
        <v>5</v>
      </c>
      <c r="J59" s="45">
        <v>6</v>
      </c>
      <c r="K59" s="45">
        <v>19</v>
      </c>
      <c r="L59" s="45">
        <v>3</v>
      </c>
      <c r="M59" s="45">
        <v>8</v>
      </c>
      <c r="N59" s="45">
        <v>7</v>
      </c>
      <c r="O59" s="45">
        <v>16</v>
      </c>
      <c r="P59" s="45">
        <v>4</v>
      </c>
      <c r="Q59" s="45">
        <v>11</v>
      </c>
    </row>
    <row r="60" spans="2:18" x14ac:dyDescent="0.15">
      <c r="B60" s="52"/>
      <c r="C60" s="53">
        <f>$C59/C59</f>
        <v>1</v>
      </c>
      <c r="D60" s="53">
        <f>D59/$C59</f>
        <v>0.13138686131386862</v>
      </c>
      <c r="E60" s="53">
        <f t="shared" ref="E60:H60" si="29">E59/$C59</f>
        <v>3.6496350364963501E-2</v>
      </c>
      <c r="F60" s="53">
        <f t="shared" si="29"/>
        <v>7.2992700729927001E-2</v>
      </c>
      <c r="G60" s="53">
        <f t="shared" si="29"/>
        <v>0.10948905109489052</v>
      </c>
      <c r="H60" s="53">
        <f t="shared" si="29"/>
        <v>7.2992700729927001E-2</v>
      </c>
      <c r="I60" s="53">
        <f>I59/$C59</f>
        <v>3.6496350364963501E-2</v>
      </c>
      <c r="J60" s="53">
        <f t="shared" ref="J60:Q60" si="30">J59/$C59</f>
        <v>4.3795620437956206E-2</v>
      </c>
      <c r="K60" s="53">
        <f t="shared" si="30"/>
        <v>0.13868613138686131</v>
      </c>
      <c r="L60" s="53">
        <f t="shared" si="30"/>
        <v>2.1897810218978103E-2</v>
      </c>
      <c r="M60" s="53">
        <f t="shared" si="30"/>
        <v>5.8394160583941604E-2</v>
      </c>
      <c r="N60" s="53">
        <f t="shared" si="30"/>
        <v>5.1094890510948905E-2</v>
      </c>
      <c r="O60" s="53">
        <f t="shared" si="30"/>
        <v>0.11678832116788321</v>
      </c>
      <c r="P60" s="53">
        <f t="shared" si="30"/>
        <v>2.9197080291970802E-2</v>
      </c>
      <c r="Q60" s="53">
        <f t="shared" si="30"/>
        <v>8.0291970802919707E-2</v>
      </c>
    </row>
    <row r="62" spans="2:18" x14ac:dyDescent="0.4">
      <c r="B62" s="18" t="s">
        <v>48</v>
      </c>
      <c r="Q62" s="19"/>
      <c r="R62" s="19"/>
    </row>
    <row r="63" spans="2:18" s="24" customFormat="1" ht="67.5" x14ac:dyDescent="0.4">
      <c r="B63" s="89"/>
      <c r="C63" s="90" t="s">
        <v>39</v>
      </c>
      <c r="D63" s="96" t="s">
        <v>223</v>
      </c>
      <c r="E63" s="96" t="s">
        <v>224</v>
      </c>
      <c r="F63" s="96" t="s">
        <v>225</v>
      </c>
      <c r="G63" s="96" t="s">
        <v>226</v>
      </c>
      <c r="H63" s="96" t="s">
        <v>227</v>
      </c>
      <c r="I63" s="96" t="s">
        <v>228</v>
      </c>
      <c r="J63" s="96" t="s">
        <v>229</v>
      </c>
      <c r="K63" s="96" t="s">
        <v>230</v>
      </c>
      <c r="L63" s="96" t="s">
        <v>231</v>
      </c>
      <c r="M63" s="96" t="s">
        <v>232</v>
      </c>
      <c r="N63" s="96" t="s">
        <v>233</v>
      </c>
      <c r="O63" s="96" t="s">
        <v>234</v>
      </c>
      <c r="P63" s="91" t="s">
        <v>112</v>
      </c>
      <c r="Q63" s="91" t="s">
        <v>91</v>
      </c>
    </row>
    <row r="64" spans="2:18" x14ac:dyDescent="0.15">
      <c r="B64" s="168" t="s">
        <v>42</v>
      </c>
      <c r="C64" s="44">
        <f>SUM(D64:Q64)</f>
        <v>1574</v>
      </c>
      <c r="D64" s="45">
        <f t="shared" ref="D64:Q64" si="31">SUM(D66,D68,D70,D72,D74,)</f>
        <v>155</v>
      </c>
      <c r="E64" s="45">
        <f t="shared" si="31"/>
        <v>51</v>
      </c>
      <c r="F64" s="45">
        <f t="shared" si="31"/>
        <v>82</v>
      </c>
      <c r="G64" s="45">
        <f t="shared" si="31"/>
        <v>157</v>
      </c>
      <c r="H64" s="45">
        <f t="shared" si="31"/>
        <v>116</v>
      </c>
      <c r="I64" s="45">
        <f t="shared" si="31"/>
        <v>70</v>
      </c>
      <c r="J64" s="45">
        <f t="shared" si="31"/>
        <v>76</v>
      </c>
      <c r="K64" s="45">
        <f t="shared" si="31"/>
        <v>266</v>
      </c>
      <c r="L64" s="45">
        <f t="shared" si="31"/>
        <v>69</v>
      </c>
      <c r="M64" s="45">
        <f t="shared" si="31"/>
        <v>128</v>
      </c>
      <c r="N64" s="45">
        <f t="shared" si="31"/>
        <v>51</v>
      </c>
      <c r="O64" s="45">
        <f t="shared" si="31"/>
        <v>187</v>
      </c>
      <c r="P64" s="45">
        <f t="shared" si="31"/>
        <v>46</v>
      </c>
      <c r="Q64" s="45">
        <f t="shared" si="31"/>
        <v>120</v>
      </c>
      <c r="R64" s="19"/>
    </row>
    <row r="65" spans="2:18" ht="12.75" thickBot="1" x14ac:dyDescent="0.2">
      <c r="B65" s="47"/>
      <c r="C65" s="48">
        <f>$C64/C64</f>
        <v>1</v>
      </c>
      <c r="D65" s="48">
        <f t="shared" ref="D65:Q65" si="32">D64/$C64</f>
        <v>9.8475222363405335E-2</v>
      </c>
      <c r="E65" s="48">
        <f t="shared" si="32"/>
        <v>3.2401524777636595E-2</v>
      </c>
      <c r="F65" s="48">
        <f t="shared" si="32"/>
        <v>5.2096569250317665E-2</v>
      </c>
      <c r="G65" s="48">
        <f t="shared" si="32"/>
        <v>9.9745870393900884E-2</v>
      </c>
      <c r="H65" s="48">
        <f t="shared" si="32"/>
        <v>7.3697585768742052E-2</v>
      </c>
      <c r="I65" s="48">
        <f t="shared" si="32"/>
        <v>4.4472681067344345E-2</v>
      </c>
      <c r="J65" s="48">
        <f t="shared" si="32"/>
        <v>4.8284625158831002E-2</v>
      </c>
      <c r="K65" s="48">
        <f t="shared" si="32"/>
        <v>0.16899618805590852</v>
      </c>
      <c r="L65" s="48">
        <f t="shared" si="32"/>
        <v>4.3837357052096571E-2</v>
      </c>
      <c r="M65" s="48">
        <f t="shared" si="32"/>
        <v>8.1321473951715378E-2</v>
      </c>
      <c r="N65" s="48">
        <f t="shared" si="32"/>
        <v>3.2401524777636595E-2</v>
      </c>
      <c r="O65" s="48">
        <f t="shared" si="32"/>
        <v>0.11880559085133419</v>
      </c>
      <c r="P65" s="48">
        <f t="shared" si="32"/>
        <v>2.9224904701397714E-2</v>
      </c>
      <c r="Q65" s="48">
        <f t="shared" si="32"/>
        <v>7.6238881829733166E-2</v>
      </c>
      <c r="R65" s="19"/>
    </row>
    <row r="66" spans="2:18" ht="12.75" thickTop="1" x14ac:dyDescent="0.15">
      <c r="B66" s="50" t="s">
        <v>17</v>
      </c>
      <c r="C66" s="44">
        <f>SUM(D66:Q66)</f>
        <v>1221</v>
      </c>
      <c r="D66" s="51">
        <v>123</v>
      </c>
      <c r="E66" s="45">
        <v>35</v>
      </c>
      <c r="F66" s="45">
        <v>60</v>
      </c>
      <c r="G66" s="45">
        <v>133</v>
      </c>
      <c r="H66" s="51">
        <v>79</v>
      </c>
      <c r="I66" s="45">
        <v>48</v>
      </c>
      <c r="J66" s="45">
        <v>57</v>
      </c>
      <c r="K66" s="45">
        <v>208</v>
      </c>
      <c r="L66" s="45">
        <v>52</v>
      </c>
      <c r="M66" s="45">
        <v>94</v>
      </c>
      <c r="N66" s="45">
        <v>40</v>
      </c>
      <c r="O66" s="45">
        <v>156</v>
      </c>
      <c r="P66" s="45">
        <v>33</v>
      </c>
      <c r="Q66" s="45">
        <v>103</v>
      </c>
      <c r="R66" s="19"/>
    </row>
    <row r="67" spans="2:18" x14ac:dyDescent="0.15">
      <c r="B67" s="52"/>
      <c r="C67" s="53">
        <f>$C66/C66</f>
        <v>1</v>
      </c>
      <c r="D67" s="53">
        <f t="shared" ref="D67:Q67" si="33">D66/$C66</f>
        <v>0.10073710073710074</v>
      </c>
      <c r="E67" s="53">
        <f t="shared" si="33"/>
        <v>2.8665028665028666E-2</v>
      </c>
      <c r="F67" s="53">
        <f t="shared" si="33"/>
        <v>4.9140049140049137E-2</v>
      </c>
      <c r="G67" s="53">
        <f t="shared" si="33"/>
        <v>0.10892710892710893</v>
      </c>
      <c r="H67" s="53">
        <f t="shared" si="33"/>
        <v>6.4701064701064695E-2</v>
      </c>
      <c r="I67" s="53">
        <f t="shared" si="33"/>
        <v>3.9312039312039311E-2</v>
      </c>
      <c r="J67" s="53">
        <f t="shared" si="33"/>
        <v>4.6683046683046681E-2</v>
      </c>
      <c r="K67" s="53">
        <f t="shared" si="33"/>
        <v>0.17035217035217035</v>
      </c>
      <c r="L67" s="53">
        <f t="shared" si="33"/>
        <v>4.2588042588042586E-2</v>
      </c>
      <c r="M67" s="53">
        <f t="shared" si="33"/>
        <v>7.6986076986076984E-2</v>
      </c>
      <c r="N67" s="53">
        <f t="shared" si="33"/>
        <v>3.276003276003276E-2</v>
      </c>
      <c r="O67" s="53">
        <f t="shared" si="33"/>
        <v>0.12776412776412777</v>
      </c>
      <c r="P67" s="53">
        <f t="shared" si="33"/>
        <v>2.7027027027027029E-2</v>
      </c>
      <c r="Q67" s="53">
        <f t="shared" si="33"/>
        <v>8.4357084357084361E-2</v>
      </c>
      <c r="R67" s="19"/>
    </row>
    <row r="68" spans="2:18" x14ac:dyDescent="0.15">
      <c r="B68" s="50" t="s">
        <v>18</v>
      </c>
      <c r="C68" s="44">
        <f>SUM(D68:Q68)</f>
        <v>187</v>
      </c>
      <c r="D68" s="51">
        <v>12</v>
      </c>
      <c r="E68" s="45">
        <v>6</v>
      </c>
      <c r="F68" s="45">
        <v>8</v>
      </c>
      <c r="G68" s="45">
        <v>15</v>
      </c>
      <c r="H68" s="51">
        <v>18</v>
      </c>
      <c r="I68" s="45">
        <v>12</v>
      </c>
      <c r="J68" s="45">
        <v>7</v>
      </c>
      <c r="K68" s="45">
        <v>35</v>
      </c>
      <c r="L68" s="45">
        <v>11</v>
      </c>
      <c r="M68" s="45">
        <v>23</v>
      </c>
      <c r="N68" s="45">
        <v>7</v>
      </c>
      <c r="O68" s="45">
        <v>20</v>
      </c>
      <c r="P68" s="45">
        <v>5</v>
      </c>
      <c r="Q68" s="45">
        <v>8</v>
      </c>
      <c r="R68" s="19"/>
    </row>
    <row r="69" spans="2:18" x14ac:dyDescent="0.15">
      <c r="B69" s="52"/>
      <c r="C69" s="53">
        <f>$C68/C68</f>
        <v>1</v>
      </c>
      <c r="D69" s="53">
        <f t="shared" ref="D69:Q69" si="34">D68/$C68</f>
        <v>6.4171122994652413E-2</v>
      </c>
      <c r="E69" s="53">
        <f t="shared" si="34"/>
        <v>3.2085561497326207E-2</v>
      </c>
      <c r="F69" s="53">
        <f t="shared" si="34"/>
        <v>4.2780748663101602E-2</v>
      </c>
      <c r="G69" s="53">
        <f t="shared" si="34"/>
        <v>8.0213903743315509E-2</v>
      </c>
      <c r="H69" s="53">
        <f t="shared" si="34"/>
        <v>9.6256684491978606E-2</v>
      </c>
      <c r="I69" s="53">
        <f t="shared" si="34"/>
        <v>6.4171122994652413E-2</v>
      </c>
      <c r="J69" s="53">
        <f t="shared" si="34"/>
        <v>3.7433155080213901E-2</v>
      </c>
      <c r="K69" s="53">
        <f t="shared" si="34"/>
        <v>0.18716577540106952</v>
      </c>
      <c r="L69" s="53">
        <f t="shared" si="34"/>
        <v>5.8823529411764705E-2</v>
      </c>
      <c r="M69" s="53">
        <f t="shared" si="34"/>
        <v>0.12299465240641712</v>
      </c>
      <c r="N69" s="53">
        <f t="shared" si="34"/>
        <v>3.7433155080213901E-2</v>
      </c>
      <c r="O69" s="53">
        <f t="shared" si="34"/>
        <v>0.10695187165775401</v>
      </c>
      <c r="P69" s="53">
        <f t="shared" si="34"/>
        <v>2.6737967914438502E-2</v>
      </c>
      <c r="Q69" s="53">
        <f t="shared" si="34"/>
        <v>4.2780748663101602E-2</v>
      </c>
      <c r="R69" s="19"/>
    </row>
    <row r="70" spans="2:18" x14ac:dyDescent="0.15">
      <c r="B70" s="50" t="s">
        <v>19</v>
      </c>
      <c r="C70" s="44">
        <f>SUM(D70:Q70)</f>
        <v>50</v>
      </c>
      <c r="D70" s="51">
        <v>5</v>
      </c>
      <c r="E70" s="45">
        <v>3</v>
      </c>
      <c r="F70" s="45">
        <v>4</v>
      </c>
      <c r="G70" s="45">
        <v>3</v>
      </c>
      <c r="H70" s="51">
        <v>7</v>
      </c>
      <c r="I70" s="45">
        <v>4</v>
      </c>
      <c r="J70" s="45">
        <v>3</v>
      </c>
      <c r="K70" s="45">
        <v>5</v>
      </c>
      <c r="L70" s="45">
        <v>2</v>
      </c>
      <c r="M70" s="45">
        <v>4</v>
      </c>
      <c r="N70" s="45">
        <v>0</v>
      </c>
      <c r="O70" s="45">
        <v>5</v>
      </c>
      <c r="P70" s="45">
        <v>4</v>
      </c>
      <c r="Q70" s="45">
        <v>1</v>
      </c>
      <c r="R70" s="19"/>
    </row>
    <row r="71" spans="2:18" x14ac:dyDescent="0.15">
      <c r="B71" s="52"/>
      <c r="C71" s="53">
        <f>$C70/C70</f>
        <v>1</v>
      </c>
      <c r="D71" s="53">
        <f t="shared" ref="D71:Q71" si="35">D70/$C70</f>
        <v>0.1</v>
      </c>
      <c r="E71" s="53">
        <f t="shared" si="35"/>
        <v>0.06</v>
      </c>
      <c r="F71" s="53">
        <f t="shared" si="35"/>
        <v>0.08</v>
      </c>
      <c r="G71" s="53">
        <f t="shared" si="35"/>
        <v>0.06</v>
      </c>
      <c r="H71" s="53">
        <f t="shared" si="35"/>
        <v>0.14000000000000001</v>
      </c>
      <c r="I71" s="53">
        <f t="shared" si="35"/>
        <v>0.08</v>
      </c>
      <c r="J71" s="53">
        <f t="shared" si="35"/>
        <v>0.06</v>
      </c>
      <c r="K71" s="53">
        <f t="shared" si="35"/>
        <v>0.1</v>
      </c>
      <c r="L71" s="53">
        <f t="shared" si="35"/>
        <v>0.04</v>
      </c>
      <c r="M71" s="53">
        <f t="shared" si="35"/>
        <v>0.08</v>
      </c>
      <c r="N71" s="53">
        <f t="shared" si="35"/>
        <v>0</v>
      </c>
      <c r="O71" s="53">
        <f t="shared" si="35"/>
        <v>0.1</v>
      </c>
      <c r="P71" s="53">
        <f t="shared" si="35"/>
        <v>0.08</v>
      </c>
      <c r="Q71" s="53">
        <f t="shared" si="35"/>
        <v>0.02</v>
      </c>
      <c r="R71" s="19"/>
    </row>
    <row r="72" spans="2:18" x14ac:dyDescent="0.15">
      <c r="B72" s="50" t="s">
        <v>20</v>
      </c>
      <c r="C72" s="44">
        <f>SUM(D72:Q72)</f>
        <v>81</v>
      </c>
      <c r="D72" s="51">
        <v>12</v>
      </c>
      <c r="E72" s="45">
        <v>5</v>
      </c>
      <c r="F72" s="45">
        <v>8</v>
      </c>
      <c r="G72" s="45">
        <v>3</v>
      </c>
      <c r="H72" s="51">
        <v>8</v>
      </c>
      <c r="I72" s="45">
        <v>5</v>
      </c>
      <c r="J72" s="45">
        <v>5</v>
      </c>
      <c r="K72" s="45">
        <v>13</v>
      </c>
      <c r="L72" s="45">
        <v>3</v>
      </c>
      <c r="M72" s="45">
        <v>6</v>
      </c>
      <c r="N72" s="45">
        <v>3</v>
      </c>
      <c r="O72" s="45">
        <v>4</v>
      </c>
      <c r="P72" s="45">
        <v>4</v>
      </c>
      <c r="Q72" s="45">
        <v>2</v>
      </c>
      <c r="R72" s="19"/>
    </row>
    <row r="73" spans="2:18" x14ac:dyDescent="0.15">
      <c r="B73" s="52"/>
      <c r="C73" s="53">
        <f>$C72/C72</f>
        <v>1</v>
      </c>
      <c r="D73" s="53">
        <f t="shared" ref="D73:Q73" si="36">D72/$C72</f>
        <v>0.14814814814814814</v>
      </c>
      <c r="E73" s="53">
        <f t="shared" si="36"/>
        <v>6.1728395061728392E-2</v>
      </c>
      <c r="F73" s="53">
        <f t="shared" si="36"/>
        <v>9.8765432098765427E-2</v>
      </c>
      <c r="G73" s="53">
        <f t="shared" si="36"/>
        <v>3.7037037037037035E-2</v>
      </c>
      <c r="H73" s="53">
        <f t="shared" si="36"/>
        <v>9.8765432098765427E-2</v>
      </c>
      <c r="I73" s="53">
        <f t="shared" si="36"/>
        <v>6.1728395061728392E-2</v>
      </c>
      <c r="J73" s="53">
        <f t="shared" si="36"/>
        <v>6.1728395061728392E-2</v>
      </c>
      <c r="K73" s="53">
        <f t="shared" si="36"/>
        <v>0.16049382716049382</v>
      </c>
      <c r="L73" s="53">
        <f t="shared" si="36"/>
        <v>3.7037037037037035E-2</v>
      </c>
      <c r="M73" s="53">
        <f t="shared" si="36"/>
        <v>7.407407407407407E-2</v>
      </c>
      <c r="N73" s="53">
        <f t="shared" si="36"/>
        <v>3.7037037037037035E-2</v>
      </c>
      <c r="O73" s="53">
        <f t="shared" si="36"/>
        <v>4.9382716049382713E-2</v>
      </c>
      <c r="P73" s="53">
        <f t="shared" si="36"/>
        <v>4.9382716049382713E-2</v>
      </c>
      <c r="Q73" s="53">
        <f t="shared" si="36"/>
        <v>2.4691358024691357E-2</v>
      </c>
      <c r="R73" s="19"/>
    </row>
    <row r="74" spans="2:18" x14ac:dyDescent="0.15">
      <c r="B74" s="50" t="s">
        <v>24</v>
      </c>
      <c r="C74" s="44">
        <f>SUM(D74:Q74)</f>
        <v>35</v>
      </c>
      <c r="D74" s="51">
        <v>3</v>
      </c>
      <c r="E74" s="45">
        <v>2</v>
      </c>
      <c r="F74" s="45">
        <v>2</v>
      </c>
      <c r="G74" s="45">
        <v>3</v>
      </c>
      <c r="H74" s="51">
        <v>4</v>
      </c>
      <c r="I74" s="45">
        <v>1</v>
      </c>
      <c r="J74" s="45">
        <v>4</v>
      </c>
      <c r="K74" s="45">
        <v>5</v>
      </c>
      <c r="L74" s="45">
        <v>1</v>
      </c>
      <c r="M74" s="45">
        <v>1</v>
      </c>
      <c r="N74" s="45">
        <v>1</v>
      </c>
      <c r="O74" s="45">
        <v>2</v>
      </c>
      <c r="P74" s="45">
        <v>0</v>
      </c>
      <c r="Q74" s="45">
        <v>6</v>
      </c>
      <c r="R74" s="19"/>
    </row>
    <row r="75" spans="2:18" x14ac:dyDescent="0.15">
      <c r="B75" s="52"/>
      <c r="C75" s="53">
        <f>$C74/C74</f>
        <v>1</v>
      </c>
      <c r="D75" s="53">
        <f t="shared" ref="D75:Q75" si="37">D74/$C74</f>
        <v>8.5714285714285715E-2</v>
      </c>
      <c r="E75" s="53">
        <f t="shared" si="37"/>
        <v>5.7142857142857141E-2</v>
      </c>
      <c r="F75" s="53">
        <f t="shared" si="37"/>
        <v>5.7142857142857141E-2</v>
      </c>
      <c r="G75" s="53">
        <f t="shared" si="37"/>
        <v>8.5714285714285715E-2</v>
      </c>
      <c r="H75" s="53">
        <f t="shared" si="37"/>
        <v>0.11428571428571428</v>
      </c>
      <c r="I75" s="53">
        <f t="shared" si="37"/>
        <v>2.8571428571428571E-2</v>
      </c>
      <c r="J75" s="53">
        <f t="shared" si="37"/>
        <v>0.11428571428571428</v>
      </c>
      <c r="K75" s="53">
        <f t="shared" si="37"/>
        <v>0.14285714285714285</v>
      </c>
      <c r="L75" s="53">
        <f t="shared" si="37"/>
        <v>2.8571428571428571E-2</v>
      </c>
      <c r="M75" s="53">
        <f t="shared" si="37"/>
        <v>2.8571428571428571E-2</v>
      </c>
      <c r="N75" s="53">
        <f t="shared" si="37"/>
        <v>2.8571428571428571E-2</v>
      </c>
      <c r="O75" s="53">
        <f t="shared" si="37"/>
        <v>5.7142857142857141E-2</v>
      </c>
      <c r="P75" s="53">
        <f t="shared" si="37"/>
        <v>0</v>
      </c>
      <c r="Q75" s="53">
        <f t="shared" si="37"/>
        <v>0.17142857142857143</v>
      </c>
      <c r="R75" s="19"/>
    </row>
    <row r="76" spans="2:18" x14ac:dyDescent="0.4">
      <c r="R76" s="19"/>
    </row>
    <row r="77" spans="2:18" x14ac:dyDescent="0.4">
      <c r="B77" s="18" t="s">
        <v>49</v>
      </c>
      <c r="R77" s="19"/>
    </row>
    <row r="78" spans="2:18" s="24" customFormat="1" ht="74.25" customHeight="1" x14ac:dyDescent="0.4">
      <c r="B78" s="89"/>
      <c r="C78" s="90" t="s">
        <v>39</v>
      </c>
      <c r="D78" s="96" t="s">
        <v>223</v>
      </c>
      <c r="E78" s="96" t="s">
        <v>224</v>
      </c>
      <c r="F78" s="96" t="s">
        <v>225</v>
      </c>
      <c r="G78" s="96" t="s">
        <v>226</v>
      </c>
      <c r="H78" s="96" t="s">
        <v>227</v>
      </c>
      <c r="I78" s="96" t="s">
        <v>228</v>
      </c>
      <c r="J78" s="96" t="s">
        <v>229</v>
      </c>
      <c r="K78" s="96" t="s">
        <v>230</v>
      </c>
      <c r="L78" s="96" t="s">
        <v>231</v>
      </c>
      <c r="M78" s="96" t="s">
        <v>232</v>
      </c>
      <c r="N78" s="96" t="s">
        <v>233</v>
      </c>
      <c r="O78" s="96" t="s">
        <v>234</v>
      </c>
      <c r="P78" s="91" t="s">
        <v>112</v>
      </c>
      <c r="Q78" s="91" t="s">
        <v>91</v>
      </c>
    </row>
    <row r="79" spans="2:18" x14ac:dyDescent="0.15">
      <c r="B79" s="168" t="s">
        <v>42</v>
      </c>
      <c r="C79" s="44">
        <f>SUM(D79:Q79)</f>
        <v>1542</v>
      </c>
      <c r="D79" s="45">
        <f>SUM(D81,D83,D85,D87,D89,D91)</f>
        <v>151</v>
      </c>
      <c r="E79" s="45">
        <f t="shared" ref="E79:Q79" si="38">SUM(E81,E83,E85,E87,E89,E91)</f>
        <v>51</v>
      </c>
      <c r="F79" s="45">
        <f t="shared" si="38"/>
        <v>81</v>
      </c>
      <c r="G79" s="45">
        <f t="shared" si="38"/>
        <v>153</v>
      </c>
      <c r="H79" s="45">
        <f t="shared" si="38"/>
        <v>116</v>
      </c>
      <c r="I79" s="45">
        <f t="shared" si="38"/>
        <v>69</v>
      </c>
      <c r="J79" s="45">
        <f t="shared" si="38"/>
        <v>75</v>
      </c>
      <c r="K79" s="45">
        <f t="shared" si="38"/>
        <v>260</v>
      </c>
      <c r="L79" s="45">
        <f t="shared" si="38"/>
        <v>69</v>
      </c>
      <c r="M79" s="45">
        <f t="shared" si="38"/>
        <v>127</v>
      </c>
      <c r="N79" s="45">
        <f t="shared" si="38"/>
        <v>49</v>
      </c>
      <c r="O79" s="45">
        <f t="shared" si="38"/>
        <v>184</v>
      </c>
      <c r="P79" s="45">
        <f t="shared" si="38"/>
        <v>45</v>
      </c>
      <c r="Q79" s="45">
        <f t="shared" si="38"/>
        <v>112</v>
      </c>
      <c r="R79" s="19"/>
    </row>
    <row r="80" spans="2:18" ht="12.75" thickBot="1" x14ac:dyDescent="0.2">
      <c r="B80" s="47"/>
      <c r="C80" s="48">
        <f>$C79/C79</f>
        <v>1</v>
      </c>
      <c r="D80" s="48">
        <f>D79/$C79</f>
        <v>9.7924773022049286E-2</v>
      </c>
      <c r="E80" s="48">
        <f t="shared" ref="E80:G80" si="39">E79/$C79</f>
        <v>3.3073929961089495E-2</v>
      </c>
      <c r="F80" s="48">
        <f t="shared" si="39"/>
        <v>5.2529182879377433E-2</v>
      </c>
      <c r="G80" s="48">
        <f t="shared" si="39"/>
        <v>9.9221789883268477E-2</v>
      </c>
      <c r="H80" s="48">
        <f>H79/$C79</f>
        <v>7.5226977950713356E-2</v>
      </c>
      <c r="I80" s="48">
        <f t="shared" ref="I80:Q80" si="40">I79/$C79</f>
        <v>4.4747081712062257E-2</v>
      </c>
      <c r="J80" s="48">
        <f t="shared" si="40"/>
        <v>4.8638132295719845E-2</v>
      </c>
      <c r="K80" s="48">
        <f t="shared" si="40"/>
        <v>0.16861219195849547</v>
      </c>
      <c r="L80" s="48">
        <f t="shared" si="40"/>
        <v>4.4747081712062257E-2</v>
      </c>
      <c r="M80" s="48">
        <f t="shared" si="40"/>
        <v>8.2360570687418935E-2</v>
      </c>
      <c r="N80" s="48">
        <f t="shared" si="40"/>
        <v>3.1776913099870296E-2</v>
      </c>
      <c r="O80" s="48">
        <f t="shared" si="40"/>
        <v>0.11932555123216602</v>
      </c>
      <c r="P80" s="48">
        <f t="shared" si="40"/>
        <v>2.9182879377431907E-2</v>
      </c>
      <c r="Q80" s="48">
        <f t="shared" si="40"/>
        <v>7.2632944228274973E-2</v>
      </c>
      <c r="R80" s="19"/>
    </row>
    <row r="81" spans="2:18" ht="12.75" thickTop="1" x14ac:dyDescent="0.15">
      <c r="B81" s="50" t="s">
        <v>500</v>
      </c>
      <c r="C81" s="44">
        <f>SUM(D81:Q81)</f>
        <v>195</v>
      </c>
      <c r="D81" s="51">
        <v>24</v>
      </c>
      <c r="E81" s="45">
        <v>4</v>
      </c>
      <c r="F81" s="45">
        <v>6</v>
      </c>
      <c r="G81" s="45">
        <v>24</v>
      </c>
      <c r="H81" s="51">
        <v>9</v>
      </c>
      <c r="I81" s="45">
        <v>6</v>
      </c>
      <c r="J81" s="45">
        <v>13</v>
      </c>
      <c r="K81" s="45">
        <v>28</v>
      </c>
      <c r="L81" s="45">
        <v>9</v>
      </c>
      <c r="M81" s="45">
        <v>10</v>
      </c>
      <c r="N81" s="45">
        <v>5</v>
      </c>
      <c r="O81" s="45">
        <v>30</v>
      </c>
      <c r="P81" s="45">
        <v>5</v>
      </c>
      <c r="Q81" s="45">
        <v>22</v>
      </c>
    </row>
    <row r="82" spans="2:18" x14ac:dyDescent="0.15">
      <c r="B82" s="52"/>
      <c r="C82" s="53">
        <f>$C81/C81</f>
        <v>1</v>
      </c>
      <c r="D82" s="53">
        <f>D81/$C81</f>
        <v>0.12307692307692308</v>
      </c>
      <c r="E82" s="53">
        <f t="shared" ref="E82:G82" si="41">E81/$C81</f>
        <v>2.0512820512820513E-2</v>
      </c>
      <c r="F82" s="53">
        <f t="shared" si="41"/>
        <v>3.0769230769230771E-2</v>
      </c>
      <c r="G82" s="53">
        <f t="shared" si="41"/>
        <v>0.12307692307692308</v>
      </c>
      <c r="H82" s="53">
        <f>H81/$C81</f>
        <v>4.6153846153846156E-2</v>
      </c>
      <c r="I82" s="53">
        <f t="shared" ref="I82:Q82" si="42">I81/$C81</f>
        <v>3.0769230769230771E-2</v>
      </c>
      <c r="J82" s="53">
        <f t="shared" si="42"/>
        <v>6.6666666666666666E-2</v>
      </c>
      <c r="K82" s="53">
        <f t="shared" si="42"/>
        <v>0.14358974358974358</v>
      </c>
      <c r="L82" s="53">
        <f t="shared" si="42"/>
        <v>4.6153846153846156E-2</v>
      </c>
      <c r="M82" s="53">
        <f t="shared" si="42"/>
        <v>5.128205128205128E-2</v>
      </c>
      <c r="N82" s="53">
        <f t="shared" si="42"/>
        <v>2.564102564102564E-2</v>
      </c>
      <c r="O82" s="53">
        <f t="shared" si="42"/>
        <v>0.15384615384615385</v>
      </c>
      <c r="P82" s="53">
        <f t="shared" si="42"/>
        <v>2.564102564102564E-2</v>
      </c>
      <c r="Q82" s="53">
        <f t="shared" si="42"/>
        <v>0.11282051282051282</v>
      </c>
    </row>
    <row r="83" spans="2:18" x14ac:dyDescent="0.15">
      <c r="B83" s="50" t="s">
        <v>21</v>
      </c>
      <c r="C83" s="44">
        <f>SUM(D83:Q83)</f>
        <v>423</v>
      </c>
      <c r="D83" s="51">
        <v>45</v>
      </c>
      <c r="E83" s="45">
        <v>10</v>
      </c>
      <c r="F83" s="45">
        <v>18</v>
      </c>
      <c r="G83" s="45">
        <v>41</v>
      </c>
      <c r="H83" s="51">
        <v>27</v>
      </c>
      <c r="I83" s="45">
        <v>21</v>
      </c>
      <c r="J83" s="45">
        <v>18</v>
      </c>
      <c r="K83" s="45">
        <v>71</v>
      </c>
      <c r="L83" s="45">
        <v>21</v>
      </c>
      <c r="M83" s="45">
        <v>34</v>
      </c>
      <c r="N83" s="45">
        <v>12</v>
      </c>
      <c r="O83" s="45">
        <v>50</v>
      </c>
      <c r="P83" s="45">
        <v>15</v>
      </c>
      <c r="Q83" s="45">
        <v>40</v>
      </c>
    </row>
    <row r="84" spans="2:18" x14ac:dyDescent="0.15">
      <c r="B84" s="52"/>
      <c r="C84" s="53">
        <f>$C83/C83</f>
        <v>1</v>
      </c>
      <c r="D84" s="53">
        <f>D83/$C83</f>
        <v>0.10638297872340426</v>
      </c>
      <c r="E84" s="53">
        <f t="shared" ref="E84:G84" si="43">E83/$C83</f>
        <v>2.3640661938534278E-2</v>
      </c>
      <c r="F84" s="53">
        <f t="shared" si="43"/>
        <v>4.2553191489361701E-2</v>
      </c>
      <c r="G84" s="53">
        <f t="shared" si="43"/>
        <v>9.6926713947990545E-2</v>
      </c>
      <c r="H84" s="53">
        <f>H83/$C83</f>
        <v>6.3829787234042548E-2</v>
      </c>
      <c r="I84" s="53">
        <f t="shared" ref="I84:Q84" si="44">I83/$C83</f>
        <v>4.9645390070921988E-2</v>
      </c>
      <c r="J84" s="53">
        <f t="shared" si="44"/>
        <v>4.2553191489361701E-2</v>
      </c>
      <c r="K84" s="53">
        <f t="shared" si="44"/>
        <v>0.16784869976359337</v>
      </c>
      <c r="L84" s="53">
        <f t="shared" si="44"/>
        <v>4.9645390070921988E-2</v>
      </c>
      <c r="M84" s="53">
        <f t="shared" si="44"/>
        <v>8.0378250591016553E-2</v>
      </c>
      <c r="N84" s="53">
        <f t="shared" si="44"/>
        <v>2.8368794326241134E-2</v>
      </c>
      <c r="O84" s="53">
        <f t="shared" si="44"/>
        <v>0.1182033096926714</v>
      </c>
      <c r="P84" s="53">
        <f t="shared" si="44"/>
        <v>3.5460992907801421E-2</v>
      </c>
      <c r="Q84" s="53">
        <f t="shared" si="44"/>
        <v>9.4562647754137114E-2</v>
      </c>
    </row>
    <row r="85" spans="2:18" x14ac:dyDescent="0.15">
      <c r="B85" s="50" t="s">
        <v>22</v>
      </c>
      <c r="C85" s="44">
        <f>SUM(D85:Q85)</f>
        <v>537</v>
      </c>
      <c r="D85" s="51">
        <v>46</v>
      </c>
      <c r="E85" s="45">
        <v>21</v>
      </c>
      <c r="F85" s="45">
        <v>32</v>
      </c>
      <c r="G85" s="45">
        <v>56</v>
      </c>
      <c r="H85" s="51">
        <v>39</v>
      </c>
      <c r="I85" s="45">
        <v>18</v>
      </c>
      <c r="J85" s="45">
        <v>24</v>
      </c>
      <c r="K85" s="45">
        <v>90</v>
      </c>
      <c r="L85" s="45">
        <v>25</v>
      </c>
      <c r="M85" s="45">
        <v>49</v>
      </c>
      <c r="N85" s="45">
        <v>16</v>
      </c>
      <c r="O85" s="45">
        <v>70</v>
      </c>
      <c r="P85" s="45">
        <v>17</v>
      </c>
      <c r="Q85" s="45">
        <v>34</v>
      </c>
    </row>
    <row r="86" spans="2:18" x14ac:dyDescent="0.15">
      <c r="B86" s="52"/>
      <c r="C86" s="53">
        <f>$C85/C85</f>
        <v>1</v>
      </c>
      <c r="D86" s="53">
        <f>D85/$C85</f>
        <v>8.5661080074487903E-2</v>
      </c>
      <c r="E86" s="53">
        <f t="shared" ref="E86:G86" si="45">E85/$C85</f>
        <v>3.9106145251396648E-2</v>
      </c>
      <c r="F86" s="53">
        <f t="shared" si="45"/>
        <v>5.9590316573556797E-2</v>
      </c>
      <c r="G86" s="53">
        <f t="shared" si="45"/>
        <v>0.1042830540037244</v>
      </c>
      <c r="H86" s="53">
        <f>H85/$C85</f>
        <v>7.2625698324022353E-2</v>
      </c>
      <c r="I86" s="53">
        <f t="shared" ref="I86:Q86" si="46">I85/$C85</f>
        <v>3.3519553072625698E-2</v>
      </c>
      <c r="J86" s="53">
        <f t="shared" si="46"/>
        <v>4.4692737430167599E-2</v>
      </c>
      <c r="K86" s="53">
        <f t="shared" si="46"/>
        <v>0.16759776536312848</v>
      </c>
      <c r="L86" s="53">
        <f t="shared" si="46"/>
        <v>4.6554934823091247E-2</v>
      </c>
      <c r="M86" s="53">
        <f t="shared" si="46"/>
        <v>9.1247672253258846E-2</v>
      </c>
      <c r="N86" s="53">
        <f t="shared" si="46"/>
        <v>2.9795158286778398E-2</v>
      </c>
      <c r="O86" s="53">
        <f t="shared" si="46"/>
        <v>0.13035381750465549</v>
      </c>
      <c r="P86" s="53">
        <f t="shared" si="46"/>
        <v>3.165735567970205E-2</v>
      </c>
      <c r="Q86" s="53">
        <f t="shared" si="46"/>
        <v>6.3314711359404099E-2</v>
      </c>
    </row>
    <row r="87" spans="2:18" x14ac:dyDescent="0.15">
      <c r="B87" s="50" t="s">
        <v>23</v>
      </c>
      <c r="C87" s="44">
        <f>SUM(D87:Q87)</f>
        <v>184</v>
      </c>
      <c r="D87" s="51">
        <v>15</v>
      </c>
      <c r="E87" s="45">
        <v>2</v>
      </c>
      <c r="F87" s="45">
        <v>9</v>
      </c>
      <c r="G87" s="45">
        <v>19</v>
      </c>
      <c r="H87" s="51">
        <v>20</v>
      </c>
      <c r="I87" s="45">
        <v>10</v>
      </c>
      <c r="J87" s="45">
        <v>10</v>
      </c>
      <c r="K87" s="45">
        <v>33</v>
      </c>
      <c r="L87" s="45">
        <v>8</v>
      </c>
      <c r="M87" s="45">
        <v>17</v>
      </c>
      <c r="N87" s="45">
        <v>9</v>
      </c>
      <c r="O87" s="45">
        <v>19</v>
      </c>
      <c r="P87" s="45">
        <v>3</v>
      </c>
      <c r="Q87" s="45">
        <v>10</v>
      </c>
    </row>
    <row r="88" spans="2:18" x14ac:dyDescent="0.15">
      <c r="B88" s="52"/>
      <c r="C88" s="53">
        <f>$C87/C87</f>
        <v>1</v>
      </c>
      <c r="D88" s="53">
        <f>D87/$C87</f>
        <v>8.1521739130434784E-2</v>
      </c>
      <c r="E88" s="53">
        <f t="shared" ref="E88:Q88" si="47">E87/$C87</f>
        <v>1.0869565217391304E-2</v>
      </c>
      <c r="F88" s="53">
        <f t="shared" si="47"/>
        <v>4.8913043478260872E-2</v>
      </c>
      <c r="G88" s="53">
        <f t="shared" si="47"/>
        <v>0.10326086956521739</v>
      </c>
      <c r="H88" s="53">
        <f t="shared" si="47"/>
        <v>0.10869565217391304</v>
      </c>
      <c r="I88" s="53">
        <f t="shared" si="47"/>
        <v>5.434782608695652E-2</v>
      </c>
      <c r="J88" s="53">
        <f t="shared" si="47"/>
        <v>5.434782608695652E-2</v>
      </c>
      <c r="K88" s="53">
        <f t="shared" si="47"/>
        <v>0.17934782608695651</v>
      </c>
      <c r="L88" s="53">
        <f t="shared" si="47"/>
        <v>4.3478260869565216E-2</v>
      </c>
      <c r="M88" s="53">
        <f t="shared" si="47"/>
        <v>9.2391304347826081E-2</v>
      </c>
      <c r="N88" s="53">
        <f t="shared" si="47"/>
        <v>4.8913043478260872E-2</v>
      </c>
      <c r="O88" s="53">
        <f t="shared" si="47"/>
        <v>0.10326086956521739</v>
      </c>
      <c r="P88" s="53">
        <f t="shared" si="47"/>
        <v>1.6304347826086956E-2</v>
      </c>
      <c r="Q88" s="53">
        <f t="shared" si="47"/>
        <v>5.434782608695652E-2</v>
      </c>
      <c r="R88" s="19"/>
    </row>
    <row r="89" spans="2:18" x14ac:dyDescent="0.15">
      <c r="B89" s="50" t="s">
        <v>320</v>
      </c>
      <c r="C89" s="44">
        <f>SUM(D89:Q89)</f>
        <v>148</v>
      </c>
      <c r="D89" s="51">
        <v>16</v>
      </c>
      <c r="E89" s="45">
        <v>11</v>
      </c>
      <c r="F89" s="45">
        <v>11</v>
      </c>
      <c r="G89" s="45">
        <v>10</v>
      </c>
      <c r="H89" s="51">
        <v>16</v>
      </c>
      <c r="I89" s="45">
        <v>9</v>
      </c>
      <c r="J89" s="45">
        <v>3</v>
      </c>
      <c r="K89" s="45">
        <v>28</v>
      </c>
      <c r="L89" s="45">
        <v>5</v>
      </c>
      <c r="M89" s="45">
        <v>12</v>
      </c>
      <c r="N89" s="45">
        <v>5</v>
      </c>
      <c r="O89" s="45">
        <v>13</v>
      </c>
      <c r="P89" s="45">
        <v>4</v>
      </c>
      <c r="Q89" s="45">
        <v>5</v>
      </c>
      <c r="R89" s="19"/>
    </row>
    <row r="90" spans="2:18" x14ac:dyDescent="0.15">
      <c r="B90" s="52"/>
      <c r="C90" s="53">
        <f>$C89/C89</f>
        <v>1</v>
      </c>
      <c r="D90" s="53">
        <f>D89/$C89</f>
        <v>0.10810810810810811</v>
      </c>
      <c r="E90" s="53">
        <f t="shared" ref="E90:G90" si="48">E89/$C89</f>
        <v>7.4324324324324328E-2</v>
      </c>
      <c r="F90" s="53">
        <f t="shared" si="48"/>
        <v>7.4324324324324328E-2</v>
      </c>
      <c r="G90" s="53">
        <f t="shared" si="48"/>
        <v>6.7567567567567571E-2</v>
      </c>
      <c r="H90" s="53">
        <f>H89/$C89</f>
        <v>0.10810810810810811</v>
      </c>
      <c r="I90" s="53">
        <f t="shared" ref="I90:Q90" si="49">I89/$C89</f>
        <v>6.0810810810810814E-2</v>
      </c>
      <c r="J90" s="53">
        <f t="shared" si="49"/>
        <v>2.0270270270270271E-2</v>
      </c>
      <c r="K90" s="53">
        <f t="shared" si="49"/>
        <v>0.1891891891891892</v>
      </c>
      <c r="L90" s="53">
        <f t="shared" si="49"/>
        <v>3.3783783783783786E-2</v>
      </c>
      <c r="M90" s="53">
        <f t="shared" si="49"/>
        <v>8.1081081081081086E-2</v>
      </c>
      <c r="N90" s="53">
        <f t="shared" si="49"/>
        <v>3.3783783783783786E-2</v>
      </c>
      <c r="O90" s="53">
        <f t="shared" si="49"/>
        <v>8.7837837837837843E-2</v>
      </c>
      <c r="P90" s="53">
        <f t="shared" si="49"/>
        <v>2.7027027027027029E-2</v>
      </c>
      <c r="Q90" s="53">
        <f t="shared" si="49"/>
        <v>3.3783783783783786E-2</v>
      </c>
      <c r="R90" s="19"/>
    </row>
    <row r="91" spans="2:18" x14ac:dyDescent="0.15">
      <c r="B91" s="50" t="s">
        <v>319</v>
      </c>
      <c r="C91" s="44">
        <f>SUM(D91:Q91)</f>
        <v>55</v>
      </c>
      <c r="D91" s="51">
        <v>5</v>
      </c>
      <c r="E91" s="45">
        <v>3</v>
      </c>
      <c r="F91" s="45">
        <v>5</v>
      </c>
      <c r="G91" s="45">
        <v>3</v>
      </c>
      <c r="H91" s="51">
        <v>5</v>
      </c>
      <c r="I91" s="45">
        <v>5</v>
      </c>
      <c r="J91" s="45">
        <v>7</v>
      </c>
      <c r="K91" s="45">
        <v>10</v>
      </c>
      <c r="L91" s="45">
        <v>1</v>
      </c>
      <c r="M91" s="45">
        <v>5</v>
      </c>
      <c r="N91" s="45">
        <v>2</v>
      </c>
      <c r="O91" s="45">
        <v>2</v>
      </c>
      <c r="P91" s="45">
        <v>1</v>
      </c>
      <c r="Q91" s="45">
        <v>1</v>
      </c>
      <c r="R91" s="19"/>
    </row>
    <row r="92" spans="2:18" ht="12.75" thickBot="1" x14ac:dyDescent="0.2">
      <c r="B92" s="52"/>
      <c r="C92" s="53">
        <f>$C91/C91</f>
        <v>1</v>
      </c>
      <c r="D92" s="53">
        <f>D91/$C91</f>
        <v>9.0909090909090912E-2</v>
      </c>
      <c r="E92" s="53">
        <f t="shared" ref="E92:G92" si="50">E91/$C91</f>
        <v>5.4545454545454543E-2</v>
      </c>
      <c r="F92" s="53">
        <f t="shared" si="50"/>
        <v>9.0909090909090912E-2</v>
      </c>
      <c r="G92" s="53">
        <f t="shared" si="50"/>
        <v>5.4545454545454543E-2</v>
      </c>
      <c r="H92" s="53">
        <f>H91/$C91</f>
        <v>9.0909090909090912E-2</v>
      </c>
      <c r="I92" s="53">
        <f t="shared" ref="I92:Q92" si="51">I91/$C91</f>
        <v>9.0909090909090912E-2</v>
      </c>
      <c r="J92" s="53">
        <f t="shared" si="51"/>
        <v>0.12727272727272726</v>
      </c>
      <c r="K92" s="53">
        <f t="shared" si="51"/>
        <v>0.18181818181818182</v>
      </c>
      <c r="L92" s="53">
        <f t="shared" si="51"/>
        <v>1.8181818181818181E-2</v>
      </c>
      <c r="M92" s="53">
        <f t="shared" si="51"/>
        <v>9.0909090909090912E-2</v>
      </c>
      <c r="N92" s="53">
        <f t="shared" si="51"/>
        <v>3.6363636363636362E-2</v>
      </c>
      <c r="O92" s="53">
        <f t="shared" si="51"/>
        <v>3.6363636363636362E-2</v>
      </c>
      <c r="P92" s="53">
        <f t="shared" si="51"/>
        <v>1.8181818181818181E-2</v>
      </c>
      <c r="Q92" s="53">
        <f t="shared" si="51"/>
        <v>1.8181818181818181E-2</v>
      </c>
      <c r="R92" s="19"/>
    </row>
    <row r="93" spans="2:18" ht="14.25" thickTop="1" x14ac:dyDescent="0.15">
      <c r="B93" s="243" t="s">
        <v>489</v>
      </c>
      <c r="C93" s="244">
        <f>SUM(C81,C85,C87,C89)</f>
        <v>1064</v>
      </c>
      <c r="D93" s="244">
        <f t="shared" ref="D93:Q93" si="52">SUM(D81,D83,D85,D87,D89)</f>
        <v>146</v>
      </c>
      <c r="E93" s="244">
        <f t="shared" si="52"/>
        <v>48</v>
      </c>
      <c r="F93" s="244">
        <f t="shared" si="52"/>
        <v>76</v>
      </c>
      <c r="G93" s="244">
        <f t="shared" si="52"/>
        <v>150</v>
      </c>
      <c r="H93" s="244">
        <f t="shared" si="52"/>
        <v>111</v>
      </c>
      <c r="I93" s="244">
        <f t="shared" si="52"/>
        <v>64</v>
      </c>
      <c r="J93" s="244">
        <f t="shared" si="52"/>
        <v>68</v>
      </c>
      <c r="K93" s="244">
        <f t="shared" si="52"/>
        <v>250</v>
      </c>
      <c r="L93" s="244">
        <f t="shared" si="52"/>
        <v>68</v>
      </c>
      <c r="M93" s="244">
        <f t="shared" si="52"/>
        <v>122</v>
      </c>
      <c r="N93" s="244">
        <f t="shared" si="52"/>
        <v>47</v>
      </c>
      <c r="O93" s="244">
        <f t="shared" si="52"/>
        <v>182</v>
      </c>
      <c r="P93" s="244">
        <f t="shared" si="52"/>
        <v>44</v>
      </c>
      <c r="Q93" s="244">
        <f t="shared" si="52"/>
        <v>111</v>
      </c>
      <c r="R93" s="19"/>
    </row>
    <row r="94" spans="2:18" ht="13.5" x14ac:dyDescent="0.15">
      <c r="B94" s="245"/>
      <c r="C94" s="237">
        <f>C93/C93</f>
        <v>1</v>
      </c>
      <c r="D94" s="238">
        <f>D93/$C93</f>
        <v>0.13721804511278196</v>
      </c>
      <c r="E94" s="238">
        <f t="shared" ref="E94:Q94" si="53">E93/$C93</f>
        <v>4.5112781954887216E-2</v>
      </c>
      <c r="F94" s="238">
        <f t="shared" si="53"/>
        <v>7.1428571428571425E-2</v>
      </c>
      <c r="G94" s="238">
        <f t="shared" si="53"/>
        <v>0.14097744360902256</v>
      </c>
      <c r="H94" s="238">
        <f t="shared" si="53"/>
        <v>0.10432330827067669</v>
      </c>
      <c r="I94" s="238">
        <f t="shared" si="53"/>
        <v>6.0150375939849621E-2</v>
      </c>
      <c r="J94" s="238">
        <f t="shared" si="53"/>
        <v>6.3909774436090222E-2</v>
      </c>
      <c r="K94" s="238">
        <f t="shared" si="53"/>
        <v>0.23496240601503759</v>
      </c>
      <c r="L94" s="238">
        <f t="shared" si="53"/>
        <v>6.3909774436090222E-2</v>
      </c>
      <c r="M94" s="238">
        <f t="shared" si="53"/>
        <v>0.11466165413533834</v>
      </c>
      <c r="N94" s="238">
        <f t="shared" si="53"/>
        <v>4.4172932330827065E-2</v>
      </c>
      <c r="O94" s="238">
        <f t="shared" si="53"/>
        <v>0.17105263157894737</v>
      </c>
      <c r="P94" s="238">
        <f t="shared" si="53"/>
        <v>4.1353383458646614E-2</v>
      </c>
      <c r="Q94" s="238">
        <f t="shared" si="53"/>
        <v>0.10432330827067669</v>
      </c>
      <c r="R94" s="19"/>
    </row>
    <row r="95" spans="2:18" x14ac:dyDescent="0.4">
      <c r="R95" s="19"/>
    </row>
    <row r="96" spans="2:18" ht="16.5" customHeight="1" x14ac:dyDescent="0.4">
      <c r="B96" s="18" t="s">
        <v>311</v>
      </c>
      <c r="R96" s="19"/>
    </row>
    <row r="97" spans="2:19" s="24" customFormat="1" ht="67.5" x14ac:dyDescent="0.4">
      <c r="B97" s="89"/>
      <c r="C97" s="90" t="s">
        <v>39</v>
      </c>
      <c r="D97" s="91" t="s">
        <v>223</v>
      </c>
      <c r="E97" s="91" t="s">
        <v>224</v>
      </c>
      <c r="F97" s="91" t="s">
        <v>225</v>
      </c>
      <c r="G97" s="91" t="s">
        <v>226</v>
      </c>
      <c r="H97" s="91" t="s">
        <v>227</v>
      </c>
      <c r="I97" s="91" t="s">
        <v>228</v>
      </c>
      <c r="J97" s="91" t="s">
        <v>229</v>
      </c>
      <c r="K97" s="91" t="s">
        <v>230</v>
      </c>
      <c r="L97" s="91" t="s">
        <v>231</v>
      </c>
      <c r="M97" s="91" t="s">
        <v>232</v>
      </c>
      <c r="N97" s="91" t="s">
        <v>233</v>
      </c>
      <c r="O97" s="91" t="s">
        <v>234</v>
      </c>
      <c r="P97" s="91" t="s">
        <v>112</v>
      </c>
      <c r="Q97" s="91" t="s">
        <v>91</v>
      </c>
    </row>
    <row r="98" spans="2:19" x14ac:dyDescent="0.15">
      <c r="B98" s="168" t="s">
        <v>42</v>
      </c>
      <c r="C98" s="44">
        <f>SUM(D98:Q98)</f>
        <v>1574</v>
      </c>
      <c r="D98" s="45">
        <f>SUM(D100,D102,D104,D106,D108,D110,D112)</f>
        <v>155</v>
      </c>
      <c r="E98" s="45">
        <f t="shared" ref="E98:Q98" si="54">SUM(E100,E102,E104,E106,E108,E110,E112)</f>
        <v>51</v>
      </c>
      <c r="F98" s="45">
        <f t="shared" si="54"/>
        <v>82</v>
      </c>
      <c r="G98" s="45">
        <f t="shared" si="54"/>
        <v>157</v>
      </c>
      <c r="H98" s="45">
        <f t="shared" si="54"/>
        <v>116</v>
      </c>
      <c r="I98" s="45">
        <f t="shared" si="54"/>
        <v>70</v>
      </c>
      <c r="J98" s="45">
        <f>SUM(J100,J102,J104,J106,J108,J110,J112)</f>
        <v>76</v>
      </c>
      <c r="K98" s="45">
        <f t="shared" si="54"/>
        <v>266</v>
      </c>
      <c r="L98" s="45">
        <f t="shared" si="54"/>
        <v>69</v>
      </c>
      <c r="M98" s="45">
        <f t="shared" si="54"/>
        <v>128</v>
      </c>
      <c r="N98" s="45">
        <f t="shared" si="54"/>
        <v>51</v>
      </c>
      <c r="O98" s="45">
        <f t="shared" si="54"/>
        <v>187</v>
      </c>
      <c r="P98" s="45">
        <f t="shared" si="54"/>
        <v>46</v>
      </c>
      <c r="Q98" s="45">
        <f t="shared" si="54"/>
        <v>120</v>
      </c>
      <c r="R98" s="19"/>
    </row>
    <row r="99" spans="2:19" ht="12.75" thickBot="1" x14ac:dyDescent="0.2">
      <c r="B99" s="47"/>
      <c r="C99" s="48">
        <f>$C98/C98</f>
        <v>1</v>
      </c>
      <c r="D99" s="48">
        <f t="shared" ref="D99:Q99" si="55">D98/$C98</f>
        <v>9.8475222363405335E-2</v>
      </c>
      <c r="E99" s="48">
        <f t="shared" si="55"/>
        <v>3.2401524777636595E-2</v>
      </c>
      <c r="F99" s="48">
        <f t="shared" si="55"/>
        <v>5.2096569250317665E-2</v>
      </c>
      <c r="G99" s="48">
        <f t="shared" si="55"/>
        <v>9.9745870393900884E-2</v>
      </c>
      <c r="H99" s="48">
        <f t="shared" si="55"/>
        <v>7.3697585768742052E-2</v>
      </c>
      <c r="I99" s="48">
        <f t="shared" si="55"/>
        <v>4.4472681067344345E-2</v>
      </c>
      <c r="J99" s="48">
        <f>J98/$C98</f>
        <v>4.8284625158831002E-2</v>
      </c>
      <c r="K99" s="48">
        <f t="shared" si="55"/>
        <v>0.16899618805590852</v>
      </c>
      <c r="L99" s="48">
        <f t="shared" si="55"/>
        <v>4.3837357052096571E-2</v>
      </c>
      <c r="M99" s="48">
        <f t="shared" si="55"/>
        <v>8.1321473951715378E-2</v>
      </c>
      <c r="N99" s="48">
        <f t="shared" si="55"/>
        <v>3.2401524777636595E-2</v>
      </c>
      <c r="O99" s="48">
        <f t="shared" si="55"/>
        <v>0.11880559085133419</v>
      </c>
      <c r="P99" s="48">
        <f t="shared" si="55"/>
        <v>2.9224904701397714E-2</v>
      </c>
      <c r="Q99" s="48">
        <f t="shared" si="55"/>
        <v>7.6238881829733166E-2</v>
      </c>
      <c r="R99" s="19"/>
    </row>
    <row r="100" spans="2:19" ht="12.75" thickTop="1" x14ac:dyDescent="0.15">
      <c r="B100" s="50" t="s">
        <v>67</v>
      </c>
      <c r="C100" s="44">
        <f>SUM(D100:Q100)</f>
        <v>535</v>
      </c>
      <c r="D100" s="51">
        <v>50</v>
      </c>
      <c r="E100" s="45">
        <v>19</v>
      </c>
      <c r="F100" s="45">
        <v>32</v>
      </c>
      <c r="G100" s="45">
        <v>52</v>
      </c>
      <c r="H100" s="51">
        <v>43</v>
      </c>
      <c r="I100" s="45">
        <v>24</v>
      </c>
      <c r="J100" s="45">
        <v>23</v>
      </c>
      <c r="K100" s="45">
        <v>88</v>
      </c>
      <c r="L100" s="45">
        <v>21</v>
      </c>
      <c r="M100" s="45">
        <v>47</v>
      </c>
      <c r="N100" s="45">
        <v>16</v>
      </c>
      <c r="O100" s="45">
        <v>73</v>
      </c>
      <c r="P100" s="45">
        <v>11</v>
      </c>
      <c r="Q100" s="45">
        <v>36</v>
      </c>
      <c r="R100" s="72"/>
      <c r="S100" s="73"/>
    </row>
    <row r="101" spans="2:19" x14ac:dyDescent="0.15">
      <c r="B101" s="52"/>
      <c r="C101" s="53">
        <f>$C100/C100</f>
        <v>1</v>
      </c>
      <c r="D101" s="53">
        <f t="shared" ref="D101:Q101" si="56">D100/$C100</f>
        <v>9.3457943925233641E-2</v>
      </c>
      <c r="E101" s="53">
        <f t="shared" si="56"/>
        <v>3.5514018691588788E-2</v>
      </c>
      <c r="F101" s="53">
        <f t="shared" si="56"/>
        <v>5.9813084112149535E-2</v>
      </c>
      <c r="G101" s="53">
        <f t="shared" si="56"/>
        <v>9.719626168224299E-2</v>
      </c>
      <c r="H101" s="53">
        <f t="shared" si="56"/>
        <v>8.0373831775700941E-2</v>
      </c>
      <c r="I101" s="53">
        <f t="shared" si="56"/>
        <v>4.4859813084112146E-2</v>
      </c>
      <c r="J101" s="53">
        <f t="shared" si="56"/>
        <v>4.2990654205607479E-2</v>
      </c>
      <c r="K101" s="53">
        <f t="shared" si="56"/>
        <v>0.16448598130841122</v>
      </c>
      <c r="L101" s="53">
        <f t="shared" si="56"/>
        <v>3.925233644859813E-2</v>
      </c>
      <c r="M101" s="53">
        <f t="shared" si="56"/>
        <v>8.7850467289719625E-2</v>
      </c>
      <c r="N101" s="53">
        <f t="shared" si="56"/>
        <v>2.9906542056074768E-2</v>
      </c>
      <c r="O101" s="53">
        <f t="shared" si="56"/>
        <v>0.13644859813084112</v>
      </c>
      <c r="P101" s="53">
        <f t="shared" si="56"/>
        <v>2.0560747663551402E-2</v>
      </c>
      <c r="Q101" s="53">
        <f t="shared" si="56"/>
        <v>6.7289719626168226E-2</v>
      </c>
      <c r="R101" s="72"/>
      <c r="S101" s="73"/>
    </row>
    <row r="102" spans="2:19" x14ac:dyDescent="0.15">
      <c r="B102" s="50" t="s">
        <v>31</v>
      </c>
      <c r="C102" s="44">
        <f>SUM(D102:Q102)</f>
        <v>73</v>
      </c>
      <c r="D102" s="51">
        <v>8</v>
      </c>
      <c r="E102" s="45">
        <v>4</v>
      </c>
      <c r="F102" s="45">
        <v>4</v>
      </c>
      <c r="G102" s="45">
        <v>3</v>
      </c>
      <c r="H102" s="51">
        <v>6</v>
      </c>
      <c r="I102" s="45">
        <v>4</v>
      </c>
      <c r="J102" s="45">
        <v>5</v>
      </c>
      <c r="K102" s="45">
        <v>13</v>
      </c>
      <c r="L102" s="45">
        <v>3</v>
      </c>
      <c r="M102" s="45">
        <v>9</v>
      </c>
      <c r="N102" s="45">
        <v>2</v>
      </c>
      <c r="O102" s="45">
        <v>6</v>
      </c>
      <c r="P102" s="45">
        <v>4</v>
      </c>
      <c r="Q102" s="45">
        <v>2</v>
      </c>
      <c r="R102" s="72"/>
      <c r="S102" s="73"/>
    </row>
    <row r="103" spans="2:19" x14ac:dyDescent="0.15">
      <c r="B103" s="52"/>
      <c r="C103" s="53">
        <f>$C102/C102</f>
        <v>1</v>
      </c>
      <c r="D103" s="53">
        <f t="shared" ref="D103:Q103" si="57">D102/$C102</f>
        <v>0.1095890410958904</v>
      </c>
      <c r="E103" s="53">
        <f t="shared" si="57"/>
        <v>5.4794520547945202E-2</v>
      </c>
      <c r="F103" s="53">
        <f t="shared" si="57"/>
        <v>5.4794520547945202E-2</v>
      </c>
      <c r="G103" s="53">
        <f t="shared" si="57"/>
        <v>4.1095890410958902E-2</v>
      </c>
      <c r="H103" s="53">
        <f t="shared" si="57"/>
        <v>8.2191780821917804E-2</v>
      </c>
      <c r="I103" s="53">
        <f t="shared" si="57"/>
        <v>5.4794520547945202E-2</v>
      </c>
      <c r="J103" s="53">
        <f t="shared" si="57"/>
        <v>6.8493150684931503E-2</v>
      </c>
      <c r="K103" s="53">
        <f t="shared" si="57"/>
        <v>0.17808219178082191</v>
      </c>
      <c r="L103" s="53">
        <f t="shared" si="57"/>
        <v>4.1095890410958902E-2</v>
      </c>
      <c r="M103" s="53">
        <f t="shared" si="57"/>
        <v>0.12328767123287671</v>
      </c>
      <c r="N103" s="53">
        <f t="shared" si="57"/>
        <v>2.7397260273972601E-2</v>
      </c>
      <c r="O103" s="53">
        <f t="shared" si="57"/>
        <v>8.2191780821917804E-2</v>
      </c>
      <c r="P103" s="53">
        <f t="shared" si="57"/>
        <v>5.4794520547945202E-2</v>
      </c>
      <c r="Q103" s="53">
        <f t="shared" si="57"/>
        <v>2.7397260273972601E-2</v>
      </c>
      <c r="R103" s="72"/>
      <c r="S103" s="73"/>
    </row>
    <row r="104" spans="2:19" x14ac:dyDescent="0.15">
      <c r="B104" s="50" t="s">
        <v>32</v>
      </c>
      <c r="C104" s="44">
        <f>SUM(D104:Q104)</f>
        <v>109</v>
      </c>
      <c r="D104" s="51">
        <v>12</v>
      </c>
      <c r="E104" s="45">
        <v>3</v>
      </c>
      <c r="F104" s="45">
        <v>9</v>
      </c>
      <c r="G104" s="45">
        <v>9</v>
      </c>
      <c r="H104" s="51">
        <v>6</v>
      </c>
      <c r="I104" s="45">
        <v>5</v>
      </c>
      <c r="J104" s="45">
        <v>3</v>
      </c>
      <c r="K104" s="45">
        <v>19</v>
      </c>
      <c r="L104" s="45">
        <v>4</v>
      </c>
      <c r="M104" s="45">
        <v>12</v>
      </c>
      <c r="N104" s="45">
        <v>5</v>
      </c>
      <c r="O104" s="45">
        <v>10</v>
      </c>
      <c r="P104" s="45">
        <v>7</v>
      </c>
      <c r="Q104" s="45">
        <v>5</v>
      </c>
      <c r="R104" s="72"/>
      <c r="S104" s="73"/>
    </row>
    <row r="105" spans="2:19" x14ac:dyDescent="0.15">
      <c r="B105" s="52"/>
      <c r="C105" s="53">
        <f>$C104/C104</f>
        <v>1</v>
      </c>
      <c r="D105" s="53">
        <f t="shared" ref="D105:Q105" si="58">D104/$C104</f>
        <v>0.11009174311926606</v>
      </c>
      <c r="E105" s="53">
        <f t="shared" si="58"/>
        <v>2.7522935779816515E-2</v>
      </c>
      <c r="F105" s="53">
        <f t="shared" si="58"/>
        <v>8.2568807339449546E-2</v>
      </c>
      <c r="G105" s="53">
        <f t="shared" si="58"/>
        <v>8.2568807339449546E-2</v>
      </c>
      <c r="H105" s="53">
        <f t="shared" si="58"/>
        <v>5.5045871559633031E-2</v>
      </c>
      <c r="I105" s="53">
        <f t="shared" si="58"/>
        <v>4.5871559633027525E-2</v>
      </c>
      <c r="J105" s="53">
        <f t="shared" si="58"/>
        <v>2.7522935779816515E-2</v>
      </c>
      <c r="K105" s="53">
        <f t="shared" si="58"/>
        <v>0.1743119266055046</v>
      </c>
      <c r="L105" s="53">
        <f t="shared" si="58"/>
        <v>3.669724770642202E-2</v>
      </c>
      <c r="M105" s="53">
        <f t="shared" si="58"/>
        <v>0.11009174311926606</v>
      </c>
      <c r="N105" s="53">
        <f t="shared" si="58"/>
        <v>4.5871559633027525E-2</v>
      </c>
      <c r="O105" s="53">
        <f t="shared" si="58"/>
        <v>9.1743119266055051E-2</v>
      </c>
      <c r="P105" s="53">
        <f t="shared" si="58"/>
        <v>6.4220183486238536E-2</v>
      </c>
      <c r="Q105" s="53">
        <f t="shared" si="58"/>
        <v>4.5871559633027525E-2</v>
      </c>
      <c r="R105" s="72"/>
      <c r="S105" s="73"/>
    </row>
    <row r="106" spans="2:19" x14ac:dyDescent="0.15">
      <c r="B106" s="50" t="s">
        <v>33</v>
      </c>
      <c r="C106" s="44">
        <f>SUM(D106:Q106)</f>
        <v>457</v>
      </c>
      <c r="D106" s="51">
        <v>40</v>
      </c>
      <c r="E106" s="45">
        <v>17</v>
      </c>
      <c r="F106" s="45">
        <v>18</v>
      </c>
      <c r="G106" s="45">
        <v>48</v>
      </c>
      <c r="H106" s="51">
        <v>42</v>
      </c>
      <c r="I106" s="45">
        <v>22</v>
      </c>
      <c r="J106" s="45">
        <v>20</v>
      </c>
      <c r="K106" s="45">
        <v>86</v>
      </c>
      <c r="L106" s="45">
        <v>24</v>
      </c>
      <c r="M106" s="45">
        <v>31</v>
      </c>
      <c r="N106" s="45">
        <v>14</v>
      </c>
      <c r="O106" s="45">
        <v>51</v>
      </c>
      <c r="P106" s="45">
        <v>11</v>
      </c>
      <c r="Q106" s="45">
        <v>33</v>
      </c>
      <c r="R106" s="72"/>
      <c r="S106" s="73"/>
    </row>
    <row r="107" spans="2:19" x14ac:dyDescent="0.15">
      <c r="B107" s="52"/>
      <c r="C107" s="53">
        <f>$C106/C106</f>
        <v>1</v>
      </c>
      <c r="D107" s="53">
        <f t="shared" ref="D107:Q107" si="59">D106/$C106</f>
        <v>8.7527352297592995E-2</v>
      </c>
      <c r="E107" s="53">
        <f t="shared" si="59"/>
        <v>3.7199124726477024E-2</v>
      </c>
      <c r="F107" s="53">
        <f t="shared" si="59"/>
        <v>3.9387308533916851E-2</v>
      </c>
      <c r="G107" s="53">
        <f t="shared" si="59"/>
        <v>0.10503282275711159</v>
      </c>
      <c r="H107" s="53">
        <f t="shared" si="59"/>
        <v>9.1903719912472648E-2</v>
      </c>
      <c r="I107" s="53">
        <f t="shared" si="59"/>
        <v>4.8140043763676151E-2</v>
      </c>
      <c r="J107" s="53">
        <f t="shared" si="59"/>
        <v>4.3763676148796497E-2</v>
      </c>
      <c r="K107" s="53">
        <f t="shared" si="59"/>
        <v>0.18818380743982493</v>
      </c>
      <c r="L107" s="53">
        <f t="shared" si="59"/>
        <v>5.2516411378555797E-2</v>
      </c>
      <c r="M107" s="53">
        <f t="shared" si="59"/>
        <v>6.7833698030634576E-2</v>
      </c>
      <c r="N107" s="53">
        <f t="shared" si="59"/>
        <v>3.0634573304157548E-2</v>
      </c>
      <c r="O107" s="53">
        <f t="shared" si="59"/>
        <v>0.11159737417943107</v>
      </c>
      <c r="P107" s="53">
        <f t="shared" si="59"/>
        <v>2.4070021881838075E-2</v>
      </c>
      <c r="Q107" s="53">
        <f t="shared" si="59"/>
        <v>7.2210065645514229E-2</v>
      </c>
      <c r="R107" s="19"/>
    </row>
    <row r="108" spans="2:19" ht="12" customHeight="1" x14ac:dyDescent="0.15">
      <c r="B108" s="50" t="s">
        <v>34</v>
      </c>
      <c r="C108" s="44">
        <f>SUM(D108:Q108)</f>
        <v>176</v>
      </c>
      <c r="D108" s="51">
        <v>17</v>
      </c>
      <c r="E108" s="45">
        <v>4</v>
      </c>
      <c r="F108" s="45">
        <v>12</v>
      </c>
      <c r="G108" s="45">
        <v>23</v>
      </c>
      <c r="H108" s="51">
        <v>7</v>
      </c>
      <c r="I108" s="45">
        <v>6</v>
      </c>
      <c r="J108" s="45">
        <v>11</v>
      </c>
      <c r="K108" s="45">
        <v>26</v>
      </c>
      <c r="L108" s="45">
        <v>8</v>
      </c>
      <c r="M108" s="45">
        <v>13</v>
      </c>
      <c r="N108" s="45">
        <v>5</v>
      </c>
      <c r="O108" s="45">
        <v>20</v>
      </c>
      <c r="P108" s="45">
        <v>6</v>
      </c>
      <c r="Q108" s="45">
        <v>18</v>
      </c>
      <c r="R108" s="19"/>
    </row>
    <row r="109" spans="2:19" ht="12" customHeight="1" x14ac:dyDescent="0.15">
      <c r="B109" s="52"/>
      <c r="C109" s="53">
        <f>$C108/C108</f>
        <v>1</v>
      </c>
      <c r="D109" s="53">
        <f t="shared" ref="D109:Q109" si="60">D108/$C108</f>
        <v>9.6590909090909088E-2</v>
      </c>
      <c r="E109" s="53">
        <f t="shared" si="60"/>
        <v>2.2727272727272728E-2</v>
      </c>
      <c r="F109" s="53">
        <f t="shared" si="60"/>
        <v>6.8181818181818177E-2</v>
      </c>
      <c r="G109" s="53">
        <f t="shared" si="60"/>
        <v>0.13068181818181818</v>
      </c>
      <c r="H109" s="53">
        <f t="shared" si="60"/>
        <v>3.9772727272727272E-2</v>
      </c>
      <c r="I109" s="53">
        <f t="shared" si="60"/>
        <v>3.4090909090909088E-2</v>
      </c>
      <c r="J109" s="53">
        <f t="shared" si="60"/>
        <v>6.25E-2</v>
      </c>
      <c r="K109" s="53">
        <f t="shared" si="60"/>
        <v>0.14772727272727273</v>
      </c>
      <c r="L109" s="53">
        <f t="shared" si="60"/>
        <v>4.5454545454545456E-2</v>
      </c>
      <c r="M109" s="53">
        <f t="shared" si="60"/>
        <v>7.3863636363636367E-2</v>
      </c>
      <c r="N109" s="53">
        <f t="shared" si="60"/>
        <v>2.8409090909090908E-2</v>
      </c>
      <c r="O109" s="53">
        <f t="shared" si="60"/>
        <v>0.11363636363636363</v>
      </c>
      <c r="P109" s="53">
        <f t="shared" si="60"/>
        <v>3.4090909090909088E-2</v>
      </c>
      <c r="Q109" s="53">
        <f t="shared" si="60"/>
        <v>0.10227272727272728</v>
      </c>
      <c r="R109" s="19"/>
    </row>
    <row r="110" spans="2:19" ht="12" customHeight="1" x14ac:dyDescent="0.15">
      <c r="B110" s="50" t="s">
        <v>35</v>
      </c>
      <c r="C110" s="44">
        <f>SUM(D110:Q110)</f>
        <v>182</v>
      </c>
      <c r="D110" s="51">
        <v>22</v>
      </c>
      <c r="E110" s="45">
        <v>3</v>
      </c>
      <c r="F110" s="45">
        <v>6</v>
      </c>
      <c r="G110" s="45">
        <v>18</v>
      </c>
      <c r="H110" s="51">
        <v>11</v>
      </c>
      <c r="I110" s="45">
        <v>7</v>
      </c>
      <c r="J110" s="45">
        <v>9</v>
      </c>
      <c r="K110" s="45">
        <v>29</v>
      </c>
      <c r="L110" s="45">
        <v>7</v>
      </c>
      <c r="M110" s="45">
        <v>14</v>
      </c>
      <c r="N110" s="45">
        <v>8</v>
      </c>
      <c r="O110" s="45">
        <v>24</v>
      </c>
      <c r="P110" s="45">
        <v>7</v>
      </c>
      <c r="Q110" s="45">
        <v>17</v>
      </c>
      <c r="R110" s="19"/>
    </row>
    <row r="111" spans="2:19" s="57" customFormat="1" ht="12" customHeight="1" x14ac:dyDescent="0.15">
      <c r="B111" s="52"/>
      <c r="C111" s="53">
        <f t="shared" ref="C111" si="61">$C110/C110</f>
        <v>1</v>
      </c>
      <c r="D111" s="53">
        <f t="shared" ref="D111:Q111" si="62">D110/$C110</f>
        <v>0.12087912087912088</v>
      </c>
      <c r="E111" s="53">
        <f t="shared" si="62"/>
        <v>1.6483516483516484E-2</v>
      </c>
      <c r="F111" s="53">
        <f t="shared" si="62"/>
        <v>3.2967032967032968E-2</v>
      </c>
      <c r="G111" s="53">
        <f t="shared" si="62"/>
        <v>9.8901098901098897E-2</v>
      </c>
      <c r="H111" s="53">
        <f t="shared" si="62"/>
        <v>6.043956043956044E-2</v>
      </c>
      <c r="I111" s="53">
        <f t="shared" si="62"/>
        <v>3.8461538461538464E-2</v>
      </c>
      <c r="J111" s="53">
        <f t="shared" si="62"/>
        <v>4.9450549450549448E-2</v>
      </c>
      <c r="K111" s="53">
        <f t="shared" si="62"/>
        <v>0.15934065934065933</v>
      </c>
      <c r="L111" s="53">
        <f t="shared" si="62"/>
        <v>3.8461538461538464E-2</v>
      </c>
      <c r="M111" s="53">
        <f t="shared" si="62"/>
        <v>7.6923076923076927E-2</v>
      </c>
      <c r="N111" s="53">
        <f t="shared" si="62"/>
        <v>4.3956043956043959E-2</v>
      </c>
      <c r="O111" s="53">
        <f t="shared" si="62"/>
        <v>0.13186813186813187</v>
      </c>
      <c r="P111" s="53">
        <f t="shared" si="62"/>
        <v>3.8461538461538464E-2</v>
      </c>
      <c r="Q111" s="53">
        <f t="shared" si="62"/>
        <v>9.3406593406593408E-2</v>
      </c>
    </row>
    <row r="112" spans="2:19" ht="12" customHeight="1" x14ac:dyDescent="0.15">
      <c r="B112" s="50" t="s">
        <v>0</v>
      </c>
      <c r="C112" s="44">
        <f>SUM(D112:Q112)</f>
        <v>42</v>
      </c>
      <c r="D112" s="51">
        <v>6</v>
      </c>
      <c r="E112" s="45">
        <v>1</v>
      </c>
      <c r="F112" s="45">
        <v>1</v>
      </c>
      <c r="G112" s="45">
        <v>4</v>
      </c>
      <c r="H112" s="51">
        <v>1</v>
      </c>
      <c r="I112" s="45">
        <v>2</v>
      </c>
      <c r="J112" s="45">
        <v>5</v>
      </c>
      <c r="K112" s="45">
        <v>5</v>
      </c>
      <c r="L112" s="45">
        <v>2</v>
      </c>
      <c r="M112" s="45">
        <v>2</v>
      </c>
      <c r="N112" s="45">
        <v>1</v>
      </c>
      <c r="O112" s="45">
        <v>3</v>
      </c>
      <c r="P112" s="45">
        <v>0</v>
      </c>
      <c r="Q112" s="45">
        <v>9</v>
      </c>
      <c r="R112" s="19"/>
    </row>
    <row r="113" spans="2:17" s="57" customFormat="1" ht="12" customHeight="1" x14ac:dyDescent="0.15">
      <c r="B113" s="52"/>
      <c r="C113" s="53">
        <f t="shared" ref="C113" si="63">$C112/C112</f>
        <v>1</v>
      </c>
      <c r="D113" s="53">
        <f t="shared" ref="D113:Q113" si="64">D112/$C112</f>
        <v>0.14285714285714285</v>
      </c>
      <c r="E113" s="53">
        <f t="shared" si="64"/>
        <v>2.3809523809523808E-2</v>
      </c>
      <c r="F113" s="53">
        <f t="shared" si="64"/>
        <v>2.3809523809523808E-2</v>
      </c>
      <c r="G113" s="53">
        <f t="shared" si="64"/>
        <v>9.5238095238095233E-2</v>
      </c>
      <c r="H113" s="53">
        <f t="shared" si="64"/>
        <v>2.3809523809523808E-2</v>
      </c>
      <c r="I113" s="53">
        <f t="shared" si="64"/>
        <v>4.7619047619047616E-2</v>
      </c>
      <c r="J113" s="53">
        <f t="shared" si="64"/>
        <v>0.11904761904761904</v>
      </c>
      <c r="K113" s="53">
        <f t="shared" si="64"/>
        <v>0.11904761904761904</v>
      </c>
      <c r="L113" s="53">
        <f t="shared" si="64"/>
        <v>4.7619047619047616E-2</v>
      </c>
      <c r="M113" s="53">
        <f t="shared" si="64"/>
        <v>4.7619047619047616E-2</v>
      </c>
      <c r="N113" s="53">
        <f t="shared" si="64"/>
        <v>2.3809523809523808E-2</v>
      </c>
      <c r="O113" s="53">
        <f t="shared" si="64"/>
        <v>7.1428571428571425E-2</v>
      </c>
      <c r="P113" s="53">
        <f t="shared" si="64"/>
        <v>0</v>
      </c>
      <c r="Q113" s="53">
        <f t="shared" si="64"/>
        <v>0.21428571428571427</v>
      </c>
    </row>
    <row r="114" spans="2:17" s="57" customFormat="1" ht="13.5" x14ac:dyDescent="0.4">
      <c r="E114" s="58"/>
    </row>
  </sheetData>
  <mergeCells count="14">
    <mergeCell ref="C33:D33"/>
    <mergeCell ref="E33:F33"/>
    <mergeCell ref="G33:H33"/>
    <mergeCell ref="I33:J33"/>
    <mergeCell ref="I31:J31"/>
    <mergeCell ref="C32:D32"/>
    <mergeCell ref="E32:F32"/>
    <mergeCell ref="G32:H32"/>
    <mergeCell ref="I32:J32"/>
    <mergeCell ref="B6:E6"/>
    <mergeCell ref="B21:E21"/>
    <mergeCell ref="C31:D31"/>
    <mergeCell ref="E31:F31"/>
    <mergeCell ref="G31:H31"/>
  </mergeCells>
  <phoneticPr fontId="2"/>
  <pageMargins left="0.70866141732283472" right="0.70866141732283472" top="0.74803149606299213" bottom="0.74803149606299213" header="0.31496062992125984" footer="0.31496062992125984"/>
  <pageSetup paperSize="9" scale="66" orientation="landscape" r:id="rId1"/>
  <rowBreaks count="2" manualBreakCount="2">
    <brk id="34" max="16" man="1"/>
    <brk id="76" max="16" man="1"/>
  </rowBreaks>
  <colBreaks count="1" manualBreakCount="1">
    <brk id="17"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16384" width="9" style="18"/>
  </cols>
  <sheetData>
    <row r="1" spans="2:12" ht="27.75" customHeight="1" x14ac:dyDescent="0.4">
      <c r="B1" s="370" t="s">
        <v>513</v>
      </c>
    </row>
    <row r="3" spans="2:12" x14ac:dyDescent="0.4">
      <c r="B3" s="10" t="s">
        <v>245</v>
      </c>
      <c r="C3" s="10"/>
      <c r="D3" s="10"/>
      <c r="E3" s="11"/>
      <c r="F3" s="10"/>
      <c r="G3" s="10"/>
    </row>
    <row r="4" spans="2:12" ht="16.5" customHeight="1" x14ac:dyDescent="0.4">
      <c r="B4" s="18" t="s">
        <v>246</v>
      </c>
    </row>
    <row r="5" spans="2:12" ht="14.25" customHeight="1" x14ac:dyDescent="0.4"/>
    <row r="6" spans="2:12" s="142" customFormat="1" ht="24.75" customHeight="1" x14ac:dyDescent="0.4">
      <c r="B6" s="139"/>
      <c r="C6" s="140"/>
      <c r="D6" s="140"/>
      <c r="E6" s="23" t="s">
        <v>141</v>
      </c>
      <c r="F6" s="23" t="s">
        <v>25</v>
      </c>
      <c r="J6" s="18"/>
      <c r="L6" s="185"/>
    </row>
    <row r="7" spans="2:12" ht="15" customHeight="1" x14ac:dyDescent="0.15">
      <c r="B7" s="143" t="s">
        <v>253</v>
      </c>
      <c r="C7" s="163"/>
      <c r="D7" s="163"/>
      <c r="E7" s="85">
        <v>44</v>
      </c>
      <c r="F7" s="146">
        <f>E7/E$11</f>
        <v>5.4862842892768077E-2</v>
      </c>
      <c r="L7" s="185"/>
    </row>
    <row r="8" spans="2:12" ht="15" customHeight="1" x14ac:dyDescent="0.15">
      <c r="B8" s="143" t="s">
        <v>254</v>
      </c>
      <c r="C8" s="163"/>
      <c r="D8" s="163"/>
      <c r="E8" s="85">
        <v>137</v>
      </c>
      <c r="F8" s="146">
        <f>E8/E$11</f>
        <v>0.17082294264339151</v>
      </c>
      <c r="L8" s="185"/>
    </row>
    <row r="9" spans="2:12" ht="15" customHeight="1" x14ac:dyDescent="0.15">
      <c r="B9" s="143" t="s">
        <v>255</v>
      </c>
      <c r="C9" s="163"/>
      <c r="D9" s="163"/>
      <c r="E9" s="85">
        <v>564</v>
      </c>
      <c r="F9" s="146">
        <f>E9/E$11</f>
        <v>0.70324189526184544</v>
      </c>
      <c r="L9" s="185"/>
    </row>
    <row r="10" spans="2:12" ht="15" customHeight="1" thickBot="1" x14ac:dyDescent="0.2">
      <c r="B10" s="170" t="s">
        <v>0</v>
      </c>
      <c r="C10" s="186"/>
      <c r="D10" s="186"/>
      <c r="E10" s="150">
        <v>57</v>
      </c>
      <c r="F10" s="146">
        <f>E10/E$11</f>
        <v>7.1072319201995013E-2</v>
      </c>
    </row>
    <row r="11" spans="2:12" ht="15" customHeight="1" thickTop="1" x14ac:dyDescent="0.15">
      <c r="B11" s="325" t="s">
        <v>14</v>
      </c>
      <c r="C11" s="326"/>
      <c r="D11" s="327"/>
      <c r="E11" s="152">
        <f>SUM(E7:E10)</f>
        <v>802</v>
      </c>
      <c r="F11" s="153">
        <f>SUM(F7:F10)</f>
        <v>1</v>
      </c>
    </row>
    <row r="13" spans="2:12" x14ac:dyDescent="0.4">
      <c r="B13" s="18" t="s">
        <v>80</v>
      </c>
    </row>
    <row r="14" spans="2:12" ht="24" customHeight="1" x14ac:dyDescent="0.4">
      <c r="B14" s="1"/>
      <c r="C14" s="83" t="s">
        <v>39</v>
      </c>
      <c r="D14" s="83" t="s">
        <v>253</v>
      </c>
      <c r="E14" s="83" t="s">
        <v>254</v>
      </c>
      <c r="F14" s="83" t="s">
        <v>255</v>
      </c>
      <c r="G14" s="83" t="s">
        <v>91</v>
      </c>
    </row>
    <row r="15" spans="2:12" ht="15" customHeight="1" x14ac:dyDescent="0.4">
      <c r="B15" s="4" t="s">
        <v>267</v>
      </c>
      <c r="C15" s="5">
        <f>SUM(D15:G15)</f>
        <v>892</v>
      </c>
      <c r="D15" s="5">
        <v>91</v>
      </c>
      <c r="E15" s="5">
        <v>93</v>
      </c>
      <c r="F15" s="5">
        <v>678</v>
      </c>
      <c r="G15" s="5">
        <v>30</v>
      </c>
    </row>
    <row r="16" spans="2:12" ht="15" customHeight="1" x14ac:dyDescent="0.4">
      <c r="B16" s="7" t="s">
        <v>268</v>
      </c>
      <c r="C16" s="5">
        <f>SUM(D16:G16)</f>
        <v>802</v>
      </c>
      <c r="D16" s="8">
        <v>44</v>
      </c>
      <c r="E16" s="8">
        <v>137</v>
      </c>
      <c r="F16" s="8">
        <v>564</v>
      </c>
      <c r="G16" s="8">
        <v>57</v>
      </c>
    </row>
    <row r="17" spans="2:14" ht="7.5" customHeight="1" x14ac:dyDescent="0.4">
      <c r="B17" s="10"/>
      <c r="C17" s="10"/>
      <c r="D17" s="10"/>
      <c r="E17" s="11"/>
      <c r="F17" s="10"/>
      <c r="G17" s="10"/>
    </row>
    <row r="18" spans="2:14" ht="15" customHeight="1" x14ac:dyDescent="0.4">
      <c r="B18" s="4" t="s">
        <v>267</v>
      </c>
      <c r="C18" s="12">
        <f>C15/C15</f>
        <v>1</v>
      </c>
      <c r="D18" s="12">
        <f>D15/$C15</f>
        <v>0.10201793721973094</v>
      </c>
      <c r="E18" s="12">
        <f t="shared" ref="E18:G19" si="0">E15/$C15</f>
        <v>0.10426008968609865</v>
      </c>
      <c r="F18" s="12">
        <f t="shared" si="0"/>
        <v>0.76008968609865468</v>
      </c>
      <c r="G18" s="12">
        <f t="shared" si="0"/>
        <v>3.3632286995515695E-2</v>
      </c>
    </row>
    <row r="19" spans="2:14" ht="15" customHeight="1" x14ac:dyDescent="0.4">
      <c r="B19" s="7" t="s">
        <v>268</v>
      </c>
      <c r="C19" s="12">
        <f>C16/C16</f>
        <v>1</v>
      </c>
      <c r="D19" s="12">
        <f>D16/$C16</f>
        <v>5.4862842892768077E-2</v>
      </c>
      <c r="E19" s="12">
        <f t="shared" si="0"/>
        <v>0.17082294264339151</v>
      </c>
      <c r="F19" s="12">
        <f t="shared" si="0"/>
        <v>0.70324189526184544</v>
      </c>
      <c r="G19" s="12">
        <f t="shared" si="0"/>
        <v>7.1072319201995013E-2</v>
      </c>
    </row>
    <row r="20" spans="2:14" ht="15" customHeight="1" x14ac:dyDescent="0.4">
      <c r="B20" s="37"/>
      <c r="C20" s="38"/>
      <c r="D20" s="38"/>
      <c r="E20" s="38"/>
      <c r="F20" s="38"/>
      <c r="G20" s="38"/>
      <c r="H20" s="38"/>
      <c r="I20" s="38"/>
      <c r="J20" s="38"/>
      <c r="K20" s="38"/>
      <c r="L20" s="38"/>
      <c r="M20" s="38"/>
      <c r="N20" s="38"/>
    </row>
    <row r="21" spans="2:14" x14ac:dyDescent="0.4">
      <c r="B21" s="18" t="s">
        <v>36</v>
      </c>
    </row>
    <row r="22" spans="2:14" s="24" customFormat="1" ht="42" customHeight="1" x14ac:dyDescent="0.4">
      <c r="B22" s="89"/>
      <c r="C22" s="90" t="s">
        <v>39</v>
      </c>
      <c r="D22" s="91" t="s">
        <v>253</v>
      </c>
      <c r="E22" s="91" t="s">
        <v>254</v>
      </c>
      <c r="F22" s="91" t="s">
        <v>255</v>
      </c>
      <c r="G22" s="91" t="s">
        <v>91</v>
      </c>
    </row>
    <row r="23" spans="2:14" x14ac:dyDescent="0.15">
      <c r="B23" s="168" t="s">
        <v>42</v>
      </c>
      <c r="C23" s="44">
        <f>SUM(D23:G23)</f>
        <v>802</v>
      </c>
      <c r="D23" s="45">
        <f>SUM(D25,D27,D29,D31,D33,D35,D37,D39,D41,D43,D45)</f>
        <v>44</v>
      </c>
      <c r="E23" s="45">
        <f t="shared" ref="E23:G23" si="1">SUM(E25,E27,E29,E31,E33,E35,E37,E39,E41,E43,E45)</f>
        <v>137</v>
      </c>
      <c r="F23" s="45">
        <f t="shared" si="1"/>
        <v>564</v>
      </c>
      <c r="G23" s="45">
        <f t="shared" si="1"/>
        <v>57</v>
      </c>
    </row>
    <row r="24" spans="2:14" ht="12.75" thickBot="1" x14ac:dyDescent="0.2">
      <c r="B24" s="47"/>
      <c r="C24" s="48">
        <f>$C23/C23</f>
        <v>1</v>
      </c>
      <c r="D24" s="48">
        <f>D23/$C23</f>
        <v>5.4862842892768077E-2</v>
      </c>
      <c r="E24" s="48">
        <f t="shared" ref="E24:G24" si="2">E23/$C23</f>
        <v>0.17082294264339151</v>
      </c>
      <c r="F24" s="48">
        <f t="shared" si="2"/>
        <v>0.70324189526184544</v>
      </c>
      <c r="G24" s="48">
        <f t="shared" si="2"/>
        <v>7.1072319201995013E-2</v>
      </c>
    </row>
    <row r="25" spans="2:14" ht="12.75" thickTop="1" x14ac:dyDescent="0.15">
      <c r="B25" s="50" t="s">
        <v>5</v>
      </c>
      <c r="C25" s="44">
        <f>SUM(D25:G25)</f>
        <v>245</v>
      </c>
      <c r="D25" s="51">
        <v>15</v>
      </c>
      <c r="E25" s="45">
        <v>43</v>
      </c>
      <c r="F25" s="45">
        <v>170</v>
      </c>
      <c r="G25" s="45">
        <v>17</v>
      </c>
    </row>
    <row r="26" spans="2:14" x14ac:dyDescent="0.15">
      <c r="B26" s="52"/>
      <c r="C26" s="53">
        <f>$C25/C25</f>
        <v>1</v>
      </c>
      <c r="D26" s="53">
        <f>D25/$C25</f>
        <v>6.1224489795918366E-2</v>
      </c>
      <c r="E26" s="53">
        <f t="shared" ref="E26:G26" si="3">E25/$C25</f>
        <v>0.17551020408163265</v>
      </c>
      <c r="F26" s="53">
        <f t="shared" si="3"/>
        <v>0.69387755102040816</v>
      </c>
      <c r="G26" s="53">
        <f t="shared" si="3"/>
        <v>6.9387755102040816E-2</v>
      </c>
    </row>
    <row r="27" spans="2:14" x14ac:dyDescent="0.15">
      <c r="B27" s="50" t="s">
        <v>6</v>
      </c>
      <c r="C27" s="44">
        <f>SUM(D27:G27)</f>
        <v>89</v>
      </c>
      <c r="D27" s="51">
        <v>2</v>
      </c>
      <c r="E27" s="45">
        <v>12</v>
      </c>
      <c r="F27" s="45">
        <v>70</v>
      </c>
      <c r="G27" s="45">
        <v>5</v>
      </c>
    </row>
    <row r="28" spans="2:14" x14ac:dyDescent="0.15">
      <c r="B28" s="52"/>
      <c r="C28" s="53">
        <f>$C27/C27</f>
        <v>1</v>
      </c>
      <c r="D28" s="53">
        <f>D27/$C27</f>
        <v>2.247191011235955E-2</v>
      </c>
      <c r="E28" s="53">
        <f t="shared" ref="E28:G28" si="4">E27/$C27</f>
        <v>0.1348314606741573</v>
      </c>
      <c r="F28" s="53">
        <f t="shared" si="4"/>
        <v>0.7865168539325843</v>
      </c>
      <c r="G28" s="53">
        <f t="shared" si="4"/>
        <v>5.6179775280898875E-2</v>
      </c>
    </row>
    <row r="29" spans="2:14" x14ac:dyDescent="0.15">
      <c r="B29" s="50" t="s">
        <v>7</v>
      </c>
      <c r="C29" s="44">
        <f>SUM(D29:G29)</f>
        <v>213</v>
      </c>
      <c r="D29" s="51">
        <v>10</v>
      </c>
      <c r="E29" s="45">
        <v>35</v>
      </c>
      <c r="F29" s="45">
        <v>150</v>
      </c>
      <c r="G29" s="45">
        <v>18</v>
      </c>
    </row>
    <row r="30" spans="2:14" x14ac:dyDescent="0.15">
      <c r="B30" s="52"/>
      <c r="C30" s="53">
        <f>$C29/C29</f>
        <v>1</v>
      </c>
      <c r="D30" s="53">
        <f>D29/$C29</f>
        <v>4.6948356807511735E-2</v>
      </c>
      <c r="E30" s="53">
        <f t="shared" ref="E30:G30" si="5">E29/$C29</f>
        <v>0.16431924882629109</v>
      </c>
      <c r="F30" s="53">
        <f t="shared" si="5"/>
        <v>0.70422535211267601</v>
      </c>
      <c r="G30" s="53">
        <f t="shared" si="5"/>
        <v>8.4507042253521125E-2</v>
      </c>
    </row>
    <row r="31" spans="2:14" x14ac:dyDescent="0.15">
      <c r="B31" s="50" t="s">
        <v>8</v>
      </c>
      <c r="C31" s="44">
        <f>SUM(D31:G31)</f>
        <v>36</v>
      </c>
      <c r="D31" s="51">
        <v>6</v>
      </c>
      <c r="E31" s="45">
        <v>8</v>
      </c>
      <c r="F31" s="45">
        <v>20</v>
      </c>
      <c r="G31" s="45">
        <v>2</v>
      </c>
    </row>
    <row r="32" spans="2:14" x14ac:dyDescent="0.15">
      <c r="B32" s="52"/>
      <c r="C32" s="53">
        <f>$C31/C31</f>
        <v>1</v>
      </c>
      <c r="D32" s="53">
        <f>D31/$C31</f>
        <v>0.16666666666666666</v>
      </c>
      <c r="E32" s="53">
        <f t="shared" ref="E32:G32" si="6">E31/$C31</f>
        <v>0.22222222222222221</v>
      </c>
      <c r="F32" s="53">
        <f t="shared" si="6"/>
        <v>0.55555555555555558</v>
      </c>
      <c r="G32" s="53">
        <f t="shared" si="6"/>
        <v>5.5555555555555552E-2</v>
      </c>
    </row>
    <row r="33" spans="2:8" x14ac:dyDescent="0.15">
      <c r="B33" s="50" t="s">
        <v>9</v>
      </c>
      <c r="C33" s="44">
        <f>SUM(D33:G33)</f>
        <v>98</v>
      </c>
      <c r="D33" s="51">
        <v>5</v>
      </c>
      <c r="E33" s="45">
        <v>20</v>
      </c>
      <c r="F33" s="45">
        <v>67</v>
      </c>
      <c r="G33" s="45">
        <v>6</v>
      </c>
    </row>
    <row r="34" spans="2:8" x14ac:dyDescent="0.15">
      <c r="B34" s="52"/>
      <c r="C34" s="53">
        <f>$C33/C33</f>
        <v>1</v>
      </c>
      <c r="D34" s="53">
        <f>D33/$C33</f>
        <v>5.1020408163265307E-2</v>
      </c>
      <c r="E34" s="53">
        <f t="shared" ref="E34:G34" si="7">E33/$C33</f>
        <v>0.20408163265306123</v>
      </c>
      <c r="F34" s="53">
        <f t="shared" si="7"/>
        <v>0.68367346938775508</v>
      </c>
      <c r="G34" s="53">
        <f t="shared" si="7"/>
        <v>6.1224489795918366E-2</v>
      </c>
    </row>
    <row r="35" spans="2:8" x14ac:dyDescent="0.15">
      <c r="B35" s="50" t="s">
        <v>1</v>
      </c>
      <c r="C35" s="44">
        <f>SUM(D35:G35)</f>
        <v>4</v>
      </c>
      <c r="D35" s="51">
        <v>1</v>
      </c>
      <c r="E35" s="45">
        <v>1</v>
      </c>
      <c r="F35" s="45">
        <v>2</v>
      </c>
      <c r="G35" s="45">
        <v>0</v>
      </c>
    </row>
    <row r="36" spans="2:8" x14ac:dyDescent="0.15">
      <c r="B36" s="52"/>
      <c r="C36" s="53">
        <f>$C35/C35</f>
        <v>1</v>
      </c>
      <c r="D36" s="53">
        <f>D35/$C35</f>
        <v>0.25</v>
      </c>
      <c r="E36" s="53">
        <f t="shared" ref="E36:G36" si="8">E35/$C35</f>
        <v>0.25</v>
      </c>
      <c r="F36" s="53">
        <f t="shared" si="8"/>
        <v>0.5</v>
      </c>
      <c r="G36" s="53">
        <f t="shared" si="8"/>
        <v>0</v>
      </c>
    </row>
    <row r="37" spans="2:8" x14ac:dyDescent="0.15">
      <c r="B37" s="50" t="s">
        <v>10</v>
      </c>
      <c r="C37" s="44">
        <f>SUM(D37:G37)</f>
        <v>17</v>
      </c>
      <c r="D37" s="51">
        <v>0</v>
      </c>
      <c r="E37" s="45">
        <v>3</v>
      </c>
      <c r="F37" s="45">
        <v>13</v>
      </c>
      <c r="G37" s="45">
        <v>1</v>
      </c>
    </row>
    <row r="38" spans="2:8" x14ac:dyDescent="0.15">
      <c r="B38" s="52"/>
      <c r="C38" s="53">
        <f>$C37/C37</f>
        <v>1</v>
      </c>
      <c r="D38" s="53">
        <f>D37/$C37</f>
        <v>0</v>
      </c>
      <c r="E38" s="53">
        <f t="shared" ref="E38:G38" si="9">E37/$C37</f>
        <v>0.17647058823529413</v>
      </c>
      <c r="F38" s="53">
        <f t="shared" si="9"/>
        <v>0.76470588235294112</v>
      </c>
      <c r="G38" s="53">
        <f t="shared" si="9"/>
        <v>5.8823529411764705E-2</v>
      </c>
    </row>
    <row r="39" spans="2:8" x14ac:dyDescent="0.15">
      <c r="B39" s="50" t="s">
        <v>11</v>
      </c>
      <c r="C39" s="44">
        <f>SUM(D39:G39)</f>
        <v>3</v>
      </c>
      <c r="D39" s="51">
        <v>2</v>
      </c>
      <c r="E39" s="45">
        <v>0</v>
      </c>
      <c r="F39" s="45">
        <v>1</v>
      </c>
      <c r="G39" s="45">
        <v>0</v>
      </c>
    </row>
    <row r="40" spans="2:8" x14ac:dyDescent="0.15">
      <c r="B40" s="52"/>
      <c r="C40" s="53">
        <f>$C39/C39</f>
        <v>1</v>
      </c>
      <c r="D40" s="53">
        <f>D39/$C39</f>
        <v>0.66666666666666663</v>
      </c>
      <c r="E40" s="53">
        <f t="shared" ref="E40:G40" si="10">E39/$C39</f>
        <v>0</v>
      </c>
      <c r="F40" s="53">
        <f t="shared" si="10"/>
        <v>0.33333333333333331</v>
      </c>
      <c r="G40" s="53">
        <f t="shared" si="10"/>
        <v>0</v>
      </c>
    </row>
    <row r="41" spans="2:8" x14ac:dyDescent="0.15">
      <c r="B41" s="50" t="s">
        <v>12</v>
      </c>
      <c r="C41" s="44">
        <f>SUM(D41:G41)</f>
        <v>18</v>
      </c>
      <c r="D41" s="51">
        <v>0</v>
      </c>
      <c r="E41" s="45">
        <v>1</v>
      </c>
      <c r="F41" s="45">
        <v>16</v>
      </c>
      <c r="G41" s="45">
        <v>1</v>
      </c>
    </row>
    <row r="42" spans="2:8" x14ac:dyDescent="0.15">
      <c r="B42" s="52"/>
      <c r="C42" s="53">
        <f>$C41/C41</f>
        <v>1</v>
      </c>
      <c r="D42" s="53">
        <f>D41/$C41</f>
        <v>0</v>
      </c>
      <c r="E42" s="53">
        <f t="shared" ref="E42:G42" si="11">E41/$C41</f>
        <v>5.5555555555555552E-2</v>
      </c>
      <c r="F42" s="53">
        <f t="shared" si="11"/>
        <v>0.88888888888888884</v>
      </c>
      <c r="G42" s="53">
        <f t="shared" si="11"/>
        <v>5.5555555555555552E-2</v>
      </c>
    </row>
    <row r="43" spans="2:8" x14ac:dyDescent="0.15">
      <c r="B43" s="50" t="s">
        <v>13</v>
      </c>
      <c r="C43" s="44">
        <f>SUM(D43:G43)</f>
        <v>9</v>
      </c>
      <c r="D43" s="51">
        <v>0</v>
      </c>
      <c r="E43" s="45">
        <v>2</v>
      </c>
      <c r="F43" s="45">
        <v>7</v>
      </c>
      <c r="G43" s="45">
        <v>0</v>
      </c>
    </row>
    <row r="44" spans="2:8" x14ac:dyDescent="0.15">
      <c r="B44" s="52"/>
      <c r="C44" s="53">
        <f>$C43/C43</f>
        <v>1</v>
      </c>
      <c r="D44" s="53">
        <f>D43/$C43</f>
        <v>0</v>
      </c>
      <c r="E44" s="53">
        <f t="shared" ref="E44:G44" si="12">E43/$C43</f>
        <v>0.22222222222222221</v>
      </c>
      <c r="F44" s="53">
        <f t="shared" si="12"/>
        <v>0.77777777777777779</v>
      </c>
      <c r="G44" s="53">
        <f t="shared" si="12"/>
        <v>0</v>
      </c>
    </row>
    <row r="45" spans="2:8" x14ac:dyDescent="0.15">
      <c r="B45" s="50" t="s">
        <v>43</v>
      </c>
      <c r="C45" s="44">
        <f>SUM(D45:G45)</f>
        <v>70</v>
      </c>
      <c r="D45" s="51">
        <v>3</v>
      </c>
      <c r="E45" s="45">
        <v>12</v>
      </c>
      <c r="F45" s="45">
        <v>48</v>
      </c>
      <c r="G45" s="45">
        <v>7</v>
      </c>
    </row>
    <row r="46" spans="2:8" x14ac:dyDescent="0.15">
      <c r="B46" s="52"/>
      <c r="C46" s="53">
        <f>$C45/C45</f>
        <v>1</v>
      </c>
      <c r="D46" s="53">
        <f>D45/$C45</f>
        <v>4.2857142857142858E-2</v>
      </c>
      <c r="E46" s="53">
        <f t="shared" ref="E46:G46" si="13">E45/$C45</f>
        <v>0.17142857142857143</v>
      </c>
      <c r="F46" s="53">
        <f t="shared" si="13"/>
        <v>0.68571428571428572</v>
      </c>
      <c r="G46" s="53">
        <f t="shared" si="13"/>
        <v>0.1</v>
      </c>
    </row>
    <row r="48" spans="2:8" x14ac:dyDescent="0.4">
      <c r="B48" s="18" t="s">
        <v>48</v>
      </c>
      <c r="G48" s="19"/>
      <c r="H48" s="19"/>
    </row>
    <row r="49" spans="2:8" s="24" customFormat="1" ht="45.75" customHeight="1" x14ac:dyDescent="0.4">
      <c r="B49" s="89"/>
      <c r="C49" s="90" t="s">
        <v>39</v>
      </c>
      <c r="D49" s="91" t="s">
        <v>253</v>
      </c>
      <c r="E49" s="91" t="s">
        <v>254</v>
      </c>
      <c r="F49" s="91" t="s">
        <v>255</v>
      </c>
      <c r="G49" s="91" t="s">
        <v>91</v>
      </c>
    </row>
    <row r="50" spans="2:8" x14ac:dyDescent="0.15">
      <c r="B50" s="168" t="s">
        <v>42</v>
      </c>
      <c r="C50" s="44">
        <f>SUM(D50:G50)</f>
        <v>802</v>
      </c>
      <c r="D50" s="45">
        <f t="shared" ref="D50:G50" si="14">SUM(D52,D54,D56,D58,D60,)</f>
        <v>44</v>
      </c>
      <c r="E50" s="45">
        <f t="shared" si="14"/>
        <v>137</v>
      </c>
      <c r="F50" s="45">
        <f t="shared" si="14"/>
        <v>564</v>
      </c>
      <c r="G50" s="45">
        <f t="shared" si="14"/>
        <v>57</v>
      </c>
      <c r="H50" s="19"/>
    </row>
    <row r="51" spans="2:8" ht="12.75" thickBot="1" x14ac:dyDescent="0.2">
      <c r="B51" s="47"/>
      <c r="C51" s="48">
        <f>$C50/C50</f>
        <v>1</v>
      </c>
      <c r="D51" s="48">
        <f t="shared" ref="D51:G51" si="15">D50/$C50</f>
        <v>5.4862842892768077E-2</v>
      </c>
      <c r="E51" s="48">
        <f t="shared" si="15"/>
        <v>0.17082294264339151</v>
      </c>
      <c r="F51" s="48">
        <f t="shared" si="15"/>
        <v>0.70324189526184544</v>
      </c>
      <c r="G51" s="48">
        <f t="shared" si="15"/>
        <v>7.1072319201995013E-2</v>
      </c>
      <c r="H51" s="19"/>
    </row>
    <row r="52" spans="2:8" ht="12.75" thickTop="1" x14ac:dyDescent="0.15">
      <c r="B52" s="50" t="s">
        <v>17</v>
      </c>
      <c r="C52" s="44">
        <f>SUM(D52:G52)</f>
        <v>633</v>
      </c>
      <c r="D52" s="51">
        <v>20</v>
      </c>
      <c r="E52" s="45">
        <v>98</v>
      </c>
      <c r="F52" s="45">
        <v>466</v>
      </c>
      <c r="G52" s="45">
        <v>49</v>
      </c>
      <c r="H52" s="19"/>
    </row>
    <row r="53" spans="2:8" x14ac:dyDescent="0.15">
      <c r="B53" s="52"/>
      <c r="C53" s="53">
        <f>$C52/C52</f>
        <v>1</v>
      </c>
      <c r="D53" s="53">
        <f t="shared" ref="D53:G53" si="16">D52/$C52</f>
        <v>3.15955766192733E-2</v>
      </c>
      <c r="E53" s="53">
        <f t="shared" si="16"/>
        <v>0.15481832543443919</v>
      </c>
      <c r="F53" s="53">
        <f t="shared" si="16"/>
        <v>0.73617693522906791</v>
      </c>
      <c r="G53" s="53">
        <f t="shared" si="16"/>
        <v>7.7409162717219593E-2</v>
      </c>
      <c r="H53" s="19"/>
    </row>
    <row r="54" spans="2:8" x14ac:dyDescent="0.15">
      <c r="B54" s="50" t="s">
        <v>18</v>
      </c>
      <c r="C54" s="44">
        <f>SUM(D54:G54)</f>
        <v>91</v>
      </c>
      <c r="D54" s="51">
        <v>12</v>
      </c>
      <c r="E54" s="45">
        <v>22</v>
      </c>
      <c r="F54" s="45">
        <v>54</v>
      </c>
      <c r="G54" s="45">
        <v>3</v>
      </c>
      <c r="H54" s="19"/>
    </row>
    <row r="55" spans="2:8" x14ac:dyDescent="0.15">
      <c r="B55" s="52"/>
      <c r="C55" s="53">
        <f>$C54/C54</f>
        <v>1</v>
      </c>
      <c r="D55" s="53">
        <f t="shared" ref="D55:G55" si="17">D54/$C54</f>
        <v>0.13186813186813187</v>
      </c>
      <c r="E55" s="53">
        <f t="shared" si="17"/>
        <v>0.24175824175824176</v>
      </c>
      <c r="F55" s="53">
        <f t="shared" si="17"/>
        <v>0.59340659340659341</v>
      </c>
      <c r="G55" s="53">
        <f t="shared" si="17"/>
        <v>3.2967032967032968E-2</v>
      </c>
      <c r="H55" s="19"/>
    </row>
    <row r="56" spans="2:8" x14ac:dyDescent="0.15">
      <c r="B56" s="50" t="s">
        <v>19</v>
      </c>
      <c r="C56" s="44">
        <f>SUM(D56:G56)</f>
        <v>21</v>
      </c>
      <c r="D56" s="51">
        <v>5</v>
      </c>
      <c r="E56" s="45">
        <v>4</v>
      </c>
      <c r="F56" s="45">
        <v>12</v>
      </c>
      <c r="G56" s="45">
        <v>0</v>
      </c>
      <c r="H56" s="19"/>
    </row>
    <row r="57" spans="2:8" x14ac:dyDescent="0.15">
      <c r="B57" s="52"/>
      <c r="C57" s="53">
        <f>$C56/C56</f>
        <v>1</v>
      </c>
      <c r="D57" s="53">
        <f t="shared" ref="D57:G57" si="18">D56/$C56</f>
        <v>0.23809523809523808</v>
      </c>
      <c r="E57" s="53">
        <f t="shared" si="18"/>
        <v>0.19047619047619047</v>
      </c>
      <c r="F57" s="53">
        <f t="shared" si="18"/>
        <v>0.5714285714285714</v>
      </c>
      <c r="G57" s="53">
        <f t="shared" si="18"/>
        <v>0</v>
      </c>
      <c r="H57" s="19"/>
    </row>
    <row r="58" spans="2:8" x14ac:dyDescent="0.15">
      <c r="B58" s="50" t="s">
        <v>20</v>
      </c>
      <c r="C58" s="44">
        <f>SUM(D58:G58)</f>
        <v>37</v>
      </c>
      <c r="D58" s="51">
        <v>6</v>
      </c>
      <c r="E58" s="45">
        <v>11</v>
      </c>
      <c r="F58" s="45">
        <v>19</v>
      </c>
      <c r="G58" s="45">
        <v>1</v>
      </c>
      <c r="H58" s="19"/>
    </row>
    <row r="59" spans="2:8" x14ac:dyDescent="0.15">
      <c r="B59" s="52"/>
      <c r="C59" s="53">
        <f>$C58/C58</f>
        <v>1</v>
      </c>
      <c r="D59" s="53">
        <f t="shared" ref="D59:G59" si="19">D58/$C58</f>
        <v>0.16216216216216217</v>
      </c>
      <c r="E59" s="53">
        <f t="shared" si="19"/>
        <v>0.29729729729729731</v>
      </c>
      <c r="F59" s="53">
        <f t="shared" si="19"/>
        <v>0.51351351351351349</v>
      </c>
      <c r="G59" s="53">
        <f t="shared" si="19"/>
        <v>2.7027027027027029E-2</v>
      </c>
      <c r="H59" s="19"/>
    </row>
    <row r="60" spans="2:8" x14ac:dyDescent="0.15">
      <c r="B60" s="50" t="s">
        <v>24</v>
      </c>
      <c r="C60" s="44">
        <f>SUM(D60:G60)</f>
        <v>20</v>
      </c>
      <c r="D60" s="51">
        <v>1</v>
      </c>
      <c r="E60" s="45">
        <v>2</v>
      </c>
      <c r="F60" s="45">
        <v>13</v>
      </c>
      <c r="G60" s="45">
        <v>4</v>
      </c>
      <c r="H60" s="19"/>
    </row>
    <row r="61" spans="2:8" x14ac:dyDescent="0.15">
      <c r="B61" s="52"/>
      <c r="C61" s="53">
        <f>$C60/C60</f>
        <v>1</v>
      </c>
      <c r="D61" s="53">
        <f t="shared" ref="D61:G61" si="20">D60/$C60</f>
        <v>0.05</v>
      </c>
      <c r="E61" s="53">
        <f t="shared" si="20"/>
        <v>0.1</v>
      </c>
      <c r="F61" s="53">
        <f t="shared" si="20"/>
        <v>0.65</v>
      </c>
      <c r="G61" s="53">
        <f t="shared" si="20"/>
        <v>0.2</v>
      </c>
      <c r="H61" s="19"/>
    </row>
    <row r="62" spans="2:8" x14ac:dyDescent="0.4">
      <c r="H62" s="19"/>
    </row>
    <row r="63" spans="2:8" x14ac:dyDescent="0.4">
      <c r="B63" s="18" t="s">
        <v>49</v>
      </c>
      <c r="H63" s="19"/>
    </row>
    <row r="64" spans="2:8" s="24" customFormat="1" ht="36.75" customHeight="1" x14ac:dyDescent="0.4">
      <c r="B64" s="89"/>
      <c r="C64" s="90" t="s">
        <v>39</v>
      </c>
      <c r="D64" s="91" t="s">
        <v>253</v>
      </c>
      <c r="E64" s="91" t="s">
        <v>254</v>
      </c>
      <c r="F64" s="91" t="s">
        <v>255</v>
      </c>
      <c r="G64" s="91" t="s">
        <v>91</v>
      </c>
    </row>
    <row r="65" spans="2:8" x14ac:dyDescent="0.15">
      <c r="B65" s="168" t="s">
        <v>42</v>
      </c>
      <c r="C65" s="44">
        <f>SUM(D65:G65)</f>
        <v>784</v>
      </c>
      <c r="D65" s="45">
        <f>SUM(D67,D69,D71,D73,D75,D77)</f>
        <v>44</v>
      </c>
      <c r="E65" s="45">
        <f t="shared" ref="E65:G65" si="21">SUM(E67,E69,E71,E73,E75,E77)</f>
        <v>135</v>
      </c>
      <c r="F65" s="45">
        <f t="shared" si="21"/>
        <v>556</v>
      </c>
      <c r="G65" s="45">
        <f t="shared" si="21"/>
        <v>49</v>
      </c>
      <c r="H65" s="19"/>
    </row>
    <row r="66" spans="2:8" ht="12.75" thickBot="1" x14ac:dyDescent="0.2">
      <c r="B66" s="47"/>
      <c r="C66" s="48">
        <f>$C65/C65</f>
        <v>1</v>
      </c>
      <c r="D66" s="48">
        <f>D65/$C65</f>
        <v>5.6122448979591837E-2</v>
      </c>
      <c r="E66" s="48">
        <f t="shared" ref="E66:G66" si="22">E65/$C65</f>
        <v>0.17219387755102042</v>
      </c>
      <c r="F66" s="48">
        <f t="shared" si="22"/>
        <v>0.70918367346938771</v>
      </c>
      <c r="G66" s="48">
        <f t="shared" si="22"/>
        <v>6.25E-2</v>
      </c>
      <c r="H66" s="19"/>
    </row>
    <row r="67" spans="2:8" ht="12.75" thickTop="1" x14ac:dyDescent="0.15">
      <c r="B67" s="50" t="s">
        <v>500</v>
      </c>
      <c r="C67" s="44">
        <f>SUM(D67:G67)</f>
        <v>109</v>
      </c>
      <c r="D67" s="51">
        <v>0</v>
      </c>
      <c r="E67" s="45">
        <v>11</v>
      </c>
      <c r="F67" s="45">
        <v>88</v>
      </c>
      <c r="G67" s="45">
        <v>10</v>
      </c>
    </row>
    <row r="68" spans="2:8" x14ac:dyDescent="0.15">
      <c r="B68" s="52"/>
      <c r="C68" s="53">
        <f>$C67/C67</f>
        <v>1</v>
      </c>
      <c r="D68" s="53">
        <f>D67/$C67</f>
        <v>0</v>
      </c>
      <c r="E68" s="53">
        <f t="shared" ref="E68:G68" si="23">E67/$C67</f>
        <v>0.10091743119266056</v>
      </c>
      <c r="F68" s="53">
        <f t="shared" si="23"/>
        <v>0.80733944954128445</v>
      </c>
      <c r="G68" s="53">
        <f t="shared" si="23"/>
        <v>9.1743119266055051E-2</v>
      </c>
    </row>
    <row r="69" spans="2:8" x14ac:dyDescent="0.15">
      <c r="B69" s="50" t="s">
        <v>21</v>
      </c>
      <c r="C69" s="44">
        <f>SUM(D69:G69)</f>
        <v>226</v>
      </c>
      <c r="D69" s="51">
        <v>9</v>
      </c>
      <c r="E69" s="45">
        <v>37</v>
      </c>
      <c r="F69" s="45">
        <v>162</v>
      </c>
      <c r="G69" s="45">
        <v>18</v>
      </c>
    </row>
    <row r="70" spans="2:8" x14ac:dyDescent="0.15">
      <c r="B70" s="52"/>
      <c r="C70" s="53">
        <f>$C69/C69</f>
        <v>1</v>
      </c>
      <c r="D70" s="53">
        <f>D69/$C69</f>
        <v>3.9823008849557522E-2</v>
      </c>
      <c r="E70" s="53">
        <f t="shared" ref="E70:G70" si="24">E69/$C69</f>
        <v>0.16371681415929204</v>
      </c>
      <c r="F70" s="53">
        <f t="shared" si="24"/>
        <v>0.7168141592920354</v>
      </c>
      <c r="G70" s="53">
        <f t="shared" si="24"/>
        <v>7.9646017699115043E-2</v>
      </c>
    </row>
    <row r="71" spans="2:8" x14ac:dyDescent="0.15">
      <c r="B71" s="50" t="s">
        <v>22</v>
      </c>
      <c r="C71" s="44">
        <f>SUM(D71:G71)</f>
        <v>276</v>
      </c>
      <c r="D71" s="51">
        <v>8</v>
      </c>
      <c r="E71" s="45">
        <v>46</v>
      </c>
      <c r="F71" s="45">
        <v>205</v>
      </c>
      <c r="G71" s="45">
        <v>17</v>
      </c>
    </row>
    <row r="72" spans="2:8" x14ac:dyDescent="0.15">
      <c r="B72" s="52"/>
      <c r="C72" s="53">
        <f>$C71/C71</f>
        <v>1</v>
      </c>
      <c r="D72" s="53">
        <f>D71/$C71</f>
        <v>2.8985507246376812E-2</v>
      </c>
      <c r="E72" s="53">
        <f t="shared" ref="E72:G72" si="25">E71/$C71</f>
        <v>0.16666666666666666</v>
      </c>
      <c r="F72" s="53">
        <f t="shared" si="25"/>
        <v>0.74275362318840576</v>
      </c>
      <c r="G72" s="53">
        <f t="shared" si="25"/>
        <v>6.1594202898550728E-2</v>
      </c>
    </row>
    <row r="73" spans="2:8" x14ac:dyDescent="0.15">
      <c r="B73" s="50" t="s">
        <v>23</v>
      </c>
      <c r="C73" s="44">
        <f>SUM(D73:G73)</f>
        <v>90</v>
      </c>
      <c r="D73" s="51">
        <v>7</v>
      </c>
      <c r="E73" s="45">
        <v>17</v>
      </c>
      <c r="F73" s="45">
        <v>63</v>
      </c>
      <c r="G73" s="45">
        <v>3</v>
      </c>
    </row>
    <row r="74" spans="2:8" x14ac:dyDescent="0.15">
      <c r="B74" s="52"/>
      <c r="C74" s="53">
        <f>$C73/C73</f>
        <v>1</v>
      </c>
      <c r="D74" s="53">
        <f>D73/$C73</f>
        <v>7.7777777777777779E-2</v>
      </c>
      <c r="E74" s="53">
        <f t="shared" ref="E74:G74" si="26">E73/$C73</f>
        <v>0.18888888888888888</v>
      </c>
      <c r="F74" s="53">
        <f t="shared" si="26"/>
        <v>0.7</v>
      </c>
      <c r="G74" s="53">
        <f t="shared" si="26"/>
        <v>3.3333333333333333E-2</v>
      </c>
      <c r="H74" s="19"/>
    </row>
    <row r="75" spans="2:8" x14ac:dyDescent="0.15">
      <c r="B75" s="50" t="s">
        <v>320</v>
      </c>
      <c r="C75" s="44">
        <f>SUM(D75:G75)</f>
        <v>62</v>
      </c>
      <c r="D75" s="51">
        <v>9</v>
      </c>
      <c r="E75" s="45">
        <v>21</v>
      </c>
      <c r="F75" s="45">
        <v>32</v>
      </c>
      <c r="G75" s="45">
        <v>0</v>
      </c>
      <c r="H75" s="19"/>
    </row>
    <row r="76" spans="2:8" x14ac:dyDescent="0.15">
      <c r="B76" s="52"/>
      <c r="C76" s="53">
        <f>$C75/C75</f>
        <v>1</v>
      </c>
      <c r="D76" s="53">
        <f>D75/$C75</f>
        <v>0.14516129032258066</v>
      </c>
      <c r="E76" s="53">
        <f t="shared" ref="E76:G76" si="27">E75/$C75</f>
        <v>0.33870967741935482</v>
      </c>
      <c r="F76" s="53">
        <f t="shared" si="27"/>
        <v>0.5161290322580645</v>
      </c>
      <c r="G76" s="53">
        <f t="shared" si="27"/>
        <v>0</v>
      </c>
      <c r="H76" s="19"/>
    </row>
    <row r="77" spans="2:8" x14ac:dyDescent="0.15">
      <c r="B77" s="50" t="s">
        <v>319</v>
      </c>
      <c r="C77" s="44">
        <f>SUM(D77:G77)</f>
        <v>21</v>
      </c>
      <c r="D77" s="51">
        <v>11</v>
      </c>
      <c r="E77" s="45">
        <v>3</v>
      </c>
      <c r="F77" s="45">
        <v>6</v>
      </c>
      <c r="G77" s="45">
        <v>1</v>
      </c>
      <c r="H77" s="19"/>
    </row>
    <row r="78" spans="2:8" ht="12.75" thickBot="1" x14ac:dyDescent="0.2">
      <c r="B78" s="52"/>
      <c r="C78" s="53">
        <f>$C77/C77</f>
        <v>1</v>
      </c>
      <c r="D78" s="53">
        <f>D77/$C77</f>
        <v>0.52380952380952384</v>
      </c>
      <c r="E78" s="53">
        <f t="shared" ref="E78:G78" si="28">E77/$C77</f>
        <v>0.14285714285714285</v>
      </c>
      <c r="F78" s="53">
        <f t="shared" si="28"/>
        <v>0.2857142857142857</v>
      </c>
      <c r="G78" s="53">
        <f t="shared" si="28"/>
        <v>4.7619047619047616E-2</v>
      </c>
      <c r="H78" s="19"/>
    </row>
    <row r="79" spans="2:8" ht="14.25" thickTop="1" x14ac:dyDescent="0.15">
      <c r="B79" s="243" t="s">
        <v>489</v>
      </c>
      <c r="C79" s="244">
        <f t="shared" ref="C79:C80" si="29">SUM(D79:G79)</f>
        <v>763</v>
      </c>
      <c r="D79" s="244">
        <f>SUM(D67,D69,D71,D73,D75)</f>
        <v>33</v>
      </c>
      <c r="E79" s="244">
        <f>SUM(E67,E69,E71,E73,E75)</f>
        <v>132</v>
      </c>
      <c r="F79" s="244">
        <f>SUM(F67,F69,F71,F73,F75)</f>
        <v>550</v>
      </c>
      <c r="G79" s="244">
        <f>SUM(G67,G69,G71,G73,G75)</f>
        <v>48</v>
      </c>
      <c r="H79" s="19"/>
    </row>
    <row r="80" spans="2:8" ht="13.5" x14ac:dyDescent="0.15">
      <c r="B80" s="245"/>
      <c r="C80" s="237">
        <f t="shared" si="29"/>
        <v>1</v>
      </c>
      <c r="D80" s="238">
        <f>D79/$C79</f>
        <v>4.3250327653997382E-2</v>
      </c>
      <c r="E80" s="238">
        <f t="shared" ref="E80:G80" si="30">E79/$C79</f>
        <v>0.17300131061598953</v>
      </c>
      <c r="F80" s="238">
        <f t="shared" si="30"/>
        <v>0.72083879423328967</v>
      </c>
      <c r="G80" s="238">
        <f t="shared" si="30"/>
        <v>6.2909567496723454E-2</v>
      </c>
      <c r="H80" s="19"/>
    </row>
    <row r="81" spans="2:18" x14ac:dyDescent="0.4">
      <c r="H81" s="19"/>
    </row>
    <row r="82" spans="2:18" ht="16.5" customHeight="1" x14ac:dyDescent="0.4">
      <c r="B82" s="18" t="s">
        <v>311</v>
      </c>
      <c r="H82" s="19"/>
    </row>
    <row r="83" spans="2:18" s="24" customFormat="1" ht="45.75" customHeight="1" x14ac:dyDescent="0.4">
      <c r="B83" s="89"/>
      <c r="C83" s="90" t="s">
        <v>39</v>
      </c>
      <c r="D83" s="91" t="s">
        <v>253</v>
      </c>
      <c r="E83" s="91" t="s">
        <v>254</v>
      </c>
      <c r="F83" s="91" t="s">
        <v>255</v>
      </c>
      <c r="G83" s="91" t="s">
        <v>91</v>
      </c>
    </row>
    <row r="84" spans="2:18" x14ac:dyDescent="0.15">
      <c r="B84" s="168" t="s">
        <v>42</v>
      </c>
      <c r="C84" s="44">
        <f>SUM(D84:G84)</f>
        <v>802</v>
      </c>
      <c r="D84" s="45">
        <f>SUM(D86,D88,D90,D92,D94,D96,D98)</f>
        <v>44</v>
      </c>
      <c r="E84" s="45">
        <f t="shared" ref="E84:G84" si="31">SUM(E86,E88,E90,E92,E94,E96,E98)</f>
        <v>137</v>
      </c>
      <c r="F84" s="45">
        <f t="shared" si="31"/>
        <v>564</v>
      </c>
      <c r="G84" s="45">
        <f t="shared" si="31"/>
        <v>57</v>
      </c>
      <c r="H84" s="19"/>
    </row>
    <row r="85" spans="2:18" ht="12.75" thickBot="1" x14ac:dyDescent="0.2">
      <c r="B85" s="47"/>
      <c r="C85" s="48">
        <f>$C84/C84</f>
        <v>1</v>
      </c>
      <c r="D85" s="48">
        <f t="shared" ref="D85:G85" si="32">D84/$C84</f>
        <v>5.4862842892768077E-2</v>
      </c>
      <c r="E85" s="48">
        <f t="shared" si="32"/>
        <v>0.17082294264339151</v>
      </c>
      <c r="F85" s="48">
        <f t="shared" si="32"/>
        <v>0.70324189526184544</v>
      </c>
      <c r="G85" s="48">
        <f t="shared" si="32"/>
        <v>7.1072319201995013E-2</v>
      </c>
      <c r="H85" s="19"/>
    </row>
    <row r="86" spans="2:18" ht="12.75" thickTop="1" x14ac:dyDescent="0.15">
      <c r="B86" s="50" t="s">
        <v>67</v>
      </c>
      <c r="C86" s="44">
        <f>SUM(D86:G86)</f>
        <v>262</v>
      </c>
      <c r="D86" s="51">
        <v>12</v>
      </c>
      <c r="E86" s="45">
        <v>40</v>
      </c>
      <c r="F86" s="45">
        <v>190</v>
      </c>
      <c r="G86" s="45">
        <v>20</v>
      </c>
      <c r="H86" s="72"/>
      <c r="I86" s="73"/>
      <c r="J86" s="73"/>
      <c r="K86" s="73"/>
      <c r="L86" s="73"/>
      <c r="M86" s="73"/>
      <c r="N86" s="73"/>
      <c r="O86" s="73"/>
      <c r="P86" s="73"/>
      <c r="Q86" s="73"/>
      <c r="R86" s="73"/>
    </row>
    <row r="87" spans="2:18" x14ac:dyDescent="0.15">
      <c r="B87" s="52"/>
      <c r="C87" s="53">
        <f>$C86/C86</f>
        <v>1</v>
      </c>
      <c r="D87" s="53">
        <f t="shared" ref="D87:G87" si="33">D86/$C86</f>
        <v>4.5801526717557252E-2</v>
      </c>
      <c r="E87" s="53">
        <f t="shared" si="33"/>
        <v>0.15267175572519084</v>
      </c>
      <c r="F87" s="53">
        <f t="shared" si="33"/>
        <v>0.72519083969465647</v>
      </c>
      <c r="G87" s="53">
        <f t="shared" si="33"/>
        <v>7.6335877862595422E-2</v>
      </c>
      <c r="H87" s="72"/>
      <c r="I87" s="73"/>
      <c r="J87" s="73"/>
      <c r="K87" s="73"/>
      <c r="L87" s="73"/>
      <c r="M87" s="73"/>
      <c r="N87" s="73"/>
      <c r="O87" s="73"/>
      <c r="P87" s="73"/>
      <c r="Q87" s="73"/>
      <c r="R87" s="73"/>
    </row>
    <row r="88" spans="2:18" x14ac:dyDescent="0.15">
      <c r="B88" s="50" t="s">
        <v>31</v>
      </c>
      <c r="C88" s="44">
        <f>SUM(D88:G88)</f>
        <v>31</v>
      </c>
      <c r="D88" s="51">
        <v>9</v>
      </c>
      <c r="E88" s="45">
        <v>5</v>
      </c>
      <c r="F88" s="45">
        <v>16</v>
      </c>
      <c r="G88" s="45">
        <v>1</v>
      </c>
      <c r="H88" s="72"/>
      <c r="I88" s="73"/>
      <c r="J88" s="73"/>
      <c r="K88" s="73"/>
      <c r="L88" s="73"/>
      <c r="M88" s="73"/>
      <c r="N88" s="73"/>
      <c r="O88" s="73"/>
      <c r="P88" s="73"/>
      <c r="Q88" s="73"/>
      <c r="R88" s="73"/>
    </row>
    <row r="89" spans="2:18" x14ac:dyDescent="0.15">
      <c r="B89" s="52"/>
      <c r="C89" s="53">
        <f>$C88/C88</f>
        <v>1</v>
      </c>
      <c r="D89" s="53">
        <f t="shared" ref="D89:G89" si="34">D88/$C88</f>
        <v>0.29032258064516131</v>
      </c>
      <c r="E89" s="53">
        <f t="shared" si="34"/>
        <v>0.16129032258064516</v>
      </c>
      <c r="F89" s="53">
        <f t="shared" si="34"/>
        <v>0.5161290322580645</v>
      </c>
      <c r="G89" s="53">
        <f t="shared" si="34"/>
        <v>3.2258064516129031E-2</v>
      </c>
      <c r="H89" s="72"/>
      <c r="I89" s="73"/>
      <c r="J89" s="73"/>
      <c r="K89" s="73"/>
      <c r="L89" s="73"/>
      <c r="M89" s="73"/>
      <c r="N89" s="73"/>
      <c r="O89" s="73"/>
      <c r="P89" s="73"/>
      <c r="Q89" s="73"/>
      <c r="R89" s="73"/>
    </row>
    <row r="90" spans="2:18" x14ac:dyDescent="0.15">
      <c r="B90" s="50" t="s">
        <v>32</v>
      </c>
      <c r="C90" s="44">
        <f>SUM(D90:G90)</f>
        <v>56</v>
      </c>
      <c r="D90" s="51">
        <v>5</v>
      </c>
      <c r="E90" s="45">
        <v>10</v>
      </c>
      <c r="F90" s="45">
        <v>38</v>
      </c>
      <c r="G90" s="45">
        <v>3</v>
      </c>
      <c r="H90" s="72"/>
      <c r="I90" s="73"/>
      <c r="J90" s="73"/>
      <c r="K90" s="73"/>
      <c r="L90" s="73"/>
      <c r="M90" s="73"/>
      <c r="N90" s="73"/>
      <c r="O90" s="73"/>
      <c r="P90" s="73"/>
      <c r="Q90" s="73"/>
      <c r="R90" s="73"/>
    </row>
    <row r="91" spans="2:18" x14ac:dyDescent="0.15">
      <c r="B91" s="52"/>
      <c r="C91" s="53">
        <f>$C90/C90</f>
        <v>1</v>
      </c>
      <c r="D91" s="53">
        <f t="shared" ref="D91:G91" si="35">D90/$C90</f>
        <v>8.9285714285714288E-2</v>
      </c>
      <c r="E91" s="53">
        <f t="shared" si="35"/>
        <v>0.17857142857142858</v>
      </c>
      <c r="F91" s="53">
        <f t="shared" si="35"/>
        <v>0.6785714285714286</v>
      </c>
      <c r="G91" s="53">
        <f t="shared" si="35"/>
        <v>5.3571428571428568E-2</v>
      </c>
      <c r="H91" s="72"/>
      <c r="I91" s="73"/>
      <c r="J91" s="73"/>
      <c r="K91" s="73"/>
      <c r="L91" s="73"/>
      <c r="M91" s="73"/>
      <c r="N91" s="73"/>
      <c r="O91" s="73"/>
      <c r="P91" s="73"/>
      <c r="Q91" s="73"/>
      <c r="R91" s="73"/>
    </row>
    <row r="92" spans="2:18" x14ac:dyDescent="0.15">
      <c r="B92" s="50" t="s">
        <v>33</v>
      </c>
      <c r="C92" s="44">
        <f>SUM(D92:G92)</f>
        <v>235</v>
      </c>
      <c r="D92" s="51">
        <v>9</v>
      </c>
      <c r="E92" s="45">
        <v>45</v>
      </c>
      <c r="F92" s="45">
        <v>170</v>
      </c>
      <c r="G92" s="45">
        <v>11</v>
      </c>
      <c r="H92" s="72"/>
      <c r="I92" s="73"/>
      <c r="J92" s="73"/>
      <c r="K92" s="73"/>
      <c r="L92" s="73"/>
      <c r="M92" s="73"/>
      <c r="N92" s="73"/>
      <c r="O92" s="73"/>
      <c r="P92" s="73"/>
      <c r="Q92" s="73"/>
      <c r="R92" s="73"/>
    </row>
    <row r="93" spans="2:18" x14ac:dyDescent="0.15">
      <c r="B93" s="52"/>
      <c r="C93" s="53">
        <f>$C92/C92</f>
        <v>1</v>
      </c>
      <c r="D93" s="53">
        <f t="shared" ref="D93:G93" si="36">D92/$C92</f>
        <v>3.8297872340425532E-2</v>
      </c>
      <c r="E93" s="53">
        <f t="shared" si="36"/>
        <v>0.19148936170212766</v>
      </c>
      <c r="F93" s="53">
        <f t="shared" si="36"/>
        <v>0.72340425531914898</v>
      </c>
      <c r="G93" s="53">
        <f t="shared" si="36"/>
        <v>4.6808510638297871E-2</v>
      </c>
      <c r="H93" s="19"/>
    </row>
    <row r="94" spans="2:18" ht="12" customHeight="1" x14ac:dyDescent="0.15">
      <c r="B94" s="50" t="s">
        <v>34</v>
      </c>
      <c r="C94" s="44">
        <f>SUM(D94:G94)</f>
        <v>99</v>
      </c>
      <c r="D94" s="51">
        <v>2</v>
      </c>
      <c r="E94" s="45">
        <v>17</v>
      </c>
      <c r="F94" s="45">
        <v>71</v>
      </c>
      <c r="G94" s="45">
        <v>9</v>
      </c>
      <c r="H94" s="19"/>
    </row>
    <row r="95" spans="2:18" ht="12" customHeight="1" x14ac:dyDescent="0.15">
      <c r="B95" s="52"/>
      <c r="C95" s="53">
        <f>$C94/C94</f>
        <v>1</v>
      </c>
      <c r="D95" s="53">
        <f t="shared" ref="D95:G95" si="37">D94/$C94</f>
        <v>2.0202020202020204E-2</v>
      </c>
      <c r="E95" s="53">
        <f t="shared" si="37"/>
        <v>0.17171717171717171</v>
      </c>
      <c r="F95" s="53">
        <f t="shared" si="37"/>
        <v>0.71717171717171713</v>
      </c>
      <c r="G95" s="53">
        <f t="shared" si="37"/>
        <v>9.0909090909090912E-2</v>
      </c>
      <c r="H95" s="19"/>
    </row>
    <row r="96" spans="2:18" ht="12" customHeight="1" x14ac:dyDescent="0.15">
      <c r="B96" s="50" t="s">
        <v>35</v>
      </c>
      <c r="C96" s="44">
        <f>SUM(D96:G96)</f>
        <v>97</v>
      </c>
      <c r="D96" s="51">
        <v>7</v>
      </c>
      <c r="E96" s="45">
        <v>14</v>
      </c>
      <c r="F96" s="45">
        <v>69</v>
      </c>
      <c r="G96" s="45">
        <v>7</v>
      </c>
      <c r="H96" s="19"/>
    </row>
    <row r="97" spans="2:8" s="57" customFormat="1" ht="12" customHeight="1" x14ac:dyDescent="0.15">
      <c r="B97" s="52"/>
      <c r="C97" s="53">
        <f t="shared" ref="C97" si="38">$C96/C96</f>
        <v>1</v>
      </c>
      <c r="D97" s="53">
        <f t="shared" ref="D97:G97" si="39">D96/$C96</f>
        <v>7.2164948453608241E-2</v>
      </c>
      <c r="E97" s="53">
        <f t="shared" si="39"/>
        <v>0.14432989690721648</v>
      </c>
      <c r="F97" s="53">
        <f t="shared" si="39"/>
        <v>0.71134020618556704</v>
      </c>
      <c r="G97" s="53">
        <f t="shared" si="39"/>
        <v>7.2164948453608241E-2</v>
      </c>
    </row>
    <row r="98" spans="2:8" ht="12" customHeight="1" x14ac:dyDescent="0.15">
      <c r="B98" s="50" t="s">
        <v>0</v>
      </c>
      <c r="C98" s="44">
        <f>SUM(D98:G98)</f>
        <v>22</v>
      </c>
      <c r="D98" s="51">
        <v>0</v>
      </c>
      <c r="E98" s="45">
        <v>6</v>
      </c>
      <c r="F98" s="45">
        <v>10</v>
      </c>
      <c r="G98" s="45">
        <v>6</v>
      </c>
      <c r="H98" s="19"/>
    </row>
    <row r="99" spans="2:8" s="57" customFormat="1" ht="12" customHeight="1" x14ac:dyDescent="0.15">
      <c r="B99" s="52"/>
      <c r="C99" s="53">
        <f t="shared" ref="C99" si="40">$C98/C98</f>
        <v>1</v>
      </c>
      <c r="D99" s="53">
        <f t="shared" ref="D99:G99" si="41">D98/$C98</f>
        <v>0</v>
      </c>
      <c r="E99" s="53">
        <f t="shared" si="41"/>
        <v>0.27272727272727271</v>
      </c>
      <c r="F99" s="53">
        <f t="shared" si="41"/>
        <v>0.45454545454545453</v>
      </c>
      <c r="G99" s="53">
        <f t="shared" si="41"/>
        <v>0.27272727272727271</v>
      </c>
    </row>
    <row r="100" spans="2:8" s="57" customFormat="1" ht="13.5" x14ac:dyDescent="0.4">
      <c r="E100" s="58"/>
    </row>
  </sheetData>
  <mergeCells count="1">
    <mergeCell ref="B11:D11"/>
  </mergeCells>
  <phoneticPr fontId="2"/>
  <pageMargins left="0.70866141732283472" right="0.70866141732283472" top="0.74803149606299213" bottom="0.74803149606299213" header="0.31496062992125984" footer="0.31496062992125984"/>
  <pageSetup paperSize="9" orientation="landscape" r:id="rId1"/>
  <rowBreaks count="3" manualBreakCount="3">
    <brk id="20" max="11" man="1"/>
    <brk id="47" max="11" man="1"/>
    <brk id="81" max="11"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0"/>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7" width="10.625" style="18" customWidth="1"/>
    <col min="8" max="8" width="7.375" style="18" customWidth="1"/>
    <col min="9" max="16384" width="9" style="18"/>
  </cols>
  <sheetData>
    <row r="1" spans="2:12" ht="27.75" customHeight="1" x14ac:dyDescent="0.4">
      <c r="B1" s="370" t="s">
        <v>513</v>
      </c>
    </row>
    <row r="3" spans="2:12" x14ac:dyDescent="0.4">
      <c r="B3" s="10" t="s">
        <v>245</v>
      </c>
      <c r="C3" s="10"/>
      <c r="D3" s="10"/>
      <c r="E3" s="11"/>
      <c r="F3" s="10"/>
      <c r="G3" s="10"/>
    </row>
    <row r="4" spans="2:12" ht="16.5" customHeight="1" x14ac:dyDescent="0.4">
      <c r="B4" s="10" t="s">
        <v>249</v>
      </c>
    </row>
    <row r="5" spans="2:12" ht="14.25" customHeight="1" x14ac:dyDescent="0.4"/>
    <row r="6" spans="2:12" s="142" customFormat="1" ht="24.75" customHeight="1" x14ac:dyDescent="0.4">
      <c r="B6" s="139"/>
      <c r="C6" s="140"/>
      <c r="D6" s="23" t="s">
        <v>141</v>
      </c>
      <c r="E6" s="23" t="s">
        <v>25</v>
      </c>
      <c r="J6" s="18"/>
      <c r="L6" s="185"/>
    </row>
    <row r="7" spans="2:12" ht="15" customHeight="1" x14ac:dyDescent="0.15">
      <c r="B7" s="143" t="s">
        <v>256</v>
      </c>
      <c r="C7" s="163"/>
      <c r="D7" s="85">
        <v>8</v>
      </c>
      <c r="E7" s="146">
        <f>D7/D$11</f>
        <v>5.8394160583941604E-2</v>
      </c>
      <c r="L7" s="185"/>
    </row>
    <row r="8" spans="2:12" ht="15" customHeight="1" x14ac:dyDescent="0.15">
      <c r="B8" s="143" t="s">
        <v>257</v>
      </c>
      <c r="C8" s="163"/>
      <c r="D8" s="85">
        <v>24</v>
      </c>
      <c r="E8" s="146">
        <f t="shared" ref="E8:E10" si="0">D8/D$11</f>
        <v>0.17518248175182483</v>
      </c>
      <c r="L8" s="185"/>
    </row>
    <row r="9" spans="2:12" ht="15" customHeight="1" x14ac:dyDescent="0.15">
      <c r="B9" s="143" t="s">
        <v>258</v>
      </c>
      <c r="C9" s="163"/>
      <c r="D9" s="85">
        <v>104</v>
      </c>
      <c r="E9" s="146">
        <f t="shared" si="0"/>
        <v>0.75912408759124084</v>
      </c>
      <c r="L9" s="185"/>
    </row>
    <row r="10" spans="2:12" ht="15" customHeight="1" thickBot="1" x14ac:dyDescent="0.2">
      <c r="B10" s="170" t="s">
        <v>0</v>
      </c>
      <c r="C10" s="186"/>
      <c r="D10" s="150">
        <v>1</v>
      </c>
      <c r="E10" s="146">
        <f t="shared" si="0"/>
        <v>7.2992700729927005E-3</v>
      </c>
    </row>
    <row r="11" spans="2:12" ht="15" customHeight="1" thickTop="1" x14ac:dyDescent="0.15">
      <c r="B11" s="166" t="s">
        <v>14</v>
      </c>
      <c r="C11" s="167"/>
      <c r="D11" s="152">
        <f>SUM(D7:D10)</f>
        <v>137</v>
      </c>
      <c r="E11" s="153">
        <f>SUM(E7:E10)</f>
        <v>0.99999999999999989</v>
      </c>
    </row>
    <row r="13" spans="2:12" x14ac:dyDescent="0.4">
      <c r="B13" s="18" t="s">
        <v>80</v>
      </c>
    </row>
    <row r="14" spans="2:12" ht="30.75" customHeight="1" x14ac:dyDescent="0.4">
      <c r="B14" s="1"/>
      <c r="C14" s="83" t="s">
        <v>39</v>
      </c>
      <c r="D14" s="83" t="s">
        <v>256</v>
      </c>
      <c r="E14" s="83" t="s">
        <v>257</v>
      </c>
      <c r="F14" s="83" t="s">
        <v>258</v>
      </c>
      <c r="G14" s="83" t="s">
        <v>91</v>
      </c>
    </row>
    <row r="15" spans="2:12" ht="15" customHeight="1" x14ac:dyDescent="0.4">
      <c r="B15" s="4" t="s">
        <v>267</v>
      </c>
      <c r="C15" s="5">
        <f>SUM(D15:G15)</f>
        <v>93</v>
      </c>
      <c r="D15" s="5">
        <v>4</v>
      </c>
      <c r="E15" s="5">
        <v>10</v>
      </c>
      <c r="F15" s="5">
        <v>79</v>
      </c>
      <c r="G15" s="5">
        <v>0</v>
      </c>
    </row>
    <row r="16" spans="2:12" ht="15" customHeight="1" x14ac:dyDescent="0.4">
      <c r="B16" s="7" t="s">
        <v>268</v>
      </c>
      <c r="C16" s="5">
        <f>SUM(D16:G16)</f>
        <v>137</v>
      </c>
      <c r="D16" s="8">
        <v>8</v>
      </c>
      <c r="E16" s="8">
        <v>24</v>
      </c>
      <c r="F16" s="8">
        <v>104</v>
      </c>
      <c r="G16" s="8">
        <v>1</v>
      </c>
    </row>
    <row r="17" spans="2:14" ht="7.5" customHeight="1" x14ac:dyDescent="0.4">
      <c r="B17" s="10"/>
      <c r="C17" s="10"/>
      <c r="D17" s="10"/>
      <c r="E17" s="11"/>
      <c r="F17" s="10"/>
      <c r="G17" s="10"/>
    </row>
    <row r="18" spans="2:14" ht="15" customHeight="1" x14ac:dyDescent="0.4">
      <c r="B18" s="4" t="s">
        <v>267</v>
      </c>
      <c r="C18" s="12">
        <f>C15/C15</f>
        <v>1</v>
      </c>
      <c r="D18" s="12">
        <f>D15/$C15</f>
        <v>4.3010752688172046E-2</v>
      </c>
      <c r="E18" s="12">
        <f t="shared" ref="E18:G19" si="1">E15/$C15</f>
        <v>0.10752688172043011</v>
      </c>
      <c r="F18" s="12">
        <f t="shared" si="1"/>
        <v>0.84946236559139787</v>
      </c>
      <c r="G18" s="12">
        <f t="shared" si="1"/>
        <v>0</v>
      </c>
    </row>
    <row r="19" spans="2:14" ht="15" customHeight="1" x14ac:dyDescent="0.4">
      <c r="B19" s="7" t="s">
        <v>268</v>
      </c>
      <c r="C19" s="12">
        <f>C16/C16</f>
        <v>1</v>
      </c>
      <c r="D19" s="12">
        <f>D16/$C16</f>
        <v>5.8394160583941604E-2</v>
      </c>
      <c r="E19" s="12">
        <f t="shared" si="1"/>
        <v>0.17518248175182483</v>
      </c>
      <c r="F19" s="12">
        <f t="shared" si="1"/>
        <v>0.75912408759124084</v>
      </c>
      <c r="G19" s="12">
        <f t="shared" si="1"/>
        <v>7.2992700729927005E-3</v>
      </c>
    </row>
    <row r="20" spans="2:14" ht="15" customHeight="1" x14ac:dyDescent="0.4">
      <c r="B20" s="37"/>
      <c r="C20" s="38"/>
      <c r="D20" s="38"/>
      <c r="E20" s="38"/>
      <c r="F20" s="38"/>
      <c r="G20" s="38"/>
      <c r="H20" s="38"/>
      <c r="I20" s="38"/>
      <c r="J20" s="38"/>
      <c r="K20" s="38"/>
      <c r="L20" s="38"/>
      <c r="M20" s="38"/>
      <c r="N20" s="38"/>
    </row>
    <row r="21" spans="2:14" x14ac:dyDescent="0.4">
      <c r="B21" s="18" t="s">
        <v>36</v>
      </c>
    </row>
    <row r="22" spans="2:14" s="24" customFormat="1" ht="42" customHeight="1" x14ac:dyDescent="0.4">
      <c r="B22" s="89"/>
      <c r="C22" s="90" t="s">
        <v>39</v>
      </c>
      <c r="D22" s="91" t="s">
        <v>256</v>
      </c>
      <c r="E22" s="91" t="s">
        <v>257</v>
      </c>
      <c r="F22" s="91" t="s">
        <v>258</v>
      </c>
      <c r="G22" s="91" t="s">
        <v>91</v>
      </c>
    </row>
    <row r="23" spans="2:14" x14ac:dyDescent="0.15">
      <c r="B23" s="168" t="s">
        <v>42</v>
      </c>
      <c r="C23" s="44">
        <f>SUM(D23:G23)</f>
        <v>137</v>
      </c>
      <c r="D23" s="45">
        <f>SUM(D25,D27,D29,D31,D33,D35,D37,D39,D41,D43,D45)</f>
        <v>8</v>
      </c>
      <c r="E23" s="45">
        <f t="shared" ref="E23:G23" si="2">SUM(E25,E27,E29,E31,E33,E35,E37,E39,E41,E43,E45)</f>
        <v>24</v>
      </c>
      <c r="F23" s="45">
        <f t="shared" si="2"/>
        <v>104</v>
      </c>
      <c r="G23" s="45">
        <f t="shared" si="2"/>
        <v>1</v>
      </c>
    </row>
    <row r="24" spans="2:14" ht="12.75" thickBot="1" x14ac:dyDescent="0.2">
      <c r="B24" s="47"/>
      <c r="C24" s="48">
        <f>$C23/C23</f>
        <v>1</v>
      </c>
      <c r="D24" s="48">
        <f>D23/$C23</f>
        <v>5.8394160583941604E-2</v>
      </c>
      <c r="E24" s="48">
        <f t="shared" ref="E24:G24" si="3">E23/$C23</f>
        <v>0.17518248175182483</v>
      </c>
      <c r="F24" s="48">
        <f t="shared" si="3"/>
        <v>0.75912408759124084</v>
      </c>
      <c r="G24" s="48">
        <f t="shared" si="3"/>
        <v>7.2992700729927005E-3</v>
      </c>
    </row>
    <row r="25" spans="2:14" ht="12.75" thickTop="1" x14ac:dyDescent="0.15">
      <c r="B25" s="50" t="s">
        <v>5</v>
      </c>
      <c r="C25" s="44">
        <f>SUM(D25:G25)</f>
        <v>43</v>
      </c>
      <c r="D25" s="51">
        <v>3</v>
      </c>
      <c r="E25" s="45">
        <v>10</v>
      </c>
      <c r="F25" s="45">
        <v>30</v>
      </c>
      <c r="G25" s="45">
        <v>0</v>
      </c>
    </row>
    <row r="26" spans="2:14" x14ac:dyDescent="0.15">
      <c r="B26" s="52"/>
      <c r="C26" s="53">
        <f>$C25/C25</f>
        <v>1</v>
      </c>
      <c r="D26" s="53">
        <f>D25/$C25</f>
        <v>6.9767441860465115E-2</v>
      </c>
      <c r="E26" s="53">
        <f t="shared" ref="E26:G26" si="4">E25/$C25</f>
        <v>0.23255813953488372</v>
      </c>
      <c r="F26" s="53">
        <f t="shared" si="4"/>
        <v>0.69767441860465118</v>
      </c>
      <c r="G26" s="53">
        <f t="shared" si="4"/>
        <v>0</v>
      </c>
    </row>
    <row r="27" spans="2:14" x14ac:dyDescent="0.15">
      <c r="B27" s="50" t="s">
        <v>6</v>
      </c>
      <c r="C27" s="44">
        <f>SUM(D27:G27)</f>
        <v>12</v>
      </c>
      <c r="D27" s="51">
        <v>0</v>
      </c>
      <c r="E27" s="45">
        <v>1</v>
      </c>
      <c r="F27" s="45">
        <v>11</v>
      </c>
      <c r="G27" s="45">
        <v>0</v>
      </c>
    </row>
    <row r="28" spans="2:14" x14ac:dyDescent="0.15">
      <c r="B28" s="52"/>
      <c r="C28" s="53">
        <f>$C27/C27</f>
        <v>1</v>
      </c>
      <c r="D28" s="53">
        <f>D27/$C27</f>
        <v>0</v>
      </c>
      <c r="E28" s="53">
        <f t="shared" ref="E28:G28" si="5">E27/$C27</f>
        <v>8.3333333333333329E-2</v>
      </c>
      <c r="F28" s="53">
        <f t="shared" si="5"/>
        <v>0.91666666666666663</v>
      </c>
      <c r="G28" s="53">
        <f t="shared" si="5"/>
        <v>0</v>
      </c>
    </row>
    <row r="29" spans="2:14" x14ac:dyDescent="0.15">
      <c r="B29" s="50" t="s">
        <v>7</v>
      </c>
      <c r="C29" s="44">
        <f>SUM(D29:G29)</f>
        <v>35</v>
      </c>
      <c r="D29" s="51">
        <v>2</v>
      </c>
      <c r="E29" s="45">
        <v>7</v>
      </c>
      <c r="F29" s="45">
        <v>26</v>
      </c>
      <c r="G29" s="45">
        <v>0</v>
      </c>
    </row>
    <row r="30" spans="2:14" x14ac:dyDescent="0.15">
      <c r="B30" s="52"/>
      <c r="C30" s="53">
        <f>$C29/C29</f>
        <v>1</v>
      </c>
      <c r="D30" s="53">
        <f>D29/$C29</f>
        <v>5.7142857142857141E-2</v>
      </c>
      <c r="E30" s="53">
        <f t="shared" ref="E30:G30" si="6">E29/$C29</f>
        <v>0.2</v>
      </c>
      <c r="F30" s="53">
        <f t="shared" si="6"/>
        <v>0.74285714285714288</v>
      </c>
      <c r="G30" s="53">
        <f t="shared" si="6"/>
        <v>0</v>
      </c>
    </row>
    <row r="31" spans="2:14" x14ac:dyDescent="0.15">
      <c r="B31" s="50" t="s">
        <v>8</v>
      </c>
      <c r="C31" s="44">
        <f>SUM(D31:G31)</f>
        <v>8</v>
      </c>
      <c r="D31" s="51">
        <v>0</v>
      </c>
      <c r="E31" s="45">
        <v>1</v>
      </c>
      <c r="F31" s="45">
        <v>7</v>
      </c>
      <c r="G31" s="45">
        <v>0</v>
      </c>
    </row>
    <row r="32" spans="2:14" x14ac:dyDescent="0.15">
      <c r="B32" s="52"/>
      <c r="C32" s="53">
        <f>$C31/C31</f>
        <v>1</v>
      </c>
      <c r="D32" s="53">
        <f>D31/$C31</f>
        <v>0</v>
      </c>
      <c r="E32" s="53">
        <f t="shared" ref="E32:G32" si="7">E31/$C31</f>
        <v>0.125</v>
      </c>
      <c r="F32" s="53">
        <f t="shared" si="7"/>
        <v>0.875</v>
      </c>
      <c r="G32" s="53">
        <f t="shared" si="7"/>
        <v>0</v>
      </c>
    </row>
    <row r="33" spans="2:8" x14ac:dyDescent="0.15">
      <c r="B33" s="50" t="s">
        <v>9</v>
      </c>
      <c r="C33" s="44">
        <f>SUM(D33:G33)</f>
        <v>20</v>
      </c>
      <c r="D33" s="51">
        <v>3</v>
      </c>
      <c r="E33" s="45">
        <v>2</v>
      </c>
      <c r="F33" s="45">
        <v>14</v>
      </c>
      <c r="G33" s="45">
        <v>1</v>
      </c>
    </row>
    <row r="34" spans="2:8" x14ac:dyDescent="0.15">
      <c r="B34" s="52"/>
      <c r="C34" s="53">
        <f>$C33/C33</f>
        <v>1</v>
      </c>
      <c r="D34" s="53">
        <f>D33/$C33</f>
        <v>0.15</v>
      </c>
      <c r="E34" s="53">
        <f t="shared" ref="E34:G34" si="8">E33/$C33</f>
        <v>0.1</v>
      </c>
      <c r="F34" s="53">
        <f t="shared" si="8"/>
        <v>0.7</v>
      </c>
      <c r="G34" s="53">
        <f t="shared" si="8"/>
        <v>0.05</v>
      </c>
    </row>
    <row r="35" spans="2:8" x14ac:dyDescent="0.15">
      <c r="B35" s="50" t="s">
        <v>1</v>
      </c>
      <c r="C35" s="44">
        <f>SUM(D35:G35)</f>
        <v>1</v>
      </c>
      <c r="D35" s="51">
        <v>0</v>
      </c>
      <c r="E35" s="45">
        <v>1</v>
      </c>
      <c r="F35" s="45">
        <v>0</v>
      </c>
      <c r="G35" s="45">
        <v>0</v>
      </c>
    </row>
    <row r="36" spans="2:8" x14ac:dyDescent="0.15">
      <c r="B36" s="52"/>
      <c r="C36" s="53">
        <f>$C35/C35</f>
        <v>1</v>
      </c>
      <c r="D36" s="53">
        <f>D35/$C35</f>
        <v>0</v>
      </c>
      <c r="E36" s="53">
        <f t="shared" ref="E36:G36" si="9">E35/$C35</f>
        <v>1</v>
      </c>
      <c r="F36" s="53">
        <f t="shared" si="9"/>
        <v>0</v>
      </c>
      <c r="G36" s="53">
        <f t="shared" si="9"/>
        <v>0</v>
      </c>
    </row>
    <row r="37" spans="2:8" x14ac:dyDescent="0.15">
      <c r="B37" s="50" t="s">
        <v>10</v>
      </c>
      <c r="C37" s="44">
        <f>SUM(D37:G37)</f>
        <v>3</v>
      </c>
      <c r="D37" s="51">
        <v>0</v>
      </c>
      <c r="E37" s="45">
        <v>0</v>
      </c>
      <c r="F37" s="45">
        <v>3</v>
      </c>
      <c r="G37" s="45">
        <v>0</v>
      </c>
    </row>
    <row r="38" spans="2:8" x14ac:dyDescent="0.15">
      <c r="B38" s="52"/>
      <c r="C38" s="53">
        <f>$C37/C37</f>
        <v>1</v>
      </c>
      <c r="D38" s="53">
        <f>D37/$C37</f>
        <v>0</v>
      </c>
      <c r="E38" s="53">
        <f t="shared" ref="E38:G38" si="10">E37/$C37</f>
        <v>0</v>
      </c>
      <c r="F38" s="53">
        <f t="shared" si="10"/>
        <v>1</v>
      </c>
      <c r="G38" s="53">
        <f t="shared" si="10"/>
        <v>0</v>
      </c>
    </row>
    <row r="39" spans="2:8" x14ac:dyDescent="0.15">
      <c r="B39" s="50" t="s">
        <v>11</v>
      </c>
      <c r="C39" s="44">
        <f>SUM(D39:G39)</f>
        <v>0</v>
      </c>
      <c r="D39" s="51">
        <v>0</v>
      </c>
      <c r="E39" s="45">
        <v>0</v>
      </c>
      <c r="F39" s="45">
        <v>0</v>
      </c>
      <c r="G39" s="45">
        <v>0</v>
      </c>
    </row>
    <row r="40" spans="2:8" x14ac:dyDescent="0.15">
      <c r="B40" s="52"/>
      <c r="C40" s="53" t="e">
        <f>$C39/C39</f>
        <v>#DIV/0!</v>
      </c>
      <c r="D40" s="53" t="e">
        <f>D39/$C39</f>
        <v>#DIV/0!</v>
      </c>
      <c r="E40" s="53" t="e">
        <f t="shared" ref="E40:G40" si="11">E39/$C39</f>
        <v>#DIV/0!</v>
      </c>
      <c r="F40" s="53" t="e">
        <f t="shared" si="11"/>
        <v>#DIV/0!</v>
      </c>
      <c r="G40" s="53" t="e">
        <f t="shared" si="11"/>
        <v>#DIV/0!</v>
      </c>
    </row>
    <row r="41" spans="2:8" x14ac:dyDescent="0.15">
      <c r="B41" s="50" t="s">
        <v>12</v>
      </c>
      <c r="C41" s="44">
        <f>SUM(D41:G41)</f>
        <v>1</v>
      </c>
      <c r="D41" s="51">
        <v>0</v>
      </c>
      <c r="E41" s="45">
        <v>0</v>
      </c>
      <c r="F41" s="45">
        <v>1</v>
      </c>
      <c r="G41" s="45">
        <v>0</v>
      </c>
    </row>
    <row r="42" spans="2:8" x14ac:dyDescent="0.15">
      <c r="B42" s="52"/>
      <c r="C42" s="53">
        <f>$C41/C41</f>
        <v>1</v>
      </c>
      <c r="D42" s="53">
        <f>D41/$C41</f>
        <v>0</v>
      </c>
      <c r="E42" s="53">
        <f t="shared" ref="E42:G42" si="12">E41/$C41</f>
        <v>0</v>
      </c>
      <c r="F42" s="53">
        <f t="shared" si="12"/>
        <v>1</v>
      </c>
      <c r="G42" s="53">
        <f t="shared" si="12"/>
        <v>0</v>
      </c>
    </row>
    <row r="43" spans="2:8" x14ac:dyDescent="0.15">
      <c r="B43" s="50" t="s">
        <v>13</v>
      </c>
      <c r="C43" s="44">
        <f>SUM(D43:G43)</f>
        <v>2</v>
      </c>
      <c r="D43" s="138">
        <v>0</v>
      </c>
      <c r="E43" s="138">
        <v>1</v>
      </c>
      <c r="F43" s="138">
        <v>1</v>
      </c>
      <c r="G43" s="138">
        <v>0</v>
      </c>
    </row>
    <row r="44" spans="2:8" x14ac:dyDescent="0.15">
      <c r="B44" s="52"/>
      <c r="C44" s="53">
        <f>$C43/C43</f>
        <v>1</v>
      </c>
      <c r="D44" s="53">
        <f>D43/$C43</f>
        <v>0</v>
      </c>
      <c r="E44" s="53">
        <f t="shared" ref="E44:G44" si="13">E43/$C43</f>
        <v>0.5</v>
      </c>
      <c r="F44" s="53">
        <f t="shared" si="13"/>
        <v>0.5</v>
      </c>
      <c r="G44" s="53">
        <f t="shared" si="13"/>
        <v>0</v>
      </c>
    </row>
    <row r="45" spans="2:8" x14ac:dyDescent="0.15">
      <c r="B45" s="50" t="s">
        <v>43</v>
      </c>
      <c r="C45" s="44">
        <f>SUM(D45:G45)</f>
        <v>12</v>
      </c>
      <c r="D45" s="51">
        <v>0</v>
      </c>
      <c r="E45" s="45">
        <v>1</v>
      </c>
      <c r="F45" s="45">
        <v>11</v>
      </c>
      <c r="G45" s="45">
        <v>0</v>
      </c>
    </row>
    <row r="46" spans="2:8" x14ac:dyDescent="0.15">
      <c r="B46" s="52"/>
      <c r="C46" s="53">
        <f>$C45/C45</f>
        <v>1</v>
      </c>
      <c r="D46" s="53">
        <f>D45/$C45</f>
        <v>0</v>
      </c>
      <c r="E46" s="53">
        <f t="shared" ref="E46:G46" si="14">E45/$C45</f>
        <v>8.3333333333333329E-2</v>
      </c>
      <c r="F46" s="53">
        <f t="shared" si="14"/>
        <v>0.91666666666666663</v>
      </c>
      <c r="G46" s="53">
        <f t="shared" si="14"/>
        <v>0</v>
      </c>
    </row>
    <row r="48" spans="2:8" x14ac:dyDescent="0.4">
      <c r="B48" s="18" t="s">
        <v>48</v>
      </c>
      <c r="G48" s="19"/>
      <c r="H48" s="19"/>
    </row>
    <row r="49" spans="2:8" s="24" customFormat="1" ht="36.75" customHeight="1" x14ac:dyDescent="0.4">
      <c r="B49" s="89"/>
      <c r="C49" s="90" t="s">
        <v>39</v>
      </c>
      <c r="D49" s="91" t="s">
        <v>256</v>
      </c>
      <c r="E49" s="91" t="s">
        <v>257</v>
      </c>
      <c r="F49" s="91" t="s">
        <v>258</v>
      </c>
      <c r="G49" s="91" t="s">
        <v>91</v>
      </c>
    </row>
    <row r="50" spans="2:8" x14ac:dyDescent="0.15">
      <c r="B50" s="168" t="s">
        <v>42</v>
      </c>
      <c r="C50" s="44">
        <f>SUM(D50:G50)</f>
        <v>137</v>
      </c>
      <c r="D50" s="45">
        <f t="shared" ref="D50:G50" si="15">SUM(D52,D54,D56,D58,D60,)</f>
        <v>8</v>
      </c>
      <c r="E50" s="45">
        <f t="shared" si="15"/>
        <v>24</v>
      </c>
      <c r="F50" s="45">
        <f t="shared" si="15"/>
        <v>104</v>
      </c>
      <c r="G50" s="45">
        <f t="shared" si="15"/>
        <v>1</v>
      </c>
      <c r="H50" s="19"/>
    </row>
    <row r="51" spans="2:8" ht="12.75" thickBot="1" x14ac:dyDescent="0.2">
      <c r="B51" s="47"/>
      <c r="C51" s="48">
        <f>$C50/C50</f>
        <v>1</v>
      </c>
      <c r="D51" s="48">
        <f t="shared" ref="D51:G51" si="16">D50/$C50</f>
        <v>5.8394160583941604E-2</v>
      </c>
      <c r="E51" s="48">
        <f t="shared" si="16"/>
        <v>0.17518248175182483</v>
      </c>
      <c r="F51" s="48">
        <f t="shared" si="16"/>
        <v>0.75912408759124084</v>
      </c>
      <c r="G51" s="48">
        <f t="shared" si="16"/>
        <v>7.2992700729927005E-3</v>
      </c>
      <c r="H51" s="19"/>
    </row>
    <row r="52" spans="2:8" ht="12.75" thickTop="1" x14ac:dyDescent="0.15">
      <c r="B52" s="50" t="s">
        <v>17</v>
      </c>
      <c r="C52" s="44">
        <f>SUM(D52:G52)</f>
        <v>98</v>
      </c>
      <c r="D52" s="51">
        <v>5</v>
      </c>
      <c r="E52" s="45">
        <v>17</v>
      </c>
      <c r="F52" s="45">
        <v>75</v>
      </c>
      <c r="G52" s="45">
        <v>1</v>
      </c>
      <c r="H52" s="19"/>
    </row>
    <row r="53" spans="2:8" x14ac:dyDescent="0.15">
      <c r="B53" s="52"/>
      <c r="C53" s="53">
        <f>$C52/C52</f>
        <v>1</v>
      </c>
      <c r="D53" s="53">
        <f t="shared" ref="D53:G53" si="17">D52/$C52</f>
        <v>5.1020408163265307E-2</v>
      </c>
      <c r="E53" s="53">
        <f t="shared" si="17"/>
        <v>0.17346938775510204</v>
      </c>
      <c r="F53" s="53">
        <f t="shared" si="17"/>
        <v>0.76530612244897955</v>
      </c>
      <c r="G53" s="53">
        <f t="shared" si="17"/>
        <v>1.020408163265306E-2</v>
      </c>
      <c r="H53" s="19"/>
    </row>
    <row r="54" spans="2:8" x14ac:dyDescent="0.15">
      <c r="B54" s="50" t="s">
        <v>18</v>
      </c>
      <c r="C54" s="44">
        <f>SUM(D54:G54)</f>
        <v>22</v>
      </c>
      <c r="D54" s="51">
        <v>1</v>
      </c>
      <c r="E54" s="45">
        <v>2</v>
      </c>
      <c r="F54" s="45">
        <v>19</v>
      </c>
      <c r="G54" s="45">
        <v>0</v>
      </c>
      <c r="H54" s="19"/>
    </row>
    <row r="55" spans="2:8" x14ac:dyDescent="0.15">
      <c r="B55" s="52"/>
      <c r="C55" s="53">
        <f>$C54/C54</f>
        <v>1</v>
      </c>
      <c r="D55" s="53">
        <f t="shared" ref="D55:G55" si="18">D54/$C54</f>
        <v>4.5454545454545456E-2</v>
      </c>
      <c r="E55" s="53">
        <f t="shared" si="18"/>
        <v>9.0909090909090912E-2</v>
      </c>
      <c r="F55" s="53">
        <f t="shared" si="18"/>
        <v>0.86363636363636365</v>
      </c>
      <c r="G55" s="53">
        <f t="shared" si="18"/>
        <v>0</v>
      </c>
      <c r="H55" s="19"/>
    </row>
    <row r="56" spans="2:8" x14ac:dyDescent="0.15">
      <c r="B56" s="50" t="s">
        <v>19</v>
      </c>
      <c r="C56" s="44">
        <f>SUM(D56:G56)</f>
        <v>4</v>
      </c>
      <c r="D56" s="51">
        <v>0</v>
      </c>
      <c r="E56" s="45">
        <v>1</v>
      </c>
      <c r="F56" s="45">
        <v>3</v>
      </c>
      <c r="G56" s="45">
        <v>0</v>
      </c>
      <c r="H56" s="19"/>
    </row>
    <row r="57" spans="2:8" x14ac:dyDescent="0.15">
      <c r="B57" s="52"/>
      <c r="C57" s="53">
        <f>$C56/C56</f>
        <v>1</v>
      </c>
      <c r="D57" s="53">
        <f t="shared" ref="D57:G57" si="19">D56/$C56</f>
        <v>0</v>
      </c>
      <c r="E57" s="53">
        <f t="shared" si="19"/>
        <v>0.25</v>
      </c>
      <c r="F57" s="53">
        <f t="shared" si="19"/>
        <v>0.75</v>
      </c>
      <c r="G57" s="53">
        <f t="shared" si="19"/>
        <v>0</v>
      </c>
      <c r="H57" s="19"/>
    </row>
    <row r="58" spans="2:8" x14ac:dyDescent="0.15">
      <c r="B58" s="50" t="s">
        <v>20</v>
      </c>
      <c r="C58" s="44">
        <f>SUM(D58:G58)</f>
        <v>11</v>
      </c>
      <c r="D58" s="51">
        <v>2</v>
      </c>
      <c r="E58" s="45">
        <v>4</v>
      </c>
      <c r="F58" s="45">
        <v>5</v>
      </c>
      <c r="G58" s="45">
        <v>0</v>
      </c>
      <c r="H58" s="19"/>
    </row>
    <row r="59" spans="2:8" x14ac:dyDescent="0.15">
      <c r="B59" s="52"/>
      <c r="C59" s="53">
        <f>$C58/C58</f>
        <v>1</v>
      </c>
      <c r="D59" s="53">
        <f t="shared" ref="D59:G59" si="20">D58/$C58</f>
        <v>0.18181818181818182</v>
      </c>
      <c r="E59" s="53">
        <f t="shared" si="20"/>
        <v>0.36363636363636365</v>
      </c>
      <c r="F59" s="53">
        <f t="shared" si="20"/>
        <v>0.45454545454545453</v>
      </c>
      <c r="G59" s="53">
        <f t="shared" si="20"/>
        <v>0</v>
      </c>
      <c r="H59" s="19"/>
    </row>
    <row r="60" spans="2:8" x14ac:dyDescent="0.15">
      <c r="B60" s="50" t="s">
        <v>24</v>
      </c>
      <c r="C60" s="44">
        <f>SUM(D60:G60)</f>
        <v>2</v>
      </c>
      <c r="D60" s="51">
        <v>0</v>
      </c>
      <c r="E60" s="45">
        <v>0</v>
      </c>
      <c r="F60" s="45">
        <v>2</v>
      </c>
      <c r="G60" s="45">
        <v>0</v>
      </c>
      <c r="H60" s="19"/>
    </row>
    <row r="61" spans="2:8" x14ac:dyDescent="0.15">
      <c r="B61" s="52"/>
      <c r="C61" s="53">
        <f>$C60/C60</f>
        <v>1</v>
      </c>
      <c r="D61" s="53">
        <f t="shared" ref="D61:G61" si="21">D60/$C60</f>
        <v>0</v>
      </c>
      <c r="E61" s="53">
        <f t="shared" si="21"/>
        <v>0</v>
      </c>
      <c r="F61" s="53">
        <f t="shared" si="21"/>
        <v>1</v>
      </c>
      <c r="G61" s="53">
        <f t="shared" si="21"/>
        <v>0</v>
      </c>
      <c r="H61" s="19"/>
    </row>
    <row r="62" spans="2:8" x14ac:dyDescent="0.4">
      <c r="H62" s="19"/>
    </row>
    <row r="63" spans="2:8" x14ac:dyDescent="0.4">
      <c r="B63" s="18" t="s">
        <v>49</v>
      </c>
      <c r="H63" s="19"/>
    </row>
    <row r="64" spans="2:8" s="24" customFormat="1" ht="33.75" customHeight="1" x14ac:dyDescent="0.4">
      <c r="B64" s="89"/>
      <c r="C64" s="90" t="s">
        <v>39</v>
      </c>
      <c r="D64" s="91" t="s">
        <v>256</v>
      </c>
      <c r="E64" s="91" t="s">
        <v>257</v>
      </c>
      <c r="F64" s="91" t="s">
        <v>258</v>
      </c>
      <c r="G64" s="91" t="s">
        <v>91</v>
      </c>
    </row>
    <row r="65" spans="2:8" x14ac:dyDescent="0.15">
      <c r="B65" s="168" t="s">
        <v>42</v>
      </c>
      <c r="C65" s="44">
        <f>SUM(D65:G65)</f>
        <v>135</v>
      </c>
      <c r="D65" s="45">
        <f>SUM(D67,D69,D71,D73,D75,D77)</f>
        <v>8</v>
      </c>
      <c r="E65" s="45">
        <f t="shared" ref="E65:G65" si="22">SUM(E67,E69,E71,E73,E75,E77)</f>
        <v>24</v>
      </c>
      <c r="F65" s="45">
        <f t="shared" si="22"/>
        <v>102</v>
      </c>
      <c r="G65" s="45">
        <f t="shared" si="22"/>
        <v>1</v>
      </c>
      <c r="H65" s="19"/>
    </row>
    <row r="66" spans="2:8" ht="12.75" thickBot="1" x14ac:dyDescent="0.2">
      <c r="B66" s="47"/>
      <c r="C66" s="48">
        <f>$C65/C65</f>
        <v>1</v>
      </c>
      <c r="D66" s="48">
        <f>D65/$C65</f>
        <v>5.9259259259259262E-2</v>
      </c>
      <c r="E66" s="48">
        <f t="shared" ref="E66:G66" si="23">E65/$C65</f>
        <v>0.17777777777777778</v>
      </c>
      <c r="F66" s="48">
        <f t="shared" si="23"/>
        <v>0.75555555555555554</v>
      </c>
      <c r="G66" s="48">
        <f t="shared" si="23"/>
        <v>7.4074074074074077E-3</v>
      </c>
      <c r="H66" s="19"/>
    </row>
    <row r="67" spans="2:8" ht="12.75" thickTop="1" x14ac:dyDescent="0.15">
      <c r="B67" s="50" t="s">
        <v>44</v>
      </c>
      <c r="C67" s="44">
        <f>SUM(D67:G67)</f>
        <v>11</v>
      </c>
      <c r="D67" s="51">
        <v>0</v>
      </c>
      <c r="E67" s="45">
        <v>1</v>
      </c>
      <c r="F67" s="45">
        <v>10</v>
      </c>
      <c r="G67" s="45">
        <v>0</v>
      </c>
    </row>
    <row r="68" spans="2:8" x14ac:dyDescent="0.15">
      <c r="B68" s="52"/>
      <c r="C68" s="53">
        <f>$C67/C67</f>
        <v>1</v>
      </c>
      <c r="D68" s="53">
        <f>D67/$C67</f>
        <v>0</v>
      </c>
      <c r="E68" s="53">
        <f t="shared" ref="E68:G68" si="24">E67/$C67</f>
        <v>9.0909090909090912E-2</v>
      </c>
      <c r="F68" s="53">
        <f t="shared" si="24"/>
        <v>0.90909090909090906</v>
      </c>
      <c r="G68" s="53">
        <f t="shared" si="24"/>
        <v>0</v>
      </c>
    </row>
    <row r="69" spans="2:8" x14ac:dyDescent="0.15">
      <c r="B69" s="50" t="s">
        <v>21</v>
      </c>
      <c r="C69" s="44">
        <f>SUM(D69:G69)</f>
        <v>37</v>
      </c>
      <c r="D69" s="51">
        <v>2</v>
      </c>
      <c r="E69" s="45">
        <v>5</v>
      </c>
      <c r="F69" s="45">
        <v>30</v>
      </c>
      <c r="G69" s="45">
        <v>0</v>
      </c>
    </row>
    <row r="70" spans="2:8" x14ac:dyDescent="0.15">
      <c r="B70" s="52"/>
      <c r="C70" s="53">
        <f>$C69/C69</f>
        <v>1</v>
      </c>
      <c r="D70" s="53">
        <f>D69/$C69</f>
        <v>5.4054054054054057E-2</v>
      </c>
      <c r="E70" s="53">
        <f t="shared" ref="E70:G70" si="25">E69/$C69</f>
        <v>0.13513513513513514</v>
      </c>
      <c r="F70" s="53">
        <f t="shared" si="25"/>
        <v>0.81081081081081086</v>
      </c>
      <c r="G70" s="53">
        <f t="shared" si="25"/>
        <v>0</v>
      </c>
    </row>
    <row r="71" spans="2:8" x14ac:dyDescent="0.15">
      <c r="B71" s="50" t="s">
        <v>22</v>
      </c>
      <c r="C71" s="44">
        <f>SUM(D71:G71)</f>
        <v>46</v>
      </c>
      <c r="D71" s="51">
        <v>3</v>
      </c>
      <c r="E71" s="45">
        <v>7</v>
      </c>
      <c r="F71" s="45">
        <v>35</v>
      </c>
      <c r="G71" s="45">
        <v>1</v>
      </c>
    </row>
    <row r="72" spans="2:8" x14ac:dyDescent="0.15">
      <c r="B72" s="52"/>
      <c r="C72" s="53">
        <f>$C71/C71</f>
        <v>1</v>
      </c>
      <c r="D72" s="53">
        <f>D71/$C71</f>
        <v>6.5217391304347824E-2</v>
      </c>
      <c r="E72" s="53">
        <f t="shared" ref="E72:G72" si="26">E71/$C71</f>
        <v>0.15217391304347827</v>
      </c>
      <c r="F72" s="53">
        <f t="shared" si="26"/>
        <v>0.76086956521739135</v>
      </c>
      <c r="G72" s="53">
        <f t="shared" si="26"/>
        <v>2.1739130434782608E-2</v>
      </c>
    </row>
    <row r="73" spans="2:8" x14ac:dyDescent="0.15">
      <c r="B73" s="50" t="s">
        <v>23</v>
      </c>
      <c r="C73" s="44">
        <f>SUM(D73:G73)</f>
        <v>17</v>
      </c>
      <c r="D73" s="51">
        <v>1</v>
      </c>
      <c r="E73" s="45">
        <v>2</v>
      </c>
      <c r="F73" s="45">
        <v>14</v>
      </c>
      <c r="G73" s="45">
        <v>0</v>
      </c>
    </row>
    <row r="74" spans="2:8" x14ac:dyDescent="0.15">
      <c r="B74" s="52"/>
      <c r="C74" s="53">
        <f>$C73/C73</f>
        <v>1</v>
      </c>
      <c r="D74" s="53">
        <f>D73/$C73</f>
        <v>5.8823529411764705E-2</v>
      </c>
      <c r="E74" s="53">
        <f t="shared" ref="E74:G74" si="27">E73/$C73</f>
        <v>0.11764705882352941</v>
      </c>
      <c r="F74" s="53">
        <f t="shared" si="27"/>
        <v>0.82352941176470584</v>
      </c>
      <c r="G74" s="53">
        <f t="shared" si="27"/>
        <v>0</v>
      </c>
      <c r="H74" s="19"/>
    </row>
    <row r="75" spans="2:8" x14ac:dyDescent="0.15">
      <c r="B75" s="50" t="s">
        <v>320</v>
      </c>
      <c r="C75" s="44">
        <f>SUM(D75:G75)</f>
        <v>21</v>
      </c>
      <c r="D75" s="51">
        <v>1</v>
      </c>
      <c r="E75" s="45">
        <v>8</v>
      </c>
      <c r="F75" s="45">
        <v>12</v>
      </c>
      <c r="G75" s="45">
        <v>0</v>
      </c>
      <c r="H75" s="19"/>
    </row>
    <row r="76" spans="2:8" x14ac:dyDescent="0.15">
      <c r="B76" s="52"/>
      <c r="C76" s="53">
        <f>$C75/C75</f>
        <v>1</v>
      </c>
      <c r="D76" s="53">
        <f>D75/$C75</f>
        <v>4.7619047619047616E-2</v>
      </c>
      <c r="E76" s="53">
        <f t="shared" ref="E76:G76" si="28">E75/$C75</f>
        <v>0.38095238095238093</v>
      </c>
      <c r="F76" s="53">
        <f t="shared" si="28"/>
        <v>0.5714285714285714</v>
      </c>
      <c r="G76" s="53">
        <f t="shared" si="28"/>
        <v>0</v>
      </c>
      <c r="H76" s="19"/>
    </row>
    <row r="77" spans="2:8" x14ac:dyDescent="0.15">
      <c r="B77" s="50" t="s">
        <v>319</v>
      </c>
      <c r="C77" s="44">
        <f>SUM(D77:G77)</f>
        <v>3</v>
      </c>
      <c r="D77" s="51">
        <v>1</v>
      </c>
      <c r="E77" s="45">
        <v>1</v>
      </c>
      <c r="F77" s="45">
        <v>1</v>
      </c>
      <c r="G77" s="45">
        <v>0</v>
      </c>
      <c r="H77" s="19"/>
    </row>
    <row r="78" spans="2:8" ht="12.75" thickBot="1" x14ac:dyDescent="0.2">
      <c r="B78" s="52"/>
      <c r="C78" s="53">
        <f>$C77/C77</f>
        <v>1</v>
      </c>
      <c r="D78" s="53">
        <f>D77/$C77</f>
        <v>0.33333333333333331</v>
      </c>
      <c r="E78" s="53">
        <f t="shared" ref="E78:G78" si="29">E77/$C77</f>
        <v>0.33333333333333331</v>
      </c>
      <c r="F78" s="53">
        <f t="shared" si="29"/>
        <v>0.33333333333333331</v>
      </c>
      <c r="G78" s="53">
        <f t="shared" si="29"/>
        <v>0</v>
      </c>
      <c r="H78" s="19"/>
    </row>
    <row r="79" spans="2:8" ht="14.25" thickTop="1" x14ac:dyDescent="0.15">
      <c r="B79" s="243" t="s">
        <v>489</v>
      </c>
      <c r="C79" s="244">
        <f t="shared" ref="C79" si="30">SUM(D79:G79)</f>
        <v>132</v>
      </c>
      <c r="D79" s="244">
        <f>SUM(D67,D69,D71,D73,D75)</f>
        <v>7</v>
      </c>
      <c r="E79" s="244">
        <f>SUM(E67,E69,E71,E73,E75)</f>
        <v>23</v>
      </c>
      <c r="F79" s="244">
        <f>SUM(F67,F69,F71,F73,F75)</f>
        <v>101</v>
      </c>
      <c r="G79" s="244">
        <f>SUM(G67,G69,G71,G73,G75)</f>
        <v>1</v>
      </c>
      <c r="H79" s="19"/>
    </row>
    <row r="80" spans="2:8" ht="13.5" x14ac:dyDescent="0.15">
      <c r="B80" s="245"/>
      <c r="C80" s="237">
        <f>SUM(D80:G80)</f>
        <v>1</v>
      </c>
      <c r="D80" s="238">
        <f>D79/$C79</f>
        <v>5.3030303030303032E-2</v>
      </c>
      <c r="E80" s="238">
        <f>E79/$C79</f>
        <v>0.17424242424242425</v>
      </c>
      <c r="F80" s="238">
        <f>F79/$C79</f>
        <v>0.76515151515151514</v>
      </c>
      <c r="G80" s="238">
        <f>G79/$C79</f>
        <v>7.575757575757576E-3</v>
      </c>
      <c r="H80" s="19"/>
    </row>
    <row r="81" spans="2:18" x14ac:dyDescent="0.4">
      <c r="H81" s="19"/>
    </row>
    <row r="82" spans="2:18" ht="16.5" customHeight="1" x14ac:dyDescent="0.4">
      <c r="B82" s="18" t="s">
        <v>311</v>
      </c>
      <c r="H82" s="19"/>
    </row>
    <row r="83" spans="2:18" s="24" customFormat="1" ht="45.75" customHeight="1" x14ac:dyDescent="0.4">
      <c r="B83" s="89"/>
      <c r="C83" s="90" t="s">
        <v>39</v>
      </c>
      <c r="D83" s="91" t="s">
        <v>256</v>
      </c>
      <c r="E83" s="91" t="s">
        <v>257</v>
      </c>
      <c r="F83" s="91" t="s">
        <v>258</v>
      </c>
      <c r="G83" s="91" t="s">
        <v>91</v>
      </c>
    </row>
    <row r="84" spans="2:18" x14ac:dyDescent="0.15">
      <c r="B84" s="168" t="s">
        <v>42</v>
      </c>
      <c r="C84" s="44">
        <f>SUM(D84:G84)</f>
        <v>137</v>
      </c>
      <c r="D84" s="45">
        <f>SUM(D86,D88,D90,D92,D94,D96,D98)</f>
        <v>8</v>
      </c>
      <c r="E84" s="45">
        <f t="shared" ref="E84:G84" si="31">SUM(E86,E88,E90,E92,E94,E96,E98)</f>
        <v>24</v>
      </c>
      <c r="F84" s="45">
        <f t="shared" si="31"/>
        <v>104</v>
      </c>
      <c r="G84" s="45">
        <f t="shared" si="31"/>
        <v>1</v>
      </c>
      <c r="H84" s="19"/>
    </row>
    <row r="85" spans="2:18" ht="12.75" thickBot="1" x14ac:dyDescent="0.2">
      <c r="B85" s="47"/>
      <c r="C85" s="48">
        <f>$C84/C84</f>
        <v>1</v>
      </c>
      <c r="D85" s="48">
        <f t="shared" ref="D85:G85" si="32">D84/$C84</f>
        <v>5.8394160583941604E-2</v>
      </c>
      <c r="E85" s="48">
        <f t="shared" si="32"/>
        <v>0.17518248175182483</v>
      </c>
      <c r="F85" s="48">
        <f t="shared" si="32"/>
        <v>0.75912408759124084</v>
      </c>
      <c r="G85" s="48">
        <f t="shared" si="32"/>
        <v>7.2992700729927005E-3</v>
      </c>
      <c r="H85" s="19"/>
    </row>
    <row r="86" spans="2:18" ht="12.75" thickTop="1" x14ac:dyDescent="0.15">
      <c r="B86" s="50" t="s">
        <v>67</v>
      </c>
      <c r="C86" s="44">
        <f>SUM(D86:G86)</f>
        <v>40</v>
      </c>
      <c r="D86" s="51">
        <v>3</v>
      </c>
      <c r="E86" s="45">
        <v>6</v>
      </c>
      <c r="F86" s="45">
        <v>31</v>
      </c>
      <c r="G86" s="45">
        <v>0</v>
      </c>
      <c r="H86" s="72"/>
      <c r="I86" s="73"/>
      <c r="J86" s="73"/>
      <c r="K86" s="73"/>
      <c r="L86" s="73"/>
      <c r="M86" s="73"/>
      <c r="N86" s="73"/>
      <c r="O86" s="73"/>
      <c r="P86" s="73"/>
      <c r="Q86" s="73"/>
      <c r="R86" s="73"/>
    </row>
    <row r="87" spans="2:18" x14ac:dyDescent="0.15">
      <c r="B87" s="52"/>
      <c r="C87" s="53">
        <f>$C86/C86</f>
        <v>1</v>
      </c>
      <c r="D87" s="53">
        <f t="shared" ref="D87:G87" si="33">D86/$C86</f>
        <v>7.4999999999999997E-2</v>
      </c>
      <c r="E87" s="53">
        <f t="shared" si="33"/>
        <v>0.15</v>
      </c>
      <c r="F87" s="53">
        <f t="shared" si="33"/>
        <v>0.77500000000000002</v>
      </c>
      <c r="G87" s="53">
        <f t="shared" si="33"/>
        <v>0</v>
      </c>
      <c r="H87" s="72"/>
      <c r="I87" s="73"/>
      <c r="J87" s="73"/>
      <c r="K87" s="73"/>
      <c r="L87" s="73"/>
      <c r="M87" s="73"/>
      <c r="N87" s="73"/>
      <c r="O87" s="73"/>
      <c r="P87" s="73"/>
      <c r="Q87" s="73"/>
      <c r="R87" s="73"/>
    </row>
    <row r="88" spans="2:18" x14ac:dyDescent="0.15">
      <c r="B88" s="50" t="s">
        <v>31</v>
      </c>
      <c r="C88" s="44">
        <f>SUM(D88:G88)</f>
        <v>5</v>
      </c>
      <c r="D88" s="51">
        <v>1</v>
      </c>
      <c r="E88" s="45">
        <v>2</v>
      </c>
      <c r="F88" s="45">
        <v>2</v>
      </c>
      <c r="G88" s="45">
        <v>0</v>
      </c>
      <c r="H88" s="72"/>
      <c r="I88" s="73"/>
      <c r="J88" s="73"/>
      <c r="K88" s="73"/>
      <c r="L88" s="73"/>
      <c r="M88" s="73"/>
      <c r="N88" s="73"/>
      <c r="O88" s="73"/>
      <c r="P88" s="73"/>
      <c r="Q88" s="73"/>
      <c r="R88" s="73"/>
    </row>
    <row r="89" spans="2:18" x14ac:dyDescent="0.15">
      <c r="B89" s="52"/>
      <c r="C89" s="53">
        <f>$C88/C88</f>
        <v>1</v>
      </c>
      <c r="D89" s="53">
        <f t="shared" ref="D89:G89" si="34">D88/$C88</f>
        <v>0.2</v>
      </c>
      <c r="E89" s="53">
        <f t="shared" si="34"/>
        <v>0.4</v>
      </c>
      <c r="F89" s="53">
        <f t="shared" si="34"/>
        <v>0.4</v>
      </c>
      <c r="G89" s="53">
        <f t="shared" si="34"/>
        <v>0</v>
      </c>
      <c r="H89" s="72"/>
      <c r="I89" s="73"/>
      <c r="J89" s="73"/>
      <c r="K89" s="73"/>
      <c r="L89" s="73"/>
      <c r="M89" s="73"/>
      <c r="N89" s="73"/>
      <c r="O89" s="73"/>
      <c r="P89" s="73"/>
      <c r="Q89" s="73"/>
      <c r="R89" s="73"/>
    </row>
    <row r="90" spans="2:18" x14ac:dyDescent="0.15">
      <c r="B90" s="50" t="s">
        <v>32</v>
      </c>
      <c r="C90" s="44">
        <f>SUM(D90:G90)</f>
        <v>10</v>
      </c>
      <c r="D90" s="51">
        <v>0</v>
      </c>
      <c r="E90" s="45">
        <v>1</v>
      </c>
      <c r="F90" s="45">
        <v>9</v>
      </c>
      <c r="G90" s="45">
        <v>0</v>
      </c>
      <c r="H90" s="72"/>
      <c r="I90" s="73"/>
      <c r="J90" s="73"/>
      <c r="K90" s="73"/>
      <c r="L90" s="73"/>
      <c r="M90" s="73"/>
      <c r="N90" s="73"/>
      <c r="O90" s="73"/>
      <c r="P90" s="73"/>
      <c r="Q90" s="73"/>
      <c r="R90" s="73"/>
    </row>
    <row r="91" spans="2:18" x14ac:dyDescent="0.15">
      <c r="B91" s="52"/>
      <c r="C91" s="53">
        <f>$C90/C90</f>
        <v>1</v>
      </c>
      <c r="D91" s="53">
        <f t="shared" ref="D91:G91" si="35">D90/$C90</f>
        <v>0</v>
      </c>
      <c r="E91" s="53">
        <f t="shared" si="35"/>
        <v>0.1</v>
      </c>
      <c r="F91" s="53">
        <f t="shared" si="35"/>
        <v>0.9</v>
      </c>
      <c r="G91" s="53">
        <f t="shared" si="35"/>
        <v>0</v>
      </c>
      <c r="H91" s="72"/>
      <c r="I91" s="73"/>
      <c r="J91" s="73"/>
      <c r="K91" s="73"/>
      <c r="L91" s="73"/>
      <c r="M91" s="73"/>
      <c r="N91" s="73"/>
      <c r="O91" s="73"/>
      <c r="P91" s="73"/>
      <c r="Q91" s="73"/>
      <c r="R91" s="73"/>
    </row>
    <row r="92" spans="2:18" x14ac:dyDescent="0.15">
      <c r="B92" s="50" t="s">
        <v>33</v>
      </c>
      <c r="C92" s="44">
        <f>SUM(D92:G92)</f>
        <v>45</v>
      </c>
      <c r="D92" s="51">
        <v>1</v>
      </c>
      <c r="E92" s="45">
        <v>9</v>
      </c>
      <c r="F92" s="45">
        <v>34</v>
      </c>
      <c r="G92" s="45">
        <v>1</v>
      </c>
      <c r="H92" s="72"/>
      <c r="I92" s="73"/>
      <c r="J92" s="73"/>
      <c r="K92" s="73"/>
      <c r="L92" s="73"/>
      <c r="M92" s="73"/>
      <c r="N92" s="73"/>
      <c r="O92" s="73"/>
      <c r="P92" s="73"/>
      <c r="Q92" s="73"/>
      <c r="R92" s="73"/>
    </row>
    <row r="93" spans="2:18" x14ac:dyDescent="0.15">
      <c r="B93" s="52"/>
      <c r="C93" s="53">
        <f>$C92/C92</f>
        <v>1</v>
      </c>
      <c r="D93" s="53">
        <f t="shared" ref="D93:G93" si="36">D92/$C92</f>
        <v>2.2222222222222223E-2</v>
      </c>
      <c r="E93" s="53">
        <f t="shared" si="36"/>
        <v>0.2</v>
      </c>
      <c r="F93" s="53">
        <f t="shared" si="36"/>
        <v>0.75555555555555554</v>
      </c>
      <c r="G93" s="53">
        <f t="shared" si="36"/>
        <v>2.2222222222222223E-2</v>
      </c>
      <c r="H93" s="19"/>
    </row>
    <row r="94" spans="2:18" ht="12" customHeight="1" x14ac:dyDescent="0.15">
      <c r="B94" s="50" t="s">
        <v>34</v>
      </c>
      <c r="C94" s="44">
        <f>SUM(D94:G94)</f>
        <v>17</v>
      </c>
      <c r="D94" s="51">
        <v>0</v>
      </c>
      <c r="E94" s="45">
        <v>3</v>
      </c>
      <c r="F94" s="45">
        <v>14</v>
      </c>
      <c r="G94" s="45">
        <v>0</v>
      </c>
      <c r="H94" s="19"/>
    </row>
    <row r="95" spans="2:18" ht="12" customHeight="1" x14ac:dyDescent="0.15">
      <c r="B95" s="52"/>
      <c r="C95" s="53">
        <f>$C94/C94</f>
        <v>1</v>
      </c>
      <c r="D95" s="53">
        <f t="shared" ref="D95:G95" si="37">D94/$C94</f>
        <v>0</v>
      </c>
      <c r="E95" s="53">
        <f t="shared" si="37"/>
        <v>0.17647058823529413</v>
      </c>
      <c r="F95" s="53">
        <f t="shared" si="37"/>
        <v>0.82352941176470584</v>
      </c>
      <c r="G95" s="53">
        <f t="shared" si="37"/>
        <v>0</v>
      </c>
      <c r="H95" s="19"/>
    </row>
    <row r="96" spans="2:18" ht="12" customHeight="1" x14ac:dyDescent="0.15">
      <c r="B96" s="50" t="s">
        <v>35</v>
      </c>
      <c r="C96" s="44">
        <f>SUM(D96:G96)</f>
        <v>14</v>
      </c>
      <c r="D96" s="51">
        <v>3</v>
      </c>
      <c r="E96" s="45">
        <v>1</v>
      </c>
      <c r="F96" s="45">
        <v>10</v>
      </c>
      <c r="G96" s="45">
        <v>0</v>
      </c>
      <c r="H96" s="19"/>
    </row>
    <row r="97" spans="2:8" s="57" customFormat="1" ht="12" customHeight="1" x14ac:dyDescent="0.15">
      <c r="B97" s="52"/>
      <c r="C97" s="53">
        <f t="shared" ref="C97" si="38">$C96/C96</f>
        <v>1</v>
      </c>
      <c r="D97" s="53">
        <f t="shared" ref="D97:G97" si="39">D96/$C96</f>
        <v>0.21428571428571427</v>
      </c>
      <c r="E97" s="53">
        <f t="shared" si="39"/>
        <v>7.1428571428571425E-2</v>
      </c>
      <c r="F97" s="53">
        <f t="shared" si="39"/>
        <v>0.7142857142857143</v>
      </c>
      <c r="G97" s="53">
        <f t="shared" si="39"/>
        <v>0</v>
      </c>
    </row>
    <row r="98" spans="2:8" ht="12" customHeight="1" x14ac:dyDescent="0.15">
      <c r="B98" s="50" t="s">
        <v>0</v>
      </c>
      <c r="C98" s="44">
        <f>SUM(D98:G98)</f>
        <v>6</v>
      </c>
      <c r="D98" s="51">
        <v>0</v>
      </c>
      <c r="E98" s="45">
        <v>2</v>
      </c>
      <c r="F98" s="45">
        <v>4</v>
      </c>
      <c r="G98" s="45">
        <v>0</v>
      </c>
      <c r="H98" s="19"/>
    </row>
    <row r="99" spans="2:8" s="57" customFormat="1" ht="12" customHeight="1" x14ac:dyDescent="0.15">
      <c r="B99" s="52"/>
      <c r="C99" s="53">
        <f t="shared" ref="C99" si="40">$C98/C98</f>
        <v>1</v>
      </c>
      <c r="D99" s="53">
        <f t="shared" ref="D99:G99" si="41">D98/$C98</f>
        <v>0</v>
      </c>
      <c r="E99" s="53">
        <f t="shared" si="41"/>
        <v>0.33333333333333331</v>
      </c>
      <c r="F99" s="53">
        <f t="shared" si="41"/>
        <v>0.66666666666666663</v>
      </c>
      <c r="G99" s="53">
        <f t="shared" si="41"/>
        <v>0</v>
      </c>
    </row>
    <row r="100" spans="2:8" s="57" customFormat="1" ht="13.5" x14ac:dyDescent="0.4">
      <c r="E100" s="58"/>
    </row>
  </sheetData>
  <phoneticPr fontId="2"/>
  <pageMargins left="0.70866141732283472" right="0.70866141732283472" top="0.74803149606299213" bottom="0.74803149606299213" header="0.31496062992125984" footer="0.31496062992125984"/>
  <pageSetup paperSize="9" orientation="landscape" r:id="rId1"/>
  <rowBreaks count="3" manualBreakCount="3">
    <brk id="20" max="11" man="1"/>
    <brk id="47" max="11" man="1"/>
    <brk id="81" max="11"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9"/>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6" width="10.625" style="18" customWidth="1"/>
    <col min="7" max="16384" width="9" style="18"/>
  </cols>
  <sheetData>
    <row r="1" spans="2:12" ht="27.75" customHeight="1" x14ac:dyDescent="0.4">
      <c r="B1" s="370" t="s">
        <v>513</v>
      </c>
    </row>
    <row r="3" spans="2:12" x14ac:dyDescent="0.4">
      <c r="B3" s="10" t="s">
        <v>247</v>
      </c>
      <c r="C3" s="10"/>
      <c r="D3" s="10"/>
      <c r="E3" s="11"/>
      <c r="F3" s="10"/>
      <c r="G3" s="10"/>
    </row>
    <row r="4" spans="2:12" ht="16.5" customHeight="1" x14ac:dyDescent="0.4">
      <c r="B4" s="18" t="s">
        <v>248</v>
      </c>
    </row>
    <row r="5" spans="2:12" ht="14.25" customHeight="1" x14ac:dyDescent="0.4"/>
    <row r="6" spans="2:12" s="142" customFormat="1" ht="24.75" customHeight="1" x14ac:dyDescent="0.4">
      <c r="B6" s="139"/>
      <c r="C6" s="140"/>
      <c r="D6" s="23" t="s">
        <v>141</v>
      </c>
      <c r="E6" s="23" t="s">
        <v>25</v>
      </c>
      <c r="J6" s="18"/>
      <c r="L6" s="185"/>
    </row>
    <row r="7" spans="2:12" ht="15" customHeight="1" x14ac:dyDescent="0.15">
      <c r="B7" s="143" t="s">
        <v>259</v>
      </c>
      <c r="C7" s="163"/>
      <c r="D7" s="85">
        <v>82</v>
      </c>
      <c r="E7" s="146">
        <f>D7/D$10</f>
        <v>0.10224438902743142</v>
      </c>
      <c r="L7" s="185"/>
    </row>
    <row r="8" spans="2:12" ht="15" customHeight="1" x14ac:dyDescent="0.15">
      <c r="B8" s="143" t="s">
        <v>260</v>
      </c>
      <c r="C8" s="163"/>
      <c r="D8" s="85">
        <v>691</v>
      </c>
      <c r="E8" s="146">
        <f t="shared" ref="E8:E9" si="0">D8/D$10</f>
        <v>0.86159600997506236</v>
      </c>
      <c r="L8" s="185"/>
    </row>
    <row r="9" spans="2:12" ht="15" customHeight="1" thickBot="1" x14ac:dyDescent="0.2">
      <c r="B9" s="170" t="s">
        <v>0</v>
      </c>
      <c r="C9" s="186"/>
      <c r="D9" s="150">
        <v>29</v>
      </c>
      <c r="E9" s="146">
        <f t="shared" si="0"/>
        <v>3.6159600997506237E-2</v>
      </c>
    </row>
    <row r="10" spans="2:12" ht="15" customHeight="1" thickTop="1" x14ac:dyDescent="0.15">
      <c r="B10" s="166" t="s">
        <v>14</v>
      </c>
      <c r="C10" s="167"/>
      <c r="D10" s="152">
        <f>SUM(D7:D9)</f>
        <v>802</v>
      </c>
      <c r="E10" s="153">
        <f>SUM(E7:E9)</f>
        <v>1</v>
      </c>
    </row>
    <row r="12" spans="2:12" x14ac:dyDescent="0.4">
      <c r="B12" s="18" t="s">
        <v>80</v>
      </c>
    </row>
    <row r="13" spans="2:12" ht="33.75" customHeight="1" x14ac:dyDescent="0.4">
      <c r="B13" s="1"/>
      <c r="C13" s="83" t="s">
        <v>39</v>
      </c>
      <c r="D13" s="83" t="s">
        <v>259</v>
      </c>
      <c r="E13" s="83" t="s">
        <v>260</v>
      </c>
      <c r="F13" s="83" t="s">
        <v>91</v>
      </c>
    </row>
    <row r="14" spans="2:12" ht="15" customHeight="1" x14ac:dyDescent="0.4">
      <c r="B14" s="4" t="s">
        <v>267</v>
      </c>
      <c r="C14" s="5">
        <f>SUM(D14:F14)</f>
        <v>892</v>
      </c>
      <c r="D14" s="5">
        <v>108</v>
      </c>
      <c r="E14" s="5">
        <v>772</v>
      </c>
      <c r="F14" s="5">
        <v>12</v>
      </c>
    </row>
    <row r="15" spans="2:12" ht="15" customHeight="1" x14ac:dyDescent="0.4">
      <c r="B15" s="7" t="s">
        <v>268</v>
      </c>
      <c r="C15" s="5">
        <f>SUM(D15:F15)</f>
        <v>802</v>
      </c>
      <c r="D15" s="8">
        <v>82</v>
      </c>
      <c r="E15" s="8">
        <v>691</v>
      </c>
      <c r="F15" s="8">
        <v>29</v>
      </c>
    </row>
    <row r="16" spans="2:12" ht="7.5" customHeight="1" x14ac:dyDescent="0.4">
      <c r="B16" s="10"/>
      <c r="C16" s="10"/>
      <c r="D16" s="10"/>
      <c r="E16" s="11"/>
      <c r="F16" s="10"/>
    </row>
    <row r="17" spans="2:14" ht="15" customHeight="1" x14ac:dyDescent="0.4">
      <c r="B17" s="4" t="s">
        <v>267</v>
      </c>
      <c r="C17" s="12">
        <f>C14/C14</f>
        <v>1</v>
      </c>
      <c r="D17" s="12">
        <f>D14/$C14</f>
        <v>0.1210762331838565</v>
      </c>
      <c r="E17" s="12">
        <f t="shared" ref="E17:F18" si="1">E14/$C14</f>
        <v>0.86547085201793716</v>
      </c>
      <c r="F17" s="12">
        <f t="shared" si="1"/>
        <v>1.3452914798206279E-2</v>
      </c>
    </row>
    <row r="18" spans="2:14" ht="15" customHeight="1" x14ac:dyDescent="0.4">
      <c r="B18" s="7" t="s">
        <v>268</v>
      </c>
      <c r="C18" s="12">
        <f>C15/C15</f>
        <v>1</v>
      </c>
      <c r="D18" s="12">
        <f>D15/$C15</f>
        <v>0.10224438902743142</v>
      </c>
      <c r="E18" s="12">
        <f t="shared" si="1"/>
        <v>0.86159600997506236</v>
      </c>
      <c r="F18" s="12">
        <f t="shared" si="1"/>
        <v>3.6159600997506237E-2</v>
      </c>
    </row>
    <row r="19" spans="2:14" ht="15" customHeight="1" x14ac:dyDescent="0.4">
      <c r="B19" s="37"/>
      <c r="C19" s="38"/>
      <c r="D19" s="38"/>
      <c r="E19" s="38"/>
      <c r="F19" s="38"/>
      <c r="G19" s="38"/>
      <c r="H19" s="38"/>
      <c r="I19" s="38"/>
      <c r="J19" s="38"/>
      <c r="K19" s="38"/>
      <c r="L19" s="38"/>
      <c r="M19" s="38"/>
      <c r="N19" s="38"/>
    </row>
    <row r="20" spans="2:14" x14ac:dyDescent="0.4">
      <c r="B20" s="18" t="s">
        <v>36</v>
      </c>
    </row>
    <row r="21" spans="2:14" s="24" customFormat="1" ht="42" customHeight="1" x14ac:dyDescent="0.4">
      <c r="B21" s="89"/>
      <c r="C21" s="90" t="s">
        <v>39</v>
      </c>
      <c r="D21" s="91" t="s">
        <v>259</v>
      </c>
      <c r="E21" s="91" t="s">
        <v>260</v>
      </c>
      <c r="F21" s="91" t="s">
        <v>91</v>
      </c>
    </row>
    <row r="22" spans="2:14" x14ac:dyDescent="0.15">
      <c r="B22" s="168" t="s">
        <v>42</v>
      </c>
      <c r="C22" s="44">
        <f>SUM(D22:F22)</f>
        <v>802</v>
      </c>
      <c r="D22" s="45">
        <f>SUM(D24,D26,D28,D30,D32,D34,D36,D38,D40,D42,D44)</f>
        <v>82</v>
      </c>
      <c r="E22" s="45">
        <f t="shared" ref="E22:F22" si="2">SUM(E24,E26,E28,E30,E32,E34,E36,E38,E40,E42,E44)</f>
        <v>691</v>
      </c>
      <c r="F22" s="45">
        <f t="shared" si="2"/>
        <v>29</v>
      </c>
    </row>
    <row r="23" spans="2:14" ht="12.75" thickBot="1" x14ac:dyDescent="0.2">
      <c r="B23" s="47"/>
      <c r="C23" s="48">
        <f>$C22/C22</f>
        <v>1</v>
      </c>
      <c r="D23" s="48">
        <f>D22/$C22</f>
        <v>0.10224438902743142</v>
      </c>
      <c r="E23" s="48">
        <f t="shared" ref="E23:F23" si="3">E22/$C22</f>
        <v>0.86159600997506236</v>
      </c>
      <c r="F23" s="48">
        <f t="shared" si="3"/>
        <v>3.6159600997506237E-2</v>
      </c>
    </row>
    <row r="24" spans="2:14" ht="12.75" thickTop="1" x14ac:dyDescent="0.15">
      <c r="B24" s="50" t="s">
        <v>5</v>
      </c>
      <c r="C24" s="44">
        <f>SUM(D24:F24)</f>
        <v>245</v>
      </c>
      <c r="D24" s="51">
        <v>25</v>
      </c>
      <c r="E24" s="45">
        <v>210</v>
      </c>
      <c r="F24" s="45">
        <v>10</v>
      </c>
    </row>
    <row r="25" spans="2:14" x14ac:dyDescent="0.15">
      <c r="B25" s="52"/>
      <c r="C25" s="53">
        <f>$C24/C24</f>
        <v>1</v>
      </c>
      <c r="D25" s="53">
        <f>D24/$C24</f>
        <v>0.10204081632653061</v>
      </c>
      <c r="E25" s="53">
        <f t="shared" ref="E25:F25" si="4">E24/$C24</f>
        <v>0.8571428571428571</v>
      </c>
      <c r="F25" s="53">
        <f t="shared" si="4"/>
        <v>4.0816326530612242E-2</v>
      </c>
    </row>
    <row r="26" spans="2:14" x14ac:dyDescent="0.15">
      <c r="B26" s="50" t="s">
        <v>6</v>
      </c>
      <c r="C26" s="44">
        <f>SUM(D26:F26)</f>
        <v>89</v>
      </c>
      <c r="D26" s="51">
        <v>5</v>
      </c>
      <c r="E26" s="45">
        <v>80</v>
      </c>
      <c r="F26" s="45">
        <v>4</v>
      </c>
    </row>
    <row r="27" spans="2:14" x14ac:dyDescent="0.15">
      <c r="B27" s="52"/>
      <c r="C27" s="53">
        <f>$C26/C26</f>
        <v>1</v>
      </c>
      <c r="D27" s="53">
        <f>D26/$C26</f>
        <v>5.6179775280898875E-2</v>
      </c>
      <c r="E27" s="53">
        <f t="shared" ref="E27:F27" si="5">E26/$C26</f>
        <v>0.898876404494382</v>
      </c>
      <c r="F27" s="53">
        <f t="shared" si="5"/>
        <v>4.49438202247191E-2</v>
      </c>
    </row>
    <row r="28" spans="2:14" x14ac:dyDescent="0.15">
      <c r="B28" s="50" t="s">
        <v>7</v>
      </c>
      <c r="C28" s="44">
        <f>SUM(D28:F28)</f>
        <v>213</v>
      </c>
      <c r="D28" s="51">
        <v>27</v>
      </c>
      <c r="E28" s="45">
        <v>182</v>
      </c>
      <c r="F28" s="45">
        <v>4</v>
      </c>
    </row>
    <row r="29" spans="2:14" x14ac:dyDescent="0.15">
      <c r="B29" s="52"/>
      <c r="C29" s="53">
        <f>$C28/C28</f>
        <v>1</v>
      </c>
      <c r="D29" s="53">
        <f>D28/$C28</f>
        <v>0.12676056338028169</v>
      </c>
      <c r="E29" s="53">
        <f t="shared" ref="E29:F29" si="6">E28/$C28</f>
        <v>0.85446009389671362</v>
      </c>
      <c r="F29" s="53">
        <f t="shared" si="6"/>
        <v>1.8779342723004695E-2</v>
      </c>
    </row>
    <row r="30" spans="2:14" x14ac:dyDescent="0.15">
      <c r="B30" s="50" t="s">
        <v>8</v>
      </c>
      <c r="C30" s="44">
        <f>SUM(D30:F30)</f>
        <v>36</v>
      </c>
      <c r="D30" s="51">
        <v>6</v>
      </c>
      <c r="E30" s="45">
        <v>30</v>
      </c>
      <c r="F30" s="45">
        <v>0</v>
      </c>
    </row>
    <row r="31" spans="2:14" x14ac:dyDescent="0.15">
      <c r="B31" s="52"/>
      <c r="C31" s="53">
        <f>$C30/C30</f>
        <v>1</v>
      </c>
      <c r="D31" s="53">
        <f>D30/$C30</f>
        <v>0.16666666666666666</v>
      </c>
      <c r="E31" s="53">
        <f t="shared" ref="E31:F31" si="7">E30/$C30</f>
        <v>0.83333333333333337</v>
      </c>
      <c r="F31" s="53">
        <f t="shared" si="7"/>
        <v>0</v>
      </c>
    </row>
    <row r="32" spans="2:14" x14ac:dyDescent="0.15">
      <c r="B32" s="50" t="s">
        <v>9</v>
      </c>
      <c r="C32" s="44">
        <f>SUM(D32:F32)</f>
        <v>98</v>
      </c>
      <c r="D32" s="51">
        <v>8</v>
      </c>
      <c r="E32" s="45">
        <v>85</v>
      </c>
      <c r="F32" s="45">
        <v>5</v>
      </c>
    </row>
    <row r="33" spans="2:7" x14ac:dyDescent="0.15">
      <c r="B33" s="52"/>
      <c r="C33" s="53">
        <f>$C32/C32</f>
        <v>1</v>
      </c>
      <c r="D33" s="53">
        <f>D32/$C32</f>
        <v>8.1632653061224483E-2</v>
      </c>
      <c r="E33" s="53">
        <f t="shared" ref="E33:F33" si="8">E32/$C32</f>
        <v>0.86734693877551017</v>
      </c>
      <c r="F33" s="53">
        <f t="shared" si="8"/>
        <v>5.1020408163265307E-2</v>
      </c>
    </row>
    <row r="34" spans="2:7" x14ac:dyDescent="0.15">
      <c r="B34" s="50" t="s">
        <v>1</v>
      </c>
      <c r="C34" s="44">
        <f>SUM(D34:F34)</f>
        <v>4</v>
      </c>
      <c r="D34" s="51">
        <v>2</v>
      </c>
      <c r="E34" s="45">
        <v>2</v>
      </c>
      <c r="F34" s="45">
        <v>0</v>
      </c>
    </row>
    <row r="35" spans="2:7" x14ac:dyDescent="0.15">
      <c r="B35" s="52"/>
      <c r="C35" s="53">
        <f>$C34/C34</f>
        <v>1</v>
      </c>
      <c r="D35" s="53">
        <f>D34/$C34</f>
        <v>0.5</v>
      </c>
      <c r="E35" s="53">
        <f t="shared" ref="E35:F35" si="9">E34/$C34</f>
        <v>0.5</v>
      </c>
      <c r="F35" s="53">
        <f t="shared" si="9"/>
        <v>0</v>
      </c>
    </row>
    <row r="36" spans="2:7" x14ac:dyDescent="0.15">
      <c r="B36" s="50" t="s">
        <v>10</v>
      </c>
      <c r="C36" s="44">
        <f>SUM(D36:F36)</f>
        <v>17</v>
      </c>
      <c r="D36" s="51">
        <v>1</v>
      </c>
      <c r="E36" s="45">
        <v>16</v>
      </c>
      <c r="F36" s="45">
        <v>0</v>
      </c>
    </row>
    <row r="37" spans="2:7" x14ac:dyDescent="0.15">
      <c r="B37" s="52"/>
      <c r="C37" s="53">
        <f>$C36/C36</f>
        <v>1</v>
      </c>
      <c r="D37" s="53">
        <f>D36/$C36</f>
        <v>5.8823529411764705E-2</v>
      </c>
      <c r="E37" s="53">
        <f t="shared" ref="E37:F37" si="10">E36/$C36</f>
        <v>0.94117647058823528</v>
      </c>
      <c r="F37" s="53">
        <f t="shared" si="10"/>
        <v>0</v>
      </c>
    </row>
    <row r="38" spans="2:7" x14ac:dyDescent="0.15">
      <c r="B38" s="50" t="s">
        <v>11</v>
      </c>
      <c r="C38" s="44">
        <f>SUM(D38:F38)</f>
        <v>3</v>
      </c>
      <c r="D38" s="51">
        <v>1</v>
      </c>
      <c r="E38" s="45">
        <v>2</v>
      </c>
      <c r="F38" s="45">
        <v>0</v>
      </c>
    </row>
    <row r="39" spans="2:7" x14ac:dyDescent="0.15">
      <c r="B39" s="52"/>
      <c r="C39" s="53">
        <f>$C38/C38</f>
        <v>1</v>
      </c>
      <c r="D39" s="53">
        <f>D38/$C38</f>
        <v>0.33333333333333331</v>
      </c>
      <c r="E39" s="53">
        <f t="shared" ref="E39:F39" si="11">E38/$C38</f>
        <v>0.66666666666666663</v>
      </c>
      <c r="F39" s="53">
        <f t="shared" si="11"/>
        <v>0</v>
      </c>
    </row>
    <row r="40" spans="2:7" x14ac:dyDescent="0.15">
      <c r="B40" s="50" t="s">
        <v>12</v>
      </c>
      <c r="C40" s="44">
        <f>SUM(D40:F40)</f>
        <v>18</v>
      </c>
      <c r="D40" s="51">
        <v>1</v>
      </c>
      <c r="E40" s="45">
        <v>17</v>
      </c>
      <c r="F40" s="45">
        <v>0</v>
      </c>
    </row>
    <row r="41" spans="2:7" x14ac:dyDescent="0.15">
      <c r="B41" s="52"/>
      <c r="C41" s="53">
        <f>$C40/C40</f>
        <v>1</v>
      </c>
      <c r="D41" s="53">
        <f>D40/$C40</f>
        <v>5.5555555555555552E-2</v>
      </c>
      <c r="E41" s="53">
        <f t="shared" ref="E41:F41" si="12">E40/$C40</f>
        <v>0.94444444444444442</v>
      </c>
      <c r="F41" s="53">
        <f t="shared" si="12"/>
        <v>0</v>
      </c>
    </row>
    <row r="42" spans="2:7" x14ac:dyDescent="0.15">
      <c r="B42" s="50" t="s">
        <v>13</v>
      </c>
      <c r="C42" s="44">
        <f>SUM(D42:F42)</f>
        <v>9</v>
      </c>
      <c r="D42" s="51">
        <v>1</v>
      </c>
      <c r="E42" s="45">
        <v>7</v>
      </c>
      <c r="F42" s="45">
        <v>1</v>
      </c>
    </row>
    <row r="43" spans="2:7" x14ac:dyDescent="0.15">
      <c r="B43" s="52"/>
      <c r="C43" s="53">
        <f>$C42/C42</f>
        <v>1</v>
      </c>
      <c r="D43" s="53">
        <f>D42/$C42</f>
        <v>0.1111111111111111</v>
      </c>
      <c r="E43" s="53">
        <f t="shared" ref="E43:F43" si="13">E42/$C42</f>
        <v>0.77777777777777779</v>
      </c>
      <c r="F43" s="53">
        <f t="shared" si="13"/>
        <v>0.1111111111111111</v>
      </c>
    </row>
    <row r="44" spans="2:7" x14ac:dyDescent="0.15">
      <c r="B44" s="50" t="s">
        <v>43</v>
      </c>
      <c r="C44" s="44">
        <f>SUM(D44:F44)</f>
        <v>70</v>
      </c>
      <c r="D44" s="51">
        <v>5</v>
      </c>
      <c r="E44" s="45">
        <v>60</v>
      </c>
      <c r="F44" s="45">
        <v>5</v>
      </c>
    </row>
    <row r="45" spans="2:7" x14ac:dyDescent="0.15">
      <c r="B45" s="52"/>
      <c r="C45" s="53">
        <f>$C44/C44</f>
        <v>1</v>
      </c>
      <c r="D45" s="53">
        <f>D44/$C44</f>
        <v>7.1428571428571425E-2</v>
      </c>
      <c r="E45" s="53">
        <f t="shared" ref="E45:F45" si="14">E44/$C44</f>
        <v>0.8571428571428571</v>
      </c>
      <c r="F45" s="53">
        <f t="shared" si="14"/>
        <v>7.1428571428571425E-2</v>
      </c>
    </row>
    <row r="47" spans="2:7" x14ac:dyDescent="0.4">
      <c r="B47" s="18" t="s">
        <v>48</v>
      </c>
      <c r="F47" s="19"/>
      <c r="G47" s="19"/>
    </row>
    <row r="48" spans="2:7" s="24" customFormat="1" ht="45.75" customHeight="1" x14ac:dyDescent="0.4">
      <c r="B48" s="89"/>
      <c r="C48" s="90" t="s">
        <v>39</v>
      </c>
      <c r="D48" s="91" t="s">
        <v>259</v>
      </c>
      <c r="E48" s="91" t="s">
        <v>260</v>
      </c>
      <c r="F48" s="91" t="s">
        <v>91</v>
      </c>
    </row>
    <row r="49" spans="2:7" x14ac:dyDescent="0.15">
      <c r="B49" s="168" t="s">
        <v>42</v>
      </c>
      <c r="C49" s="44">
        <f>SUM(D49:F49)</f>
        <v>802</v>
      </c>
      <c r="D49" s="45">
        <f t="shared" ref="D49:F49" si="15">SUM(D51,D53,D55,D57,D59,)</f>
        <v>82</v>
      </c>
      <c r="E49" s="45">
        <f t="shared" si="15"/>
        <v>691</v>
      </c>
      <c r="F49" s="45">
        <f t="shared" si="15"/>
        <v>29</v>
      </c>
      <c r="G49" s="19"/>
    </row>
    <row r="50" spans="2:7" ht="12.75" thickBot="1" x14ac:dyDescent="0.2">
      <c r="B50" s="47"/>
      <c r="C50" s="48">
        <f>$C49/C49</f>
        <v>1</v>
      </c>
      <c r="D50" s="48">
        <f t="shared" ref="D50:F50" si="16">D49/$C49</f>
        <v>0.10224438902743142</v>
      </c>
      <c r="E50" s="48">
        <f t="shared" si="16"/>
        <v>0.86159600997506236</v>
      </c>
      <c r="F50" s="48">
        <f t="shared" si="16"/>
        <v>3.6159600997506237E-2</v>
      </c>
      <c r="G50" s="19"/>
    </row>
    <row r="51" spans="2:7" ht="12.75" thickTop="1" x14ac:dyDescent="0.15">
      <c r="B51" s="50" t="s">
        <v>17</v>
      </c>
      <c r="C51" s="44">
        <f>SUM(D51:F51)</f>
        <v>633</v>
      </c>
      <c r="D51" s="51">
        <v>47</v>
      </c>
      <c r="E51" s="45">
        <v>564</v>
      </c>
      <c r="F51" s="45">
        <v>22</v>
      </c>
      <c r="G51" s="19"/>
    </row>
    <row r="52" spans="2:7" x14ac:dyDescent="0.15">
      <c r="B52" s="52"/>
      <c r="C52" s="53">
        <f>$C51/C51</f>
        <v>1</v>
      </c>
      <c r="D52" s="53">
        <f t="shared" ref="D52:F52" si="17">D51/$C51</f>
        <v>7.4249605055292253E-2</v>
      </c>
      <c r="E52" s="53">
        <f t="shared" si="17"/>
        <v>0.89099526066350709</v>
      </c>
      <c r="F52" s="53">
        <f t="shared" si="17"/>
        <v>3.4755134281200632E-2</v>
      </c>
      <c r="G52" s="19"/>
    </row>
    <row r="53" spans="2:7" x14ac:dyDescent="0.15">
      <c r="B53" s="50" t="s">
        <v>18</v>
      </c>
      <c r="C53" s="44">
        <f>SUM(D53:F53)</f>
        <v>91</v>
      </c>
      <c r="D53" s="51">
        <v>17</v>
      </c>
      <c r="E53" s="45">
        <v>72</v>
      </c>
      <c r="F53" s="45">
        <v>2</v>
      </c>
      <c r="G53" s="19"/>
    </row>
    <row r="54" spans="2:7" x14ac:dyDescent="0.15">
      <c r="B54" s="52"/>
      <c r="C54" s="53">
        <f>$C53/C53</f>
        <v>1</v>
      </c>
      <c r="D54" s="53">
        <f t="shared" ref="D54:F54" si="18">D53/$C53</f>
        <v>0.18681318681318682</v>
      </c>
      <c r="E54" s="53">
        <f t="shared" si="18"/>
        <v>0.79120879120879117</v>
      </c>
      <c r="F54" s="53">
        <f t="shared" si="18"/>
        <v>2.197802197802198E-2</v>
      </c>
      <c r="G54" s="19"/>
    </row>
    <row r="55" spans="2:7" x14ac:dyDescent="0.15">
      <c r="B55" s="50" t="s">
        <v>19</v>
      </c>
      <c r="C55" s="44">
        <f>SUM(D55:F55)</f>
        <v>21</v>
      </c>
      <c r="D55" s="51">
        <v>7</v>
      </c>
      <c r="E55" s="45">
        <v>14</v>
      </c>
      <c r="F55" s="45">
        <v>0</v>
      </c>
      <c r="G55" s="19"/>
    </row>
    <row r="56" spans="2:7" x14ac:dyDescent="0.15">
      <c r="B56" s="52"/>
      <c r="C56" s="53">
        <f>$C55/C55</f>
        <v>1</v>
      </c>
      <c r="D56" s="53">
        <f t="shared" ref="D56:F56" si="19">D55/$C55</f>
        <v>0.33333333333333331</v>
      </c>
      <c r="E56" s="53">
        <f t="shared" si="19"/>
        <v>0.66666666666666663</v>
      </c>
      <c r="F56" s="53">
        <f t="shared" si="19"/>
        <v>0</v>
      </c>
      <c r="G56" s="19"/>
    </row>
    <row r="57" spans="2:7" x14ac:dyDescent="0.15">
      <c r="B57" s="50" t="s">
        <v>20</v>
      </c>
      <c r="C57" s="44">
        <f>SUM(D57:F57)</f>
        <v>37</v>
      </c>
      <c r="D57" s="51">
        <v>9</v>
      </c>
      <c r="E57" s="45">
        <v>27</v>
      </c>
      <c r="F57" s="45">
        <v>1</v>
      </c>
      <c r="G57" s="19"/>
    </row>
    <row r="58" spans="2:7" x14ac:dyDescent="0.15">
      <c r="B58" s="52"/>
      <c r="C58" s="53">
        <f>$C57/C57</f>
        <v>1</v>
      </c>
      <c r="D58" s="53">
        <f t="shared" ref="D58:F58" si="20">D57/$C57</f>
        <v>0.24324324324324326</v>
      </c>
      <c r="E58" s="53">
        <f t="shared" si="20"/>
        <v>0.72972972972972971</v>
      </c>
      <c r="F58" s="53">
        <f t="shared" si="20"/>
        <v>2.7027027027027029E-2</v>
      </c>
      <c r="G58" s="19"/>
    </row>
    <row r="59" spans="2:7" x14ac:dyDescent="0.15">
      <c r="B59" s="50" t="s">
        <v>24</v>
      </c>
      <c r="C59" s="44">
        <f>SUM(D59:F59)</f>
        <v>20</v>
      </c>
      <c r="D59" s="51">
        <v>2</v>
      </c>
      <c r="E59" s="45">
        <v>14</v>
      </c>
      <c r="F59" s="45">
        <v>4</v>
      </c>
      <c r="G59" s="19"/>
    </row>
    <row r="60" spans="2:7" x14ac:dyDescent="0.15">
      <c r="B60" s="52"/>
      <c r="C60" s="53">
        <f>$C59/C59</f>
        <v>1</v>
      </c>
      <c r="D60" s="53">
        <f t="shared" ref="D60:F60" si="21">D59/$C59</f>
        <v>0.1</v>
      </c>
      <c r="E60" s="53">
        <f t="shared" si="21"/>
        <v>0.7</v>
      </c>
      <c r="F60" s="53">
        <f t="shared" si="21"/>
        <v>0.2</v>
      </c>
      <c r="G60" s="19"/>
    </row>
    <row r="61" spans="2:7" x14ac:dyDescent="0.4">
      <c r="G61" s="19"/>
    </row>
    <row r="62" spans="2:7" x14ac:dyDescent="0.4">
      <c r="B62" s="18" t="s">
        <v>49</v>
      </c>
      <c r="G62" s="19"/>
    </row>
    <row r="63" spans="2:7" s="24" customFormat="1" ht="27.75" customHeight="1" x14ac:dyDescent="0.4">
      <c r="B63" s="89"/>
      <c r="C63" s="90" t="s">
        <v>39</v>
      </c>
      <c r="D63" s="91" t="s">
        <v>259</v>
      </c>
      <c r="E63" s="91" t="s">
        <v>260</v>
      </c>
      <c r="F63" s="91" t="s">
        <v>91</v>
      </c>
    </row>
    <row r="64" spans="2:7" x14ac:dyDescent="0.15">
      <c r="B64" s="168" t="s">
        <v>42</v>
      </c>
      <c r="C64" s="44">
        <f>SUM(D64:F64)</f>
        <v>784</v>
      </c>
      <c r="D64" s="45">
        <f>SUM(D66,D68,D70,D72,D74,D76)</f>
        <v>82</v>
      </c>
      <c r="E64" s="45">
        <f t="shared" ref="E64:F64" si="22">SUM(E66,E68,E70,E72,E74,E76)</f>
        <v>680</v>
      </c>
      <c r="F64" s="45">
        <f t="shared" si="22"/>
        <v>22</v>
      </c>
      <c r="G64" s="19"/>
    </row>
    <row r="65" spans="2:7" ht="12.75" thickBot="1" x14ac:dyDescent="0.2">
      <c r="B65" s="47"/>
      <c r="C65" s="48">
        <f>$C64/C64</f>
        <v>1</v>
      </c>
      <c r="D65" s="48">
        <f>D64/$C64</f>
        <v>0.10459183673469388</v>
      </c>
      <c r="E65" s="48">
        <f t="shared" ref="E65:F65" si="23">E64/$C64</f>
        <v>0.86734693877551017</v>
      </c>
      <c r="F65" s="48">
        <f t="shared" si="23"/>
        <v>2.8061224489795918E-2</v>
      </c>
      <c r="G65" s="19"/>
    </row>
    <row r="66" spans="2:7" ht="12.75" thickTop="1" x14ac:dyDescent="0.15">
      <c r="B66" s="50" t="s">
        <v>500</v>
      </c>
      <c r="C66" s="44">
        <f>SUM(D66:F66)</f>
        <v>109</v>
      </c>
      <c r="D66" s="51">
        <v>3</v>
      </c>
      <c r="E66" s="45">
        <v>100</v>
      </c>
      <c r="F66" s="45">
        <v>6</v>
      </c>
    </row>
    <row r="67" spans="2:7" x14ac:dyDescent="0.15">
      <c r="B67" s="52"/>
      <c r="C67" s="53">
        <f>$C66/C66</f>
        <v>1</v>
      </c>
      <c r="D67" s="53">
        <f>D66/$C66</f>
        <v>2.7522935779816515E-2</v>
      </c>
      <c r="E67" s="53">
        <f t="shared" ref="E67:F67" si="24">E66/$C66</f>
        <v>0.91743119266055051</v>
      </c>
      <c r="F67" s="53">
        <f t="shared" si="24"/>
        <v>5.5045871559633031E-2</v>
      </c>
    </row>
    <row r="68" spans="2:7" x14ac:dyDescent="0.15">
      <c r="B68" s="50" t="s">
        <v>21</v>
      </c>
      <c r="C68" s="44">
        <f>SUM(D68:F68)</f>
        <v>226</v>
      </c>
      <c r="D68" s="51">
        <v>16</v>
      </c>
      <c r="E68" s="45">
        <v>206</v>
      </c>
      <c r="F68" s="45">
        <v>4</v>
      </c>
    </row>
    <row r="69" spans="2:7" x14ac:dyDescent="0.15">
      <c r="B69" s="52"/>
      <c r="C69" s="53">
        <f>$C68/C68</f>
        <v>1</v>
      </c>
      <c r="D69" s="53">
        <f>D68/$C68</f>
        <v>7.0796460176991149E-2</v>
      </c>
      <c r="E69" s="53">
        <f t="shared" ref="E69:F69" si="25">E68/$C68</f>
        <v>0.91150442477876104</v>
      </c>
      <c r="F69" s="53">
        <f t="shared" si="25"/>
        <v>1.7699115044247787E-2</v>
      </c>
    </row>
    <row r="70" spans="2:7" x14ac:dyDescent="0.15">
      <c r="B70" s="50" t="s">
        <v>22</v>
      </c>
      <c r="C70" s="44">
        <f>SUM(D70:F70)</f>
        <v>276</v>
      </c>
      <c r="D70" s="51">
        <v>28</v>
      </c>
      <c r="E70" s="45">
        <v>239</v>
      </c>
      <c r="F70" s="45">
        <v>9</v>
      </c>
    </row>
    <row r="71" spans="2:7" x14ac:dyDescent="0.15">
      <c r="B71" s="52"/>
      <c r="C71" s="53">
        <f>$C70/C70</f>
        <v>1</v>
      </c>
      <c r="D71" s="53">
        <f>D70/$C70</f>
        <v>0.10144927536231885</v>
      </c>
      <c r="E71" s="53">
        <f t="shared" ref="E71:F71" si="26">E70/$C70</f>
        <v>0.86594202898550721</v>
      </c>
      <c r="F71" s="53">
        <f t="shared" si="26"/>
        <v>3.2608695652173912E-2</v>
      </c>
    </row>
    <row r="72" spans="2:7" x14ac:dyDescent="0.15">
      <c r="B72" s="50" t="s">
        <v>23</v>
      </c>
      <c r="C72" s="44">
        <f>SUM(D72:F72)</f>
        <v>90</v>
      </c>
      <c r="D72" s="51">
        <v>15</v>
      </c>
      <c r="E72" s="45">
        <v>73</v>
      </c>
      <c r="F72" s="45">
        <v>2</v>
      </c>
    </row>
    <row r="73" spans="2:7" x14ac:dyDescent="0.15">
      <c r="B73" s="52"/>
      <c r="C73" s="53">
        <f>$C72/C72</f>
        <v>1</v>
      </c>
      <c r="D73" s="53">
        <f>D72/$C72</f>
        <v>0.16666666666666666</v>
      </c>
      <c r="E73" s="53">
        <f t="shared" ref="E73:F73" si="27">E72/$C72</f>
        <v>0.81111111111111112</v>
      </c>
      <c r="F73" s="53">
        <f t="shared" si="27"/>
        <v>2.2222222222222223E-2</v>
      </c>
      <c r="G73" s="19"/>
    </row>
    <row r="74" spans="2:7" x14ac:dyDescent="0.15">
      <c r="B74" s="50" t="s">
        <v>320</v>
      </c>
      <c r="C74" s="44">
        <f>SUM(D74:F74)</f>
        <v>62</v>
      </c>
      <c r="D74" s="51">
        <v>12</v>
      </c>
      <c r="E74" s="45">
        <v>50</v>
      </c>
      <c r="F74" s="45">
        <v>0</v>
      </c>
      <c r="G74" s="19"/>
    </row>
    <row r="75" spans="2:7" x14ac:dyDescent="0.15">
      <c r="B75" s="52"/>
      <c r="C75" s="53">
        <f>$C74/C74</f>
        <v>1</v>
      </c>
      <c r="D75" s="53">
        <f>D74/$C74</f>
        <v>0.19354838709677419</v>
      </c>
      <c r="E75" s="53">
        <f t="shared" ref="E75:F75" si="28">E74/$C74</f>
        <v>0.80645161290322576</v>
      </c>
      <c r="F75" s="53">
        <f t="shared" si="28"/>
        <v>0</v>
      </c>
      <c r="G75" s="19"/>
    </row>
    <row r="76" spans="2:7" x14ac:dyDescent="0.15">
      <c r="B76" s="50" t="s">
        <v>319</v>
      </c>
      <c r="C76" s="44">
        <f>SUM(D76:F76)</f>
        <v>21</v>
      </c>
      <c r="D76" s="51">
        <v>8</v>
      </c>
      <c r="E76" s="45">
        <v>12</v>
      </c>
      <c r="F76" s="45">
        <v>1</v>
      </c>
      <c r="G76" s="19"/>
    </row>
    <row r="77" spans="2:7" ht="12.75" thickBot="1" x14ac:dyDescent="0.2">
      <c r="B77" s="52"/>
      <c r="C77" s="53">
        <f>$C76/C76</f>
        <v>1</v>
      </c>
      <c r="D77" s="53">
        <f>D76/$C76</f>
        <v>0.38095238095238093</v>
      </c>
      <c r="E77" s="53">
        <f t="shared" ref="E77:F77" si="29">E76/$C76</f>
        <v>0.5714285714285714</v>
      </c>
      <c r="F77" s="53">
        <f t="shared" si="29"/>
        <v>4.7619047619047616E-2</v>
      </c>
      <c r="G77" s="19"/>
    </row>
    <row r="78" spans="2:7" ht="14.25" thickTop="1" x14ac:dyDescent="0.15">
      <c r="B78" s="243" t="s">
        <v>489</v>
      </c>
      <c r="C78" s="244">
        <f t="shared" ref="C78:C79" si="30">SUM(D78:F78)</f>
        <v>763</v>
      </c>
      <c r="D78" s="244">
        <f>SUM(D66,D68,D70,D72,D74)</f>
        <v>74</v>
      </c>
      <c r="E78" s="244">
        <f>SUM(E66,E68,E70,E72,E74)</f>
        <v>668</v>
      </c>
      <c r="F78" s="244">
        <f>SUM(F66,F68,F70,F72,F74)</f>
        <v>21</v>
      </c>
      <c r="G78" s="19"/>
    </row>
    <row r="79" spans="2:7" ht="13.5" x14ac:dyDescent="0.15">
      <c r="B79" s="245"/>
      <c r="C79" s="237">
        <f t="shared" si="30"/>
        <v>1</v>
      </c>
      <c r="D79" s="238">
        <f>D78/$C78</f>
        <v>9.6985583224115338E-2</v>
      </c>
      <c r="E79" s="238">
        <f t="shared" ref="E79:F79" si="31">E78/$C78</f>
        <v>0.87549148099606811</v>
      </c>
      <c r="F79" s="238">
        <f t="shared" si="31"/>
        <v>2.7522935779816515E-2</v>
      </c>
      <c r="G79" s="19"/>
    </row>
    <row r="80" spans="2:7" x14ac:dyDescent="0.4">
      <c r="G80" s="19"/>
    </row>
    <row r="81" spans="2:17" ht="16.5" customHeight="1" x14ac:dyDescent="0.4">
      <c r="B81" s="18" t="s">
        <v>311</v>
      </c>
      <c r="G81" s="19"/>
    </row>
    <row r="82" spans="2:17" s="24" customFormat="1" ht="45.75" customHeight="1" x14ac:dyDescent="0.4">
      <c r="B82" s="89"/>
      <c r="C82" s="90" t="s">
        <v>39</v>
      </c>
      <c r="D82" s="91" t="s">
        <v>259</v>
      </c>
      <c r="E82" s="91" t="s">
        <v>260</v>
      </c>
      <c r="F82" s="91" t="s">
        <v>91</v>
      </c>
    </row>
    <row r="83" spans="2:17" x14ac:dyDescent="0.15">
      <c r="B83" s="168" t="s">
        <v>42</v>
      </c>
      <c r="C83" s="44">
        <f>SUM(D83:F83)</f>
        <v>802</v>
      </c>
      <c r="D83" s="45">
        <f>SUM(D85,D87,D89,D91,D93,D95,D97)</f>
        <v>82</v>
      </c>
      <c r="E83" s="45">
        <f t="shared" ref="E83:F83" si="32">SUM(E85,E87,E89,E91,E93,E95,E97)</f>
        <v>691</v>
      </c>
      <c r="F83" s="45">
        <f t="shared" si="32"/>
        <v>29</v>
      </c>
      <c r="G83" s="19"/>
    </row>
    <row r="84" spans="2:17" ht="12.75" thickBot="1" x14ac:dyDescent="0.2">
      <c r="B84" s="47"/>
      <c r="C84" s="48">
        <f>$C83/C83</f>
        <v>1</v>
      </c>
      <c r="D84" s="48">
        <f t="shared" ref="D84:F84" si="33">D83/$C83</f>
        <v>0.10224438902743142</v>
      </c>
      <c r="E84" s="48">
        <f t="shared" si="33"/>
        <v>0.86159600997506236</v>
      </c>
      <c r="F84" s="48">
        <f t="shared" si="33"/>
        <v>3.6159600997506237E-2</v>
      </c>
      <c r="G84" s="19"/>
    </row>
    <row r="85" spans="2:17" ht="12.75" thickTop="1" x14ac:dyDescent="0.15">
      <c r="B85" s="50" t="s">
        <v>67</v>
      </c>
      <c r="C85" s="44">
        <f>SUM(D85:F85)</f>
        <v>262</v>
      </c>
      <c r="D85" s="51">
        <v>22</v>
      </c>
      <c r="E85" s="45">
        <v>231</v>
      </c>
      <c r="F85" s="45">
        <v>9</v>
      </c>
      <c r="G85" s="72"/>
      <c r="H85" s="73"/>
      <c r="I85" s="73"/>
      <c r="J85" s="73"/>
      <c r="K85" s="73"/>
      <c r="L85" s="73"/>
      <c r="M85" s="73"/>
      <c r="N85" s="73"/>
      <c r="O85" s="73"/>
      <c r="P85" s="73"/>
      <c r="Q85" s="73"/>
    </row>
    <row r="86" spans="2:17" x14ac:dyDescent="0.15">
      <c r="B86" s="52"/>
      <c r="C86" s="53">
        <f>$C85/C85</f>
        <v>1</v>
      </c>
      <c r="D86" s="53">
        <f t="shared" ref="D86:F86" si="34">D85/$C85</f>
        <v>8.3969465648854963E-2</v>
      </c>
      <c r="E86" s="53">
        <f t="shared" si="34"/>
        <v>0.88167938931297707</v>
      </c>
      <c r="F86" s="53">
        <f t="shared" si="34"/>
        <v>3.4351145038167941E-2</v>
      </c>
      <c r="G86" s="72"/>
      <c r="H86" s="73"/>
      <c r="I86" s="73"/>
      <c r="J86" s="73"/>
      <c r="K86" s="73"/>
      <c r="L86" s="73"/>
      <c r="M86" s="73"/>
      <c r="N86" s="73"/>
      <c r="O86" s="73"/>
      <c r="P86" s="73"/>
      <c r="Q86" s="73"/>
    </row>
    <row r="87" spans="2:17" x14ac:dyDescent="0.15">
      <c r="B87" s="50" t="s">
        <v>31</v>
      </c>
      <c r="C87" s="44">
        <f>SUM(D87:F87)</f>
        <v>31</v>
      </c>
      <c r="D87" s="51">
        <v>6</v>
      </c>
      <c r="E87" s="45">
        <v>24</v>
      </c>
      <c r="F87" s="45">
        <v>1</v>
      </c>
      <c r="G87" s="72"/>
      <c r="H87" s="73"/>
      <c r="I87" s="73"/>
      <c r="J87" s="73"/>
      <c r="K87" s="73"/>
      <c r="L87" s="73"/>
      <c r="M87" s="73"/>
      <c r="N87" s="73"/>
      <c r="O87" s="73"/>
      <c r="P87" s="73"/>
      <c r="Q87" s="73"/>
    </row>
    <row r="88" spans="2:17" x14ac:dyDescent="0.15">
      <c r="B88" s="52"/>
      <c r="C88" s="53">
        <f>$C87/C87</f>
        <v>1</v>
      </c>
      <c r="D88" s="53">
        <f t="shared" ref="D88:F88" si="35">D87/$C87</f>
        <v>0.19354838709677419</v>
      </c>
      <c r="E88" s="53">
        <f t="shared" si="35"/>
        <v>0.77419354838709675</v>
      </c>
      <c r="F88" s="53">
        <f t="shared" si="35"/>
        <v>3.2258064516129031E-2</v>
      </c>
      <c r="G88" s="72"/>
      <c r="H88" s="73"/>
      <c r="I88" s="73"/>
      <c r="J88" s="73"/>
      <c r="K88" s="73"/>
      <c r="L88" s="73"/>
      <c r="M88" s="73"/>
      <c r="N88" s="73"/>
      <c r="O88" s="73"/>
      <c r="P88" s="73"/>
      <c r="Q88" s="73"/>
    </row>
    <row r="89" spans="2:17" x14ac:dyDescent="0.15">
      <c r="B89" s="50" t="s">
        <v>32</v>
      </c>
      <c r="C89" s="44">
        <f>SUM(D89:F89)</f>
        <v>56</v>
      </c>
      <c r="D89" s="51">
        <v>9</v>
      </c>
      <c r="E89" s="45">
        <v>46</v>
      </c>
      <c r="F89" s="45">
        <v>1</v>
      </c>
      <c r="G89" s="72"/>
      <c r="H89" s="73"/>
      <c r="I89" s="73"/>
      <c r="J89" s="73"/>
      <c r="K89" s="73"/>
      <c r="L89" s="73"/>
      <c r="M89" s="73"/>
      <c r="N89" s="73"/>
      <c r="O89" s="73"/>
      <c r="P89" s="73"/>
      <c r="Q89" s="73"/>
    </row>
    <row r="90" spans="2:17" x14ac:dyDescent="0.15">
      <c r="B90" s="52"/>
      <c r="C90" s="53">
        <f>$C89/C89</f>
        <v>1</v>
      </c>
      <c r="D90" s="53">
        <f t="shared" ref="D90:F90" si="36">D89/$C89</f>
        <v>0.16071428571428573</v>
      </c>
      <c r="E90" s="53">
        <f t="shared" si="36"/>
        <v>0.8214285714285714</v>
      </c>
      <c r="F90" s="53">
        <f t="shared" si="36"/>
        <v>1.7857142857142856E-2</v>
      </c>
      <c r="G90" s="72"/>
      <c r="H90" s="73"/>
      <c r="I90" s="73"/>
      <c r="J90" s="73"/>
      <c r="K90" s="73"/>
      <c r="L90" s="73"/>
      <c r="M90" s="73"/>
      <c r="N90" s="73"/>
      <c r="O90" s="73"/>
      <c r="P90" s="73"/>
      <c r="Q90" s="73"/>
    </row>
    <row r="91" spans="2:17" x14ac:dyDescent="0.15">
      <c r="B91" s="50" t="s">
        <v>33</v>
      </c>
      <c r="C91" s="44">
        <f>SUM(D91:F91)</f>
        <v>235</v>
      </c>
      <c r="D91" s="51">
        <v>26</v>
      </c>
      <c r="E91" s="45">
        <v>205</v>
      </c>
      <c r="F91" s="45">
        <v>4</v>
      </c>
      <c r="G91" s="72"/>
      <c r="H91" s="73"/>
      <c r="I91" s="73"/>
      <c r="J91" s="73"/>
      <c r="K91" s="73"/>
      <c r="L91" s="73"/>
      <c r="M91" s="73"/>
      <c r="N91" s="73"/>
      <c r="O91" s="73"/>
      <c r="P91" s="73"/>
      <c r="Q91" s="73"/>
    </row>
    <row r="92" spans="2:17" x14ac:dyDescent="0.15">
      <c r="B92" s="52"/>
      <c r="C92" s="53">
        <f>$C91/C91</f>
        <v>1</v>
      </c>
      <c r="D92" s="53">
        <f t="shared" ref="D92:F92" si="37">D91/$C91</f>
        <v>0.11063829787234042</v>
      </c>
      <c r="E92" s="53">
        <f t="shared" si="37"/>
        <v>0.87234042553191493</v>
      </c>
      <c r="F92" s="53">
        <f t="shared" si="37"/>
        <v>1.7021276595744681E-2</v>
      </c>
      <c r="G92" s="19"/>
    </row>
    <row r="93" spans="2:17" ht="12" customHeight="1" x14ac:dyDescent="0.15">
      <c r="B93" s="50" t="s">
        <v>34</v>
      </c>
      <c r="C93" s="44">
        <f>SUM(D93:F93)</f>
        <v>99</v>
      </c>
      <c r="D93" s="51">
        <v>7</v>
      </c>
      <c r="E93" s="45">
        <v>89</v>
      </c>
      <c r="F93" s="45">
        <v>3</v>
      </c>
      <c r="G93" s="19"/>
    </row>
    <row r="94" spans="2:17" ht="12" customHeight="1" x14ac:dyDescent="0.15">
      <c r="B94" s="52"/>
      <c r="C94" s="53">
        <f>$C93/C93</f>
        <v>1</v>
      </c>
      <c r="D94" s="53">
        <f t="shared" ref="D94:F94" si="38">D93/$C93</f>
        <v>7.0707070707070704E-2</v>
      </c>
      <c r="E94" s="53">
        <f t="shared" si="38"/>
        <v>0.89898989898989901</v>
      </c>
      <c r="F94" s="53">
        <f t="shared" si="38"/>
        <v>3.0303030303030304E-2</v>
      </c>
      <c r="G94" s="19"/>
    </row>
    <row r="95" spans="2:17" ht="12" customHeight="1" x14ac:dyDescent="0.15">
      <c r="B95" s="50" t="s">
        <v>35</v>
      </c>
      <c r="C95" s="44">
        <f>SUM(D95:F95)</f>
        <v>97</v>
      </c>
      <c r="D95" s="51">
        <v>10</v>
      </c>
      <c r="E95" s="45">
        <v>81</v>
      </c>
      <c r="F95" s="45">
        <v>6</v>
      </c>
      <c r="G95" s="19"/>
    </row>
    <row r="96" spans="2:17" s="57" customFormat="1" ht="12" customHeight="1" x14ac:dyDescent="0.15">
      <c r="B96" s="52"/>
      <c r="C96" s="53">
        <f t="shared" ref="C96" si="39">$C95/C95</f>
        <v>1</v>
      </c>
      <c r="D96" s="53">
        <f t="shared" ref="D96:F96" si="40">D95/$C95</f>
        <v>0.10309278350515463</v>
      </c>
      <c r="E96" s="53">
        <f t="shared" si="40"/>
        <v>0.83505154639175261</v>
      </c>
      <c r="F96" s="53">
        <f t="shared" si="40"/>
        <v>6.1855670103092786E-2</v>
      </c>
    </row>
    <row r="97" spans="2:7" ht="12" customHeight="1" x14ac:dyDescent="0.15">
      <c r="B97" s="50" t="s">
        <v>0</v>
      </c>
      <c r="C97" s="44">
        <f>SUM(D97:F97)</f>
        <v>22</v>
      </c>
      <c r="D97" s="51">
        <v>2</v>
      </c>
      <c r="E97" s="45">
        <v>15</v>
      </c>
      <c r="F97" s="45">
        <v>5</v>
      </c>
      <c r="G97" s="19"/>
    </row>
    <row r="98" spans="2:7" s="57" customFormat="1" ht="12" customHeight="1" x14ac:dyDescent="0.15">
      <c r="B98" s="52"/>
      <c r="C98" s="53">
        <f t="shared" ref="C98" si="41">$C97/C97</f>
        <v>1</v>
      </c>
      <c r="D98" s="53">
        <f t="shared" ref="D98:F98" si="42">D97/$C97</f>
        <v>9.0909090909090912E-2</v>
      </c>
      <c r="E98" s="53">
        <f t="shared" si="42"/>
        <v>0.68181818181818177</v>
      </c>
      <c r="F98" s="53">
        <f t="shared" si="42"/>
        <v>0.22727272727272727</v>
      </c>
    </row>
    <row r="99" spans="2:7" s="57" customFormat="1" ht="13.5" x14ac:dyDescent="0.4">
      <c r="E99" s="58"/>
    </row>
  </sheetData>
  <phoneticPr fontId="2"/>
  <pageMargins left="0.70866141732283472" right="0.70866141732283472" top="0.74803149606299213" bottom="0.74803149606299213" header="0.31496062992125984" footer="0.31496062992125984"/>
  <pageSetup paperSize="9" orientation="landscape" r:id="rId1"/>
  <rowBreaks count="3" manualBreakCount="3">
    <brk id="19" max="11" man="1"/>
    <brk id="46" max="11" man="1"/>
    <brk id="80" max="11"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1"/>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8" width="10.625" style="18" customWidth="1"/>
    <col min="9" max="16384" width="9" style="18"/>
  </cols>
  <sheetData>
    <row r="1" spans="2:12" ht="27.75" customHeight="1" x14ac:dyDescent="0.4">
      <c r="B1" s="370" t="s">
        <v>513</v>
      </c>
    </row>
    <row r="3" spans="2:12" x14ac:dyDescent="0.4">
      <c r="B3" s="10" t="s">
        <v>247</v>
      </c>
      <c r="C3" s="10"/>
      <c r="D3" s="10"/>
      <c r="E3" s="11"/>
      <c r="F3" s="10"/>
      <c r="G3" s="10"/>
    </row>
    <row r="4" spans="2:12" ht="16.5" customHeight="1" x14ac:dyDescent="0.4">
      <c r="B4" s="10" t="s">
        <v>250</v>
      </c>
    </row>
    <row r="5" spans="2:12" ht="14.25" customHeight="1" x14ac:dyDescent="0.4"/>
    <row r="6" spans="2:12" s="142" customFormat="1" ht="24.75" customHeight="1" x14ac:dyDescent="0.4">
      <c r="B6" s="139"/>
      <c r="C6" s="140"/>
      <c r="D6" s="140"/>
      <c r="E6" s="23" t="s">
        <v>141</v>
      </c>
      <c r="F6" s="23" t="s">
        <v>25</v>
      </c>
      <c r="J6" s="18"/>
      <c r="L6" s="185"/>
    </row>
    <row r="7" spans="2:12" ht="15" customHeight="1" x14ac:dyDescent="0.15">
      <c r="B7" s="143" t="s">
        <v>261</v>
      </c>
      <c r="C7" s="163"/>
      <c r="D7" s="163"/>
      <c r="E7" s="85">
        <v>15</v>
      </c>
      <c r="F7" s="146">
        <f>E7/E$12</f>
        <v>0.18292682926829268</v>
      </c>
      <c r="L7" s="185"/>
    </row>
    <row r="8" spans="2:12" ht="15" customHeight="1" x14ac:dyDescent="0.15">
      <c r="B8" s="143" t="s">
        <v>262</v>
      </c>
      <c r="C8" s="163"/>
      <c r="D8" s="163"/>
      <c r="E8" s="85">
        <v>6</v>
      </c>
      <c r="F8" s="146">
        <f>E8/E$12</f>
        <v>7.3170731707317069E-2</v>
      </c>
      <c r="L8" s="185"/>
    </row>
    <row r="9" spans="2:12" ht="15" customHeight="1" x14ac:dyDescent="0.15">
      <c r="B9" s="143" t="s">
        <v>263</v>
      </c>
      <c r="C9" s="163"/>
      <c r="D9" s="163"/>
      <c r="E9" s="85">
        <v>34</v>
      </c>
      <c r="F9" s="146">
        <f>E9/E$12</f>
        <v>0.41463414634146339</v>
      </c>
      <c r="L9" s="185"/>
    </row>
    <row r="10" spans="2:12" ht="15" customHeight="1" x14ac:dyDescent="0.15">
      <c r="B10" s="143" t="s">
        <v>264</v>
      </c>
      <c r="C10" s="163"/>
      <c r="D10" s="163"/>
      <c r="E10" s="85">
        <v>25</v>
      </c>
      <c r="F10" s="146">
        <f>E10/E$12</f>
        <v>0.3048780487804878</v>
      </c>
      <c r="L10" s="185"/>
    </row>
    <row r="11" spans="2:12" ht="15" customHeight="1" thickBot="1" x14ac:dyDescent="0.2">
      <c r="B11" s="170" t="s">
        <v>0</v>
      </c>
      <c r="C11" s="186"/>
      <c r="D11" s="186"/>
      <c r="E11" s="150">
        <v>2</v>
      </c>
      <c r="F11" s="146">
        <f>E11/E$12</f>
        <v>2.4390243902439025E-2</v>
      </c>
    </row>
    <row r="12" spans="2:12" ht="15" customHeight="1" thickTop="1" x14ac:dyDescent="0.15">
      <c r="B12" s="325" t="s">
        <v>14</v>
      </c>
      <c r="C12" s="326"/>
      <c r="D12" s="327"/>
      <c r="E12" s="152">
        <f>SUM(E7:E11)</f>
        <v>82</v>
      </c>
      <c r="F12" s="153">
        <f>SUM(F7:F11)</f>
        <v>1</v>
      </c>
    </row>
    <row r="14" spans="2:12" x14ac:dyDescent="0.4">
      <c r="B14" s="18" t="s">
        <v>80</v>
      </c>
    </row>
    <row r="15" spans="2:12" ht="31.5" customHeight="1" x14ac:dyDescent="0.4">
      <c r="B15" s="1"/>
      <c r="C15" s="83" t="s">
        <v>39</v>
      </c>
      <c r="D15" s="83" t="s">
        <v>261</v>
      </c>
      <c r="E15" s="83" t="s">
        <v>262</v>
      </c>
      <c r="F15" s="83" t="s">
        <v>263</v>
      </c>
      <c r="G15" s="83" t="s">
        <v>264</v>
      </c>
      <c r="H15" s="83" t="s">
        <v>91</v>
      </c>
    </row>
    <row r="16" spans="2:12" ht="15" customHeight="1" x14ac:dyDescent="0.4">
      <c r="B16" s="4" t="s">
        <v>267</v>
      </c>
      <c r="C16" s="5">
        <f>SUM(D16:H16)</f>
        <v>108</v>
      </c>
      <c r="D16" s="5">
        <v>18</v>
      </c>
      <c r="E16" s="5">
        <v>7</v>
      </c>
      <c r="F16" s="5">
        <v>49</v>
      </c>
      <c r="G16" s="5">
        <v>34</v>
      </c>
      <c r="H16" s="5">
        <v>0</v>
      </c>
    </row>
    <row r="17" spans="2:14" ht="15" customHeight="1" x14ac:dyDescent="0.4">
      <c r="B17" s="7" t="s">
        <v>268</v>
      </c>
      <c r="C17" s="5">
        <f>SUM(D17:H17)</f>
        <v>82</v>
      </c>
      <c r="D17" s="8">
        <v>15</v>
      </c>
      <c r="E17" s="8">
        <v>6</v>
      </c>
      <c r="F17" s="8">
        <v>34</v>
      </c>
      <c r="G17" s="8">
        <v>25</v>
      </c>
      <c r="H17" s="8">
        <v>2</v>
      </c>
    </row>
    <row r="18" spans="2:14" ht="7.5" customHeight="1" x14ac:dyDescent="0.4">
      <c r="B18" s="10"/>
      <c r="C18" s="10"/>
      <c r="D18" s="10"/>
      <c r="E18" s="11"/>
      <c r="F18" s="10"/>
      <c r="G18" s="10"/>
      <c r="H18" s="10"/>
    </row>
    <row r="19" spans="2:14" ht="15" customHeight="1" x14ac:dyDescent="0.4">
      <c r="B19" s="4" t="s">
        <v>267</v>
      </c>
      <c r="C19" s="12">
        <f>C16/C16</f>
        <v>1</v>
      </c>
      <c r="D19" s="12">
        <f>D16/$C16</f>
        <v>0.16666666666666666</v>
      </c>
      <c r="E19" s="12">
        <f t="shared" ref="E19:H20" si="0">E16/$C16</f>
        <v>6.4814814814814811E-2</v>
      </c>
      <c r="F19" s="12">
        <f t="shared" si="0"/>
        <v>0.45370370370370372</v>
      </c>
      <c r="G19" s="12">
        <f t="shared" si="0"/>
        <v>0.31481481481481483</v>
      </c>
      <c r="H19" s="12">
        <f t="shared" si="0"/>
        <v>0</v>
      </c>
    </row>
    <row r="20" spans="2:14" ht="15" customHeight="1" x14ac:dyDescent="0.4">
      <c r="B20" s="7" t="s">
        <v>268</v>
      </c>
      <c r="C20" s="12">
        <f>C17/C17</f>
        <v>1</v>
      </c>
      <c r="D20" s="12">
        <f>D17/$C17</f>
        <v>0.18292682926829268</v>
      </c>
      <c r="E20" s="12">
        <f t="shared" si="0"/>
        <v>7.3170731707317069E-2</v>
      </c>
      <c r="F20" s="12">
        <f t="shared" si="0"/>
        <v>0.41463414634146339</v>
      </c>
      <c r="G20" s="12">
        <f t="shared" si="0"/>
        <v>0.3048780487804878</v>
      </c>
      <c r="H20" s="12">
        <f t="shared" si="0"/>
        <v>2.4390243902439025E-2</v>
      </c>
    </row>
    <row r="21" spans="2:14" ht="15" customHeight="1" x14ac:dyDescent="0.4">
      <c r="B21" s="37"/>
      <c r="C21" s="38"/>
      <c r="D21" s="38"/>
      <c r="E21" s="38"/>
      <c r="F21" s="38"/>
      <c r="G21" s="38"/>
      <c r="H21" s="38"/>
      <c r="I21" s="38"/>
      <c r="J21" s="38"/>
      <c r="K21" s="38"/>
      <c r="L21" s="38"/>
      <c r="M21" s="38"/>
      <c r="N21" s="38"/>
    </row>
    <row r="22" spans="2:14" x14ac:dyDescent="0.4">
      <c r="B22" s="18" t="s">
        <v>36</v>
      </c>
    </row>
    <row r="23" spans="2:14" s="24" customFormat="1" ht="42" customHeight="1" x14ac:dyDescent="0.4">
      <c r="B23" s="89"/>
      <c r="C23" s="90" t="s">
        <v>39</v>
      </c>
      <c r="D23" s="91" t="s">
        <v>261</v>
      </c>
      <c r="E23" s="96" t="s">
        <v>262</v>
      </c>
      <c r="F23" s="91" t="s">
        <v>263</v>
      </c>
      <c r="G23" s="91" t="s">
        <v>264</v>
      </c>
      <c r="H23" s="91" t="s">
        <v>91</v>
      </c>
    </row>
    <row r="24" spans="2:14" x14ac:dyDescent="0.15">
      <c r="B24" s="193" t="s">
        <v>42</v>
      </c>
      <c r="C24" s="44">
        <f>SUM(D24:H24)</f>
        <v>82</v>
      </c>
      <c r="D24" s="45">
        <f>SUM(D26,D28,D30,D32,D34,D36,D38,D40,D42,D44,D46)</f>
        <v>15</v>
      </c>
      <c r="E24" s="45">
        <f t="shared" ref="E24:H24" si="1">SUM(E26,E28,E30,E32,E34,E36,E38,E40,E42,E44,E46)</f>
        <v>6</v>
      </c>
      <c r="F24" s="45">
        <f t="shared" si="1"/>
        <v>34</v>
      </c>
      <c r="G24" s="45">
        <f t="shared" si="1"/>
        <v>25</v>
      </c>
      <c r="H24" s="45">
        <f t="shared" si="1"/>
        <v>2</v>
      </c>
    </row>
    <row r="25" spans="2:14" ht="12.75" thickBot="1" x14ac:dyDescent="0.2">
      <c r="B25" s="47"/>
      <c r="C25" s="48">
        <f>$C24/C24</f>
        <v>1</v>
      </c>
      <c r="D25" s="48">
        <f>D24/$C24</f>
        <v>0.18292682926829268</v>
      </c>
      <c r="E25" s="48">
        <f t="shared" ref="E25:H25" si="2">E24/$C24</f>
        <v>7.3170731707317069E-2</v>
      </c>
      <c r="F25" s="48">
        <f t="shared" si="2"/>
        <v>0.41463414634146339</v>
      </c>
      <c r="G25" s="48">
        <f t="shared" si="2"/>
        <v>0.3048780487804878</v>
      </c>
      <c r="H25" s="48">
        <f t="shared" si="2"/>
        <v>2.4390243902439025E-2</v>
      </c>
    </row>
    <row r="26" spans="2:14" ht="12.75" thickTop="1" x14ac:dyDescent="0.15">
      <c r="B26" s="50" t="s">
        <v>5</v>
      </c>
      <c r="C26" s="44">
        <f>SUM(D26:H26)</f>
        <v>25</v>
      </c>
      <c r="D26" s="51">
        <v>5</v>
      </c>
      <c r="E26" s="45">
        <v>3</v>
      </c>
      <c r="F26" s="45">
        <v>8</v>
      </c>
      <c r="G26" s="45">
        <v>7</v>
      </c>
      <c r="H26" s="45">
        <v>2</v>
      </c>
    </row>
    <row r="27" spans="2:14" x14ac:dyDescent="0.15">
      <c r="B27" s="52"/>
      <c r="C27" s="53">
        <f>$C26/C26</f>
        <v>1</v>
      </c>
      <c r="D27" s="53">
        <f>D26/$C26</f>
        <v>0.2</v>
      </c>
      <c r="E27" s="53">
        <f t="shared" ref="E27:H27" si="3">E26/$C26</f>
        <v>0.12</v>
      </c>
      <c r="F27" s="53">
        <f t="shared" si="3"/>
        <v>0.32</v>
      </c>
      <c r="G27" s="53">
        <f t="shared" si="3"/>
        <v>0.28000000000000003</v>
      </c>
      <c r="H27" s="53">
        <f t="shared" si="3"/>
        <v>0.08</v>
      </c>
    </row>
    <row r="28" spans="2:14" x14ac:dyDescent="0.15">
      <c r="B28" s="50" t="s">
        <v>6</v>
      </c>
      <c r="C28" s="44">
        <f>SUM(D28:H28)</f>
        <v>5</v>
      </c>
      <c r="D28" s="51">
        <v>0</v>
      </c>
      <c r="E28" s="45">
        <v>1</v>
      </c>
      <c r="F28" s="45">
        <v>2</v>
      </c>
      <c r="G28" s="45">
        <v>2</v>
      </c>
      <c r="H28" s="45">
        <v>0</v>
      </c>
    </row>
    <row r="29" spans="2:14" x14ac:dyDescent="0.15">
      <c r="B29" s="52"/>
      <c r="C29" s="53">
        <f>$C28/C28</f>
        <v>1</v>
      </c>
      <c r="D29" s="53">
        <f>D28/$C28</f>
        <v>0</v>
      </c>
      <c r="E29" s="53">
        <f t="shared" ref="E29:H29" si="4">E28/$C28</f>
        <v>0.2</v>
      </c>
      <c r="F29" s="53">
        <f t="shared" si="4"/>
        <v>0.4</v>
      </c>
      <c r="G29" s="53">
        <f t="shared" si="4"/>
        <v>0.4</v>
      </c>
      <c r="H29" s="53">
        <f t="shared" si="4"/>
        <v>0</v>
      </c>
    </row>
    <row r="30" spans="2:14" x14ac:dyDescent="0.15">
      <c r="B30" s="50" t="s">
        <v>7</v>
      </c>
      <c r="C30" s="44">
        <f>SUM(D30:H30)</f>
        <v>27</v>
      </c>
      <c r="D30" s="51">
        <v>4</v>
      </c>
      <c r="E30" s="45">
        <v>1</v>
      </c>
      <c r="F30" s="45">
        <v>13</v>
      </c>
      <c r="G30" s="45">
        <v>9</v>
      </c>
      <c r="H30" s="45">
        <v>0</v>
      </c>
    </row>
    <row r="31" spans="2:14" x14ac:dyDescent="0.15">
      <c r="B31" s="52"/>
      <c r="C31" s="53">
        <f>$C30/C30</f>
        <v>1</v>
      </c>
      <c r="D31" s="53">
        <f>D30/$C30</f>
        <v>0.14814814814814814</v>
      </c>
      <c r="E31" s="53">
        <f t="shared" ref="E31:H31" si="5">E30/$C30</f>
        <v>3.7037037037037035E-2</v>
      </c>
      <c r="F31" s="53">
        <f t="shared" si="5"/>
        <v>0.48148148148148145</v>
      </c>
      <c r="G31" s="53">
        <f t="shared" si="5"/>
        <v>0.33333333333333331</v>
      </c>
      <c r="H31" s="53">
        <f t="shared" si="5"/>
        <v>0</v>
      </c>
    </row>
    <row r="32" spans="2:14" x14ac:dyDescent="0.15">
      <c r="B32" s="50" t="s">
        <v>8</v>
      </c>
      <c r="C32" s="44">
        <f>SUM(D32:H32)</f>
        <v>6</v>
      </c>
      <c r="D32" s="51">
        <v>3</v>
      </c>
      <c r="E32" s="45">
        <v>0</v>
      </c>
      <c r="F32" s="45">
        <v>2</v>
      </c>
      <c r="G32" s="45">
        <v>1</v>
      </c>
      <c r="H32" s="45">
        <v>0</v>
      </c>
    </row>
    <row r="33" spans="2:8" x14ac:dyDescent="0.15">
      <c r="B33" s="52"/>
      <c r="C33" s="53">
        <f>$C32/C32</f>
        <v>1</v>
      </c>
      <c r="D33" s="53">
        <f>D32/$C32</f>
        <v>0.5</v>
      </c>
      <c r="E33" s="53">
        <f t="shared" ref="E33:H33" si="6">E32/$C32</f>
        <v>0</v>
      </c>
      <c r="F33" s="53">
        <f t="shared" si="6"/>
        <v>0.33333333333333331</v>
      </c>
      <c r="G33" s="53">
        <f t="shared" si="6"/>
        <v>0.16666666666666666</v>
      </c>
      <c r="H33" s="53">
        <f t="shared" si="6"/>
        <v>0</v>
      </c>
    </row>
    <row r="34" spans="2:8" x14ac:dyDescent="0.15">
      <c r="B34" s="50" t="s">
        <v>9</v>
      </c>
      <c r="C34" s="44">
        <f>SUM(D34:H34)</f>
        <v>8</v>
      </c>
      <c r="D34" s="51">
        <v>2</v>
      </c>
      <c r="E34" s="45">
        <v>0</v>
      </c>
      <c r="F34" s="45">
        <v>4</v>
      </c>
      <c r="G34" s="45">
        <v>2</v>
      </c>
      <c r="H34" s="45">
        <v>0</v>
      </c>
    </row>
    <row r="35" spans="2:8" x14ac:dyDescent="0.15">
      <c r="B35" s="52"/>
      <c r="C35" s="53">
        <f>$C34/C34</f>
        <v>1</v>
      </c>
      <c r="D35" s="53">
        <f>D34/$C34</f>
        <v>0.25</v>
      </c>
      <c r="E35" s="53">
        <f t="shared" ref="E35:H35" si="7">E34/$C34</f>
        <v>0</v>
      </c>
      <c r="F35" s="53">
        <f t="shared" si="7"/>
        <v>0.5</v>
      </c>
      <c r="G35" s="53">
        <f t="shared" si="7"/>
        <v>0.25</v>
      </c>
      <c r="H35" s="53">
        <f t="shared" si="7"/>
        <v>0</v>
      </c>
    </row>
    <row r="36" spans="2:8" x14ac:dyDescent="0.15">
      <c r="B36" s="50" t="s">
        <v>1</v>
      </c>
      <c r="C36" s="44">
        <f>SUM(D36:H36)</f>
        <v>2</v>
      </c>
      <c r="D36" s="51">
        <v>0</v>
      </c>
      <c r="E36" s="45">
        <v>0</v>
      </c>
      <c r="F36" s="45">
        <v>1</v>
      </c>
      <c r="G36" s="45">
        <v>1</v>
      </c>
      <c r="H36" s="45">
        <v>0</v>
      </c>
    </row>
    <row r="37" spans="2:8" x14ac:dyDescent="0.15">
      <c r="B37" s="52"/>
      <c r="C37" s="53">
        <f>$C36/C36</f>
        <v>1</v>
      </c>
      <c r="D37" s="53">
        <f>D36/$C36</f>
        <v>0</v>
      </c>
      <c r="E37" s="53">
        <f t="shared" ref="E37:H37" si="8">E36/$C36</f>
        <v>0</v>
      </c>
      <c r="F37" s="53">
        <f t="shared" si="8"/>
        <v>0.5</v>
      </c>
      <c r="G37" s="53">
        <f t="shared" si="8"/>
        <v>0.5</v>
      </c>
      <c r="H37" s="53">
        <f t="shared" si="8"/>
        <v>0</v>
      </c>
    </row>
    <row r="38" spans="2:8" x14ac:dyDescent="0.15">
      <c r="B38" s="50" t="s">
        <v>10</v>
      </c>
      <c r="C38" s="44">
        <f>SUM(D38:H38)</f>
        <v>1</v>
      </c>
      <c r="D38" s="51">
        <v>0</v>
      </c>
      <c r="E38" s="45">
        <v>0</v>
      </c>
      <c r="F38" s="45">
        <v>0</v>
      </c>
      <c r="G38" s="45">
        <v>1</v>
      </c>
      <c r="H38" s="45">
        <v>0</v>
      </c>
    </row>
    <row r="39" spans="2:8" x14ac:dyDescent="0.15">
      <c r="B39" s="52"/>
      <c r="C39" s="53">
        <f>$C38/C38</f>
        <v>1</v>
      </c>
      <c r="D39" s="53">
        <f>D38/$C38</f>
        <v>0</v>
      </c>
      <c r="E39" s="53">
        <f t="shared" ref="E39:H39" si="9">E38/$C38</f>
        <v>0</v>
      </c>
      <c r="F39" s="53">
        <f t="shared" si="9"/>
        <v>0</v>
      </c>
      <c r="G39" s="53">
        <f t="shared" si="9"/>
        <v>1</v>
      </c>
      <c r="H39" s="53">
        <f t="shared" si="9"/>
        <v>0</v>
      </c>
    </row>
    <row r="40" spans="2:8" x14ac:dyDescent="0.15">
      <c r="B40" s="50" t="s">
        <v>11</v>
      </c>
      <c r="C40" s="44">
        <f>SUM(D40:H40)</f>
        <v>1</v>
      </c>
      <c r="D40" s="51">
        <v>1</v>
      </c>
      <c r="E40" s="45">
        <v>0</v>
      </c>
      <c r="F40" s="45">
        <v>0</v>
      </c>
      <c r="G40" s="45">
        <v>0</v>
      </c>
      <c r="H40" s="45">
        <v>0</v>
      </c>
    </row>
    <row r="41" spans="2:8" x14ac:dyDescent="0.15">
      <c r="B41" s="52"/>
      <c r="C41" s="53">
        <f>$C40/C40</f>
        <v>1</v>
      </c>
      <c r="D41" s="53">
        <f>D40/$C40</f>
        <v>1</v>
      </c>
      <c r="E41" s="53">
        <f t="shared" ref="E41:H41" si="10">E40/$C40</f>
        <v>0</v>
      </c>
      <c r="F41" s="53">
        <f t="shared" si="10"/>
        <v>0</v>
      </c>
      <c r="G41" s="53">
        <f t="shared" si="10"/>
        <v>0</v>
      </c>
      <c r="H41" s="53">
        <f t="shared" si="10"/>
        <v>0</v>
      </c>
    </row>
    <row r="42" spans="2:8" x14ac:dyDescent="0.15">
      <c r="B42" s="50" t="s">
        <v>12</v>
      </c>
      <c r="C42" s="44">
        <f>SUM(D42:H42)</f>
        <v>1</v>
      </c>
      <c r="D42" s="51">
        <v>0</v>
      </c>
      <c r="E42" s="45">
        <v>0</v>
      </c>
      <c r="F42" s="45">
        <v>0</v>
      </c>
      <c r="G42" s="45">
        <v>1</v>
      </c>
      <c r="H42" s="45">
        <v>0</v>
      </c>
    </row>
    <row r="43" spans="2:8" x14ac:dyDescent="0.15">
      <c r="B43" s="52"/>
      <c r="C43" s="53">
        <f>$C42/C42</f>
        <v>1</v>
      </c>
      <c r="D43" s="53">
        <f>D42/$C42</f>
        <v>0</v>
      </c>
      <c r="E43" s="53">
        <f t="shared" ref="E43:H43" si="11">E42/$C42</f>
        <v>0</v>
      </c>
      <c r="F43" s="53">
        <f t="shared" si="11"/>
        <v>0</v>
      </c>
      <c r="G43" s="53">
        <f t="shared" si="11"/>
        <v>1</v>
      </c>
      <c r="H43" s="53">
        <f t="shared" si="11"/>
        <v>0</v>
      </c>
    </row>
    <row r="44" spans="2:8" x14ac:dyDescent="0.15">
      <c r="B44" s="50" t="s">
        <v>13</v>
      </c>
      <c r="C44" s="44">
        <f>SUM(D44:H44)</f>
        <v>1</v>
      </c>
      <c r="D44" s="51">
        <v>0</v>
      </c>
      <c r="E44" s="45">
        <v>1</v>
      </c>
      <c r="F44" s="45">
        <v>0</v>
      </c>
      <c r="G44" s="45">
        <v>0</v>
      </c>
      <c r="H44" s="45">
        <v>0</v>
      </c>
    </row>
    <row r="45" spans="2:8" x14ac:dyDescent="0.15">
      <c r="B45" s="52"/>
      <c r="C45" s="53">
        <f>$C44/C44</f>
        <v>1</v>
      </c>
      <c r="D45" s="53">
        <f>D44/$C44</f>
        <v>0</v>
      </c>
      <c r="E45" s="53">
        <f t="shared" ref="E45:H45" si="12">E44/$C44</f>
        <v>1</v>
      </c>
      <c r="F45" s="53">
        <f t="shared" si="12"/>
        <v>0</v>
      </c>
      <c r="G45" s="53">
        <f t="shared" si="12"/>
        <v>0</v>
      </c>
      <c r="H45" s="53">
        <f t="shared" si="12"/>
        <v>0</v>
      </c>
    </row>
    <row r="46" spans="2:8" x14ac:dyDescent="0.15">
      <c r="B46" s="50" t="s">
        <v>43</v>
      </c>
      <c r="C46" s="44">
        <f>SUM(D46:H46)</f>
        <v>5</v>
      </c>
      <c r="D46" s="51">
        <v>0</v>
      </c>
      <c r="E46" s="45">
        <v>0</v>
      </c>
      <c r="F46" s="45">
        <v>4</v>
      </c>
      <c r="G46" s="45">
        <v>1</v>
      </c>
      <c r="H46" s="45">
        <v>0</v>
      </c>
    </row>
    <row r="47" spans="2:8" x14ac:dyDescent="0.15">
      <c r="B47" s="52"/>
      <c r="C47" s="53">
        <f>$C46/C46</f>
        <v>1</v>
      </c>
      <c r="D47" s="53">
        <f>D46/$C46</f>
        <v>0</v>
      </c>
      <c r="E47" s="53">
        <f t="shared" ref="E47:H47" si="13">E46/$C46</f>
        <v>0</v>
      </c>
      <c r="F47" s="53">
        <f t="shared" si="13"/>
        <v>0.8</v>
      </c>
      <c r="G47" s="53">
        <f t="shared" si="13"/>
        <v>0.2</v>
      </c>
      <c r="H47" s="53">
        <f t="shared" si="13"/>
        <v>0</v>
      </c>
    </row>
    <row r="49" spans="2:9" x14ac:dyDescent="0.4">
      <c r="B49" s="18" t="s">
        <v>48</v>
      </c>
      <c r="H49" s="19"/>
      <c r="I49" s="19"/>
    </row>
    <row r="50" spans="2:9" s="24" customFormat="1" ht="45.75" customHeight="1" x14ac:dyDescent="0.4">
      <c r="B50" s="89"/>
      <c r="C50" s="90" t="s">
        <v>39</v>
      </c>
      <c r="D50" s="91" t="s">
        <v>261</v>
      </c>
      <c r="E50" s="96" t="s">
        <v>262</v>
      </c>
      <c r="F50" s="91" t="s">
        <v>263</v>
      </c>
      <c r="G50" s="91" t="s">
        <v>264</v>
      </c>
      <c r="H50" s="91" t="s">
        <v>91</v>
      </c>
    </row>
    <row r="51" spans="2:9" x14ac:dyDescent="0.15">
      <c r="B51" s="193" t="s">
        <v>42</v>
      </c>
      <c r="C51" s="44">
        <f>SUM(D51:H51)</f>
        <v>82</v>
      </c>
      <c r="D51" s="45">
        <f t="shared" ref="D51:H51" si="14">SUM(D53,D55,D57,D59,D61,)</f>
        <v>15</v>
      </c>
      <c r="E51" s="45">
        <f t="shared" si="14"/>
        <v>6</v>
      </c>
      <c r="F51" s="45">
        <f t="shared" si="14"/>
        <v>34</v>
      </c>
      <c r="G51" s="45">
        <f t="shared" si="14"/>
        <v>25</v>
      </c>
      <c r="H51" s="45">
        <f t="shared" si="14"/>
        <v>2</v>
      </c>
      <c r="I51" s="19"/>
    </row>
    <row r="52" spans="2:9" ht="12.75" thickBot="1" x14ac:dyDescent="0.2">
      <c r="B52" s="47"/>
      <c r="C52" s="48">
        <f>$C51/C51</f>
        <v>1</v>
      </c>
      <c r="D52" s="48">
        <f t="shared" ref="D52:H52" si="15">D51/$C51</f>
        <v>0.18292682926829268</v>
      </c>
      <c r="E52" s="48">
        <f t="shared" si="15"/>
        <v>7.3170731707317069E-2</v>
      </c>
      <c r="F52" s="48">
        <f t="shared" si="15"/>
        <v>0.41463414634146339</v>
      </c>
      <c r="G52" s="48">
        <f t="shared" si="15"/>
        <v>0.3048780487804878</v>
      </c>
      <c r="H52" s="48">
        <f t="shared" si="15"/>
        <v>2.4390243902439025E-2</v>
      </c>
      <c r="I52" s="19"/>
    </row>
    <row r="53" spans="2:9" ht="12.75" thickTop="1" x14ac:dyDescent="0.15">
      <c r="B53" s="50" t="s">
        <v>17</v>
      </c>
      <c r="C53" s="44">
        <f>SUM(D53:H53)</f>
        <v>47</v>
      </c>
      <c r="D53" s="51">
        <v>8</v>
      </c>
      <c r="E53" s="45">
        <v>1</v>
      </c>
      <c r="F53" s="45">
        <v>21</v>
      </c>
      <c r="G53" s="45">
        <v>16</v>
      </c>
      <c r="H53" s="45">
        <v>1</v>
      </c>
      <c r="I53" s="19"/>
    </row>
    <row r="54" spans="2:9" x14ac:dyDescent="0.15">
      <c r="B54" s="52"/>
      <c r="C54" s="53">
        <f>$C53/C53</f>
        <v>1</v>
      </c>
      <c r="D54" s="53">
        <f t="shared" ref="D54:H54" si="16">D53/$C53</f>
        <v>0.1702127659574468</v>
      </c>
      <c r="E54" s="53">
        <f t="shared" si="16"/>
        <v>2.1276595744680851E-2</v>
      </c>
      <c r="F54" s="53">
        <f t="shared" si="16"/>
        <v>0.44680851063829785</v>
      </c>
      <c r="G54" s="53">
        <f t="shared" si="16"/>
        <v>0.34042553191489361</v>
      </c>
      <c r="H54" s="53">
        <f t="shared" si="16"/>
        <v>2.1276595744680851E-2</v>
      </c>
      <c r="I54" s="19"/>
    </row>
    <row r="55" spans="2:9" x14ac:dyDescent="0.15">
      <c r="B55" s="50" t="s">
        <v>18</v>
      </c>
      <c r="C55" s="44">
        <f>SUM(D55:H55)</f>
        <v>17</v>
      </c>
      <c r="D55" s="51">
        <v>2</v>
      </c>
      <c r="E55" s="45">
        <v>4</v>
      </c>
      <c r="F55" s="45">
        <v>4</v>
      </c>
      <c r="G55" s="45">
        <v>6</v>
      </c>
      <c r="H55" s="45">
        <v>1</v>
      </c>
      <c r="I55" s="19"/>
    </row>
    <row r="56" spans="2:9" x14ac:dyDescent="0.15">
      <c r="B56" s="52"/>
      <c r="C56" s="53">
        <f>$C55/C55</f>
        <v>1</v>
      </c>
      <c r="D56" s="53">
        <f t="shared" ref="D56:H56" si="17">D55/$C55</f>
        <v>0.11764705882352941</v>
      </c>
      <c r="E56" s="53">
        <f t="shared" si="17"/>
        <v>0.23529411764705882</v>
      </c>
      <c r="F56" s="53">
        <f t="shared" si="17"/>
        <v>0.23529411764705882</v>
      </c>
      <c r="G56" s="53">
        <f t="shared" si="17"/>
        <v>0.35294117647058826</v>
      </c>
      <c r="H56" s="53">
        <f t="shared" si="17"/>
        <v>5.8823529411764705E-2</v>
      </c>
      <c r="I56" s="19"/>
    </row>
    <row r="57" spans="2:9" x14ac:dyDescent="0.15">
      <c r="B57" s="50" t="s">
        <v>19</v>
      </c>
      <c r="C57" s="44">
        <f>SUM(D57:H57)</f>
        <v>7</v>
      </c>
      <c r="D57" s="51">
        <v>2</v>
      </c>
      <c r="E57" s="45">
        <v>0</v>
      </c>
      <c r="F57" s="45">
        <v>3</v>
      </c>
      <c r="G57" s="45">
        <v>2</v>
      </c>
      <c r="H57" s="45">
        <v>0</v>
      </c>
      <c r="I57" s="19"/>
    </row>
    <row r="58" spans="2:9" x14ac:dyDescent="0.15">
      <c r="B58" s="52"/>
      <c r="C58" s="53">
        <f>$C57/C57</f>
        <v>1</v>
      </c>
      <c r="D58" s="53">
        <f t="shared" ref="D58:H58" si="18">D57/$C57</f>
        <v>0.2857142857142857</v>
      </c>
      <c r="E58" s="53">
        <f t="shared" si="18"/>
        <v>0</v>
      </c>
      <c r="F58" s="53">
        <f t="shared" si="18"/>
        <v>0.42857142857142855</v>
      </c>
      <c r="G58" s="53">
        <f t="shared" si="18"/>
        <v>0.2857142857142857</v>
      </c>
      <c r="H58" s="53">
        <f t="shared" si="18"/>
        <v>0</v>
      </c>
      <c r="I58" s="19"/>
    </row>
    <row r="59" spans="2:9" x14ac:dyDescent="0.15">
      <c r="B59" s="50" t="s">
        <v>20</v>
      </c>
      <c r="C59" s="44">
        <f>SUM(D59:H59)</f>
        <v>9</v>
      </c>
      <c r="D59" s="51">
        <v>2</v>
      </c>
      <c r="E59" s="45">
        <v>1</v>
      </c>
      <c r="F59" s="45">
        <v>5</v>
      </c>
      <c r="G59" s="45">
        <v>1</v>
      </c>
      <c r="H59" s="45">
        <v>0</v>
      </c>
      <c r="I59" s="19"/>
    </row>
    <row r="60" spans="2:9" x14ac:dyDescent="0.15">
      <c r="B60" s="52"/>
      <c r="C60" s="53">
        <f>$C59/C59</f>
        <v>1</v>
      </c>
      <c r="D60" s="53">
        <f t="shared" ref="D60:H60" si="19">D59/$C59</f>
        <v>0.22222222222222221</v>
      </c>
      <c r="E60" s="53">
        <f t="shared" si="19"/>
        <v>0.1111111111111111</v>
      </c>
      <c r="F60" s="53">
        <f t="shared" si="19"/>
        <v>0.55555555555555558</v>
      </c>
      <c r="G60" s="53">
        <f t="shared" si="19"/>
        <v>0.1111111111111111</v>
      </c>
      <c r="H60" s="53">
        <f t="shared" si="19"/>
        <v>0</v>
      </c>
      <c r="I60" s="19"/>
    </row>
    <row r="61" spans="2:9" x14ac:dyDescent="0.15">
      <c r="B61" s="50" t="s">
        <v>24</v>
      </c>
      <c r="C61" s="44">
        <f>SUM(D61:H61)</f>
        <v>2</v>
      </c>
      <c r="D61" s="51">
        <v>1</v>
      </c>
      <c r="E61" s="45">
        <v>0</v>
      </c>
      <c r="F61" s="45">
        <v>1</v>
      </c>
      <c r="G61" s="45">
        <v>0</v>
      </c>
      <c r="H61" s="45">
        <v>0</v>
      </c>
      <c r="I61" s="19"/>
    </row>
    <row r="62" spans="2:9" x14ac:dyDescent="0.15">
      <c r="B62" s="52"/>
      <c r="C62" s="53">
        <f>$C61/C61</f>
        <v>1</v>
      </c>
      <c r="D62" s="53">
        <f t="shared" ref="D62:H62" si="20">D61/$C61</f>
        <v>0.5</v>
      </c>
      <c r="E62" s="53">
        <f t="shared" si="20"/>
        <v>0</v>
      </c>
      <c r="F62" s="53">
        <f t="shared" si="20"/>
        <v>0.5</v>
      </c>
      <c r="G62" s="53">
        <f t="shared" si="20"/>
        <v>0</v>
      </c>
      <c r="H62" s="53">
        <f t="shared" si="20"/>
        <v>0</v>
      </c>
      <c r="I62" s="19"/>
    </row>
    <row r="63" spans="2:9" x14ac:dyDescent="0.4">
      <c r="I63" s="19"/>
    </row>
    <row r="64" spans="2:9" x14ac:dyDescent="0.4">
      <c r="B64" s="18" t="s">
        <v>49</v>
      </c>
      <c r="I64" s="19"/>
    </row>
    <row r="65" spans="2:9" s="24" customFormat="1" ht="36" customHeight="1" x14ac:dyDescent="0.4">
      <c r="B65" s="89"/>
      <c r="C65" s="90" t="s">
        <v>39</v>
      </c>
      <c r="D65" s="91" t="s">
        <v>261</v>
      </c>
      <c r="E65" s="96" t="s">
        <v>262</v>
      </c>
      <c r="F65" s="91" t="s">
        <v>263</v>
      </c>
      <c r="G65" s="91" t="s">
        <v>264</v>
      </c>
      <c r="H65" s="91" t="s">
        <v>91</v>
      </c>
    </row>
    <row r="66" spans="2:9" x14ac:dyDescent="0.15">
      <c r="B66" s="193" t="s">
        <v>42</v>
      </c>
      <c r="C66" s="44">
        <f>SUM(D66:H66)</f>
        <v>82</v>
      </c>
      <c r="D66" s="45">
        <f>SUM(D68,D70,D72,D74,D76,D78)</f>
        <v>15</v>
      </c>
      <c r="E66" s="45">
        <f t="shared" ref="E66:H66" si="21">SUM(E68,E70,E72,E74,E76,E78)</f>
        <v>6</v>
      </c>
      <c r="F66" s="45">
        <f t="shared" si="21"/>
        <v>34</v>
      </c>
      <c r="G66" s="45">
        <f t="shared" si="21"/>
        <v>25</v>
      </c>
      <c r="H66" s="45">
        <f t="shared" si="21"/>
        <v>2</v>
      </c>
      <c r="I66" s="19"/>
    </row>
    <row r="67" spans="2:9" ht="12.75" thickBot="1" x14ac:dyDescent="0.2">
      <c r="B67" s="47"/>
      <c r="C67" s="48">
        <f>$C66/C66</f>
        <v>1</v>
      </c>
      <c r="D67" s="48">
        <f>D66/$C66</f>
        <v>0.18292682926829268</v>
      </c>
      <c r="E67" s="48">
        <f t="shared" ref="E67:H67" si="22">E66/$C66</f>
        <v>7.3170731707317069E-2</v>
      </c>
      <c r="F67" s="48">
        <f t="shared" si="22"/>
        <v>0.41463414634146339</v>
      </c>
      <c r="G67" s="48">
        <f t="shared" si="22"/>
        <v>0.3048780487804878</v>
      </c>
      <c r="H67" s="48">
        <f t="shared" si="22"/>
        <v>2.4390243902439025E-2</v>
      </c>
      <c r="I67" s="19"/>
    </row>
    <row r="68" spans="2:9" ht="12.75" thickTop="1" x14ac:dyDescent="0.15">
      <c r="B68" s="50" t="s">
        <v>501</v>
      </c>
      <c r="C68" s="44">
        <f>SUM(D68:H68)</f>
        <v>3</v>
      </c>
      <c r="D68" s="51">
        <v>0</v>
      </c>
      <c r="E68" s="45">
        <v>0</v>
      </c>
      <c r="F68" s="45">
        <v>3</v>
      </c>
      <c r="G68" s="45">
        <v>0</v>
      </c>
      <c r="H68" s="45">
        <v>0</v>
      </c>
    </row>
    <row r="69" spans="2:9" x14ac:dyDescent="0.15">
      <c r="B69" s="52"/>
      <c r="C69" s="53">
        <f>$C68/C68</f>
        <v>1</v>
      </c>
      <c r="D69" s="53">
        <f>D68/$C68</f>
        <v>0</v>
      </c>
      <c r="E69" s="53">
        <f t="shared" ref="E69:H69" si="23">E68/$C68</f>
        <v>0</v>
      </c>
      <c r="F69" s="53">
        <f t="shared" si="23"/>
        <v>1</v>
      </c>
      <c r="G69" s="53">
        <f t="shared" si="23"/>
        <v>0</v>
      </c>
      <c r="H69" s="53">
        <f t="shared" si="23"/>
        <v>0</v>
      </c>
    </row>
    <row r="70" spans="2:9" x14ac:dyDescent="0.15">
      <c r="B70" s="50" t="s">
        <v>21</v>
      </c>
      <c r="C70" s="44">
        <f>SUM(D70:H70)</f>
        <v>16</v>
      </c>
      <c r="D70" s="51">
        <v>0</v>
      </c>
      <c r="E70" s="45">
        <v>1</v>
      </c>
      <c r="F70" s="45">
        <v>5</v>
      </c>
      <c r="G70" s="45">
        <v>10</v>
      </c>
      <c r="H70" s="45">
        <v>0</v>
      </c>
    </row>
    <row r="71" spans="2:9" x14ac:dyDescent="0.15">
      <c r="B71" s="52"/>
      <c r="C71" s="53">
        <f>$C70/C70</f>
        <v>1</v>
      </c>
      <c r="D71" s="53">
        <f>D70/$C70</f>
        <v>0</v>
      </c>
      <c r="E71" s="53">
        <f t="shared" ref="E71:H71" si="24">E70/$C70</f>
        <v>6.25E-2</v>
      </c>
      <c r="F71" s="53">
        <f t="shared" si="24"/>
        <v>0.3125</v>
      </c>
      <c r="G71" s="53">
        <f t="shared" si="24"/>
        <v>0.625</v>
      </c>
      <c r="H71" s="53">
        <f t="shared" si="24"/>
        <v>0</v>
      </c>
    </row>
    <row r="72" spans="2:9" x14ac:dyDescent="0.15">
      <c r="B72" s="50" t="s">
        <v>22</v>
      </c>
      <c r="C72" s="44">
        <f>SUM(D72:H72)</f>
        <v>28</v>
      </c>
      <c r="D72" s="51">
        <v>6</v>
      </c>
      <c r="E72" s="45">
        <v>2</v>
      </c>
      <c r="F72" s="45">
        <v>14</v>
      </c>
      <c r="G72" s="45">
        <v>4</v>
      </c>
      <c r="H72" s="45">
        <v>2</v>
      </c>
    </row>
    <row r="73" spans="2:9" x14ac:dyDescent="0.15">
      <c r="B73" s="52"/>
      <c r="C73" s="53">
        <f>$C72/C72</f>
        <v>1</v>
      </c>
      <c r="D73" s="53">
        <f>D72/$C72</f>
        <v>0.21428571428571427</v>
      </c>
      <c r="E73" s="53">
        <f t="shared" ref="E73:H73" si="25">E72/$C72</f>
        <v>7.1428571428571425E-2</v>
      </c>
      <c r="F73" s="53">
        <f t="shared" si="25"/>
        <v>0.5</v>
      </c>
      <c r="G73" s="53">
        <f t="shared" si="25"/>
        <v>0.14285714285714285</v>
      </c>
      <c r="H73" s="53">
        <f t="shared" si="25"/>
        <v>7.1428571428571425E-2</v>
      </c>
    </row>
    <row r="74" spans="2:9" x14ac:dyDescent="0.15">
      <c r="B74" s="50" t="s">
        <v>23</v>
      </c>
      <c r="C74" s="44">
        <f>SUM(D74:H74)</f>
        <v>15</v>
      </c>
      <c r="D74" s="51">
        <v>4</v>
      </c>
      <c r="E74" s="45">
        <v>1</v>
      </c>
      <c r="F74" s="45">
        <v>4</v>
      </c>
      <c r="G74" s="45">
        <v>6</v>
      </c>
      <c r="H74" s="45">
        <v>0</v>
      </c>
    </row>
    <row r="75" spans="2:9" x14ac:dyDescent="0.15">
      <c r="B75" s="52"/>
      <c r="C75" s="53">
        <f>$C74/C74</f>
        <v>1</v>
      </c>
      <c r="D75" s="53">
        <f>D74/$C74</f>
        <v>0.26666666666666666</v>
      </c>
      <c r="E75" s="53">
        <f t="shared" ref="E75:H75" si="26">E74/$C74</f>
        <v>6.6666666666666666E-2</v>
      </c>
      <c r="F75" s="53">
        <f t="shared" si="26"/>
        <v>0.26666666666666666</v>
      </c>
      <c r="G75" s="53">
        <f t="shared" si="26"/>
        <v>0.4</v>
      </c>
      <c r="H75" s="53">
        <f t="shared" si="26"/>
        <v>0</v>
      </c>
      <c r="I75" s="19"/>
    </row>
    <row r="76" spans="2:9" x14ac:dyDescent="0.15">
      <c r="B76" s="50" t="s">
        <v>320</v>
      </c>
      <c r="C76" s="44">
        <f>SUM(D76:H76)</f>
        <v>12</v>
      </c>
      <c r="D76" s="51">
        <v>2</v>
      </c>
      <c r="E76" s="45">
        <v>1</v>
      </c>
      <c r="F76" s="45">
        <v>5</v>
      </c>
      <c r="G76" s="45">
        <v>4</v>
      </c>
      <c r="H76" s="45">
        <v>0</v>
      </c>
      <c r="I76" s="19"/>
    </row>
    <row r="77" spans="2:9" x14ac:dyDescent="0.15">
      <c r="B77" s="52"/>
      <c r="C77" s="53">
        <f>$C76/C76</f>
        <v>1</v>
      </c>
      <c r="D77" s="53">
        <f>D76/$C76</f>
        <v>0.16666666666666666</v>
      </c>
      <c r="E77" s="53">
        <f t="shared" ref="E77:H77" si="27">E76/$C76</f>
        <v>8.3333333333333329E-2</v>
      </c>
      <c r="F77" s="53">
        <f t="shared" si="27"/>
        <v>0.41666666666666669</v>
      </c>
      <c r="G77" s="53">
        <f t="shared" si="27"/>
        <v>0.33333333333333331</v>
      </c>
      <c r="H77" s="53">
        <f t="shared" si="27"/>
        <v>0</v>
      </c>
      <c r="I77" s="19"/>
    </row>
    <row r="78" spans="2:9" x14ac:dyDescent="0.15">
      <c r="B78" s="50" t="s">
        <v>319</v>
      </c>
      <c r="C78" s="44">
        <f>SUM(D78:H78)</f>
        <v>8</v>
      </c>
      <c r="D78" s="51">
        <v>3</v>
      </c>
      <c r="E78" s="45">
        <v>1</v>
      </c>
      <c r="F78" s="45">
        <v>3</v>
      </c>
      <c r="G78" s="45">
        <v>1</v>
      </c>
      <c r="H78" s="45">
        <v>0</v>
      </c>
      <c r="I78" s="19"/>
    </row>
    <row r="79" spans="2:9" ht="12.75" thickBot="1" x14ac:dyDescent="0.2">
      <c r="B79" s="52"/>
      <c r="C79" s="53">
        <f>$C78/C78</f>
        <v>1</v>
      </c>
      <c r="D79" s="53">
        <f>D78/$C78</f>
        <v>0.375</v>
      </c>
      <c r="E79" s="53">
        <f t="shared" ref="E79:H79" si="28">E78/$C78</f>
        <v>0.125</v>
      </c>
      <c r="F79" s="53">
        <f t="shared" si="28"/>
        <v>0.375</v>
      </c>
      <c r="G79" s="53">
        <f t="shared" si="28"/>
        <v>0.125</v>
      </c>
      <c r="H79" s="53">
        <f t="shared" si="28"/>
        <v>0</v>
      </c>
      <c r="I79" s="19"/>
    </row>
    <row r="80" spans="2:9" ht="14.25" thickTop="1" x14ac:dyDescent="0.15">
      <c r="B80" s="243" t="s">
        <v>489</v>
      </c>
      <c r="C80" s="244">
        <f t="shared" ref="C80:C81" si="29">SUM(D80:H80)</f>
        <v>74</v>
      </c>
      <c r="D80" s="244">
        <f>SUM(D68,D70,D72,D74,D76)</f>
        <v>12</v>
      </c>
      <c r="E80" s="244">
        <f>SUM(E68,E70,E72,E74,E76)</f>
        <v>5</v>
      </c>
      <c r="F80" s="244">
        <f>SUM(F68,F70,F72,F74,F76)</f>
        <v>31</v>
      </c>
      <c r="G80" s="244">
        <f>SUM(G68,G70,G72,G74,G76)</f>
        <v>24</v>
      </c>
      <c r="H80" s="244">
        <f>SUM(H68,H70,H72,H74,H76)</f>
        <v>2</v>
      </c>
      <c r="I80" s="19"/>
    </row>
    <row r="81" spans="2:19" ht="13.5" x14ac:dyDescent="0.15">
      <c r="B81" s="245"/>
      <c r="C81" s="237">
        <f t="shared" si="29"/>
        <v>1</v>
      </c>
      <c r="D81" s="238">
        <f>D80/$C80</f>
        <v>0.16216216216216217</v>
      </c>
      <c r="E81" s="238">
        <f>E80/$C80</f>
        <v>6.7567567567567571E-2</v>
      </c>
      <c r="F81" s="238">
        <f>F80/$C80</f>
        <v>0.41891891891891891</v>
      </c>
      <c r="G81" s="238">
        <f>G80/$C80</f>
        <v>0.32432432432432434</v>
      </c>
      <c r="H81" s="238">
        <f>H80/$C80</f>
        <v>2.7027027027027029E-2</v>
      </c>
      <c r="I81" s="19"/>
    </row>
    <row r="82" spans="2:19" x14ac:dyDescent="0.4">
      <c r="I82" s="19"/>
    </row>
    <row r="83" spans="2:19" ht="16.5" customHeight="1" x14ac:dyDescent="0.4">
      <c r="B83" s="18" t="s">
        <v>311</v>
      </c>
      <c r="I83" s="19"/>
    </row>
    <row r="84" spans="2:19" s="24" customFormat="1" ht="45.75" customHeight="1" x14ac:dyDescent="0.4">
      <c r="B84" s="89"/>
      <c r="C84" s="90" t="s">
        <v>39</v>
      </c>
      <c r="D84" s="91" t="s">
        <v>261</v>
      </c>
      <c r="E84" s="91" t="s">
        <v>262</v>
      </c>
      <c r="F84" s="91" t="s">
        <v>263</v>
      </c>
      <c r="G84" s="91" t="s">
        <v>264</v>
      </c>
      <c r="H84" s="91" t="s">
        <v>91</v>
      </c>
    </row>
    <row r="85" spans="2:19" x14ac:dyDescent="0.15">
      <c r="B85" s="193" t="s">
        <v>42</v>
      </c>
      <c r="C85" s="44">
        <f>SUM(D85:H85)</f>
        <v>82</v>
      </c>
      <c r="D85" s="45">
        <f>SUM(D87,D89,D91,D93,D95,D97,D99)</f>
        <v>15</v>
      </c>
      <c r="E85" s="45">
        <f t="shared" ref="E85:H85" si="30">SUM(E87,E89,E91,E93,E95,E97,E99)</f>
        <v>6</v>
      </c>
      <c r="F85" s="45">
        <f t="shared" si="30"/>
        <v>34</v>
      </c>
      <c r="G85" s="45">
        <f t="shared" si="30"/>
        <v>25</v>
      </c>
      <c r="H85" s="45">
        <f t="shared" si="30"/>
        <v>2</v>
      </c>
      <c r="I85" s="19"/>
    </row>
    <row r="86" spans="2:19" ht="12.75" thickBot="1" x14ac:dyDescent="0.2">
      <c r="B86" s="47"/>
      <c r="C86" s="48">
        <f>$C85/C85</f>
        <v>1</v>
      </c>
      <c r="D86" s="48">
        <f t="shared" ref="D86:H86" si="31">D85/$C85</f>
        <v>0.18292682926829268</v>
      </c>
      <c r="E86" s="48">
        <f t="shared" si="31"/>
        <v>7.3170731707317069E-2</v>
      </c>
      <c r="F86" s="48">
        <f t="shared" si="31"/>
        <v>0.41463414634146339</v>
      </c>
      <c r="G86" s="48">
        <f t="shared" si="31"/>
        <v>0.3048780487804878</v>
      </c>
      <c r="H86" s="48">
        <f t="shared" si="31"/>
        <v>2.4390243902439025E-2</v>
      </c>
      <c r="I86" s="19"/>
    </row>
    <row r="87" spans="2:19" ht="12.75" thickTop="1" x14ac:dyDescent="0.15">
      <c r="B87" s="50" t="s">
        <v>67</v>
      </c>
      <c r="C87" s="44">
        <f>SUM(D87:H87)</f>
        <v>22</v>
      </c>
      <c r="D87" s="51">
        <v>2</v>
      </c>
      <c r="E87" s="45">
        <v>3</v>
      </c>
      <c r="F87" s="45">
        <v>12</v>
      </c>
      <c r="G87" s="45">
        <v>5</v>
      </c>
      <c r="H87" s="45">
        <v>0</v>
      </c>
      <c r="I87" s="72"/>
      <c r="J87" s="73"/>
      <c r="K87" s="73"/>
      <c r="L87" s="73"/>
      <c r="M87" s="73"/>
      <c r="N87" s="73"/>
      <c r="O87" s="73"/>
      <c r="P87" s="73"/>
      <c r="Q87" s="73"/>
      <c r="R87" s="73"/>
      <c r="S87" s="73"/>
    </row>
    <row r="88" spans="2:19" x14ac:dyDescent="0.15">
      <c r="B88" s="52"/>
      <c r="C88" s="53">
        <f>$C87/C87</f>
        <v>1</v>
      </c>
      <c r="D88" s="53">
        <f t="shared" ref="D88:H88" si="32">D87/$C87</f>
        <v>9.0909090909090912E-2</v>
      </c>
      <c r="E88" s="53">
        <f t="shared" si="32"/>
        <v>0.13636363636363635</v>
      </c>
      <c r="F88" s="53">
        <f t="shared" si="32"/>
        <v>0.54545454545454541</v>
      </c>
      <c r="G88" s="53">
        <f t="shared" si="32"/>
        <v>0.22727272727272727</v>
      </c>
      <c r="H88" s="53">
        <f t="shared" si="32"/>
        <v>0</v>
      </c>
      <c r="I88" s="72"/>
      <c r="J88" s="73"/>
      <c r="K88" s="73"/>
      <c r="L88" s="73"/>
      <c r="M88" s="73"/>
      <c r="N88" s="73"/>
      <c r="O88" s="73"/>
      <c r="P88" s="73"/>
      <c r="Q88" s="73"/>
      <c r="R88" s="73"/>
      <c r="S88" s="73"/>
    </row>
    <row r="89" spans="2:19" x14ac:dyDescent="0.15">
      <c r="B89" s="50" t="s">
        <v>31</v>
      </c>
      <c r="C89" s="44">
        <f>SUM(D89:H89)</f>
        <v>6</v>
      </c>
      <c r="D89" s="51">
        <v>3</v>
      </c>
      <c r="E89" s="45">
        <v>0</v>
      </c>
      <c r="F89" s="45">
        <v>3</v>
      </c>
      <c r="G89" s="45">
        <v>0</v>
      </c>
      <c r="H89" s="45">
        <v>0</v>
      </c>
      <c r="I89" s="72"/>
      <c r="J89" s="73"/>
      <c r="K89" s="73"/>
      <c r="L89" s="73"/>
      <c r="M89" s="73"/>
      <c r="N89" s="73"/>
      <c r="O89" s="73"/>
      <c r="P89" s="73"/>
      <c r="Q89" s="73"/>
      <c r="R89" s="73"/>
      <c r="S89" s="73"/>
    </row>
    <row r="90" spans="2:19" x14ac:dyDescent="0.15">
      <c r="B90" s="52"/>
      <c r="C90" s="53">
        <f>$C89/C89</f>
        <v>1</v>
      </c>
      <c r="D90" s="53">
        <f t="shared" ref="D90:H90" si="33">D89/$C89</f>
        <v>0.5</v>
      </c>
      <c r="E90" s="53">
        <f t="shared" si="33"/>
        <v>0</v>
      </c>
      <c r="F90" s="53">
        <f t="shared" si="33"/>
        <v>0.5</v>
      </c>
      <c r="G90" s="53">
        <f t="shared" si="33"/>
        <v>0</v>
      </c>
      <c r="H90" s="53">
        <f t="shared" si="33"/>
        <v>0</v>
      </c>
      <c r="I90" s="72"/>
      <c r="J90" s="73"/>
      <c r="K90" s="73"/>
      <c r="L90" s="73"/>
      <c r="M90" s="73"/>
      <c r="N90" s="73"/>
      <c r="O90" s="73"/>
      <c r="P90" s="73"/>
      <c r="Q90" s="73"/>
      <c r="R90" s="73"/>
      <c r="S90" s="73"/>
    </row>
    <row r="91" spans="2:19" x14ac:dyDescent="0.15">
      <c r="B91" s="50" t="s">
        <v>32</v>
      </c>
      <c r="C91" s="44">
        <f>SUM(D91:H91)</f>
        <v>9</v>
      </c>
      <c r="D91" s="51">
        <v>1</v>
      </c>
      <c r="E91" s="45">
        <v>0</v>
      </c>
      <c r="F91" s="45">
        <v>4</v>
      </c>
      <c r="G91" s="45">
        <v>4</v>
      </c>
      <c r="H91" s="45">
        <v>0</v>
      </c>
      <c r="I91" s="72"/>
      <c r="J91" s="73"/>
      <c r="K91" s="73"/>
      <c r="L91" s="73"/>
      <c r="M91" s="73"/>
      <c r="N91" s="73"/>
      <c r="O91" s="73"/>
      <c r="P91" s="73"/>
      <c r="Q91" s="73"/>
      <c r="R91" s="73"/>
      <c r="S91" s="73"/>
    </row>
    <row r="92" spans="2:19" x14ac:dyDescent="0.15">
      <c r="B92" s="52"/>
      <c r="C92" s="53">
        <f>$C91/C91</f>
        <v>1</v>
      </c>
      <c r="D92" s="53">
        <f t="shared" ref="D92:H92" si="34">D91/$C91</f>
        <v>0.1111111111111111</v>
      </c>
      <c r="E92" s="53">
        <f t="shared" si="34"/>
        <v>0</v>
      </c>
      <c r="F92" s="53">
        <f t="shared" si="34"/>
        <v>0.44444444444444442</v>
      </c>
      <c r="G92" s="53">
        <f t="shared" si="34"/>
        <v>0.44444444444444442</v>
      </c>
      <c r="H92" s="53">
        <f t="shared" si="34"/>
        <v>0</v>
      </c>
      <c r="I92" s="72"/>
      <c r="J92" s="73"/>
      <c r="K92" s="73"/>
      <c r="L92" s="73"/>
      <c r="M92" s="73"/>
      <c r="N92" s="73"/>
      <c r="O92" s="73"/>
      <c r="P92" s="73"/>
      <c r="Q92" s="73"/>
      <c r="R92" s="73"/>
      <c r="S92" s="73"/>
    </row>
    <row r="93" spans="2:19" x14ac:dyDescent="0.15">
      <c r="B93" s="50" t="s">
        <v>33</v>
      </c>
      <c r="C93" s="44">
        <f>SUM(D93:H93)</f>
        <v>26</v>
      </c>
      <c r="D93" s="51">
        <v>4</v>
      </c>
      <c r="E93" s="45">
        <v>1</v>
      </c>
      <c r="F93" s="45">
        <v>11</v>
      </c>
      <c r="G93" s="45">
        <v>9</v>
      </c>
      <c r="H93" s="45">
        <v>1</v>
      </c>
      <c r="I93" s="72"/>
      <c r="J93" s="73"/>
      <c r="K93" s="73"/>
      <c r="L93" s="73"/>
      <c r="M93" s="73"/>
      <c r="N93" s="73"/>
      <c r="O93" s="73"/>
      <c r="P93" s="73"/>
      <c r="Q93" s="73"/>
      <c r="R93" s="73"/>
      <c r="S93" s="73"/>
    </row>
    <row r="94" spans="2:19" x14ac:dyDescent="0.15">
      <c r="B94" s="52"/>
      <c r="C94" s="53">
        <f>$C93/C93</f>
        <v>1</v>
      </c>
      <c r="D94" s="53">
        <f t="shared" ref="D94:H94" si="35">D93/$C93</f>
        <v>0.15384615384615385</v>
      </c>
      <c r="E94" s="53">
        <f t="shared" si="35"/>
        <v>3.8461538461538464E-2</v>
      </c>
      <c r="F94" s="53">
        <f t="shared" si="35"/>
        <v>0.42307692307692307</v>
      </c>
      <c r="G94" s="53">
        <f t="shared" si="35"/>
        <v>0.34615384615384615</v>
      </c>
      <c r="H94" s="53">
        <f t="shared" si="35"/>
        <v>3.8461538461538464E-2</v>
      </c>
      <c r="I94" s="19"/>
    </row>
    <row r="95" spans="2:19" ht="12" customHeight="1" x14ac:dyDescent="0.15">
      <c r="B95" s="50" t="s">
        <v>34</v>
      </c>
      <c r="C95" s="44">
        <f>SUM(D95:H95)</f>
        <v>7</v>
      </c>
      <c r="D95" s="51">
        <v>2</v>
      </c>
      <c r="E95" s="45">
        <v>1</v>
      </c>
      <c r="F95" s="45">
        <v>1</v>
      </c>
      <c r="G95" s="45">
        <v>3</v>
      </c>
      <c r="H95" s="45">
        <v>0</v>
      </c>
      <c r="I95" s="19"/>
    </row>
    <row r="96" spans="2:19" ht="12" customHeight="1" x14ac:dyDescent="0.15">
      <c r="B96" s="52"/>
      <c r="C96" s="53">
        <f>$C95/C95</f>
        <v>1</v>
      </c>
      <c r="D96" s="53">
        <f t="shared" ref="D96:H96" si="36">D95/$C95</f>
        <v>0.2857142857142857</v>
      </c>
      <c r="E96" s="53">
        <f t="shared" si="36"/>
        <v>0.14285714285714285</v>
      </c>
      <c r="F96" s="53">
        <f t="shared" si="36"/>
        <v>0.14285714285714285</v>
      </c>
      <c r="G96" s="53">
        <f t="shared" si="36"/>
        <v>0.42857142857142855</v>
      </c>
      <c r="H96" s="53">
        <f t="shared" si="36"/>
        <v>0</v>
      </c>
      <c r="I96" s="19"/>
    </row>
    <row r="97" spans="2:9" ht="12" customHeight="1" x14ac:dyDescent="0.15">
      <c r="B97" s="50" t="s">
        <v>35</v>
      </c>
      <c r="C97" s="44">
        <f>SUM(D97:H97)</f>
        <v>10</v>
      </c>
      <c r="D97" s="51">
        <v>3</v>
      </c>
      <c r="E97" s="45">
        <v>0</v>
      </c>
      <c r="F97" s="45">
        <v>3</v>
      </c>
      <c r="G97" s="45">
        <v>3</v>
      </c>
      <c r="H97" s="45">
        <v>1</v>
      </c>
      <c r="I97" s="19"/>
    </row>
    <row r="98" spans="2:9" s="57" customFormat="1" ht="12" customHeight="1" x14ac:dyDescent="0.15">
      <c r="B98" s="52"/>
      <c r="C98" s="53">
        <f t="shared" ref="C98" si="37">$C97/C97</f>
        <v>1</v>
      </c>
      <c r="D98" s="53">
        <f t="shared" ref="D98:H98" si="38">D97/$C97</f>
        <v>0.3</v>
      </c>
      <c r="E98" s="53">
        <f t="shared" si="38"/>
        <v>0</v>
      </c>
      <c r="F98" s="53">
        <f t="shared" si="38"/>
        <v>0.3</v>
      </c>
      <c r="G98" s="53">
        <f t="shared" si="38"/>
        <v>0.3</v>
      </c>
      <c r="H98" s="53">
        <f t="shared" si="38"/>
        <v>0.1</v>
      </c>
    </row>
    <row r="99" spans="2:9" ht="12" customHeight="1" x14ac:dyDescent="0.15">
      <c r="B99" s="50" t="s">
        <v>0</v>
      </c>
      <c r="C99" s="44">
        <f>SUM(D99:H99)</f>
        <v>2</v>
      </c>
      <c r="D99" s="51">
        <v>0</v>
      </c>
      <c r="E99" s="45">
        <v>1</v>
      </c>
      <c r="F99" s="45">
        <v>0</v>
      </c>
      <c r="G99" s="45">
        <v>1</v>
      </c>
      <c r="H99" s="45">
        <v>0</v>
      </c>
      <c r="I99" s="19"/>
    </row>
    <row r="100" spans="2:9" s="57" customFormat="1" ht="12" customHeight="1" x14ac:dyDescent="0.15">
      <c r="B100" s="52"/>
      <c r="C100" s="53">
        <f t="shared" ref="C100" si="39">$C99/C99</f>
        <v>1</v>
      </c>
      <c r="D100" s="53">
        <f t="shared" ref="D100:H100" si="40">D99/$C99</f>
        <v>0</v>
      </c>
      <c r="E100" s="53">
        <f t="shared" si="40"/>
        <v>0.5</v>
      </c>
      <c r="F100" s="53">
        <f t="shared" si="40"/>
        <v>0</v>
      </c>
      <c r="G100" s="53">
        <f t="shared" si="40"/>
        <v>0.5</v>
      </c>
      <c r="H100" s="53">
        <f t="shared" si="40"/>
        <v>0</v>
      </c>
    </row>
    <row r="101" spans="2:9" s="57" customFormat="1" ht="13.5" x14ac:dyDescent="0.4">
      <c r="E101" s="58"/>
    </row>
  </sheetData>
  <mergeCells count="1">
    <mergeCell ref="B12:D12"/>
  </mergeCells>
  <phoneticPr fontId="2"/>
  <pageMargins left="0.70866141732283472" right="0.70866141732283472" top="0.74803149606299213" bottom="0.74803149606299213" header="0.31496062992125984" footer="0.31496062992125984"/>
  <pageSetup paperSize="9" orientation="landscape" r:id="rId1"/>
  <rowBreaks count="3" manualBreakCount="3">
    <brk id="21" max="10" man="1"/>
    <brk id="48" max="10" man="1"/>
    <brk id="82" max="10"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99"/>
  <sheetViews>
    <sheetView view="pageBreakPreview" zoomScaleNormal="100" zoomScaleSheetLayoutView="100" workbookViewId="0"/>
  </sheetViews>
  <sheetFormatPr defaultRowHeight="12" x14ac:dyDescent="0.4"/>
  <cols>
    <col min="1" max="1" width="3.25" style="18" customWidth="1"/>
    <col min="2" max="2" width="17.75" style="18" customWidth="1"/>
    <col min="3" max="4" width="10.625" style="18" customWidth="1"/>
    <col min="5" max="5" width="10.625" style="19" customWidth="1"/>
    <col min="6" max="6" width="10.625" style="18" customWidth="1"/>
    <col min="7" max="16384" width="9" style="18"/>
  </cols>
  <sheetData>
    <row r="1" spans="2:12" ht="27.75" customHeight="1" x14ac:dyDescent="0.4">
      <c r="B1" s="370" t="s">
        <v>513</v>
      </c>
    </row>
    <row r="3" spans="2:12" x14ac:dyDescent="0.4">
      <c r="B3" s="10" t="s">
        <v>247</v>
      </c>
      <c r="C3" s="10"/>
      <c r="D3" s="10"/>
      <c r="E3" s="11"/>
      <c r="F3" s="10"/>
      <c r="G3" s="10"/>
    </row>
    <row r="4" spans="2:12" ht="16.5" customHeight="1" x14ac:dyDescent="0.4">
      <c r="B4" s="18" t="s">
        <v>251</v>
      </c>
    </row>
    <row r="5" spans="2:12" ht="14.25" customHeight="1" x14ac:dyDescent="0.4"/>
    <row r="6" spans="2:12" s="142" customFormat="1" ht="24.75" customHeight="1" x14ac:dyDescent="0.4">
      <c r="B6" s="139"/>
      <c r="C6" s="140"/>
      <c r="D6" s="23" t="s">
        <v>141</v>
      </c>
      <c r="E6" s="23" t="s">
        <v>25</v>
      </c>
      <c r="J6" s="18"/>
      <c r="L6" s="185"/>
    </row>
    <row r="7" spans="2:12" ht="15" customHeight="1" x14ac:dyDescent="0.15">
      <c r="B7" s="143" t="s">
        <v>259</v>
      </c>
      <c r="C7" s="163"/>
      <c r="D7" s="85">
        <v>115</v>
      </c>
      <c r="E7" s="146">
        <f>D7/D$10</f>
        <v>0.14339152119700749</v>
      </c>
      <c r="L7" s="185"/>
    </row>
    <row r="8" spans="2:12" ht="15" customHeight="1" x14ac:dyDescent="0.15">
      <c r="B8" s="143" t="s">
        <v>260</v>
      </c>
      <c r="C8" s="163"/>
      <c r="D8" s="85">
        <v>613</v>
      </c>
      <c r="E8" s="146">
        <f t="shared" ref="E8:E9" si="0">D8/D$10</f>
        <v>0.76433915211970072</v>
      </c>
      <c r="L8" s="185"/>
    </row>
    <row r="9" spans="2:12" ht="15" customHeight="1" thickBot="1" x14ac:dyDescent="0.2">
      <c r="B9" s="170" t="s">
        <v>0</v>
      </c>
      <c r="C9" s="186"/>
      <c r="D9" s="150">
        <v>74</v>
      </c>
      <c r="E9" s="146">
        <f t="shared" si="0"/>
        <v>9.2269326683291769E-2</v>
      </c>
    </row>
    <row r="10" spans="2:12" ht="15" customHeight="1" thickTop="1" x14ac:dyDescent="0.15">
      <c r="B10" s="166" t="s">
        <v>14</v>
      </c>
      <c r="C10" s="167"/>
      <c r="D10" s="152">
        <f>SUM(D7:D9)</f>
        <v>802</v>
      </c>
      <c r="E10" s="153">
        <f>SUM(E7:E9)</f>
        <v>1</v>
      </c>
    </row>
    <row r="12" spans="2:12" x14ac:dyDescent="0.4">
      <c r="B12" s="18" t="s">
        <v>80</v>
      </c>
    </row>
    <row r="13" spans="2:12" ht="30.75" customHeight="1" x14ac:dyDescent="0.4">
      <c r="B13" s="1"/>
      <c r="C13" s="83" t="s">
        <v>39</v>
      </c>
      <c r="D13" s="83" t="s">
        <v>259</v>
      </c>
      <c r="E13" s="83" t="s">
        <v>260</v>
      </c>
      <c r="F13" s="83" t="s">
        <v>91</v>
      </c>
    </row>
    <row r="14" spans="2:12" ht="15" customHeight="1" x14ac:dyDescent="0.4">
      <c r="B14" s="4" t="s">
        <v>267</v>
      </c>
      <c r="C14" s="5">
        <f>SUM(D14:F14)</f>
        <v>892</v>
      </c>
      <c r="D14" s="5">
        <v>82</v>
      </c>
      <c r="E14" s="5">
        <v>798</v>
      </c>
      <c r="F14" s="5">
        <v>12</v>
      </c>
    </row>
    <row r="15" spans="2:12" ht="15" customHeight="1" x14ac:dyDescent="0.4">
      <c r="B15" s="7" t="s">
        <v>268</v>
      </c>
      <c r="C15" s="5">
        <f>SUM(D15:F15)</f>
        <v>802</v>
      </c>
      <c r="D15" s="8">
        <v>115</v>
      </c>
      <c r="E15" s="8">
        <v>613</v>
      </c>
      <c r="F15" s="8">
        <v>74</v>
      </c>
    </row>
    <row r="16" spans="2:12" ht="7.5" customHeight="1" x14ac:dyDescent="0.4">
      <c r="B16" s="10"/>
      <c r="C16" s="10"/>
      <c r="D16" s="10"/>
      <c r="E16" s="11"/>
      <c r="F16" s="10"/>
    </row>
    <row r="17" spans="2:14" ht="15" customHeight="1" x14ac:dyDescent="0.4">
      <c r="B17" s="4" t="s">
        <v>267</v>
      </c>
      <c r="C17" s="12">
        <f>C14/C14</f>
        <v>1</v>
      </c>
      <c r="D17" s="12">
        <f>D14/$C14</f>
        <v>9.1928251121076235E-2</v>
      </c>
      <c r="E17" s="12">
        <f t="shared" ref="E17:F18" si="1">E14/$C14</f>
        <v>0.89461883408071752</v>
      </c>
      <c r="F17" s="12">
        <f t="shared" si="1"/>
        <v>1.3452914798206279E-2</v>
      </c>
    </row>
    <row r="18" spans="2:14" ht="15" customHeight="1" x14ac:dyDescent="0.4">
      <c r="B18" s="7" t="s">
        <v>268</v>
      </c>
      <c r="C18" s="12">
        <f>C15/C15</f>
        <v>1</v>
      </c>
      <c r="D18" s="12">
        <f>D15/$C15</f>
        <v>0.14339152119700749</v>
      </c>
      <c r="E18" s="12">
        <f t="shared" si="1"/>
        <v>0.76433915211970072</v>
      </c>
      <c r="F18" s="12">
        <f t="shared" si="1"/>
        <v>9.2269326683291769E-2</v>
      </c>
    </row>
    <row r="19" spans="2:14" ht="15" customHeight="1" x14ac:dyDescent="0.4">
      <c r="B19" s="37"/>
      <c r="C19" s="38"/>
      <c r="D19" s="38"/>
      <c r="E19" s="38"/>
      <c r="F19" s="38"/>
      <c r="G19" s="38"/>
      <c r="H19" s="38"/>
      <c r="I19" s="38"/>
      <c r="J19" s="38"/>
      <c r="K19" s="38"/>
      <c r="L19" s="38"/>
      <c r="M19" s="38"/>
      <c r="N19" s="38"/>
    </row>
    <row r="20" spans="2:14" x14ac:dyDescent="0.4">
      <c r="B20" s="18" t="s">
        <v>36</v>
      </c>
    </row>
    <row r="21" spans="2:14" s="24" customFormat="1" ht="42" customHeight="1" x14ac:dyDescent="0.4">
      <c r="B21" s="89"/>
      <c r="C21" s="90" t="s">
        <v>39</v>
      </c>
      <c r="D21" s="91" t="s">
        <v>259</v>
      </c>
      <c r="E21" s="91" t="s">
        <v>260</v>
      </c>
      <c r="F21" s="91" t="s">
        <v>91</v>
      </c>
    </row>
    <row r="22" spans="2:14" x14ac:dyDescent="0.15">
      <c r="B22" s="168" t="s">
        <v>42</v>
      </c>
      <c r="C22" s="44">
        <f>SUM(D22:F22)</f>
        <v>802</v>
      </c>
      <c r="D22" s="45">
        <f>SUM(D24,D26,D28,D30,D32,D34,D36,D38,D40,D42,D44)</f>
        <v>115</v>
      </c>
      <c r="E22" s="45">
        <f>SUM(E24,E26,E28,E30,E32,E34,E36,E38,E40,E42,E44)</f>
        <v>613</v>
      </c>
      <c r="F22" s="45">
        <f>SUM(F24,F26,F28,F30,F32,F34,F36,F38,F40,F42,F44)</f>
        <v>74</v>
      </c>
    </row>
    <row r="23" spans="2:14" ht="12.75" thickBot="1" x14ac:dyDescent="0.2">
      <c r="B23" s="47"/>
      <c r="C23" s="48">
        <f>$C22/C22</f>
        <v>1</v>
      </c>
      <c r="D23" s="48">
        <f>D22/$C22</f>
        <v>0.14339152119700749</v>
      </c>
      <c r="E23" s="48">
        <f t="shared" ref="E23:F23" si="2">E22/$C22</f>
        <v>0.76433915211970072</v>
      </c>
      <c r="F23" s="48">
        <f t="shared" si="2"/>
        <v>9.2269326683291769E-2</v>
      </c>
    </row>
    <row r="24" spans="2:14" ht="12.75" thickTop="1" x14ac:dyDescent="0.15">
      <c r="B24" s="50" t="s">
        <v>5</v>
      </c>
      <c r="C24" s="44">
        <f>SUM(D24:F24)</f>
        <v>245</v>
      </c>
      <c r="D24" s="51">
        <v>34</v>
      </c>
      <c r="E24" s="45">
        <v>186</v>
      </c>
      <c r="F24" s="45">
        <v>25</v>
      </c>
    </row>
    <row r="25" spans="2:14" x14ac:dyDescent="0.15">
      <c r="B25" s="52"/>
      <c r="C25" s="53">
        <f>$C24/C24</f>
        <v>1</v>
      </c>
      <c r="D25" s="53">
        <f>D24/$C24</f>
        <v>0.13877551020408163</v>
      </c>
      <c r="E25" s="53">
        <f t="shared" ref="E25:F25" si="3">E24/$C24</f>
        <v>0.75918367346938775</v>
      </c>
      <c r="F25" s="53">
        <f t="shared" si="3"/>
        <v>0.10204081632653061</v>
      </c>
    </row>
    <row r="26" spans="2:14" x14ac:dyDescent="0.15">
      <c r="B26" s="50" t="s">
        <v>6</v>
      </c>
      <c r="C26" s="44">
        <f>SUM(D26:F26)</f>
        <v>89</v>
      </c>
      <c r="D26" s="51">
        <v>9</v>
      </c>
      <c r="E26" s="45">
        <v>68</v>
      </c>
      <c r="F26" s="45">
        <v>12</v>
      </c>
    </row>
    <row r="27" spans="2:14" x14ac:dyDescent="0.15">
      <c r="B27" s="52"/>
      <c r="C27" s="53">
        <f>$C26/C26</f>
        <v>1</v>
      </c>
      <c r="D27" s="53">
        <f>D26/$C26</f>
        <v>0.10112359550561797</v>
      </c>
      <c r="E27" s="53">
        <f t="shared" ref="E27:F27" si="4">E26/$C26</f>
        <v>0.7640449438202247</v>
      </c>
      <c r="F27" s="53">
        <f t="shared" si="4"/>
        <v>0.1348314606741573</v>
      </c>
    </row>
    <row r="28" spans="2:14" x14ac:dyDescent="0.15">
      <c r="B28" s="50" t="s">
        <v>7</v>
      </c>
      <c r="C28" s="44">
        <f>SUM(D28:F28)</f>
        <v>213</v>
      </c>
      <c r="D28" s="51">
        <v>32</v>
      </c>
      <c r="E28" s="45">
        <v>166</v>
      </c>
      <c r="F28" s="45">
        <v>15</v>
      </c>
    </row>
    <row r="29" spans="2:14" x14ac:dyDescent="0.15">
      <c r="B29" s="52"/>
      <c r="C29" s="53">
        <f>$C28/C28</f>
        <v>1</v>
      </c>
      <c r="D29" s="53">
        <f>D28/$C28</f>
        <v>0.15023474178403756</v>
      </c>
      <c r="E29" s="53">
        <f>E28/$C28</f>
        <v>0.77934272300469487</v>
      </c>
      <c r="F29" s="53">
        <f>F28/$C28</f>
        <v>7.0422535211267609E-2</v>
      </c>
    </row>
    <row r="30" spans="2:14" x14ac:dyDescent="0.15">
      <c r="B30" s="50" t="s">
        <v>8</v>
      </c>
      <c r="C30" s="44">
        <f>SUM(D30:F30)</f>
        <v>36</v>
      </c>
      <c r="D30" s="51">
        <v>4</v>
      </c>
      <c r="E30" s="45">
        <v>27</v>
      </c>
      <c r="F30" s="45">
        <v>5</v>
      </c>
    </row>
    <row r="31" spans="2:14" x14ac:dyDescent="0.15">
      <c r="B31" s="52"/>
      <c r="C31" s="53">
        <f>$C30/C30</f>
        <v>1</v>
      </c>
      <c r="D31" s="53">
        <f>D30/$C30</f>
        <v>0.1111111111111111</v>
      </c>
      <c r="E31" s="53">
        <f t="shared" ref="E31:F31" si="5">E30/$C30</f>
        <v>0.75</v>
      </c>
      <c r="F31" s="53">
        <f t="shared" si="5"/>
        <v>0.1388888888888889</v>
      </c>
    </row>
    <row r="32" spans="2:14" x14ac:dyDescent="0.15">
      <c r="B32" s="50" t="s">
        <v>9</v>
      </c>
      <c r="C32" s="44">
        <f>SUM(D32:F32)</f>
        <v>98</v>
      </c>
      <c r="D32" s="51">
        <v>18</v>
      </c>
      <c r="E32" s="45">
        <v>72</v>
      </c>
      <c r="F32" s="45">
        <v>8</v>
      </c>
    </row>
    <row r="33" spans="2:7" x14ac:dyDescent="0.15">
      <c r="B33" s="52"/>
      <c r="C33" s="53">
        <f>$C32/C32</f>
        <v>1</v>
      </c>
      <c r="D33" s="53">
        <f>D32/$C32</f>
        <v>0.18367346938775511</v>
      </c>
      <c r="E33" s="53">
        <f t="shared" ref="E33:F33" si="6">E32/$C32</f>
        <v>0.73469387755102045</v>
      </c>
      <c r="F33" s="53">
        <f t="shared" si="6"/>
        <v>8.1632653061224483E-2</v>
      </c>
    </row>
    <row r="34" spans="2:7" x14ac:dyDescent="0.15">
      <c r="B34" s="50" t="s">
        <v>1</v>
      </c>
      <c r="C34" s="44">
        <f>SUM(D34:F34)</f>
        <v>4</v>
      </c>
      <c r="D34" s="51">
        <v>2</v>
      </c>
      <c r="E34" s="45">
        <v>2</v>
      </c>
      <c r="F34" s="45">
        <v>0</v>
      </c>
    </row>
    <row r="35" spans="2:7" x14ac:dyDescent="0.15">
      <c r="B35" s="52"/>
      <c r="C35" s="53">
        <f>$C34/C34</f>
        <v>1</v>
      </c>
      <c r="D35" s="53">
        <f>D34/$C34</f>
        <v>0.5</v>
      </c>
      <c r="E35" s="53">
        <f t="shared" ref="E35:F35" si="7">E34/$C34</f>
        <v>0.5</v>
      </c>
      <c r="F35" s="53">
        <f t="shared" si="7"/>
        <v>0</v>
      </c>
    </row>
    <row r="36" spans="2:7" x14ac:dyDescent="0.15">
      <c r="B36" s="50" t="s">
        <v>10</v>
      </c>
      <c r="C36" s="44">
        <f>SUM(D36:F36)</f>
        <v>17</v>
      </c>
      <c r="D36" s="51">
        <v>1</v>
      </c>
      <c r="E36" s="45">
        <v>16</v>
      </c>
      <c r="F36" s="45">
        <v>0</v>
      </c>
    </row>
    <row r="37" spans="2:7" x14ac:dyDescent="0.15">
      <c r="B37" s="52"/>
      <c r="C37" s="53">
        <f>$C36/C36</f>
        <v>1</v>
      </c>
      <c r="D37" s="53">
        <f>D36/$C36</f>
        <v>5.8823529411764705E-2</v>
      </c>
      <c r="E37" s="53">
        <f t="shared" ref="E37:F37" si="8">E36/$C36</f>
        <v>0.94117647058823528</v>
      </c>
      <c r="F37" s="53">
        <f t="shared" si="8"/>
        <v>0</v>
      </c>
    </row>
    <row r="38" spans="2:7" x14ac:dyDescent="0.15">
      <c r="B38" s="50" t="s">
        <v>11</v>
      </c>
      <c r="C38" s="44">
        <f>SUM(D38:F38)</f>
        <v>3</v>
      </c>
      <c r="D38" s="51">
        <v>0</v>
      </c>
      <c r="E38" s="45">
        <v>3</v>
      </c>
      <c r="F38" s="45">
        <v>0</v>
      </c>
    </row>
    <row r="39" spans="2:7" x14ac:dyDescent="0.15">
      <c r="B39" s="52"/>
      <c r="C39" s="53">
        <f>$C38/C38</f>
        <v>1</v>
      </c>
      <c r="D39" s="53">
        <f>D38/$C38</f>
        <v>0</v>
      </c>
      <c r="E39" s="53">
        <f t="shared" ref="E39:F39" si="9">E38/$C38</f>
        <v>1</v>
      </c>
      <c r="F39" s="53">
        <f t="shared" si="9"/>
        <v>0</v>
      </c>
    </row>
    <row r="40" spans="2:7" x14ac:dyDescent="0.15">
      <c r="B40" s="50" t="s">
        <v>12</v>
      </c>
      <c r="C40" s="44">
        <f>SUM(D40:F40)</f>
        <v>18</v>
      </c>
      <c r="D40" s="51">
        <v>3</v>
      </c>
      <c r="E40" s="45">
        <v>12</v>
      </c>
      <c r="F40" s="45">
        <v>3</v>
      </c>
    </row>
    <row r="41" spans="2:7" x14ac:dyDescent="0.15">
      <c r="B41" s="52"/>
      <c r="C41" s="53">
        <f>$C40/C40</f>
        <v>1</v>
      </c>
      <c r="D41" s="53">
        <f>D40/$C40</f>
        <v>0.16666666666666666</v>
      </c>
      <c r="E41" s="53">
        <f t="shared" ref="E41:F41" si="10">E40/$C40</f>
        <v>0.66666666666666663</v>
      </c>
      <c r="F41" s="53">
        <f t="shared" si="10"/>
        <v>0.16666666666666666</v>
      </c>
    </row>
    <row r="42" spans="2:7" x14ac:dyDescent="0.15">
      <c r="B42" s="50" t="s">
        <v>13</v>
      </c>
      <c r="C42" s="44">
        <f>SUM(D42:F42)</f>
        <v>9</v>
      </c>
      <c r="D42" s="51">
        <v>2</v>
      </c>
      <c r="E42" s="45">
        <v>7</v>
      </c>
      <c r="F42" s="45">
        <v>0</v>
      </c>
    </row>
    <row r="43" spans="2:7" x14ac:dyDescent="0.15">
      <c r="B43" s="52"/>
      <c r="C43" s="53">
        <f>$C42/C42</f>
        <v>1</v>
      </c>
      <c r="D43" s="53">
        <f>D42/$C42</f>
        <v>0.22222222222222221</v>
      </c>
      <c r="E43" s="53">
        <f t="shared" ref="E43:F43" si="11">E42/$C42</f>
        <v>0.77777777777777779</v>
      </c>
      <c r="F43" s="53">
        <f t="shared" si="11"/>
        <v>0</v>
      </c>
    </row>
    <row r="44" spans="2:7" x14ac:dyDescent="0.15">
      <c r="B44" s="50" t="s">
        <v>43</v>
      </c>
      <c r="C44" s="44">
        <f>SUM(D44:F44)</f>
        <v>70</v>
      </c>
      <c r="D44" s="51">
        <v>10</v>
      </c>
      <c r="E44" s="45">
        <v>54</v>
      </c>
      <c r="F44" s="45">
        <v>6</v>
      </c>
    </row>
    <row r="45" spans="2:7" x14ac:dyDescent="0.15">
      <c r="B45" s="52"/>
      <c r="C45" s="53">
        <f>$C44/C44</f>
        <v>1</v>
      </c>
      <c r="D45" s="53">
        <f>D44/$C44</f>
        <v>0.14285714285714285</v>
      </c>
      <c r="E45" s="53">
        <f t="shared" ref="E45:F45" si="12">E44/$C44</f>
        <v>0.77142857142857146</v>
      </c>
      <c r="F45" s="53">
        <f t="shared" si="12"/>
        <v>8.5714285714285715E-2</v>
      </c>
    </row>
    <row r="47" spans="2:7" x14ac:dyDescent="0.4">
      <c r="B47" s="18" t="s">
        <v>48</v>
      </c>
      <c r="F47" s="19"/>
      <c r="G47" s="19"/>
    </row>
    <row r="48" spans="2:7" s="24" customFormat="1" ht="45.75" customHeight="1" x14ac:dyDescent="0.4">
      <c r="B48" s="89"/>
      <c r="C48" s="90" t="s">
        <v>39</v>
      </c>
      <c r="D48" s="91" t="s">
        <v>259</v>
      </c>
      <c r="E48" s="91" t="s">
        <v>260</v>
      </c>
      <c r="F48" s="91" t="s">
        <v>91</v>
      </c>
    </row>
    <row r="49" spans="2:7" x14ac:dyDescent="0.15">
      <c r="B49" s="168" t="s">
        <v>42</v>
      </c>
      <c r="C49" s="44">
        <f>SUM(D49:F49)</f>
        <v>802</v>
      </c>
      <c r="D49" s="45">
        <f t="shared" ref="D49:F49" si="13">SUM(D51,D53,D55,D57,D59,)</f>
        <v>115</v>
      </c>
      <c r="E49" s="45">
        <f t="shared" si="13"/>
        <v>613</v>
      </c>
      <c r="F49" s="45">
        <f t="shared" si="13"/>
        <v>74</v>
      </c>
      <c r="G49" s="19"/>
    </row>
    <row r="50" spans="2:7" ht="12.75" thickBot="1" x14ac:dyDescent="0.2">
      <c r="B50" s="47"/>
      <c r="C50" s="48">
        <f>$C49/C49</f>
        <v>1</v>
      </c>
      <c r="D50" s="48">
        <f t="shared" ref="D50:F50" si="14">D49/$C49</f>
        <v>0.14339152119700749</v>
      </c>
      <c r="E50" s="48">
        <f t="shared" si="14"/>
        <v>0.76433915211970072</v>
      </c>
      <c r="F50" s="48">
        <f t="shared" si="14"/>
        <v>9.2269326683291769E-2</v>
      </c>
      <c r="G50" s="19"/>
    </row>
    <row r="51" spans="2:7" ht="12.75" thickTop="1" x14ac:dyDescent="0.15">
      <c r="B51" s="50" t="s">
        <v>17</v>
      </c>
      <c r="C51" s="44">
        <f>SUM(D51:F51)</f>
        <v>633</v>
      </c>
      <c r="D51" s="51">
        <v>82</v>
      </c>
      <c r="E51" s="45">
        <v>491</v>
      </c>
      <c r="F51" s="45">
        <v>60</v>
      </c>
      <c r="G51" s="19"/>
    </row>
    <row r="52" spans="2:7" x14ac:dyDescent="0.15">
      <c r="B52" s="52"/>
      <c r="C52" s="53">
        <f>$C51/C51</f>
        <v>1</v>
      </c>
      <c r="D52" s="53">
        <f t="shared" ref="D52:F52" si="15">D51/$C51</f>
        <v>0.12954186413902052</v>
      </c>
      <c r="E52" s="53">
        <f t="shared" si="15"/>
        <v>0.77567140600315954</v>
      </c>
      <c r="F52" s="53">
        <f t="shared" si="15"/>
        <v>9.4786729857819899E-2</v>
      </c>
      <c r="G52" s="19"/>
    </row>
    <row r="53" spans="2:7" x14ac:dyDescent="0.15">
      <c r="B53" s="50" t="s">
        <v>18</v>
      </c>
      <c r="C53" s="44">
        <f>SUM(D53:F53)</f>
        <v>91</v>
      </c>
      <c r="D53" s="51">
        <v>18</v>
      </c>
      <c r="E53" s="45">
        <v>64</v>
      </c>
      <c r="F53" s="45">
        <v>9</v>
      </c>
      <c r="G53" s="19"/>
    </row>
    <row r="54" spans="2:7" x14ac:dyDescent="0.15">
      <c r="B54" s="52"/>
      <c r="C54" s="53">
        <f>$C53/C53</f>
        <v>1</v>
      </c>
      <c r="D54" s="53">
        <f t="shared" ref="D54:F54" si="16">D53/$C53</f>
        <v>0.19780219780219779</v>
      </c>
      <c r="E54" s="53">
        <f t="shared" si="16"/>
        <v>0.70329670329670335</v>
      </c>
      <c r="F54" s="53">
        <f t="shared" si="16"/>
        <v>9.8901098901098897E-2</v>
      </c>
      <c r="G54" s="19"/>
    </row>
    <row r="55" spans="2:7" x14ac:dyDescent="0.15">
      <c r="B55" s="50" t="s">
        <v>19</v>
      </c>
      <c r="C55" s="44">
        <f>SUM(D55:F55)</f>
        <v>21</v>
      </c>
      <c r="D55" s="51">
        <v>6</v>
      </c>
      <c r="E55" s="45">
        <v>15</v>
      </c>
      <c r="F55" s="45">
        <v>0</v>
      </c>
      <c r="G55" s="19"/>
    </row>
    <row r="56" spans="2:7" x14ac:dyDescent="0.15">
      <c r="B56" s="52"/>
      <c r="C56" s="53">
        <f>$C55/C55</f>
        <v>1</v>
      </c>
      <c r="D56" s="53">
        <f t="shared" ref="D56:F56" si="17">D55/$C55</f>
        <v>0.2857142857142857</v>
      </c>
      <c r="E56" s="53">
        <f t="shared" si="17"/>
        <v>0.7142857142857143</v>
      </c>
      <c r="F56" s="53">
        <f t="shared" si="17"/>
        <v>0</v>
      </c>
      <c r="G56" s="19"/>
    </row>
    <row r="57" spans="2:7" x14ac:dyDescent="0.15">
      <c r="B57" s="50" t="s">
        <v>20</v>
      </c>
      <c r="C57" s="44">
        <f>SUM(D57:F57)</f>
        <v>37</v>
      </c>
      <c r="D57" s="51">
        <v>8</v>
      </c>
      <c r="E57" s="45">
        <v>27</v>
      </c>
      <c r="F57" s="45">
        <v>2</v>
      </c>
      <c r="G57" s="19"/>
    </row>
    <row r="58" spans="2:7" x14ac:dyDescent="0.15">
      <c r="B58" s="52"/>
      <c r="C58" s="53">
        <f>$C57/C57</f>
        <v>1</v>
      </c>
      <c r="D58" s="53">
        <f t="shared" ref="D58:F58" si="18">D57/$C57</f>
        <v>0.21621621621621623</v>
      </c>
      <c r="E58" s="53">
        <f t="shared" si="18"/>
        <v>0.72972972972972971</v>
      </c>
      <c r="F58" s="53">
        <f t="shared" si="18"/>
        <v>5.4054054054054057E-2</v>
      </c>
      <c r="G58" s="19"/>
    </row>
    <row r="59" spans="2:7" x14ac:dyDescent="0.15">
      <c r="B59" s="50" t="s">
        <v>24</v>
      </c>
      <c r="C59" s="44">
        <f>SUM(D59:F59)</f>
        <v>20</v>
      </c>
      <c r="D59" s="51">
        <v>1</v>
      </c>
      <c r="E59" s="45">
        <v>16</v>
      </c>
      <c r="F59" s="45">
        <v>3</v>
      </c>
      <c r="G59" s="19"/>
    </row>
    <row r="60" spans="2:7" x14ac:dyDescent="0.15">
      <c r="B60" s="52"/>
      <c r="C60" s="53">
        <f>$C59/C59</f>
        <v>1</v>
      </c>
      <c r="D60" s="53">
        <f t="shared" ref="D60:F60" si="19">D59/$C59</f>
        <v>0.05</v>
      </c>
      <c r="E60" s="53">
        <f t="shared" si="19"/>
        <v>0.8</v>
      </c>
      <c r="F60" s="53">
        <f t="shared" si="19"/>
        <v>0.15</v>
      </c>
      <c r="G60" s="19"/>
    </row>
    <row r="61" spans="2:7" x14ac:dyDescent="0.4">
      <c r="G61" s="19"/>
    </row>
    <row r="62" spans="2:7" x14ac:dyDescent="0.4">
      <c r="B62" s="18" t="s">
        <v>49</v>
      </c>
      <c r="G62" s="19"/>
    </row>
    <row r="63" spans="2:7" s="24" customFormat="1" ht="32.25" customHeight="1" x14ac:dyDescent="0.4">
      <c r="B63" s="89"/>
      <c r="C63" s="90" t="s">
        <v>39</v>
      </c>
      <c r="D63" s="91" t="s">
        <v>259</v>
      </c>
      <c r="E63" s="91" t="s">
        <v>260</v>
      </c>
      <c r="F63" s="91" t="s">
        <v>91</v>
      </c>
    </row>
    <row r="64" spans="2:7" x14ac:dyDescent="0.15">
      <c r="B64" s="168" t="s">
        <v>42</v>
      </c>
      <c r="C64" s="44">
        <f>SUM(D64:F64)</f>
        <v>784</v>
      </c>
      <c r="D64" s="45">
        <f>SUM(D66,D68,D70,D72,D74,D76)</f>
        <v>115</v>
      </c>
      <c r="E64" s="45">
        <f t="shared" ref="E64:F64" si="20">SUM(E66,E68,E70,E72,E74,E76)</f>
        <v>603</v>
      </c>
      <c r="F64" s="45">
        <f t="shared" si="20"/>
        <v>66</v>
      </c>
      <c r="G64" s="19"/>
    </row>
    <row r="65" spans="2:7" ht="12.75" thickBot="1" x14ac:dyDescent="0.2">
      <c r="B65" s="47"/>
      <c r="C65" s="48">
        <f>$C64/C64</f>
        <v>1</v>
      </c>
      <c r="D65" s="48">
        <f>D64/$C64</f>
        <v>0.14668367346938777</v>
      </c>
      <c r="E65" s="48">
        <f t="shared" ref="E65:F65" si="21">E64/$C64</f>
        <v>0.76913265306122447</v>
      </c>
      <c r="F65" s="48">
        <f t="shared" si="21"/>
        <v>8.4183673469387751E-2</v>
      </c>
      <c r="G65" s="19"/>
    </row>
    <row r="66" spans="2:7" ht="12.75" thickTop="1" x14ac:dyDescent="0.15">
      <c r="B66" s="50" t="s">
        <v>500</v>
      </c>
      <c r="C66" s="44">
        <f>SUM(D66:F66)</f>
        <v>109</v>
      </c>
      <c r="D66" s="51">
        <v>11</v>
      </c>
      <c r="E66" s="45">
        <v>84</v>
      </c>
      <c r="F66" s="45">
        <v>14</v>
      </c>
    </row>
    <row r="67" spans="2:7" x14ac:dyDescent="0.15">
      <c r="B67" s="52"/>
      <c r="C67" s="53">
        <f>$C66/C66</f>
        <v>1</v>
      </c>
      <c r="D67" s="53">
        <f>D66/$C66</f>
        <v>0.10091743119266056</v>
      </c>
      <c r="E67" s="53">
        <f t="shared" ref="E67:F67" si="22">E66/$C66</f>
        <v>0.77064220183486243</v>
      </c>
      <c r="F67" s="53">
        <f t="shared" si="22"/>
        <v>0.12844036697247707</v>
      </c>
    </row>
    <row r="68" spans="2:7" x14ac:dyDescent="0.15">
      <c r="B68" s="50" t="s">
        <v>21</v>
      </c>
      <c r="C68" s="44">
        <f>SUM(D68:F68)</f>
        <v>226</v>
      </c>
      <c r="D68" s="51">
        <v>27</v>
      </c>
      <c r="E68" s="45">
        <v>178</v>
      </c>
      <c r="F68" s="45">
        <v>21</v>
      </c>
    </row>
    <row r="69" spans="2:7" x14ac:dyDescent="0.15">
      <c r="B69" s="52"/>
      <c r="C69" s="53">
        <f>$C68/C68</f>
        <v>1</v>
      </c>
      <c r="D69" s="53">
        <f>D68/$C68</f>
        <v>0.11946902654867257</v>
      </c>
      <c r="E69" s="53">
        <f t="shared" ref="E69:F69" si="23">E68/$C68</f>
        <v>0.78761061946902655</v>
      </c>
      <c r="F69" s="53">
        <f t="shared" si="23"/>
        <v>9.2920353982300891E-2</v>
      </c>
    </row>
    <row r="70" spans="2:7" x14ac:dyDescent="0.15">
      <c r="B70" s="50" t="s">
        <v>22</v>
      </c>
      <c r="C70" s="44">
        <f>SUM(D70:F70)</f>
        <v>276</v>
      </c>
      <c r="D70" s="51">
        <v>42</v>
      </c>
      <c r="E70" s="45">
        <v>214</v>
      </c>
      <c r="F70" s="45">
        <v>20</v>
      </c>
    </row>
    <row r="71" spans="2:7" x14ac:dyDescent="0.15">
      <c r="B71" s="52"/>
      <c r="C71" s="53">
        <f>$C70/C70</f>
        <v>1</v>
      </c>
      <c r="D71" s="53">
        <f>D70/$C70</f>
        <v>0.15217391304347827</v>
      </c>
      <c r="E71" s="53">
        <f t="shared" ref="E71:F71" si="24">E70/$C70</f>
        <v>0.77536231884057971</v>
      </c>
      <c r="F71" s="53">
        <f t="shared" si="24"/>
        <v>7.2463768115942032E-2</v>
      </c>
    </row>
    <row r="72" spans="2:7" x14ac:dyDescent="0.15">
      <c r="B72" s="50" t="s">
        <v>23</v>
      </c>
      <c r="C72" s="44">
        <f>SUM(D72:F72)</f>
        <v>90</v>
      </c>
      <c r="D72" s="51">
        <v>20</v>
      </c>
      <c r="E72" s="45">
        <v>64</v>
      </c>
      <c r="F72" s="45">
        <v>6</v>
      </c>
    </row>
    <row r="73" spans="2:7" x14ac:dyDescent="0.15">
      <c r="B73" s="52"/>
      <c r="C73" s="53">
        <f>$C72/C72</f>
        <v>1</v>
      </c>
      <c r="D73" s="53">
        <f>D72/$C72</f>
        <v>0.22222222222222221</v>
      </c>
      <c r="E73" s="53">
        <f t="shared" ref="E73:F73" si="25">E72/$C72</f>
        <v>0.71111111111111114</v>
      </c>
      <c r="F73" s="53">
        <f t="shared" si="25"/>
        <v>6.6666666666666666E-2</v>
      </c>
      <c r="G73" s="19"/>
    </row>
    <row r="74" spans="2:7" x14ac:dyDescent="0.15">
      <c r="B74" s="50" t="s">
        <v>320</v>
      </c>
      <c r="C74" s="44">
        <f>SUM(D74:F74)</f>
        <v>62</v>
      </c>
      <c r="D74" s="51">
        <v>11</v>
      </c>
      <c r="E74" s="45">
        <v>46</v>
      </c>
      <c r="F74" s="45">
        <v>5</v>
      </c>
      <c r="G74" s="19"/>
    </row>
    <row r="75" spans="2:7" x14ac:dyDescent="0.15">
      <c r="B75" s="52"/>
      <c r="C75" s="53">
        <f>$C74/C74</f>
        <v>1</v>
      </c>
      <c r="D75" s="53">
        <f>D74/$C74</f>
        <v>0.17741935483870969</v>
      </c>
      <c r="E75" s="53">
        <f t="shared" ref="E75:F75" si="26">E74/$C74</f>
        <v>0.74193548387096775</v>
      </c>
      <c r="F75" s="53">
        <f t="shared" si="26"/>
        <v>8.0645161290322578E-2</v>
      </c>
      <c r="G75" s="19"/>
    </row>
    <row r="76" spans="2:7" x14ac:dyDescent="0.15">
      <c r="B76" s="50" t="s">
        <v>319</v>
      </c>
      <c r="C76" s="44">
        <f>SUM(D76:F76)</f>
        <v>21</v>
      </c>
      <c r="D76" s="51">
        <v>4</v>
      </c>
      <c r="E76" s="45">
        <v>17</v>
      </c>
      <c r="F76" s="45">
        <v>0</v>
      </c>
      <c r="G76" s="19"/>
    </row>
    <row r="77" spans="2:7" ht="12.75" thickBot="1" x14ac:dyDescent="0.2">
      <c r="B77" s="52"/>
      <c r="C77" s="53">
        <f>$C76/C76</f>
        <v>1</v>
      </c>
      <c r="D77" s="53">
        <f>D76/$C76</f>
        <v>0.19047619047619047</v>
      </c>
      <c r="E77" s="53">
        <f t="shared" ref="E77:F77" si="27">E76/$C76</f>
        <v>0.80952380952380953</v>
      </c>
      <c r="F77" s="53">
        <f t="shared" si="27"/>
        <v>0</v>
      </c>
      <c r="G77" s="19"/>
    </row>
    <row r="78" spans="2:7" ht="14.25" thickTop="1" x14ac:dyDescent="0.15">
      <c r="B78" s="243" t="s">
        <v>489</v>
      </c>
      <c r="C78" s="244">
        <f t="shared" ref="C78:C79" si="28">SUM(D78:F78)</f>
        <v>763</v>
      </c>
      <c r="D78" s="244">
        <f>SUM(D66,D68,D70,D72,D74)</f>
        <v>111</v>
      </c>
      <c r="E78" s="244">
        <f>SUM(E66,E68,E70,E72,E74)</f>
        <v>586</v>
      </c>
      <c r="F78" s="244">
        <f>SUM(F66,F68,F70,F72,F74)</f>
        <v>66</v>
      </c>
      <c r="G78" s="19"/>
    </row>
    <row r="79" spans="2:7" ht="13.5" x14ac:dyDescent="0.15">
      <c r="B79" s="245"/>
      <c r="C79" s="237">
        <f t="shared" si="28"/>
        <v>1</v>
      </c>
      <c r="D79" s="238">
        <f>D78/$C78</f>
        <v>0.14547837483617301</v>
      </c>
      <c r="E79" s="238">
        <f t="shared" ref="E79:F79" si="29">E78/$C78</f>
        <v>0.76802096985583224</v>
      </c>
      <c r="F79" s="238">
        <f t="shared" si="29"/>
        <v>8.6500655307994764E-2</v>
      </c>
      <c r="G79" s="19"/>
    </row>
    <row r="80" spans="2:7" x14ac:dyDescent="0.4">
      <c r="G80" s="19"/>
    </row>
    <row r="81" spans="2:17" ht="16.5" customHeight="1" x14ac:dyDescent="0.4">
      <c r="B81" s="18" t="s">
        <v>311</v>
      </c>
      <c r="G81" s="19"/>
    </row>
    <row r="82" spans="2:17" s="24" customFormat="1" ht="45.75" customHeight="1" x14ac:dyDescent="0.4">
      <c r="B82" s="89"/>
      <c r="C82" s="90" t="s">
        <v>39</v>
      </c>
      <c r="D82" s="91" t="s">
        <v>259</v>
      </c>
      <c r="E82" s="91" t="s">
        <v>260</v>
      </c>
      <c r="F82" s="91" t="s">
        <v>91</v>
      </c>
    </row>
    <row r="83" spans="2:17" x14ac:dyDescent="0.15">
      <c r="B83" s="168" t="s">
        <v>42</v>
      </c>
      <c r="C83" s="44">
        <f>SUM(D83:F83)</f>
        <v>802</v>
      </c>
      <c r="D83" s="45">
        <f>SUM(D85,D87,D89,D91,D93,D95,D97)</f>
        <v>115</v>
      </c>
      <c r="E83" s="45">
        <f t="shared" ref="E83:F83" si="30">SUM(E85,E87,E89,E91,E93,E95,E97)</f>
        <v>613</v>
      </c>
      <c r="F83" s="45">
        <f t="shared" si="30"/>
        <v>74</v>
      </c>
      <c r="G83" s="19"/>
    </row>
    <row r="84" spans="2:17" ht="12.75" thickBot="1" x14ac:dyDescent="0.2">
      <c r="B84" s="47"/>
      <c r="C84" s="48">
        <f>$C83/C83</f>
        <v>1</v>
      </c>
      <c r="D84" s="48">
        <f t="shared" ref="D84:F84" si="31">D83/$C83</f>
        <v>0.14339152119700749</v>
      </c>
      <c r="E84" s="48">
        <f t="shared" si="31"/>
        <v>0.76433915211970072</v>
      </c>
      <c r="F84" s="48">
        <f t="shared" si="31"/>
        <v>9.2269326683291769E-2</v>
      </c>
      <c r="G84" s="19"/>
    </row>
    <row r="85" spans="2:17" ht="12.75" thickTop="1" x14ac:dyDescent="0.15">
      <c r="B85" s="50" t="s">
        <v>67</v>
      </c>
      <c r="C85" s="44">
        <f>SUM(D85:F85)</f>
        <v>262</v>
      </c>
      <c r="D85" s="51">
        <v>30</v>
      </c>
      <c r="E85" s="45">
        <v>211</v>
      </c>
      <c r="F85" s="45">
        <v>21</v>
      </c>
      <c r="G85" s="72"/>
      <c r="H85" s="73"/>
      <c r="I85" s="73"/>
      <c r="J85" s="73"/>
      <c r="K85" s="73"/>
      <c r="L85" s="73"/>
      <c r="M85" s="73"/>
      <c r="N85" s="73"/>
      <c r="O85" s="73"/>
      <c r="P85" s="73"/>
      <c r="Q85" s="73"/>
    </row>
    <row r="86" spans="2:17" x14ac:dyDescent="0.15">
      <c r="B86" s="52"/>
      <c r="C86" s="53">
        <f>$C85/C85</f>
        <v>1</v>
      </c>
      <c r="D86" s="53">
        <f t="shared" ref="D86:F86" si="32">D85/$C85</f>
        <v>0.11450381679389313</v>
      </c>
      <c r="E86" s="53">
        <f t="shared" si="32"/>
        <v>0.80534351145038163</v>
      </c>
      <c r="F86" s="53">
        <f t="shared" si="32"/>
        <v>8.0152671755725186E-2</v>
      </c>
      <c r="G86" s="72"/>
      <c r="H86" s="73"/>
      <c r="I86" s="73"/>
      <c r="J86" s="73"/>
      <c r="K86" s="73"/>
      <c r="L86" s="73"/>
      <c r="M86" s="73"/>
      <c r="N86" s="73"/>
      <c r="O86" s="73"/>
      <c r="P86" s="73"/>
      <c r="Q86" s="73"/>
    </row>
    <row r="87" spans="2:17" x14ac:dyDescent="0.15">
      <c r="B87" s="50" t="s">
        <v>31</v>
      </c>
      <c r="C87" s="44">
        <f>SUM(D87:F87)</f>
        <v>31</v>
      </c>
      <c r="D87" s="51">
        <v>5</v>
      </c>
      <c r="E87" s="45">
        <v>24</v>
      </c>
      <c r="F87" s="45">
        <v>2</v>
      </c>
      <c r="G87" s="72"/>
      <c r="H87" s="73"/>
      <c r="I87" s="73"/>
      <c r="J87" s="73"/>
      <c r="K87" s="73"/>
      <c r="L87" s="73"/>
      <c r="M87" s="73"/>
      <c r="N87" s="73"/>
      <c r="O87" s="73"/>
      <c r="P87" s="73"/>
      <c r="Q87" s="73"/>
    </row>
    <row r="88" spans="2:17" x14ac:dyDescent="0.15">
      <c r="B88" s="52"/>
      <c r="C88" s="53">
        <f>$C87/C87</f>
        <v>1</v>
      </c>
      <c r="D88" s="53">
        <f t="shared" ref="D88:F88" si="33">D87/$C87</f>
        <v>0.16129032258064516</v>
      </c>
      <c r="E88" s="53">
        <f t="shared" si="33"/>
        <v>0.77419354838709675</v>
      </c>
      <c r="F88" s="53">
        <f t="shared" si="33"/>
        <v>6.4516129032258063E-2</v>
      </c>
      <c r="G88" s="72"/>
      <c r="H88" s="73"/>
      <c r="I88" s="73"/>
      <c r="J88" s="73"/>
      <c r="K88" s="73"/>
      <c r="L88" s="73"/>
      <c r="M88" s="73"/>
      <c r="N88" s="73"/>
      <c r="O88" s="73"/>
      <c r="P88" s="73"/>
      <c r="Q88" s="73"/>
    </row>
    <row r="89" spans="2:17" x14ac:dyDescent="0.15">
      <c r="B89" s="50" t="s">
        <v>32</v>
      </c>
      <c r="C89" s="44">
        <f>SUM(D89:F89)</f>
        <v>56</v>
      </c>
      <c r="D89" s="51">
        <v>10</v>
      </c>
      <c r="E89" s="45">
        <v>42</v>
      </c>
      <c r="F89" s="45">
        <v>4</v>
      </c>
      <c r="G89" s="72"/>
      <c r="H89" s="73"/>
      <c r="I89" s="73"/>
      <c r="J89" s="73"/>
      <c r="K89" s="73"/>
      <c r="L89" s="73"/>
      <c r="M89" s="73"/>
      <c r="N89" s="73"/>
      <c r="O89" s="73"/>
      <c r="P89" s="73"/>
      <c r="Q89" s="73"/>
    </row>
    <row r="90" spans="2:17" x14ac:dyDescent="0.15">
      <c r="B90" s="52"/>
      <c r="C90" s="53">
        <f>$C89/C89</f>
        <v>1</v>
      </c>
      <c r="D90" s="53">
        <f t="shared" ref="D90:F90" si="34">D89/$C89</f>
        <v>0.17857142857142858</v>
      </c>
      <c r="E90" s="53">
        <f t="shared" si="34"/>
        <v>0.75</v>
      </c>
      <c r="F90" s="53">
        <f t="shared" si="34"/>
        <v>7.1428571428571425E-2</v>
      </c>
      <c r="G90" s="72"/>
      <c r="H90" s="73"/>
      <c r="I90" s="73"/>
      <c r="J90" s="73"/>
      <c r="K90" s="73"/>
      <c r="L90" s="73"/>
      <c r="M90" s="73"/>
      <c r="N90" s="73"/>
      <c r="O90" s="73"/>
      <c r="P90" s="73"/>
      <c r="Q90" s="73"/>
    </row>
    <row r="91" spans="2:17" x14ac:dyDescent="0.15">
      <c r="B91" s="50" t="s">
        <v>33</v>
      </c>
      <c r="C91" s="44">
        <f>SUM(D91:F91)</f>
        <v>235</v>
      </c>
      <c r="D91" s="51">
        <v>41</v>
      </c>
      <c r="E91" s="45">
        <v>177</v>
      </c>
      <c r="F91" s="45">
        <v>17</v>
      </c>
      <c r="G91" s="72"/>
      <c r="H91" s="73"/>
      <c r="I91" s="73"/>
      <c r="J91" s="73"/>
      <c r="K91" s="73"/>
      <c r="L91" s="73"/>
      <c r="M91" s="73"/>
      <c r="N91" s="73"/>
      <c r="O91" s="73"/>
      <c r="P91" s="73"/>
      <c r="Q91" s="73"/>
    </row>
    <row r="92" spans="2:17" x14ac:dyDescent="0.15">
      <c r="B92" s="52"/>
      <c r="C92" s="53">
        <f>$C91/C91</f>
        <v>1</v>
      </c>
      <c r="D92" s="53">
        <f t="shared" ref="D92:F92" si="35">D91/$C91</f>
        <v>0.17446808510638298</v>
      </c>
      <c r="E92" s="53">
        <f t="shared" si="35"/>
        <v>0.7531914893617021</v>
      </c>
      <c r="F92" s="53">
        <f t="shared" si="35"/>
        <v>7.2340425531914887E-2</v>
      </c>
      <c r="G92" s="19"/>
    </row>
    <row r="93" spans="2:17" ht="12" customHeight="1" x14ac:dyDescent="0.15">
      <c r="B93" s="50" t="s">
        <v>34</v>
      </c>
      <c r="C93" s="44">
        <f>SUM(D93:F93)</f>
        <v>99</v>
      </c>
      <c r="D93" s="51">
        <v>12</v>
      </c>
      <c r="E93" s="45">
        <v>74</v>
      </c>
      <c r="F93" s="45">
        <v>13</v>
      </c>
      <c r="G93" s="19"/>
    </row>
    <row r="94" spans="2:17" ht="12" customHeight="1" x14ac:dyDescent="0.15">
      <c r="B94" s="52"/>
      <c r="C94" s="53">
        <f>$C93/C93</f>
        <v>1</v>
      </c>
      <c r="D94" s="53">
        <f t="shared" ref="D94:F94" si="36">D93/$C93</f>
        <v>0.12121212121212122</v>
      </c>
      <c r="E94" s="53">
        <f t="shared" si="36"/>
        <v>0.74747474747474751</v>
      </c>
      <c r="F94" s="53">
        <f t="shared" si="36"/>
        <v>0.13131313131313133</v>
      </c>
      <c r="G94" s="19"/>
    </row>
    <row r="95" spans="2:17" ht="12" customHeight="1" x14ac:dyDescent="0.15">
      <c r="B95" s="50" t="s">
        <v>35</v>
      </c>
      <c r="C95" s="44">
        <f>SUM(D95:F95)</f>
        <v>97</v>
      </c>
      <c r="D95" s="51">
        <v>17</v>
      </c>
      <c r="E95" s="45">
        <v>67</v>
      </c>
      <c r="F95" s="45">
        <v>13</v>
      </c>
      <c r="G95" s="19"/>
    </row>
    <row r="96" spans="2:17" s="57" customFormat="1" ht="12" customHeight="1" x14ac:dyDescent="0.15">
      <c r="B96" s="52"/>
      <c r="C96" s="53">
        <f t="shared" ref="C96" si="37">$C95/C95</f>
        <v>1</v>
      </c>
      <c r="D96" s="53">
        <f t="shared" ref="D96:F96" si="38">D95/$C95</f>
        <v>0.17525773195876287</v>
      </c>
      <c r="E96" s="53">
        <f t="shared" si="38"/>
        <v>0.69072164948453607</v>
      </c>
      <c r="F96" s="53">
        <f t="shared" si="38"/>
        <v>0.13402061855670103</v>
      </c>
    </row>
    <row r="97" spans="2:7" ht="12" customHeight="1" x14ac:dyDescent="0.15">
      <c r="B97" s="50" t="s">
        <v>0</v>
      </c>
      <c r="C97" s="44">
        <f>SUM(D97:F97)</f>
        <v>22</v>
      </c>
      <c r="D97" s="51">
        <v>0</v>
      </c>
      <c r="E97" s="45">
        <v>18</v>
      </c>
      <c r="F97" s="45">
        <v>4</v>
      </c>
      <c r="G97" s="19"/>
    </row>
    <row r="98" spans="2:7" s="57" customFormat="1" ht="12" customHeight="1" x14ac:dyDescent="0.15">
      <c r="B98" s="52"/>
      <c r="C98" s="53">
        <f t="shared" ref="C98" si="39">$C97/C97</f>
        <v>1</v>
      </c>
      <c r="D98" s="53">
        <f t="shared" ref="D98:F98" si="40">D97/$C97</f>
        <v>0</v>
      </c>
      <c r="E98" s="53">
        <f t="shared" si="40"/>
        <v>0.81818181818181823</v>
      </c>
      <c r="F98" s="53">
        <f t="shared" si="40"/>
        <v>0.18181818181818182</v>
      </c>
    </row>
    <row r="99" spans="2:7" s="57" customFormat="1" ht="13.5" x14ac:dyDescent="0.4">
      <c r="E99" s="58"/>
    </row>
  </sheetData>
  <phoneticPr fontId="2"/>
  <pageMargins left="0.70866141732283472" right="0.70866141732283472" top="0.74803149606299213" bottom="0.74803149606299213" header="0.31496062992125984" footer="0.31496062992125984"/>
  <pageSetup paperSize="9" orientation="landscape" r:id="rId1"/>
  <rowBreaks count="3" manualBreakCount="3">
    <brk id="19" max="11" man="1"/>
    <brk id="46" max="11" man="1"/>
    <brk id="80" max="1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01"/>
  <sheetViews>
    <sheetView view="pageBreakPreview" zoomScaleNormal="100" zoomScaleSheetLayoutView="100" workbookViewId="0"/>
  </sheetViews>
  <sheetFormatPr defaultRowHeight="12" x14ac:dyDescent="0.4"/>
  <cols>
    <col min="1" max="1" width="3.625" style="18" customWidth="1"/>
    <col min="2" max="2" width="17.75" style="18" customWidth="1"/>
    <col min="3" max="4" width="10.625" style="18" customWidth="1"/>
    <col min="5" max="5" width="10.625" style="19" customWidth="1"/>
    <col min="6" max="8" width="10.625" style="18" customWidth="1"/>
    <col min="9" max="16384" width="9" style="18"/>
  </cols>
  <sheetData>
    <row r="1" spans="2:12" ht="27.75" customHeight="1" x14ac:dyDescent="0.4">
      <c r="B1" s="370" t="s">
        <v>513</v>
      </c>
    </row>
    <row r="3" spans="2:12" x14ac:dyDescent="0.4">
      <c r="B3" s="10" t="s">
        <v>247</v>
      </c>
      <c r="C3" s="10"/>
      <c r="D3" s="10"/>
      <c r="E3" s="11"/>
      <c r="F3" s="10"/>
      <c r="G3" s="10"/>
    </row>
    <row r="4" spans="2:12" ht="16.5" customHeight="1" x14ac:dyDescent="0.4">
      <c r="B4" s="10" t="s">
        <v>252</v>
      </c>
    </row>
    <row r="5" spans="2:12" ht="14.25" customHeight="1" x14ac:dyDescent="0.4"/>
    <row r="6" spans="2:12" s="142" customFormat="1" ht="24.75" customHeight="1" x14ac:dyDescent="0.4">
      <c r="B6" s="139"/>
      <c r="C6" s="140"/>
      <c r="D6" s="140"/>
      <c r="E6" s="23" t="s">
        <v>141</v>
      </c>
      <c r="F6" s="23" t="s">
        <v>25</v>
      </c>
      <c r="J6" s="18"/>
      <c r="L6" s="185"/>
    </row>
    <row r="7" spans="2:12" ht="15" customHeight="1" x14ac:dyDescent="0.15">
      <c r="B7" s="143" t="s">
        <v>265</v>
      </c>
      <c r="C7" s="163"/>
      <c r="D7" s="163"/>
      <c r="E7" s="85">
        <v>6</v>
      </c>
      <c r="F7" s="146">
        <f>E7/E$12</f>
        <v>5.2173913043478258E-2</v>
      </c>
      <c r="L7" s="185"/>
    </row>
    <row r="8" spans="2:12" ht="15" customHeight="1" x14ac:dyDescent="0.15">
      <c r="B8" s="143" t="s">
        <v>266</v>
      </c>
      <c r="C8" s="163"/>
      <c r="D8" s="163"/>
      <c r="E8" s="85">
        <v>7</v>
      </c>
      <c r="F8" s="146">
        <f>E8/E$12</f>
        <v>6.0869565217391307E-2</v>
      </c>
      <c r="L8" s="185"/>
    </row>
    <row r="9" spans="2:12" ht="15" customHeight="1" x14ac:dyDescent="0.15">
      <c r="B9" s="143" t="s">
        <v>263</v>
      </c>
      <c r="C9" s="163"/>
      <c r="D9" s="163"/>
      <c r="E9" s="85">
        <v>50</v>
      </c>
      <c r="F9" s="146">
        <f>E9/E$12</f>
        <v>0.43478260869565216</v>
      </c>
      <c r="L9" s="185"/>
    </row>
    <row r="10" spans="2:12" ht="15" customHeight="1" x14ac:dyDescent="0.15">
      <c r="B10" s="143" t="s">
        <v>264</v>
      </c>
      <c r="C10" s="163"/>
      <c r="D10" s="163"/>
      <c r="E10" s="85">
        <v>47</v>
      </c>
      <c r="F10" s="146">
        <f>E10/E$12</f>
        <v>0.40869565217391307</v>
      </c>
      <c r="L10" s="185"/>
    </row>
    <row r="11" spans="2:12" ht="15" customHeight="1" thickBot="1" x14ac:dyDescent="0.2">
      <c r="B11" s="170" t="s">
        <v>0</v>
      </c>
      <c r="C11" s="186"/>
      <c r="D11" s="186"/>
      <c r="E11" s="150">
        <v>5</v>
      </c>
      <c r="F11" s="146">
        <f>E11/E$12</f>
        <v>4.3478260869565216E-2</v>
      </c>
    </row>
    <row r="12" spans="2:12" ht="15" customHeight="1" thickTop="1" x14ac:dyDescent="0.15">
      <c r="B12" s="325" t="s">
        <v>14</v>
      </c>
      <c r="C12" s="326"/>
      <c r="D12" s="327"/>
      <c r="E12" s="152">
        <f>SUM(E7:E11)</f>
        <v>115</v>
      </c>
      <c r="F12" s="153">
        <f>SUM(F7:F11)</f>
        <v>1</v>
      </c>
    </row>
    <row r="14" spans="2:12" x14ac:dyDescent="0.4">
      <c r="B14" s="18" t="s">
        <v>80</v>
      </c>
    </row>
    <row r="15" spans="2:12" ht="30.75" customHeight="1" x14ac:dyDescent="0.4">
      <c r="B15" s="1"/>
      <c r="C15" s="83" t="s">
        <v>39</v>
      </c>
      <c r="D15" s="83" t="s">
        <v>265</v>
      </c>
      <c r="E15" s="83" t="s">
        <v>266</v>
      </c>
      <c r="F15" s="83" t="s">
        <v>263</v>
      </c>
      <c r="G15" s="83" t="s">
        <v>264</v>
      </c>
      <c r="H15" s="83" t="s">
        <v>91</v>
      </c>
    </row>
    <row r="16" spans="2:12" ht="15" customHeight="1" x14ac:dyDescent="0.4">
      <c r="B16" s="4" t="s">
        <v>267</v>
      </c>
      <c r="C16" s="5">
        <f>SUM(D16:H16)</f>
        <v>82</v>
      </c>
      <c r="D16" s="5">
        <v>7</v>
      </c>
      <c r="E16" s="5">
        <v>2</v>
      </c>
      <c r="F16" s="5">
        <v>40</v>
      </c>
      <c r="G16" s="5">
        <v>32</v>
      </c>
      <c r="H16" s="5">
        <v>1</v>
      </c>
    </row>
    <row r="17" spans="2:14" ht="15" customHeight="1" x14ac:dyDescent="0.4">
      <c r="B17" s="7" t="s">
        <v>268</v>
      </c>
      <c r="C17" s="5">
        <f>SUM(D17:H17)</f>
        <v>115</v>
      </c>
      <c r="D17" s="8">
        <v>6</v>
      </c>
      <c r="E17" s="8">
        <v>7</v>
      </c>
      <c r="F17" s="8">
        <v>50</v>
      </c>
      <c r="G17" s="8">
        <v>47</v>
      </c>
      <c r="H17" s="8">
        <v>5</v>
      </c>
    </row>
    <row r="18" spans="2:14" ht="7.5" customHeight="1" x14ac:dyDescent="0.4">
      <c r="B18" s="10"/>
      <c r="C18" s="10"/>
      <c r="D18" s="10"/>
      <c r="E18" s="11"/>
      <c r="F18" s="10"/>
      <c r="G18" s="10"/>
      <c r="H18" s="10"/>
    </row>
    <row r="19" spans="2:14" ht="15" customHeight="1" x14ac:dyDescent="0.4">
      <c r="B19" s="4" t="s">
        <v>267</v>
      </c>
      <c r="C19" s="12">
        <f>C16/C16</f>
        <v>1</v>
      </c>
      <c r="D19" s="12">
        <f>D16/$C16</f>
        <v>8.5365853658536592E-2</v>
      </c>
      <c r="E19" s="12">
        <f t="shared" ref="E19:H20" si="0">E16/$C16</f>
        <v>2.4390243902439025E-2</v>
      </c>
      <c r="F19" s="12">
        <f t="shared" si="0"/>
        <v>0.48780487804878048</v>
      </c>
      <c r="G19" s="12">
        <f t="shared" si="0"/>
        <v>0.3902439024390244</v>
      </c>
      <c r="H19" s="12">
        <f t="shared" si="0"/>
        <v>1.2195121951219513E-2</v>
      </c>
    </row>
    <row r="20" spans="2:14" ht="15" customHeight="1" x14ac:dyDescent="0.4">
      <c r="B20" s="7" t="s">
        <v>268</v>
      </c>
      <c r="C20" s="12">
        <f>C17/C17</f>
        <v>1</v>
      </c>
      <c r="D20" s="12">
        <f>D17/$C17</f>
        <v>5.2173913043478258E-2</v>
      </c>
      <c r="E20" s="12">
        <f t="shared" si="0"/>
        <v>6.0869565217391307E-2</v>
      </c>
      <c r="F20" s="12">
        <f t="shared" si="0"/>
        <v>0.43478260869565216</v>
      </c>
      <c r="G20" s="12">
        <f t="shared" si="0"/>
        <v>0.40869565217391307</v>
      </c>
      <c r="H20" s="12">
        <f t="shared" si="0"/>
        <v>4.3478260869565216E-2</v>
      </c>
    </row>
    <row r="21" spans="2:14" ht="15" customHeight="1" x14ac:dyDescent="0.4">
      <c r="B21" s="37"/>
      <c r="C21" s="38"/>
      <c r="D21" s="38"/>
      <c r="E21" s="38"/>
      <c r="F21" s="38"/>
      <c r="G21" s="38"/>
      <c r="H21" s="38"/>
      <c r="I21" s="38"/>
      <c r="J21" s="38"/>
      <c r="K21" s="38"/>
      <c r="L21" s="38"/>
      <c r="M21" s="38"/>
      <c r="N21" s="38"/>
    </row>
    <row r="22" spans="2:14" x14ac:dyDescent="0.4">
      <c r="B22" s="18" t="s">
        <v>36</v>
      </c>
    </row>
    <row r="23" spans="2:14" s="24" customFormat="1" ht="42" customHeight="1" x14ac:dyDescent="0.4">
      <c r="B23" s="89"/>
      <c r="C23" s="90" t="s">
        <v>39</v>
      </c>
      <c r="D23" s="91" t="s">
        <v>265</v>
      </c>
      <c r="E23" s="96" t="s">
        <v>266</v>
      </c>
      <c r="F23" s="91" t="s">
        <v>263</v>
      </c>
      <c r="G23" s="91" t="s">
        <v>264</v>
      </c>
      <c r="H23" s="91" t="s">
        <v>91</v>
      </c>
    </row>
    <row r="24" spans="2:14" x14ac:dyDescent="0.15">
      <c r="B24" s="168" t="s">
        <v>42</v>
      </c>
      <c r="C24" s="44">
        <f>SUM(D24:H24)</f>
        <v>115</v>
      </c>
      <c r="D24" s="45">
        <f>SUM(D26,D28,D30,D32,D34,D36,D38,D40,D42,D44,D46)</f>
        <v>6</v>
      </c>
      <c r="E24" s="45">
        <f t="shared" ref="E24:H24" si="1">SUM(E26,E28,E30,E32,E34,E36,E38,E40,E42,E44,E46)</f>
        <v>7</v>
      </c>
      <c r="F24" s="45">
        <f t="shared" si="1"/>
        <v>50</v>
      </c>
      <c r="G24" s="45">
        <f t="shared" si="1"/>
        <v>47</v>
      </c>
      <c r="H24" s="45">
        <f t="shared" si="1"/>
        <v>5</v>
      </c>
    </row>
    <row r="25" spans="2:14" ht="12.75" thickBot="1" x14ac:dyDescent="0.2">
      <c r="B25" s="47"/>
      <c r="C25" s="48">
        <f>$C24/C24</f>
        <v>1</v>
      </c>
      <c r="D25" s="48">
        <f>D24/$C24</f>
        <v>5.2173913043478258E-2</v>
      </c>
      <c r="E25" s="48">
        <f t="shared" ref="E25:H25" si="2">E24/$C24</f>
        <v>6.0869565217391307E-2</v>
      </c>
      <c r="F25" s="48">
        <f t="shared" si="2"/>
        <v>0.43478260869565216</v>
      </c>
      <c r="G25" s="48">
        <f t="shared" si="2"/>
        <v>0.40869565217391307</v>
      </c>
      <c r="H25" s="48">
        <f t="shared" si="2"/>
        <v>4.3478260869565216E-2</v>
      </c>
    </row>
    <row r="26" spans="2:14" ht="12.75" thickTop="1" x14ac:dyDescent="0.15">
      <c r="B26" s="50" t="s">
        <v>5</v>
      </c>
      <c r="C26" s="44">
        <f>SUM(D26:H26)</f>
        <v>34</v>
      </c>
      <c r="D26" s="51">
        <v>1</v>
      </c>
      <c r="E26" s="45">
        <v>3</v>
      </c>
      <c r="F26" s="45">
        <v>18</v>
      </c>
      <c r="G26" s="45">
        <v>9</v>
      </c>
      <c r="H26" s="45">
        <v>3</v>
      </c>
    </row>
    <row r="27" spans="2:14" x14ac:dyDescent="0.15">
      <c r="B27" s="52"/>
      <c r="C27" s="53">
        <f>$C26/C26</f>
        <v>1</v>
      </c>
      <c r="D27" s="53">
        <f>D26/$C26</f>
        <v>2.9411764705882353E-2</v>
      </c>
      <c r="E27" s="53">
        <f t="shared" ref="E27:H27" si="3">E26/$C26</f>
        <v>8.8235294117647065E-2</v>
      </c>
      <c r="F27" s="53">
        <f t="shared" si="3"/>
        <v>0.52941176470588236</v>
      </c>
      <c r="G27" s="53">
        <f t="shared" si="3"/>
        <v>0.26470588235294118</v>
      </c>
      <c r="H27" s="53">
        <f t="shared" si="3"/>
        <v>8.8235294117647065E-2</v>
      </c>
    </row>
    <row r="28" spans="2:14" x14ac:dyDescent="0.15">
      <c r="B28" s="50" t="s">
        <v>6</v>
      </c>
      <c r="C28" s="44">
        <f>SUM(D28:H28)</f>
        <v>9</v>
      </c>
      <c r="D28" s="51">
        <v>0</v>
      </c>
      <c r="E28" s="45">
        <v>0</v>
      </c>
      <c r="F28" s="45">
        <v>4</v>
      </c>
      <c r="G28" s="45">
        <v>4</v>
      </c>
      <c r="H28" s="45">
        <v>1</v>
      </c>
    </row>
    <row r="29" spans="2:14" x14ac:dyDescent="0.15">
      <c r="B29" s="52"/>
      <c r="C29" s="53">
        <f>$C28/C28</f>
        <v>1</v>
      </c>
      <c r="D29" s="53">
        <f>D28/$C28</f>
        <v>0</v>
      </c>
      <c r="E29" s="53">
        <f t="shared" ref="E29:H29" si="4">E28/$C28</f>
        <v>0</v>
      </c>
      <c r="F29" s="53">
        <f t="shared" si="4"/>
        <v>0.44444444444444442</v>
      </c>
      <c r="G29" s="53">
        <f t="shared" si="4"/>
        <v>0.44444444444444442</v>
      </c>
      <c r="H29" s="53">
        <f t="shared" si="4"/>
        <v>0.1111111111111111</v>
      </c>
    </row>
    <row r="30" spans="2:14" x14ac:dyDescent="0.15">
      <c r="B30" s="50" t="s">
        <v>7</v>
      </c>
      <c r="C30" s="44">
        <f>SUM(D30:H30)</f>
        <v>32</v>
      </c>
      <c r="D30" s="51">
        <v>2</v>
      </c>
      <c r="E30" s="45">
        <v>2</v>
      </c>
      <c r="F30" s="45">
        <v>11</v>
      </c>
      <c r="G30" s="45">
        <v>16</v>
      </c>
      <c r="H30" s="45">
        <v>1</v>
      </c>
    </row>
    <row r="31" spans="2:14" x14ac:dyDescent="0.15">
      <c r="B31" s="52"/>
      <c r="C31" s="53">
        <f>$C30/C30</f>
        <v>1</v>
      </c>
      <c r="D31" s="53">
        <f>D30/$C30</f>
        <v>6.25E-2</v>
      </c>
      <c r="E31" s="53">
        <f t="shared" ref="E31:H31" si="5">E30/$C30</f>
        <v>6.25E-2</v>
      </c>
      <c r="F31" s="53">
        <f t="shared" si="5"/>
        <v>0.34375</v>
      </c>
      <c r="G31" s="53">
        <f t="shared" si="5"/>
        <v>0.5</v>
      </c>
      <c r="H31" s="53">
        <f t="shared" si="5"/>
        <v>3.125E-2</v>
      </c>
    </row>
    <row r="32" spans="2:14" x14ac:dyDescent="0.15">
      <c r="B32" s="50" t="s">
        <v>8</v>
      </c>
      <c r="C32" s="44">
        <f>SUM(D32:H32)</f>
        <v>4</v>
      </c>
      <c r="D32" s="51">
        <v>1</v>
      </c>
      <c r="E32" s="45">
        <v>0</v>
      </c>
      <c r="F32" s="45">
        <v>2</v>
      </c>
      <c r="G32" s="45">
        <v>1</v>
      </c>
      <c r="H32" s="45">
        <v>0</v>
      </c>
    </row>
    <row r="33" spans="2:8" x14ac:dyDescent="0.15">
      <c r="B33" s="52"/>
      <c r="C33" s="53">
        <f>$C32/C32</f>
        <v>1</v>
      </c>
      <c r="D33" s="53">
        <f>D32/$C32</f>
        <v>0.25</v>
      </c>
      <c r="E33" s="53">
        <f t="shared" ref="E33:H33" si="6">E32/$C32</f>
        <v>0</v>
      </c>
      <c r="F33" s="53">
        <f t="shared" si="6"/>
        <v>0.5</v>
      </c>
      <c r="G33" s="53">
        <f t="shared" si="6"/>
        <v>0.25</v>
      </c>
      <c r="H33" s="53">
        <f t="shared" si="6"/>
        <v>0</v>
      </c>
    </row>
    <row r="34" spans="2:8" x14ac:dyDescent="0.15">
      <c r="B34" s="50" t="s">
        <v>9</v>
      </c>
      <c r="C34" s="44">
        <f>SUM(D34:H34)</f>
        <v>18</v>
      </c>
      <c r="D34" s="51">
        <v>2</v>
      </c>
      <c r="E34" s="45">
        <v>1</v>
      </c>
      <c r="F34" s="45">
        <v>8</v>
      </c>
      <c r="G34" s="45">
        <v>7</v>
      </c>
      <c r="H34" s="45">
        <v>0</v>
      </c>
    </row>
    <row r="35" spans="2:8" x14ac:dyDescent="0.15">
      <c r="B35" s="52"/>
      <c r="C35" s="53">
        <f>$C34/C34</f>
        <v>1</v>
      </c>
      <c r="D35" s="53">
        <f>D34/$C34</f>
        <v>0.1111111111111111</v>
      </c>
      <c r="E35" s="53">
        <f t="shared" ref="E35:H35" si="7">E34/$C34</f>
        <v>5.5555555555555552E-2</v>
      </c>
      <c r="F35" s="53">
        <f t="shared" si="7"/>
        <v>0.44444444444444442</v>
      </c>
      <c r="G35" s="53">
        <f t="shared" si="7"/>
        <v>0.3888888888888889</v>
      </c>
      <c r="H35" s="53">
        <f t="shared" si="7"/>
        <v>0</v>
      </c>
    </row>
    <row r="36" spans="2:8" x14ac:dyDescent="0.15">
      <c r="B36" s="50" t="s">
        <v>1</v>
      </c>
      <c r="C36" s="44">
        <f>SUM(D36:H36)</f>
        <v>2</v>
      </c>
      <c r="D36" s="51">
        <v>0</v>
      </c>
      <c r="E36" s="45">
        <v>0</v>
      </c>
      <c r="F36" s="45">
        <v>1</v>
      </c>
      <c r="G36" s="45">
        <v>1</v>
      </c>
      <c r="H36" s="45">
        <v>0</v>
      </c>
    </row>
    <row r="37" spans="2:8" x14ac:dyDescent="0.15">
      <c r="B37" s="52"/>
      <c r="C37" s="53">
        <f>$C36/C36</f>
        <v>1</v>
      </c>
      <c r="D37" s="53">
        <f>D36/$C36</f>
        <v>0</v>
      </c>
      <c r="E37" s="53">
        <f t="shared" ref="E37:H37" si="8">E36/$C36</f>
        <v>0</v>
      </c>
      <c r="F37" s="53">
        <f t="shared" si="8"/>
        <v>0.5</v>
      </c>
      <c r="G37" s="53">
        <f t="shared" si="8"/>
        <v>0.5</v>
      </c>
      <c r="H37" s="53">
        <f t="shared" si="8"/>
        <v>0</v>
      </c>
    </row>
    <row r="38" spans="2:8" x14ac:dyDescent="0.15">
      <c r="B38" s="50" t="s">
        <v>10</v>
      </c>
      <c r="C38" s="44">
        <f>SUM(D38:H38)</f>
        <v>1</v>
      </c>
      <c r="D38" s="51">
        <v>0</v>
      </c>
      <c r="E38" s="45">
        <v>0</v>
      </c>
      <c r="F38" s="45">
        <v>0</v>
      </c>
      <c r="G38" s="45">
        <v>1</v>
      </c>
      <c r="H38" s="45">
        <v>0</v>
      </c>
    </row>
    <row r="39" spans="2:8" x14ac:dyDescent="0.15">
      <c r="B39" s="52"/>
      <c r="C39" s="53">
        <f>$C38/C38</f>
        <v>1</v>
      </c>
      <c r="D39" s="53">
        <f>D38/$C38</f>
        <v>0</v>
      </c>
      <c r="E39" s="53">
        <f t="shared" ref="E39:H39" si="9">E38/$C38</f>
        <v>0</v>
      </c>
      <c r="F39" s="53">
        <f t="shared" si="9"/>
        <v>0</v>
      </c>
      <c r="G39" s="53">
        <f t="shared" si="9"/>
        <v>1</v>
      </c>
      <c r="H39" s="53">
        <f t="shared" si="9"/>
        <v>0</v>
      </c>
    </row>
    <row r="40" spans="2:8" x14ac:dyDescent="0.15">
      <c r="B40" s="50" t="s">
        <v>11</v>
      </c>
      <c r="C40" s="44">
        <f>SUM(D40:H40)</f>
        <v>0</v>
      </c>
      <c r="D40" s="51">
        <v>0</v>
      </c>
      <c r="E40" s="45">
        <v>0</v>
      </c>
      <c r="F40" s="45">
        <v>0</v>
      </c>
      <c r="G40" s="45">
        <v>0</v>
      </c>
      <c r="H40" s="45">
        <v>0</v>
      </c>
    </row>
    <row r="41" spans="2:8" x14ac:dyDescent="0.15">
      <c r="B41" s="52"/>
      <c r="C41" s="53">
        <v>0</v>
      </c>
      <c r="D41" s="53">
        <v>0</v>
      </c>
      <c r="E41" s="53">
        <v>0</v>
      </c>
      <c r="F41" s="53">
        <v>0</v>
      </c>
      <c r="G41" s="53">
        <v>0</v>
      </c>
      <c r="H41" s="53">
        <v>0</v>
      </c>
    </row>
    <row r="42" spans="2:8" x14ac:dyDescent="0.15">
      <c r="B42" s="50" t="s">
        <v>12</v>
      </c>
      <c r="C42" s="44">
        <f>SUM(D42:H42)</f>
        <v>3</v>
      </c>
      <c r="D42" s="51">
        <v>0</v>
      </c>
      <c r="E42" s="45">
        <v>0</v>
      </c>
      <c r="F42" s="45">
        <v>0</v>
      </c>
      <c r="G42" s="45">
        <v>3</v>
      </c>
      <c r="H42" s="45">
        <v>0</v>
      </c>
    </row>
    <row r="43" spans="2:8" x14ac:dyDescent="0.15">
      <c r="B43" s="52"/>
      <c r="C43" s="53">
        <f>$C42/C42</f>
        <v>1</v>
      </c>
      <c r="D43" s="53">
        <f>D42/$C42</f>
        <v>0</v>
      </c>
      <c r="E43" s="53">
        <f t="shared" ref="E43:H43" si="10">E42/$C42</f>
        <v>0</v>
      </c>
      <c r="F43" s="53">
        <f t="shared" si="10"/>
        <v>0</v>
      </c>
      <c r="G43" s="53">
        <f t="shared" si="10"/>
        <v>1</v>
      </c>
      <c r="H43" s="53">
        <f t="shared" si="10"/>
        <v>0</v>
      </c>
    </row>
    <row r="44" spans="2:8" x14ac:dyDescent="0.15">
      <c r="B44" s="50" t="s">
        <v>13</v>
      </c>
      <c r="C44" s="44">
        <f>SUM(D44:H44)</f>
        <v>2</v>
      </c>
      <c r="D44" s="51">
        <v>0</v>
      </c>
      <c r="E44" s="45">
        <v>1</v>
      </c>
      <c r="F44" s="45">
        <v>1</v>
      </c>
      <c r="G44" s="45">
        <v>0</v>
      </c>
      <c r="H44" s="45">
        <v>0</v>
      </c>
    </row>
    <row r="45" spans="2:8" x14ac:dyDescent="0.15">
      <c r="B45" s="52"/>
      <c r="C45" s="53">
        <f>$C44/C44</f>
        <v>1</v>
      </c>
      <c r="D45" s="53">
        <f>D44/$C44</f>
        <v>0</v>
      </c>
      <c r="E45" s="53">
        <f t="shared" ref="E45:H45" si="11">E44/$C44</f>
        <v>0.5</v>
      </c>
      <c r="F45" s="53">
        <f t="shared" si="11"/>
        <v>0.5</v>
      </c>
      <c r="G45" s="53">
        <f t="shared" si="11"/>
        <v>0</v>
      </c>
      <c r="H45" s="53">
        <f t="shared" si="11"/>
        <v>0</v>
      </c>
    </row>
    <row r="46" spans="2:8" x14ac:dyDescent="0.15">
      <c r="B46" s="50" t="s">
        <v>43</v>
      </c>
      <c r="C46" s="44">
        <f>SUM(D46:H46)</f>
        <v>10</v>
      </c>
      <c r="D46" s="51">
        <v>0</v>
      </c>
      <c r="E46" s="45">
        <v>0</v>
      </c>
      <c r="F46" s="45">
        <v>5</v>
      </c>
      <c r="G46" s="45">
        <v>5</v>
      </c>
      <c r="H46" s="45">
        <v>0</v>
      </c>
    </row>
    <row r="47" spans="2:8" x14ac:dyDescent="0.15">
      <c r="B47" s="52"/>
      <c r="C47" s="53">
        <f>$C46/C46</f>
        <v>1</v>
      </c>
      <c r="D47" s="53">
        <f>D46/$C46</f>
        <v>0</v>
      </c>
      <c r="E47" s="53">
        <f t="shared" ref="E47:H47" si="12">E46/$C46</f>
        <v>0</v>
      </c>
      <c r="F47" s="53">
        <f t="shared" si="12"/>
        <v>0.5</v>
      </c>
      <c r="G47" s="53">
        <f t="shared" si="12"/>
        <v>0.5</v>
      </c>
      <c r="H47" s="53">
        <f t="shared" si="12"/>
        <v>0</v>
      </c>
    </row>
    <row r="49" spans="2:9" x14ac:dyDescent="0.4">
      <c r="B49" s="18" t="s">
        <v>48</v>
      </c>
      <c r="H49" s="19"/>
      <c r="I49" s="19"/>
    </row>
    <row r="50" spans="2:9" s="24" customFormat="1" ht="45.75" customHeight="1" x14ac:dyDescent="0.4">
      <c r="B50" s="89"/>
      <c r="C50" s="90" t="s">
        <v>39</v>
      </c>
      <c r="D50" s="91" t="s">
        <v>265</v>
      </c>
      <c r="E50" s="96" t="s">
        <v>266</v>
      </c>
      <c r="F50" s="91" t="s">
        <v>263</v>
      </c>
      <c r="G50" s="91" t="s">
        <v>264</v>
      </c>
      <c r="H50" s="91" t="s">
        <v>91</v>
      </c>
    </row>
    <row r="51" spans="2:9" x14ac:dyDescent="0.15">
      <c r="B51" s="168" t="s">
        <v>42</v>
      </c>
      <c r="C51" s="44">
        <f>SUM(D51:H51)</f>
        <v>115</v>
      </c>
      <c r="D51" s="45">
        <f t="shared" ref="D51:H51" si="13">SUM(D53,D55,D57,D59,D61,)</f>
        <v>6</v>
      </c>
      <c r="E51" s="45">
        <f t="shared" si="13"/>
        <v>7</v>
      </c>
      <c r="F51" s="45">
        <f t="shared" si="13"/>
        <v>50</v>
      </c>
      <c r="G51" s="45">
        <f t="shared" si="13"/>
        <v>47</v>
      </c>
      <c r="H51" s="45">
        <f t="shared" si="13"/>
        <v>5</v>
      </c>
      <c r="I51" s="19"/>
    </row>
    <row r="52" spans="2:9" ht="12.75" thickBot="1" x14ac:dyDescent="0.2">
      <c r="B52" s="47"/>
      <c r="C52" s="48">
        <f>$C51/C51</f>
        <v>1</v>
      </c>
      <c r="D52" s="48">
        <f t="shared" ref="D52:H52" si="14">D51/$C51</f>
        <v>5.2173913043478258E-2</v>
      </c>
      <c r="E52" s="48">
        <f t="shared" si="14"/>
        <v>6.0869565217391307E-2</v>
      </c>
      <c r="F52" s="48">
        <f t="shared" si="14"/>
        <v>0.43478260869565216</v>
      </c>
      <c r="G52" s="48">
        <f t="shared" si="14"/>
        <v>0.40869565217391307</v>
      </c>
      <c r="H52" s="48">
        <f t="shared" si="14"/>
        <v>4.3478260869565216E-2</v>
      </c>
      <c r="I52" s="19"/>
    </row>
    <row r="53" spans="2:9" ht="12.75" thickTop="1" x14ac:dyDescent="0.15">
      <c r="B53" s="50" t="s">
        <v>17</v>
      </c>
      <c r="C53" s="44">
        <f>SUM(D53:H53)</f>
        <v>82</v>
      </c>
      <c r="D53" s="51">
        <v>4</v>
      </c>
      <c r="E53" s="45">
        <v>4</v>
      </c>
      <c r="F53" s="45">
        <v>35</v>
      </c>
      <c r="G53" s="45">
        <v>35</v>
      </c>
      <c r="H53" s="45">
        <v>4</v>
      </c>
      <c r="I53" s="19"/>
    </row>
    <row r="54" spans="2:9" x14ac:dyDescent="0.15">
      <c r="B54" s="52"/>
      <c r="C54" s="53">
        <f>$C53/C53</f>
        <v>1</v>
      </c>
      <c r="D54" s="53">
        <f t="shared" ref="D54:H54" si="15">D53/$C53</f>
        <v>4.878048780487805E-2</v>
      </c>
      <c r="E54" s="53">
        <f t="shared" si="15"/>
        <v>4.878048780487805E-2</v>
      </c>
      <c r="F54" s="53">
        <f t="shared" si="15"/>
        <v>0.42682926829268292</v>
      </c>
      <c r="G54" s="53">
        <f t="shared" si="15"/>
        <v>0.42682926829268292</v>
      </c>
      <c r="H54" s="53">
        <f t="shared" si="15"/>
        <v>4.878048780487805E-2</v>
      </c>
      <c r="I54" s="19"/>
    </row>
    <row r="55" spans="2:9" x14ac:dyDescent="0.15">
      <c r="B55" s="50" t="s">
        <v>18</v>
      </c>
      <c r="C55" s="44">
        <f>SUM(D55:H55)</f>
        <v>18</v>
      </c>
      <c r="D55" s="51">
        <v>2</v>
      </c>
      <c r="E55" s="45">
        <v>2</v>
      </c>
      <c r="F55" s="45">
        <v>6</v>
      </c>
      <c r="G55" s="45">
        <v>7</v>
      </c>
      <c r="H55" s="45">
        <v>1</v>
      </c>
      <c r="I55" s="19"/>
    </row>
    <row r="56" spans="2:9" x14ac:dyDescent="0.15">
      <c r="B56" s="52"/>
      <c r="C56" s="53">
        <f>$C55/C55</f>
        <v>1</v>
      </c>
      <c r="D56" s="53">
        <f t="shared" ref="D56:H56" si="16">D55/$C55</f>
        <v>0.1111111111111111</v>
      </c>
      <c r="E56" s="53">
        <f t="shared" si="16"/>
        <v>0.1111111111111111</v>
      </c>
      <c r="F56" s="53">
        <f t="shared" si="16"/>
        <v>0.33333333333333331</v>
      </c>
      <c r="G56" s="53">
        <f t="shared" si="16"/>
        <v>0.3888888888888889</v>
      </c>
      <c r="H56" s="53">
        <f t="shared" si="16"/>
        <v>5.5555555555555552E-2</v>
      </c>
      <c r="I56" s="19"/>
    </row>
    <row r="57" spans="2:9" x14ac:dyDescent="0.15">
      <c r="B57" s="50" t="s">
        <v>19</v>
      </c>
      <c r="C57" s="44">
        <f>SUM(D57:H57)</f>
        <v>6</v>
      </c>
      <c r="D57" s="51">
        <v>0</v>
      </c>
      <c r="E57" s="45">
        <v>0</v>
      </c>
      <c r="F57" s="45">
        <v>4</v>
      </c>
      <c r="G57" s="45">
        <v>2</v>
      </c>
      <c r="H57" s="45">
        <v>0</v>
      </c>
      <c r="I57" s="19"/>
    </row>
    <row r="58" spans="2:9" x14ac:dyDescent="0.15">
      <c r="B58" s="52"/>
      <c r="C58" s="53">
        <f>$C57/C57</f>
        <v>1</v>
      </c>
      <c r="D58" s="53">
        <f t="shared" ref="D58:H58" si="17">D57/$C57</f>
        <v>0</v>
      </c>
      <c r="E58" s="53">
        <f t="shared" si="17"/>
        <v>0</v>
      </c>
      <c r="F58" s="53">
        <f t="shared" si="17"/>
        <v>0.66666666666666663</v>
      </c>
      <c r="G58" s="53">
        <f t="shared" si="17"/>
        <v>0.33333333333333331</v>
      </c>
      <c r="H58" s="53">
        <f t="shared" si="17"/>
        <v>0</v>
      </c>
      <c r="I58" s="19"/>
    </row>
    <row r="59" spans="2:9" x14ac:dyDescent="0.15">
      <c r="B59" s="50" t="s">
        <v>20</v>
      </c>
      <c r="C59" s="44">
        <f>SUM(D59:H59)</f>
        <v>8</v>
      </c>
      <c r="D59" s="51">
        <v>0</v>
      </c>
      <c r="E59" s="45">
        <v>1</v>
      </c>
      <c r="F59" s="45">
        <v>5</v>
      </c>
      <c r="G59" s="45">
        <v>2</v>
      </c>
      <c r="H59" s="45">
        <v>0</v>
      </c>
      <c r="I59" s="19"/>
    </row>
    <row r="60" spans="2:9" x14ac:dyDescent="0.15">
      <c r="B60" s="52"/>
      <c r="C60" s="53">
        <f>$C59/C59</f>
        <v>1</v>
      </c>
      <c r="D60" s="53">
        <f t="shared" ref="D60:H60" si="18">D59/$C59</f>
        <v>0</v>
      </c>
      <c r="E60" s="53">
        <f t="shared" si="18"/>
        <v>0.125</v>
      </c>
      <c r="F60" s="53">
        <f t="shared" si="18"/>
        <v>0.625</v>
      </c>
      <c r="G60" s="53">
        <f t="shared" si="18"/>
        <v>0.25</v>
      </c>
      <c r="H60" s="53">
        <f t="shared" si="18"/>
        <v>0</v>
      </c>
      <c r="I60" s="19"/>
    </row>
    <row r="61" spans="2:9" x14ac:dyDescent="0.15">
      <c r="B61" s="50" t="s">
        <v>24</v>
      </c>
      <c r="C61" s="44">
        <f>SUM(D61:H61)</f>
        <v>1</v>
      </c>
      <c r="D61" s="51">
        <v>0</v>
      </c>
      <c r="E61" s="45">
        <v>0</v>
      </c>
      <c r="F61" s="45">
        <v>0</v>
      </c>
      <c r="G61" s="45">
        <v>1</v>
      </c>
      <c r="H61" s="45">
        <v>0</v>
      </c>
      <c r="I61" s="19"/>
    </row>
    <row r="62" spans="2:9" x14ac:dyDescent="0.15">
      <c r="B62" s="52"/>
      <c r="C62" s="53">
        <f>$C61/C61</f>
        <v>1</v>
      </c>
      <c r="D62" s="53">
        <f t="shared" ref="D62:H62" si="19">D61/$C61</f>
        <v>0</v>
      </c>
      <c r="E62" s="53">
        <f t="shared" si="19"/>
        <v>0</v>
      </c>
      <c r="F62" s="53">
        <f t="shared" si="19"/>
        <v>0</v>
      </c>
      <c r="G62" s="53">
        <f t="shared" si="19"/>
        <v>1</v>
      </c>
      <c r="H62" s="53">
        <f t="shared" si="19"/>
        <v>0</v>
      </c>
      <c r="I62" s="19"/>
    </row>
    <row r="63" spans="2:9" x14ac:dyDescent="0.4">
      <c r="I63" s="19"/>
    </row>
    <row r="64" spans="2:9" x14ac:dyDescent="0.4">
      <c r="B64" s="18" t="s">
        <v>49</v>
      </c>
      <c r="I64" s="19"/>
    </row>
    <row r="65" spans="2:9" s="24" customFormat="1" ht="35.25" customHeight="1" x14ac:dyDescent="0.4">
      <c r="B65" s="89"/>
      <c r="C65" s="90" t="s">
        <v>39</v>
      </c>
      <c r="D65" s="91" t="s">
        <v>265</v>
      </c>
      <c r="E65" s="96" t="s">
        <v>266</v>
      </c>
      <c r="F65" s="91" t="s">
        <v>263</v>
      </c>
      <c r="G65" s="91" t="s">
        <v>264</v>
      </c>
      <c r="H65" s="91" t="s">
        <v>91</v>
      </c>
    </row>
    <row r="66" spans="2:9" x14ac:dyDescent="0.15">
      <c r="B66" s="168" t="s">
        <v>42</v>
      </c>
      <c r="C66" s="44">
        <f>SUM(D66:H66)</f>
        <v>115</v>
      </c>
      <c r="D66" s="45">
        <f>SUM(D68,D70,D72,D74,D76,D78)</f>
        <v>6</v>
      </c>
      <c r="E66" s="45">
        <f t="shared" ref="E66:H66" si="20">SUM(E68,E70,E72,E74,E76,E78)</f>
        <v>7</v>
      </c>
      <c r="F66" s="45">
        <f t="shared" si="20"/>
        <v>50</v>
      </c>
      <c r="G66" s="45">
        <f t="shared" si="20"/>
        <v>47</v>
      </c>
      <c r="H66" s="45">
        <f t="shared" si="20"/>
        <v>5</v>
      </c>
      <c r="I66" s="19"/>
    </row>
    <row r="67" spans="2:9" ht="12.75" thickBot="1" x14ac:dyDescent="0.2">
      <c r="B67" s="47"/>
      <c r="C67" s="48">
        <f>$C66/C66</f>
        <v>1</v>
      </c>
      <c r="D67" s="48">
        <f>D66/$C66</f>
        <v>5.2173913043478258E-2</v>
      </c>
      <c r="E67" s="48">
        <f t="shared" ref="E67:H67" si="21">E66/$C66</f>
        <v>6.0869565217391307E-2</v>
      </c>
      <c r="F67" s="48">
        <f t="shared" si="21"/>
        <v>0.43478260869565216</v>
      </c>
      <c r="G67" s="48">
        <f t="shared" si="21"/>
        <v>0.40869565217391307</v>
      </c>
      <c r="H67" s="48">
        <f t="shared" si="21"/>
        <v>4.3478260869565216E-2</v>
      </c>
      <c r="I67" s="19"/>
    </row>
    <row r="68" spans="2:9" ht="12.75" thickTop="1" x14ac:dyDescent="0.15">
      <c r="B68" s="50" t="s">
        <v>500</v>
      </c>
      <c r="C68" s="44">
        <f>SUM(D68:H68)</f>
        <v>11</v>
      </c>
      <c r="D68" s="51">
        <v>1</v>
      </c>
      <c r="E68" s="45">
        <v>0</v>
      </c>
      <c r="F68" s="45">
        <v>7</v>
      </c>
      <c r="G68" s="45">
        <v>3</v>
      </c>
      <c r="H68" s="45">
        <v>0</v>
      </c>
    </row>
    <row r="69" spans="2:9" x14ac:dyDescent="0.15">
      <c r="B69" s="52"/>
      <c r="C69" s="53">
        <f>$C68/C68</f>
        <v>1</v>
      </c>
      <c r="D69" s="53">
        <f>D68/$C68</f>
        <v>9.0909090909090912E-2</v>
      </c>
      <c r="E69" s="53">
        <f t="shared" ref="E69:H69" si="22">E68/$C68</f>
        <v>0</v>
      </c>
      <c r="F69" s="53">
        <f t="shared" si="22"/>
        <v>0.63636363636363635</v>
      </c>
      <c r="G69" s="53">
        <f t="shared" si="22"/>
        <v>0.27272727272727271</v>
      </c>
      <c r="H69" s="53">
        <f t="shared" si="22"/>
        <v>0</v>
      </c>
    </row>
    <row r="70" spans="2:9" x14ac:dyDescent="0.15">
      <c r="B70" s="50" t="s">
        <v>21</v>
      </c>
      <c r="C70" s="44">
        <f>SUM(D70:H70)</f>
        <v>27</v>
      </c>
      <c r="D70" s="51">
        <v>3</v>
      </c>
      <c r="E70" s="45">
        <v>1</v>
      </c>
      <c r="F70" s="45">
        <v>10</v>
      </c>
      <c r="G70" s="45">
        <v>12</v>
      </c>
      <c r="H70" s="45">
        <v>1</v>
      </c>
    </row>
    <row r="71" spans="2:9" x14ac:dyDescent="0.15">
      <c r="B71" s="52"/>
      <c r="C71" s="53">
        <f>$C70/C70</f>
        <v>1</v>
      </c>
      <c r="D71" s="53">
        <f>D70/$C70</f>
        <v>0.1111111111111111</v>
      </c>
      <c r="E71" s="53">
        <f t="shared" ref="E71:H71" si="23">E70/$C70</f>
        <v>3.7037037037037035E-2</v>
      </c>
      <c r="F71" s="53">
        <f t="shared" si="23"/>
        <v>0.37037037037037035</v>
      </c>
      <c r="G71" s="53">
        <f t="shared" si="23"/>
        <v>0.44444444444444442</v>
      </c>
      <c r="H71" s="53">
        <f t="shared" si="23"/>
        <v>3.7037037037037035E-2</v>
      </c>
    </row>
    <row r="72" spans="2:9" x14ac:dyDescent="0.15">
      <c r="B72" s="50" t="s">
        <v>22</v>
      </c>
      <c r="C72" s="44">
        <f>SUM(D72:H72)</f>
        <v>42</v>
      </c>
      <c r="D72" s="51">
        <v>0</v>
      </c>
      <c r="E72" s="45">
        <v>1</v>
      </c>
      <c r="F72" s="45">
        <v>22</v>
      </c>
      <c r="G72" s="45">
        <v>16</v>
      </c>
      <c r="H72" s="45">
        <v>3</v>
      </c>
    </row>
    <row r="73" spans="2:9" x14ac:dyDescent="0.15">
      <c r="B73" s="52"/>
      <c r="C73" s="53">
        <f>$C72/C72</f>
        <v>1</v>
      </c>
      <c r="D73" s="53">
        <f>D72/$C72</f>
        <v>0</v>
      </c>
      <c r="E73" s="53">
        <f t="shared" ref="E73:H73" si="24">E72/$C72</f>
        <v>2.3809523809523808E-2</v>
      </c>
      <c r="F73" s="53">
        <f t="shared" si="24"/>
        <v>0.52380952380952384</v>
      </c>
      <c r="G73" s="53">
        <f t="shared" si="24"/>
        <v>0.38095238095238093</v>
      </c>
      <c r="H73" s="53">
        <f t="shared" si="24"/>
        <v>7.1428571428571425E-2</v>
      </c>
    </row>
    <row r="74" spans="2:9" x14ac:dyDescent="0.15">
      <c r="B74" s="50" t="s">
        <v>23</v>
      </c>
      <c r="C74" s="44">
        <f>SUM(D74:H74)</f>
        <v>20</v>
      </c>
      <c r="D74" s="51">
        <v>1</v>
      </c>
      <c r="E74" s="45">
        <v>3</v>
      </c>
      <c r="F74" s="45">
        <v>3</v>
      </c>
      <c r="G74" s="45">
        <v>12</v>
      </c>
      <c r="H74" s="45">
        <v>1</v>
      </c>
    </row>
    <row r="75" spans="2:9" x14ac:dyDescent="0.15">
      <c r="B75" s="52"/>
      <c r="C75" s="53">
        <f>$C74/C74</f>
        <v>1</v>
      </c>
      <c r="D75" s="53">
        <f>D74/$C74</f>
        <v>0.05</v>
      </c>
      <c r="E75" s="53">
        <f t="shared" ref="E75:H75" si="25">E74/$C74</f>
        <v>0.15</v>
      </c>
      <c r="F75" s="53">
        <f t="shared" si="25"/>
        <v>0.15</v>
      </c>
      <c r="G75" s="53">
        <f t="shared" si="25"/>
        <v>0.6</v>
      </c>
      <c r="H75" s="53">
        <f t="shared" si="25"/>
        <v>0.05</v>
      </c>
      <c r="I75" s="19"/>
    </row>
    <row r="76" spans="2:9" x14ac:dyDescent="0.15">
      <c r="B76" s="50" t="s">
        <v>320</v>
      </c>
      <c r="C76" s="44">
        <f>SUM(D76:H76)</f>
        <v>11</v>
      </c>
      <c r="D76" s="51">
        <v>0</v>
      </c>
      <c r="E76" s="45">
        <v>2</v>
      </c>
      <c r="F76" s="45">
        <v>6</v>
      </c>
      <c r="G76" s="45">
        <v>3</v>
      </c>
      <c r="H76" s="45">
        <v>0</v>
      </c>
      <c r="I76" s="19"/>
    </row>
    <row r="77" spans="2:9" x14ac:dyDescent="0.15">
      <c r="B77" s="52"/>
      <c r="C77" s="53">
        <f>$C76/C76</f>
        <v>1</v>
      </c>
      <c r="D77" s="53">
        <f>D76/$C76</f>
        <v>0</v>
      </c>
      <c r="E77" s="53">
        <f t="shared" ref="E77:H77" si="26">E76/$C76</f>
        <v>0.18181818181818182</v>
      </c>
      <c r="F77" s="53">
        <f t="shared" si="26"/>
        <v>0.54545454545454541</v>
      </c>
      <c r="G77" s="53">
        <f t="shared" si="26"/>
        <v>0.27272727272727271</v>
      </c>
      <c r="H77" s="53">
        <f t="shared" si="26"/>
        <v>0</v>
      </c>
      <c r="I77" s="19"/>
    </row>
    <row r="78" spans="2:9" x14ac:dyDescent="0.15">
      <c r="B78" s="50" t="s">
        <v>319</v>
      </c>
      <c r="C78" s="44">
        <f>SUM(D78:H78)</f>
        <v>4</v>
      </c>
      <c r="D78" s="51">
        <v>1</v>
      </c>
      <c r="E78" s="45">
        <v>0</v>
      </c>
      <c r="F78" s="45">
        <v>2</v>
      </c>
      <c r="G78" s="45">
        <v>1</v>
      </c>
      <c r="H78" s="45">
        <v>0</v>
      </c>
      <c r="I78" s="19"/>
    </row>
    <row r="79" spans="2:9" ht="12.75" thickBot="1" x14ac:dyDescent="0.2">
      <c r="B79" s="52"/>
      <c r="C79" s="53">
        <f>$C78/C78</f>
        <v>1</v>
      </c>
      <c r="D79" s="53">
        <f>D78/$C78</f>
        <v>0.25</v>
      </c>
      <c r="E79" s="53">
        <f t="shared" ref="E79:H79" si="27">E78/$C78</f>
        <v>0</v>
      </c>
      <c r="F79" s="53">
        <f t="shared" si="27"/>
        <v>0.5</v>
      </c>
      <c r="G79" s="53">
        <f t="shared" si="27"/>
        <v>0.25</v>
      </c>
      <c r="H79" s="53">
        <f t="shared" si="27"/>
        <v>0</v>
      </c>
      <c r="I79" s="19"/>
    </row>
    <row r="80" spans="2:9" ht="14.25" thickTop="1" x14ac:dyDescent="0.15">
      <c r="B80" s="243" t="s">
        <v>489</v>
      </c>
      <c r="C80" s="244">
        <f t="shared" ref="C80:C81" si="28">SUM(D80:H80)</f>
        <v>111</v>
      </c>
      <c r="D80" s="244">
        <f>SUM(D68,D70,D72,D74,D76)</f>
        <v>5</v>
      </c>
      <c r="E80" s="244">
        <f>SUM(E68,E70,E72,E74,E76)</f>
        <v>7</v>
      </c>
      <c r="F80" s="244">
        <f>SUM(F68,F70,F72,F74,F76)</f>
        <v>48</v>
      </c>
      <c r="G80" s="244">
        <f>SUM(G68,G70,G72,G74,G76)</f>
        <v>46</v>
      </c>
      <c r="H80" s="244">
        <f>SUM(H68,H70,H72,H74,H76)</f>
        <v>5</v>
      </c>
      <c r="I80" s="19"/>
    </row>
    <row r="81" spans="2:19" ht="13.5" x14ac:dyDescent="0.15">
      <c r="B81" s="245"/>
      <c r="C81" s="237">
        <f t="shared" si="28"/>
        <v>1</v>
      </c>
      <c r="D81" s="238">
        <f>D80/$C80</f>
        <v>4.5045045045045043E-2</v>
      </c>
      <c r="E81" s="238">
        <f>E80/$C80</f>
        <v>6.3063063063063057E-2</v>
      </c>
      <c r="F81" s="238">
        <f>F80/$C80</f>
        <v>0.43243243243243246</v>
      </c>
      <c r="G81" s="238">
        <f>G80/$C80</f>
        <v>0.4144144144144144</v>
      </c>
      <c r="H81" s="238">
        <f>H80/$C80</f>
        <v>4.5045045045045043E-2</v>
      </c>
      <c r="I81" s="19"/>
    </row>
    <row r="82" spans="2:19" x14ac:dyDescent="0.4">
      <c r="I82" s="19"/>
    </row>
    <row r="83" spans="2:19" ht="16.5" customHeight="1" x14ac:dyDescent="0.4">
      <c r="B83" s="18" t="s">
        <v>311</v>
      </c>
      <c r="I83" s="19"/>
    </row>
    <row r="84" spans="2:19" s="24" customFormat="1" ht="45.75" customHeight="1" x14ac:dyDescent="0.4">
      <c r="B84" s="89"/>
      <c r="C84" s="90" t="s">
        <v>39</v>
      </c>
      <c r="D84" s="91" t="s">
        <v>265</v>
      </c>
      <c r="E84" s="91" t="s">
        <v>266</v>
      </c>
      <c r="F84" s="91" t="s">
        <v>263</v>
      </c>
      <c r="G84" s="91" t="s">
        <v>264</v>
      </c>
      <c r="H84" s="91" t="s">
        <v>91</v>
      </c>
    </row>
    <row r="85" spans="2:19" x14ac:dyDescent="0.15">
      <c r="B85" s="168" t="s">
        <v>42</v>
      </c>
      <c r="C85" s="44">
        <f>SUM(D85:H85)</f>
        <v>115</v>
      </c>
      <c r="D85" s="45">
        <f>SUM(D87,D89,D91,D93,D95,D97,D99)</f>
        <v>6</v>
      </c>
      <c r="E85" s="45">
        <f t="shared" ref="E85:H85" si="29">SUM(E87,E89,E91,E93,E95,E97,E99)</f>
        <v>7</v>
      </c>
      <c r="F85" s="45">
        <f t="shared" si="29"/>
        <v>50</v>
      </c>
      <c r="G85" s="45">
        <f t="shared" si="29"/>
        <v>47</v>
      </c>
      <c r="H85" s="45">
        <f t="shared" si="29"/>
        <v>5</v>
      </c>
      <c r="I85" s="19"/>
    </row>
    <row r="86" spans="2:19" ht="12.75" thickBot="1" x14ac:dyDescent="0.2">
      <c r="B86" s="47"/>
      <c r="C86" s="48">
        <f>$C85/C85</f>
        <v>1</v>
      </c>
      <c r="D86" s="48">
        <f t="shared" ref="D86:H86" si="30">D85/$C85</f>
        <v>5.2173913043478258E-2</v>
      </c>
      <c r="E86" s="48">
        <f t="shared" si="30"/>
        <v>6.0869565217391307E-2</v>
      </c>
      <c r="F86" s="48">
        <f t="shared" si="30"/>
        <v>0.43478260869565216</v>
      </c>
      <c r="G86" s="48">
        <f t="shared" si="30"/>
        <v>0.40869565217391307</v>
      </c>
      <c r="H86" s="48">
        <f t="shared" si="30"/>
        <v>4.3478260869565216E-2</v>
      </c>
      <c r="I86" s="19"/>
    </row>
    <row r="87" spans="2:19" ht="12.75" thickTop="1" x14ac:dyDescent="0.15">
      <c r="B87" s="50" t="s">
        <v>67</v>
      </c>
      <c r="C87" s="44">
        <f>SUM(D87:H87)</f>
        <v>30</v>
      </c>
      <c r="D87" s="51">
        <v>1</v>
      </c>
      <c r="E87" s="45">
        <v>3</v>
      </c>
      <c r="F87" s="45">
        <v>14</v>
      </c>
      <c r="G87" s="45">
        <v>12</v>
      </c>
      <c r="H87" s="45">
        <v>0</v>
      </c>
      <c r="I87" s="72"/>
      <c r="J87" s="73"/>
      <c r="K87" s="73"/>
      <c r="L87" s="73"/>
      <c r="M87" s="73"/>
      <c r="N87" s="73"/>
      <c r="O87" s="73"/>
      <c r="P87" s="73"/>
      <c r="Q87" s="73"/>
      <c r="R87" s="73"/>
      <c r="S87" s="73"/>
    </row>
    <row r="88" spans="2:19" x14ac:dyDescent="0.15">
      <c r="B88" s="52"/>
      <c r="C88" s="53">
        <f>$C87/C87</f>
        <v>1</v>
      </c>
      <c r="D88" s="53">
        <f t="shared" ref="D88:H88" si="31">D87/$C87</f>
        <v>3.3333333333333333E-2</v>
      </c>
      <c r="E88" s="53">
        <f t="shared" si="31"/>
        <v>0.1</v>
      </c>
      <c r="F88" s="53">
        <f t="shared" si="31"/>
        <v>0.46666666666666667</v>
      </c>
      <c r="G88" s="53">
        <f t="shared" si="31"/>
        <v>0.4</v>
      </c>
      <c r="H88" s="53">
        <f t="shared" si="31"/>
        <v>0</v>
      </c>
      <c r="I88" s="72"/>
      <c r="J88" s="73"/>
      <c r="K88" s="73"/>
      <c r="L88" s="73"/>
      <c r="M88" s="73"/>
      <c r="N88" s="73"/>
      <c r="O88" s="73"/>
      <c r="P88" s="73"/>
      <c r="Q88" s="73"/>
      <c r="R88" s="73"/>
      <c r="S88" s="73"/>
    </row>
    <row r="89" spans="2:19" x14ac:dyDescent="0.15">
      <c r="B89" s="50" t="s">
        <v>31</v>
      </c>
      <c r="C89" s="44">
        <f>SUM(D89:H89)</f>
        <v>5</v>
      </c>
      <c r="D89" s="51">
        <v>0</v>
      </c>
      <c r="E89" s="45">
        <v>0</v>
      </c>
      <c r="F89" s="45">
        <v>3</v>
      </c>
      <c r="G89" s="45">
        <v>2</v>
      </c>
      <c r="H89" s="45">
        <v>0</v>
      </c>
      <c r="I89" s="72"/>
      <c r="J89" s="73"/>
      <c r="K89" s="73"/>
      <c r="L89" s="73"/>
      <c r="M89" s="73"/>
      <c r="N89" s="73"/>
      <c r="O89" s="73"/>
      <c r="P89" s="73"/>
      <c r="Q89" s="73"/>
      <c r="R89" s="73"/>
      <c r="S89" s="73"/>
    </row>
    <row r="90" spans="2:19" x14ac:dyDescent="0.15">
      <c r="B90" s="52"/>
      <c r="C90" s="53">
        <f>$C89/C89</f>
        <v>1</v>
      </c>
      <c r="D90" s="53">
        <f t="shared" ref="D90:H90" si="32">D89/$C89</f>
        <v>0</v>
      </c>
      <c r="E90" s="53">
        <f t="shared" si="32"/>
        <v>0</v>
      </c>
      <c r="F90" s="53">
        <f t="shared" si="32"/>
        <v>0.6</v>
      </c>
      <c r="G90" s="53">
        <f t="shared" si="32"/>
        <v>0.4</v>
      </c>
      <c r="H90" s="53">
        <f t="shared" si="32"/>
        <v>0</v>
      </c>
      <c r="I90" s="72"/>
      <c r="J90" s="73"/>
      <c r="K90" s="73"/>
      <c r="L90" s="73"/>
      <c r="M90" s="73"/>
      <c r="N90" s="73"/>
      <c r="O90" s="73"/>
      <c r="P90" s="73"/>
      <c r="Q90" s="73"/>
      <c r="R90" s="73"/>
      <c r="S90" s="73"/>
    </row>
    <row r="91" spans="2:19" x14ac:dyDescent="0.15">
      <c r="B91" s="50" t="s">
        <v>32</v>
      </c>
      <c r="C91" s="44">
        <f>SUM(D91:H91)</f>
        <v>10</v>
      </c>
      <c r="D91" s="51">
        <v>2</v>
      </c>
      <c r="E91" s="45">
        <v>0</v>
      </c>
      <c r="F91" s="45">
        <v>3</v>
      </c>
      <c r="G91" s="45">
        <v>5</v>
      </c>
      <c r="H91" s="45">
        <v>0</v>
      </c>
      <c r="I91" s="72"/>
      <c r="J91" s="73"/>
      <c r="K91" s="73"/>
      <c r="L91" s="73"/>
      <c r="M91" s="73"/>
      <c r="N91" s="73"/>
      <c r="O91" s="73"/>
      <c r="P91" s="73"/>
      <c r="Q91" s="73"/>
      <c r="R91" s="73"/>
      <c r="S91" s="73"/>
    </row>
    <row r="92" spans="2:19" x14ac:dyDescent="0.15">
      <c r="B92" s="52"/>
      <c r="C92" s="53">
        <f>$C91/C91</f>
        <v>1</v>
      </c>
      <c r="D92" s="53">
        <f t="shared" ref="D92:H92" si="33">D91/$C91</f>
        <v>0.2</v>
      </c>
      <c r="E92" s="53">
        <f t="shared" si="33"/>
        <v>0</v>
      </c>
      <c r="F92" s="53">
        <f t="shared" si="33"/>
        <v>0.3</v>
      </c>
      <c r="G92" s="53">
        <f t="shared" si="33"/>
        <v>0.5</v>
      </c>
      <c r="H92" s="53">
        <f t="shared" si="33"/>
        <v>0</v>
      </c>
      <c r="I92" s="72"/>
      <c r="J92" s="73"/>
      <c r="K92" s="73"/>
      <c r="L92" s="73"/>
      <c r="M92" s="73"/>
      <c r="N92" s="73"/>
      <c r="O92" s="73"/>
      <c r="P92" s="73"/>
      <c r="Q92" s="73"/>
      <c r="R92" s="73"/>
      <c r="S92" s="73"/>
    </row>
    <row r="93" spans="2:19" x14ac:dyDescent="0.15">
      <c r="B93" s="50" t="s">
        <v>33</v>
      </c>
      <c r="C93" s="44">
        <f>SUM(D93:H93)</f>
        <v>41</v>
      </c>
      <c r="D93" s="51">
        <v>1</v>
      </c>
      <c r="E93" s="45">
        <v>1</v>
      </c>
      <c r="F93" s="45">
        <v>18</v>
      </c>
      <c r="G93" s="45">
        <v>18</v>
      </c>
      <c r="H93" s="45">
        <v>3</v>
      </c>
      <c r="I93" s="72"/>
      <c r="J93" s="73"/>
      <c r="K93" s="73"/>
      <c r="L93" s="73"/>
      <c r="M93" s="73"/>
      <c r="N93" s="73"/>
      <c r="O93" s="73"/>
      <c r="P93" s="73"/>
      <c r="Q93" s="73"/>
      <c r="R93" s="73"/>
      <c r="S93" s="73"/>
    </row>
    <row r="94" spans="2:19" x14ac:dyDescent="0.15">
      <c r="B94" s="52"/>
      <c r="C94" s="53">
        <f>$C93/C93</f>
        <v>1</v>
      </c>
      <c r="D94" s="53">
        <f t="shared" ref="D94:H94" si="34">D93/$C93</f>
        <v>2.4390243902439025E-2</v>
      </c>
      <c r="E94" s="53">
        <f t="shared" si="34"/>
        <v>2.4390243902439025E-2</v>
      </c>
      <c r="F94" s="53">
        <f t="shared" si="34"/>
        <v>0.43902439024390244</v>
      </c>
      <c r="G94" s="53">
        <f t="shared" si="34"/>
        <v>0.43902439024390244</v>
      </c>
      <c r="H94" s="53">
        <f t="shared" si="34"/>
        <v>7.3170731707317069E-2</v>
      </c>
      <c r="I94" s="19"/>
    </row>
    <row r="95" spans="2:19" ht="12" customHeight="1" x14ac:dyDescent="0.15">
      <c r="B95" s="50" t="s">
        <v>34</v>
      </c>
      <c r="C95" s="44">
        <f>SUM(D95:H95)</f>
        <v>12</v>
      </c>
      <c r="D95" s="51">
        <v>0</v>
      </c>
      <c r="E95" s="45">
        <v>3</v>
      </c>
      <c r="F95" s="45">
        <v>4</v>
      </c>
      <c r="G95" s="45">
        <v>4</v>
      </c>
      <c r="H95" s="45">
        <v>1</v>
      </c>
      <c r="I95" s="19"/>
    </row>
    <row r="96" spans="2:19" ht="12" customHeight="1" x14ac:dyDescent="0.15">
      <c r="B96" s="52"/>
      <c r="C96" s="53">
        <f>$C95/C95</f>
        <v>1</v>
      </c>
      <c r="D96" s="53">
        <f t="shared" ref="D96:H96" si="35">D95/$C95</f>
        <v>0</v>
      </c>
      <c r="E96" s="53">
        <f t="shared" si="35"/>
        <v>0.25</v>
      </c>
      <c r="F96" s="53">
        <f t="shared" si="35"/>
        <v>0.33333333333333331</v>
      </c>
      <c r="G96" s="53">
        <f t="shared" si="35"/>
        <v>0.33333333333333331</v>
      </c>
      <c r="H96" s="53">
        <f t="shared" si="35"/>
        <v>8.3333333333333329E-2</v>
      </c>
      <c r="I96" s="19"/>
    </row>
    <row r="97" spans="2:9" ht="12" customHeight="1" x14ac:dyDescent="0.15">
      <c r="B97" s="50" t="s">
        <v>35</v>
      </c>
      <c r="C97" s="44">
        <f>SUM(D97:H97)</f>
        <v>17</v>
      </c>
      <c r="D97" s="51">
        <v>2</v>
      </c>
      <c r="E97" s="45">
        <v>0</v>
      </c>
      <c r="F97" s="45">
        <v>8</v>
      </c>
      <c r="G97" s="45">
        <v>6</v>
      </c>
      <c r="H97" s="45">
        <v>1</v>
      </c>
      <c r="I97" s="19"/>
    </row>
    <row r="98" spans="2:9" s="57" customFormat="1" ht="12" customHeight="1" x14ac:dyDescent="0.15">
      <c r="B98" s="52"/>
      <c r="C98" s="53">
        <f t="shared" ref="C98" si="36">$C97/C97</f>
        <v>1</v>
      </c>
      <c r="D98" s="53">
        <f t="shared" ref="D98:H98" si="37">D97/$C97</f>
        <v>0.11764705882352941</v>
      </c>
      <c r="E98" s="53">
        <f t="shared" si="37"/>
        <v>0</v>
      </c>
      <c r="F98" s="53">
        <f t="shared" si="37"/>
        <v>0.47058823529411764</v>
      </c>
      <c r="G98" s="53">
        <f t="shared" si="37"/>
        <v>0.35294117647058826</v>
      </c>
      <c r="H98" s="53">
        <f t="shared" si="37"/>
        <v>5.8823529411764705E-2</v>
      </c>
    </row>
    <row r="99" spans="2:9" ht="12" customHeight="1" x14ac:dyDescent="0.15">
      <c r="B99" s="50" t="s">
        <v>0</v>
      </c>
      <c r="C99" s="44">
        <f>SUM(D99:H99)</f>
        <v>0</v>
      </c>
      <c r="D99" s="51">
        <v>0</v>
      </c>
      <c r="E99" s="45">
        <v>0</v>
      </c>
      <c r="F99" s="45">
        <v>0</v>
      </c>
      <c r="G99" s="45">
        <v>0</v>
      </c>
      <c r="H99" s="45">
        <v>0</v>
      </c>
      <c r="I99" s="19"/>
    </row>
    <row r="100" spans="2:9" s="57" customFormat="1" ht="12" customHeight="1" x14ac:dyDescent="0.15">
      <c r="B100" s="52"/>
      <c r="C100" s="53">
        <v>0</v>
      </c>
      <c r="D100" s="53">
        <v>0</v>
      </c>
      <c r="E100" s="53">
        <v>0</v>
      </c>
      <c r="F100" s="53">
        <v>0</v>
      </c>
      <c r="G100" s="53">
        <v>0</v>
      </c>
      <c r="H100" s="53">
        <v>0</v>
      </c>
    </row>
    <row r="101" spans="2:9" s="57" customFormat="1" ht="13.5" x14ac:dyDescent="0.4">
      <c r="E101" s="58"/>
    </row>
  </sheetData>
  <mergeCells count="1">
    <mergeCell ref="B12:D12"/>
  </mergeCells>
  <phoneticPr fontId="2"/>
  <pageMargins left="0.70866141732283472" right="0.70866141732283472" top="0.74803149606299213" bottom="0.74803149606299213" header="0.31496062992125984" footer="0.31496062992125984"/>
  <pageSetup paperSize="9" orientation="landscape" r:id="rId1"/>
  <rowBreaks count="3" manualBreakCount="3">
    <brk id="21" max="10" man="1"/>
    <brk id="48" max="10" man="1"/>
    <brk id="82"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68</vt:i4>
      </vt:variant>
    </vt:vector>
  </HeadingPairs>
  <TitlesOfParts>
    <vt:vector size="136" baseType="lpstr">
      <vt:lpstr>属性(業種)</vt:lpstr>
      <vt:lpstr>属性(資本金)</vt:lpstr>
      <vt:lpstr>属性(従業員規模)</vt:lpstr>
      <vt:lpstr>属性(女性役員有無)</vt:lpstr>
      <vt:lpstr>属性(女性管理職有無)</vt:lpstr>
      <vt:lpstr>属性(女性管理職候補有無)</vt:lpstr>
      <vt:lpstr>属性(女性割合)</vt:lpstr>
      <vt:lpstr>属性(女性役員割合)</vt:lpstr>
      <vt:lpstr>属性(女性管理職割合)</vt:lpstr>
      <vt:lpstr>属性(女性役員管理職割合)</vt:lpstr>
      <vt:lpstr>問2</vt:lpstr>
      <vt:lpstr>問3</vt:lpstr>
      <vt:lpstr>問4</vt:lpstr>
      <vt:lpstr>問5 ア</vt:lpstr>
      <vt:lpstr>問5 イ</vt:lpstr>
      <vt:lpstr>問5 ウ</vt:lpstr>
      <vt:lpstr>問5 エ</vt:lpstr>
      <vt:lpstr>問6</vt:lpstr>
      <vt:lpstr>問7</vt:lpstr>
      <vt:lpstr>問8</vt:lpstr>
      <vt:lpstr>問9</vt:lpstr>
      <vt:lpstr>問10</vt:lpstr>
      <vt:lpstr>問11</vt:lpstr>
      <vt:lpstr>問12 ア</vt:lpstr>
      <vt:lpstr>問12 イ</vt:lpstr>
      <vt:lpstr>問12 ウ</vt:lpstr>
      <vt:lpstr>問12 エ</vt:lpstr>
      <vt:lpstr>問12 オ</vt:lpstr>
      <vt:lpstr>問12 カ</vt:lpstr>
      <vt:lpstr>問12 キ</vt:lpstr>
      <vt:lpstr>問12 ク</vt:lpstr>
      <vt:lpstr>問12 ケ</vt:lpstr>
      <vt:lpstr>問12 コ</vt:lpstr>
      <vt:lpstr>問12 サ</vt:lpstr>
      <vt:lpstr>問12 シ</vt:lpstr>
      <vt:lpstr>問12 ス</vt:lpstr>
      <vt:lpstr>問12 セ</vt:lpstr>
      <vt:lpstr>問12 ソ</vt:lpstr>
      <vt:lpstr>問12 タ</vt:lpstr>
      <vt:lpstr>問12 チ</vt:lpstr>
      <vt:lpstr>問12 ツ</vt:lpstr>
      <vt:lpstr>問12 テ</vt:lpstr>
      <vt:lpstr>問12 ト</vt:lpstr>
      <vt:lpstr>問12 ナ</vt:lpstr>
      <vt:lpstr>問12 ニ</vt:lpstr>
      <vt:lpstr>問12 ヌ</vt:lpstr>
      <vt:lpstr>問12 ネ</vt:lpstr>
      <vt:lpstr>問13</vt:lpstr>
      <vt:lpstr>問14</vt:lpstr>
      <vt:lpstr>問15</vt:lpstr>
      <vt:lpstr>問16</vt:lpstr>
      <vt:lpstr>問17</vt:lpstr>
      <vt:lpstr>問18</vt:lpstr>
      <vt:lpstr>問19</vt:lpstr>
      <vt:lpstr>問20</vt:lpstr>
      <vt:lpstr>問21</vt:lpstr>
      <vt:lpstr>問22</vt:lpstr>
      <vt:lpstr>問23</vt:lpstr>
      <vt:lpstr>問24</vt:lpstr>
      <vt:lpstr>問25</vt:lpstr>
      <vt:lpstr>問26</vt:lpstr>
      <vt:lpstr>問27</vt:lpstr>
      <vt:lpstr>問28(1)</vt:lpstr>
      <vt:lpstr>問28(2)</vt:lpstr>
      <vt:lpstr>問29(1)</vt:lpstr>
      <vt:lpstr>問29(2)</vt:lpstr>
      <vt:lpstr>問29(3)</vt:lpstr>
      <vt:lpstr>問29(4)</vt:lpstr>
      <vt:lpstr>'属性(業種)'!Print_Area</vt:lpstr>
      <vt:lpstr>'属性(資本金)'!Print_Area</vt:lpstr>
      <vt:lpstr>'属性(従業員規模)'!Print_Area</vt:lpstr>
      <vt:lpstr>'属性(女性割合)'!Print_Area</vt:lpstr>
      <vt:lpstr>'属性(女性管理職割合)'!Print_Area</vt:lpstr>
      <vt:lpstr>'属性(女性管理職候補有無)'!Print_Area</vt:lpstr>
      <vt:lpstr>'属性(女性管理職有無)'!Print_Area</vt:lpstr>
      <vt:lpstr>'属性(女性役員割合)'!Print_Area</vt:lpstr>
      <vt:lpstr>'属性(女性役員管理職割合)'!Print_Area</vt:lpstr>
      <vt:lpstr>'属性(女性役員有無)'!Print_Area</vt:lpstr>
      <vt:lpstr>問10!Print_Area</vt:lpstr>
      <vt:lpstr>問11!Print_Area</vt:lpstr>
      <vt:lpstr>'問12 ア'!Print_Area</vt:lpstr>
      <vt:lpstr>'問12 イ'!Print_Area</vt:lpstr>
      <vt:lpstr>'問12 ウ'!Print_Area</vt:lpstr>
      <vt:lpstr>'問12 エ'!Print_Area</vt:lpstr>
      <vt:lpstr>'問12 オ'!Print_Area</vt:lpstr>
      <vt:lpstr>'問12 カ'!Print_Area</vt:lpstr>
      <vt:lpstr>'問12 キ'!Print_Area</vt:lpstr>
      <vt:lpstr>'問12 ク'!Print_Area</vt:lpstr>
      <vt:lpstr>'問12 ケ'!Print_Area</vt:lpstr>
      <vt:lpstr>'問12 コ'!Print_Area</vt:lpstr>
      <vt:lpstr>'問12 サ'!Print_Area</vt:lpstr>
      <vt:lpstr>'問12 シ'!Print_Area</vt:lpstr>
      <vt:lpstr>'問12 ス'!Print_Area</vt:lpstr>
      <vt:lpstr>'問12 セ'!Print_Area</vt:lpstr>
      <vt:lpstr>'問12 ソ'!Print_Area</vt:lpstr>
      <vt:lpstr>'問12 タ'!Print_Area</vt:lpstr>
      <vt:lpstr>'問12 チ'!Print_Area</vt:lpstr>
      <vt:lpstr>'問12 ツ'!Print_Area</vt:lpstr>
      <vt:lpstr>'問12 テ'!Print_Area</vt:lpstr>
      <vt:lpstr>'問12 ト'!Print_Area</vt:lpstr>
      <vt:lpstr>'問12 ナ'!Print_Area</vt:lpstr>
      <vt:lpstr>'問12 ニ'!Print_Area</vt:lpstr>
      <vt:lpstr>'問12 ヌ'!Print_Area</vt:lpstr>
      <vt:lpstr>'問12 ネ'!Print_Area</vt:lpstr>
      <vt:lpstr>問13!Print_Area</vt:lpstr>
      <vt:lpstr>問14!Print_Area</vt:lpstr>
      <vt:lpstr>問15!Print_Area</vt:lpstr>
      <vt:lpstr>問16!Print_Area</vt:lpstr>
      <vt:lpstr>問17!Print_Area</vt:lpstr>
      <vt:lpstr>問18!Print_Area</vt:lpstr>
      <vt:lpstr>問19!Print_Area</vt:lpstr>
      <vt:lpstr>問2!Print_Area</vt:lpstr>
      <vt:lpstr>問20!Print_Area</vt:lpstr>
      <vt:lpstr>問21!Print_Area</vt:lpstr>
      <vt:lpstr>問22!Print_Area</vt:lpstr>
      <vt:lpstr>問23!Print_Area</vt:lpstr>
      <vt:lpstr>問24!Print_Area</vt:lpstr>
      <vt:lpstr>問25!Print_Area</vt:lpstr>
      <vt:lpstr>問26!Print_Area</vt:lpstr>
      <vt:lpstr>問27!Print_Area</vt:lpstr>
      <vt:lpstr>'問28(1)'!Print_Area</vt:lpstr>
      <vt:lpstr>'問28(2)'!Print_Area</vt:lpstr>
      <vt:lpstr>'問29(1)'!Print_Area</vt:lpstr>
      <vt:lpstr>'問29(2)'!Print_Area</vt:lpstr>
      <vt:lpstr>'問29(3)'!Print_Area</vt:lpstr>
      <vt:lpstr>'問29(4)'!Print_Area</vt:lpstr>
      <vt:lpstr>問3!Print_Area</vt:lpstr>
      <vt:lpstr>問4!Print_Area</vt:lpstr>
      <vt:lpstr>'問5 ア'!Print_Area</vt:lpstr>
      <vt:lpstr>'問5 イ'!Print_Area</vt:lpstr>
      <vt:lpstr>'問5 ウ'!Print_Area</vt:lpstr>
      <vt:lpstr>'問5 エ'!Print_Area</vt:lpstr>
      <vt:lpstr>問6!Print_Area</vt:lpstr>
      <vt:lpstr>問7!Print_Area</vt:lpstr>
      <vt:lpstr>問8!Print_Area</vt:lpstr>
      <vt:lpstr>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2020-08-17T08:24:49Z</cp:lastPrinted>
  <dcterms:created xsi:type="dcterms:W3CDTF">2020-03-10T04:45:32Z</dcterms:created>
  <dcterms:modified xsi:type="dcterms:W3CDTF">2020-08-17T08:27:13Z</dcterms:modified>
</cp:coreProperties>
</file>