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ユーザ作業用フォルダ\303★多文化共生施策\03 外国籍住民施策推進\■事業（人権室予算）\R04年度事業\19_団体等リストの共有、公表\HP公表データ\"/>
    </mc:Choice>
  </mc:AlternateContent>
  <xr:revisionPtr revIDLastSave="0" documentId="13_ncr:1_{30520871-491F-47C5-A480-0554E5CB4A44}" xr6:coauthVersionLast="47" xr6:coauthVersionMax="47" xr10:uidLastSave="{00000000-0000-0000-0000-000000000000}"/>
  <bookViews>
    <workbookView xWindow="876" yWindow="372" windowWidth="20052" windowHeight="12408" tabRatio="749" xr2:uid="{00000000-000D-0000-FFFF-FFFF00000000}"/>
  </bookViews>
  <sheets>
    <sheet name="支援団体等一覧" sheetId="1" r:id="rId1"/>
    <sheet name="個別団体録" sheetId="8" r:id="rId2"/>
    <sheet name="削除リスト" sheetId="4" state="hidden" r:id="rId3"/>
  </sheets>
  <definedNames>
    <definedName name="_xlnm._FilterDatabase" localSheetId="0" hidden="1">支援団体等一覧!$A$5:$FV$171</definedName>
    <definedName name="_xlnm.Print_Area" localSheetId="1">個別団体録!$B$1:$AM$72</definedName>
    <definedName name="_xlnm.Print_Area" localSheetId="0">支援団体等一覧!$B$3:$FS$171</definedName>
    <definedName name="_xlnm.Print_Titles" localSheetId="0">支援団体等一覧!$4:$5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 i="1" l="1"/>
  <c r="BH3" i="1"/>
  <c r="BI3" i="1"/>
  <c r="BL3" i="1"/>
  <c r="BN3" i="1"/>
  <c r="BP3" i="1"/>
  <c r="BR3" i="1"/>
  <c r="BQ76" i="4" l="1"/>
  <c r="BO76" i="4"/>
  <c r="BM76" i="4"/>
  <c r="BD76" i="4"/>
  <c r="BQ75" i="4"/>
  <c r="BO75" i="4"/>
  <c r="BM75" i="4"/>
  <c r="BD75" i="4"/>
  <c r="BQ74" i="4"/>
  <c r="BO74" i="4"/>
  <c r="BM74" i="4"/>
  <c r="BD74" i="4"/>
  <c r="B3" i="1"/>
  <c r="DJ72" i="4"/>
  <c r="CV72" i="4"/>
  <c r="BT72" i="4"/>
  <c r="BS72" i="4"/>
  <c r="BR72" i="4"/>
  <c r="BQ72" i="4"/>
  <c r="BP72" i="4"/>
  <c r="BO72" i="4"/>
  <c r="BN72" i="4"/>
  <c r="BM72" i="4"/>
  <c r="BL72" i="4"/>
  <c r="BD72" i="4"/>
  <c r="BD77" i="4"/>
  <c r="BD78" i="4"/>
  <c r="BM77" i="4"/>
  <c r="BL77" i="4"/>
  <c r="BM78" i="4"/>
  <c r="BL78" i="4"/>
  <c r="BO77" i="4"/>
  <c r="BN77" i="4"/>
  <c r="BO78" i="4"/>
  <c r="BN78" i="4"/>
  <c r="BQ77" i="4"/>
  <c r="BP77" i="4"/>
  <c r="BQ78" i="4"/>
  <c r="BP78" i="4"/>
  <c r="BS77" i="4"/>
  <c r="BR77" i="4"/>
  <c r="BS78" i="4"/>
  <c r="BR78" i="4"/>
  <c r="BT77" i="4"/>
  <c r="BT78" i="4"/>
  <c r="CV77" i="4"/>
  <c r="CV78" i="4"/>
  <c r="DJ77" i="4"/>
  <c r="DJ78" i="4"/>
  <c r="DJ71" i="4"/>
  <c r="CV71" i="4"/>
  <c r="BT71" i="4"/>
  <c r="BS71" i="4"/>
  <c r="BR71" i="4"/>
  <c r="BQ71" i="4"/>
  <c r="BP71" i="4"/>
  <c r="BO71" i="4"/>
  <c r="BN71" i="4"/>
  <c r="BM71" i="4"/>
  <c r="BL71" i="4"/>
  <c r="BD71" i="4"/>
  <c r="O27" i="8"/>
  <c r="O20" i="8"/>
  <c r="BH3" i="4"/>
  <c r="BI3" i="4"/>
  <c r="BG3" i="4"/>
  <c r="V68" i="8"/>
  <c r="AH66" i="8"/>
  <c r="AH65" i="8"/>
  <c r="AH64" i="8"/>
  <c r="AH63" i="8"/>
  <c r="AH62" i="8"/>
  <c r="AH61" i="8"/>
  <c r="AH60" i="8"/>
  <c r="AH59" i="8"/>
  <c r="AH58" i="8"/>
  <c r="AH57" i="8"/>
  <c r="AH56" i="8"/>
  <c r="AH55" i="8"/>
  <c r="C67" i="8"/>
  <c r="O65" i="8"/>
  <c r="O64" i="8"/>
  <c r="O63" i="8"/>
  <c r="O62" i="8"/>
  <c r="O61" i="8"/>
  <c r="O60" i="8"/>
  <c r="O59" i="8"/>
  <c r="O58" i="8"/>
  <c r="O57" i="8"/>
  <c r="O56" i="8"/>
  <c r="O55" i="8"/>
  <c r="AH50" i="8"/>
  <c r="AH49" i="8"/>
  <c r="AH48" i="8"/>
  <c r="AH47" i="8"/>
  <c r="AH46" i="8"/>
  <c r="AH45" i="8"/>
  <c r="AH44" i="8"/>
  <c r="AH43" i="8"/>
  <c r="AH42" i="8"/>
  <c r="AH41" i="8"/>
  <c r="AH40" i="8"/>
  <c r="AH39" i="8"/>
  <c r="AH38" i="8"/>
  <c r="AH37" i="8"/>
  <c r="O51" i="8"/>
  <c r="O50" i="8"/>
  <c r="O49" i="8"/>
  <c r="O48" i="8"/>
  <c r="O47" i="8"/>
  <c r="O46" i="8"/>
  <c r="O45" i="8"/>
  <c r="O44" i="8"/>
  <c r="O43" i="8"/>
  <c r="O42" i="8"/>
  <c r="O41" i="8"/>
  <c r="O40" i="8"/>
  <c r="O39" i="8"/>
  <c r="O38" i="8"/>
  <c r="O37" i="8"/>
  <c r="O33" i="8"/>
  <c r="O29" i="8"/>
  <c r="O24" i="8"/>
  <c r="O23" i="8"/>
  <c r="O22" i="8"/>
  <c r="O21" i="8"/>
  <c r="O19" i="8"/>
  <c r="O18" i="8"/>
  <c r="O17" i="8"/>
  <c r="O16" i="8"/>
  <c r="O15" i="8"/>
  <c r="O14" i="8"/>
  <c r="O13" i="8"/>
  <c r="O12" i="8"/>
  <c r="O11" i="8"/>
  <c r="O10" i="8"/>
  <c r="O9" i="8"/>
  <c r="O8" i="8"/>
  <c r="O7" i="8"/>
  <c r="O6" i="8"/>
  <c r="O5" i="8"/>
  <c r="BD5" i="4"/>
  <c r="BD6" i="4"/>
  <c r="BD7" i="4"/>
  <c r="BD8" i="4"/>
  <c r="BD9" i="4"/>
  <c r="BD10" i="4"/>
  <c r="BD11" i="4"/>
  <c r="BD12" i="4"/>
  <c r="BD13" i="4"/>
  <c r="BD14" i="4"/>
  <c r="BD15" i="4"/>
  <c r="BD16" i="4"/>
  <c r="BD17" i="4"/>
  <c r="BD18" i="4"/>
  <c r="BD19" i="4"/>
  <c r="BD20" i="4"/>
  <c r="BD21" i="4"/>
  <c r="BD22" i="4"/>
  <c r="BD23" i="4"/>
  <c r="BD24" i="4"/>
  <c r="BD25" i="4"/>
  <c r="BD26" i="4"/>
  <c r="BD27" i="4"/>
  <c r="BD28" i="4"/>
  <c r="BD29" i="4"/>
  <c r="BD30" i="4"/>
  <c r="BD31" i="4"/>
  <c r="BD32" i="4"/>
  <c r="BD33" i="4"/>
  <c r="BD34" i="4"/>
  <c r="BD35" i="4"/>
  <c r="BD36" i="4"/>
  <c r="BD37" i="4"/>
  <c r="BD38" i="4"/>
  <c r="BD39" i="4"/>
  <c r="BD40" i="4"/>
  <c r="BD41" i="4"/>
  <c r="BD42" i="4"/>
  <c r="BD43" i="4"/>
  <c r="BD44" i="4"/>
  <c r="BD45" i="4"/>
  <c r="BD46" i="4"/>
  <c r="BD47" i="4"/>
  <c r="BD48" i="4"/>
  <c r="BD49" i="4"/>
  <c r="BD50" i="4"/>
  <c r="BD51" i="4"/>
  <c r="BD52" i="4"/>
  <c r="BD53" i="4"/>
  <c r="BD54" i="4"/>
  <c r="BD55" i="4"/>
  <c r="BD56" i="4"/>
  <c r="BD57" i="4"/>
  <c r="BD58" i="4"/>
  <c r="BD59" i="4"/>
  <c r="BD60" i="4"/>
  <c r="BD61" i="4"/>
  <c r="BD62" i="4"/>
  <c r="BD63" i="4"/>
  <c r="BD64" i="4"/>
  <c r="BD65" i="4"/>
  <c r="BD66" i="4"/>
  <c r="BD67" i="4"/>
  <c r="BD68" i="4"/>
  <c r="BD69" i="4"/>
  <c r="DJ69" i="4"/>
  <c r="CV69" i="4"/>
  <c r="BT69" i="4"/>
  <c r="BS69" i="4"/>
  <c r="BR69" i="4"/>
  <c r="BQ69" i="4"/>
  <c r="BP69" i="4"/>
  <c r="BO69" i="4"/>
  <c r="BN69" i="4"/>
  <c r="BM69" i="4"/>
  <c r="BL69" i="4"/>
  <c r="DJ68" i="4"/>
  <c r="CV68" i="4"/>
  <c r="BT68" i="4"/>
  <c r="BS68" i="4"/>
  <c r="BR68" i="4"/>
  <c r="BQ68" i="4"/>
  <c r="BP68" i="4"/>
  <c r="BO68" i="4"/>
  <c r="BN68" i="4"/>
  <c r="BM68" i="4"/>
  <c r="BL68" i="4"/>
  <c r="DJ67" i="4"/>
  <c r="CV67" i="4"/>
  <c r="BT67" i="4"/>
  <c r="BS67" i="4"/>
  <c r="BR67" i="4"/>
  <c r="BQ67" i="4"/>
  <c r="BP67" i="4"/>
  <c r="BO67" i="4"/>
  <c r="BN67" i="4"/>
  <c r="BM67" i="4"/>
  <c r="BL67" i="4"/>
  <c r="DJ66" i="4"/>
  <c r="CV66" i="4"/>
  <c r="BT66" i="4"/>
  <c r="BS66" i="4"/>
  <c r="BR66" i="4"/>
  <c r="BQ66" i="4"/>
  <c r="BP66" i="4"/>
  <c r="BO66" i="4"/>
  <c r="BN66" i="4"/>
  <c r="BM66" i="4"/>
  <c r="BL66" i="4"/>
  <c r="DJ65" i="4"/>
  <c r="CV65" i="4"/>
  <c r="BT65" i="4"/>
  <c r="BS65" i="4"/>
  <c r="BR65" i="4"/>
  <c r="BQ65" i="4"/>
  <c r="BP65" i="4"/>
  <c r="BO65" i="4"/>
  <c r="BN65" i="4"/>
  <c r="BM65" i="4"/>
  <c r="BL65" i="4"/>
  <c r="DJ64" i="4"/>
  <c r="CV64" i="4"/>
  <c r="BT64" i="4"/>
  <c r="BS64" i="4"/>
  <c r="BR64" i="4"/>
  <c r="BQ64" i="4"/>
  <c r="BP64" i="4"/>
  <c r="BO64" i="4"/>
  <c r="BN64" i="4"/>
  <c r="BM64" i="4"/>
  <c r="BL64" i="4"/>
  <c r="DJ63" i="4"/>
  <c r="CV63" i="4"/>
  <c r="BT63" i="4"/>
  <c r="BS63" i="4"/>
  <c r="BR63" i="4"/>
  <c r="BQ63" i="4"/>
  <c r="BP63" i="4"/>
  <c r="BO63" i="4"/>
  <c r="BN63" i="4"/>
  <c r="BM63" i="4"/>
  <c r="BL63" i="4"/>
  <c r="DJ62" i="4"/>
  <c r="CV62" i="4"/>
  <c r="BT62" i="4"/>
  <c r="BS62" i="4"/>
  <c r="BR62" i="4"/>
  <c r="BQ62" i="4"/>
  <c r="BP62" i="4"/>
  <c r="BO62" i="4"/>
  <c r="BN62" i="4"/>
  <c r="BM62" i="4"/>
  <c r="BL62" i="4"/>
  <c r="DJ61" i="4"/>
  <c r="CV61" i="4"/>
  <c r="BT61" i="4"/>
  <c r="BS61" i="4"/>
  <c r="BR61" i="4"/>
  <c r="BQ61" i="4"/>
  <c r="BP61" i="4"/>
  <c r="BO61" i="4"/>
  <c r="BN61" i="4"/>
  <c r="BM61" i="4"/>
  <c r="BL61" i="4"/>
  <c r="DJ60" i="4"/>
  <c r="CV60" i="4"/>
  <c r="BT60" i="4"/>
  <c r="BS60" i="4"/>
  <c r="BR60" i="4"/>
  <c r="BQ60" i="4"/>
  <c r="BP60" i="4"/>
  <c r="BO60" i="4"/>
  <c r="BN60" i="4"/>
  <c r="BM60" i="4"/>
  <c r="BL60" i="4"/>
  <c r="DJ59" i="4"/>
  <c r="CV59" i="4"/>
  <c r="BT59" i="4"/>
  <c r="BS59" i="4"/>
  <c r="BR59" i="4"/>
  <c r="BQ59" i="4"/>
  <c r="BP59" i="4"/>
  <c r="BO59" i="4"/>
  <c r="BN59" i="4"/>
  <c r="BM59" i="4"/>
  <c r="BL59" i="4"/>
  <c r="DJ58" i="4"/>
  <c r="CV58" i="4"/>
  <c r="BT58" i="4"/>
  <c r="BS58" i="4"/>
  <c r="BR58" i="4"/>
  <c r="BQ58" i="4"/>
  <c r="BP58" i="4"/>
  <c r="BO58" i="4"/>
  <c r="BN58" i="4"/>
  <c r="BM58" i="4"/>
  <c r="BL58" i="4"/>
  <c r="DJ57" i="4"/>
  <c r="CV57" i="4"/>
  <c r="BT57" i="4"/>
  <c r="BS57" i="4"/>
  <c r="BR57" i="4"/>
  <c r="BQ57" i="4"/>
  <c r="BP57" i="4"/>
  <c r="BO57" i="4"/>
  <c r="BN57" i="4"/>
  <c r="BM57" i="4"/>
  <c r="BL57" i="4"/>
  <c r="DJ56" i="4"/>
  <c r="CV56" i="4"/>
  <c r="BT56" i="4"/>
  <c r="BS56" i="4"/>
  <c r="BR56" i="4"/>
  <c r="BQ56" i="4"/>
  <c r="BP56" i="4"/>
  <c r="BO56" i="4"/>
  <c r="BN56" i="4"/>
  <c r="BM56" i="4"/>
  <c r="BL56" i="4"/>
  <c r="DJ55" i="4"/>
  <c r="CV55" i="4"/>
  <c r="BT55" i="4"/>
  <c r="BS55" i="4"/>
  <c r="BR55" i="4"/>
  <c r="BQ55" i="4"/>
  <c r="BP55" i="4"/>
  <c r="BO55" i="4"/>
  <c r="BN55" i="4"/>
  <c r="BM55" i="4"/>
  <c r="BL55" i="4"/>
  <c r="DJ54" i="4"/>
  <c r="CV54" i="4"/>
  <c r="BT54" i="4"/>
  <c r="BS54" i="4"/>
  <c r="BR54" i="4"/>
  <c r="BQ54" i="4"/>
  <c r="BP54" i="4"/>
  <c r="BO54" i="4"/>
  <c r="BN54" i="4"/>
  <c r="BM54" i="4"/>
  <c r="BL54" i="4"/>
  <c r="DJ53" i="4"/>
  <c r="CV53" i="4"/>
  <c r="BT53" i="4"/>
  <c r="BS53" i="4"/>
  <c r="BR53" i="4"/>
  <c r="BQ53" i="4"/>
  <c r="BP53" i="4"/>
  <c r="BO53" i="4"/>
  <c r="BN53" i="4"/>
  <c r="BM53" i="4"/>
  <c r="BL53" i="4"/>
  <c r="DJ52" i="4"/>
  <c r="CV52" i="4"/>
  <c r="BT52" i="4"/>
  <c r="BS52" i="4"/>
  <c r="BR52" i="4"/>
  <c r="BQ52" i="4"/>
  <c r="BP52" i="4"/>
  <c r="BO52" i="4"/>
  <c r="BN52" i="4"/>
  <c r="BM52" i="4"/>
  <c r="BL52" i="4"/>
  <c r="DJ51" i="4"/>
  <c r="CV51" i="4"/>
  <c r="BT51" i="4"/>
  <c r="BS51" i="4"/>
  <c r="BR51" i="4"/>
  <c r="BQ51" i="4"/>
  <c r="BP51" i="4"/>
  <c r="BO51" i="4"/>
  <c r="BN51" i="4"/>
  <c r="BM51" i="4"/>
  <c r="BL51" i="4"/>
  <c r="DJ50" i="4"/>
  <c r="CV50" i="4"/>
  <c r="BT50" i="4"/>
  <c r="BS50" i="4"/>
  <c r="BR50" i="4"/>
  <c r="BQ50" i="4"/>
  <c r="BP50" i="4"/>
  <c r="BO50" i="4"/>
  <c r="BN50" i="4"/>
  <c r="BM50" i="4"/>
  <c r="BL50" i="4"/>
  <c r="DJ49" i="4"/>
  <c r="CV49" i="4"/>
  <c r="BT49" i="4"/>
  <c r="BS49" i="4"/>
  <c r="BR49" i="4"/>
  <c r="BQ49" i="4"/>
  <c r="BP49" i="4"/>
  <c r="BO49" i="4"/>
  <c r="BN49" i="4"/>
  <c r="BM49" i="4"/>
  <c r="BL49" i="4"/>
  <c r="DJ48" i="4"/>
  <c r="CV48" i="4"/>
  <c r="BT48" i="4"/>
  <c r="BS48" i="4"/>
  <c r="BR48" i="4"/>
  <c r="BQ48" i="4"/>
  <c r="BP48" i="4"/>
  <c r="BO48" i="4"/>
  <c r="BN48" i="4"/>
  <c r="BM48" i="4"/>
  <c r="BL48" i="4"/>
  <c r="DJ47" i="4"/>
  <c r="CV47" i="4"/>
  <c r="BT47" i="4"/>
  <c r="BS47" i="4"/>
  <c r="BR47" i="4"/>
  <c r="BQ47" i="4"/>
  <c r="BP47" i="4"/>
  <c r="BO47" i="4"/>
  <c r="BN47" i="4"/>
  <c r="BM47" i="4"/>
  <c r="BL47" i="4"/>
  <c r="DJ46" i="4"/>
  <c r="CV46" i="4"/>
  <c r="BT46" i="4"/>
  <c r="BS46" i="4"/>
  <c r="BR46" i="4"/>
  <c r="BQ46" i="4"/>
  <c r="BP46" i="4"/>
  <c r="BO46" i="4"/>
  <c r="BN46" i="4"/>
  <c r="BM46" i="4"/>
  <c r="BL46" i="4"/>
  <c r="DJ45" i="4"/>
  <c r="CV45" i="4"/>
  <c r="BT45" i="4"/>
  <c r="BS45" i="4"/>
  <c r="BR45" i="4"/>
  <c r="BQ45" i="4"/>
  <c r="BP45" i="4"/>
  <c r="BO45" i="4"/>
  <c r="BN45" i="4"/>
  <c r="BM45" i="4"/>
  <c r="BL45" i="4"/>
  <c r="DJ44" i="4"/>
  <c r="CV44" i="4"/>
  <c r="BT44" i="4"/>
  <c r="BS44" i="4"/>
  <c r="BR44" i="4"/>
  <c r="BQ44" i="4"/>
  <c r="BP44" i="4"/>
  <c r="BO44" i="4"/>
  <c r="BN44" i="4"/>
  <c r="BM44" i="4"/>
  <c r="BL44" i="4"/>
  <c r="DJ43" i="4"/>
  <c r="CV43" i="4"/>
  <c r="BT43" i="4"/>
  <c r="BS43" i="4"/>
  <c r="BR43" i="4"/>
  <c r="BQ43" i="4"/>
  <c r="BP43" i="4"/>
  <c r="BO43" i="4"/>
  <c r="BN43" i="4"/>
  <c r="BM43" i="4"/>
  <c r="BL43" i="4"/>
  <c r="DJ42" i="4"/>
  <c r="CV42" i="4"/>
  <c r="BT42" i="4"/>
  <c r="BS42" i="4"/>
  <c r="BR42" i="4"/>
  <c r="BQ42" i="4"/>
  <c r="BP42" i="4"/>
  <c r="BO42" i="4"/>
  <c r="BN42" i="4"/>
  <c r="BM42" i="4"/>
  <c r="BL42" i="4"/>
  <c r="DJ41" i="4"/>
  <c r="CV41" i="4"/>
  <c r="BT41" i="4"/>
  <c r="BS41" i="4"/>
  <c r="BR41" i="4"/>
  <c r="BQ41" i="4"/>
  <c r="BP41" i="4"/>
  <c r="BO41" i="4"/>
  <c r="BN41" i="4"/>
  <c r="BM41" i="4"/>
  <c r="BL41" i="4"/>
  <c r="DJ40" i="4"/>
  <c r="CV40" i="4"/>
  <c r="BT40" i="4"/>
  <c r="BS40" i="4"/>
  <c r="BR40" i="4"/>
  <c r="BQ40" i="4"/>
  <c r="BP40" i="4"/>
  <c r="BO40" i="4"/>
  <c r="BN40" i="4"/>
  <c r="BM40" i="4"/>
  <c r="BL40" i="4"/>
  <c r="DJ39" i="4"/>
  <c r="CV39" i="4"/>
  <c r="BT39" i="4"/>
  <c r="BS39" i="4"/>
  <c r="BR39" i="4"/>
  <c r="BQ39" i="4"/>
  <c r="BP39" i="4"/>
  <c r="BO39" i="4"/>
  <c r="BN39" i="4"/>
  <c r="BM39" i="4"/>
  <c r="BL39" i="4"/>
  <c r="DJ38" i="4"/>
  <c r="CV38" i="4"/>
  <c r="BT38" i="4"/>
  <c r="BS38" i="4"/>
  <c r="BR38" i="4"/>
  <c r="BQ38" i="4"/>
  <c r="BP38" i="4"/>
  <c r="BO38" i="4"/>
  <c r="BN38" i="4"/>
  <c r="BM38" i="4"/>
  <c r="BL38" i="4"/>
  <c r="DJ37" i="4"/>
  <c r="CV37" i="4"/>
  <c r="BT37" i="4"/>
  <c r="BS37" i="4"/>
  <c r="BR37" i="4"/>
  <c r="BQ37" i="4"/>
  <c r="BP37" i="4"/>
  <c r="BO37" i="4"/>
  <c r="BN37" i="4"/>
  <c r="BM37" i="4"/>
  <c r="BL37" i="4"/>
  <c r="DJ36" i="4"/>
  <c r="CV36" i="4"/>
  <c r="BT36" i="4"/>
  <c r="BS36" i="4"/>
  <c r="BR36" i="4"/>
  <c r="BQ36" i="4"/>
  <c r="BP36" i="4"/>
  <c r="BO36" i="4"/>
  <c r="BN36" i="4"/>
  <c r="BM36" i="4"/>
  <c r="BL36" i="4"/>
  <c r="DJ35" i="4"/>
  <c r="CV35" i="4"/>
  <c r="BT35" i="4"/>
  <c r="BS35" i="4"/>
  <c r="BR35" i="4"/>
  <c r="BQ35" i="4"/>
  <c r="BP35" i="4"/>
  <c r="BO35" i="4"/>
  <c r="BN35" i="4"/>
  <c r="BM35" i="4"/>
  <c r="BL35" i="4"/>
  <c r="DJ34" i="4"/>
  <c r="CV34" i="4"/>
  <c r="BT34" i="4"/>
  <c r="BS34" i="4"/>
  <c r="BR34" i="4"/>
  <c r="BQ34" i="4"/>
  <c r="BP34" i="4"/>
  <c r="BO34" i="4"/>
  <c r="BN34" i="4"/>
  <c r="BM34" i="4"/>
  <c r="BL34" i="4"/>
  <c r="DJ33" i="4"/>
  <c r="CV33" i="4"/>
  <c r="BT33" i="4"/>
  <c r="BS33" i="4"/>
  <c r="BR33" i="4"/>
  <c r="BQ33" i="4"/>
  <c r="BP33" i="4"/>
  <c r="BO33" i="4"/>
  <c r="BN33" i="4"/>
  <c r="BM33" i="4"/>
  <c r="BL33" i="4"/>
  <c r="DJ32" i="4"/>
  <c r="CV32" i="4"/>
  <c r="BT32" i="4"/>
  <c r="BS32" i="4"/>
  <c r="BR32" i="4"/>
  <c r="BQ32" i="4"/>
  <c r="BP32" i="4"/>
  <c r="BO32" i="4"/>
  <c r="BN32" i="4"/>
  <c r="BM32" i="4"/>
  <c r="BL32" i="4"/>
  <c r="DJ31" i="4"/>
  <c r="CV31" i="4"/>
  <c r="BT31" i="4"/>
  <c r="BS31" i="4"/>
  <c r="BR31" i="4"/>
  <c r="BQ31" i="4"/>
  <c r="BP31" i="4"/>
  <c r="BO31" i="4"/>
  <c r="BN31" i="4"/>
  <c r="BM31" i="4"/>
  <c r="BL31" i="4"/>
  <c r="DJ30" i="4"/>
  <c r="CV30" i="4"/>
  <c r="BT30" i="4"/>
  <c r="BS30" i="4"/>
  <c r="BR30" i="4"/>
  <c r="BQ30" i="4"/>
  <c r="BP30" i="4"/>
  <c r="BO30" i="4"/>
  <c r="BN30" i="4"/>
  <c r="BM30" i="4"/>
  <c r="BL30" i="4"/>
  <c r="DJ29" i="4"/>
  <c r="CV29" i="4"/>
  <c r="BT29" i="4"/>
  <c r="BS29" i="4"/>
  <c r="BR29" i="4"/>
  <c r="BQ29" i="4"/>
  <c r="BP29" i="4"/>
  <c r="BO29" i="4"/>
  <c r="BN29" i="4"/>
  <c r="BM29" i="4"/>
  <c r="BL29" i="4"/>
  <c r="DJ28" i="4"/>
  <c r="CV28" i="4"/>
  <c r="BT28" i="4"/>
  <c r="BS28" i="4"/>
  <c r="BR28" i="4"/>
  <c r="BQ28" i="4"/>
  <c r="BP28" i="4"/>
  <c r="BO28" i="4"/>
  <c r="BN28" i="4"/>
  <c r="BM28" i="4"/>
  <c r="BL28" i="4"/>
  <c r="DJ27" i="4"/>
  <c r="CV27" i="4"/>
  <c r="BT27" i="4"/>
  <c r="BS27" i="4"/>
  <c r="BR27" i="4"/>
  <c r="BQ27" i="4"/>
  <c r="BP27" i="4"/>
  <c r="BO27" i="4"/>
  <c r="BN27" i="4"/>
  <c r="BM27" i="4"/>
  <c r="BL27" i="4"/>
  <c r="DJ26" i="4"/>
  <c r="CV26" i="4"/>
  <c r="BT26" i="4"/>
  <c r="BS26" i="4"/>
  <c r="BR26" i="4"/>
  <c r="BQ26" i="4"/>
  <c r="BP26" i="4"/>
  <c r="BO26" i="4"/>
  <c r="BN26" i="4"/>
  <c r="BM26" i="4"/>
  <c r="BL26" i="4"/>
  <c r="DJ25" i="4"/>
  <c r="CV25" i="4"/>
  <c r="BT25" i="4"/>
  <c r="BS25" i="4"/>
  <c r="BR25" i="4"/>
  <c r="BQ25" i="4"/>
  <c r="BP25" i="4"/>
  <c r="BO25" i="4"/>
  <c r="BN25" i="4"/>
  <c r="BM25" i="4"/>
  <c r="BL25" i="4"/>
  <c r="DJ24" i="4"/>
  <c r="CV24" i="4"/>
  <c r="BT24" i="4"/>
  <c r="BS24" i="4"/>
  <c r="BR24" i="4"/>
  <c r="BQ24" i="4"/>
  <c r="BP24" i="4"/>
  <c r="BO24" i="4"/>
  <c r="BN24" i="4"/>
  <c r="BM24" i="4"/>
  <c r="BL24" i="4"/>
  <c r="DJ23" i="4"/>
  <c r="CV23" i="4"/>
  <c r="BT23" i="4"/>
  <c r="BS23" i="4"/>
  <c r="BR23" i="4"/>
  <c r="BQ23" i="4"/>
  <c r="BP23" i="4"/>
  <c r="BO23" i="4"/>
  <c r="BN23" i="4"/>
  <c r="BM23" i="4"/>
  <c r="BL23" i="4"/>
  <c r="DJ22" i="4"/>
  <c r="CV22" i="4"/>
  <c r="BT22" i="4"/>
  <c r="BS22" i="4"/>
  <c r="BR22" i="4"/>
  <c r="BQ22" i="4"/>
  <c r="BP22" i="4"/>
  <c r="BO22" i="4"/>
  <c r="BN22" i="4"/>
  <c r="BM22" i="4"/>
  <c r="BL22" i="4"/>
  <c r="DJ21" i="4"/>
  <c r="CV21" i="4"/>
  <c r="BT21" i="4"/>
  <c r="BS21" i="4"/>
  <c r="BR21" i="4"/>
  <c r="BQ21" i="4"/>
  <c r="BP21" i="4"/>
  <c r="BO21" i="4"/>
  <c r="BN21" i="4"/>
  <c r="BM21" i="4"/>
  <c r="BL21" i="4"/>
  <c r="DJ20" i="4"/>
  <c r="CV20" i="4"/>
  <c r="BT20" i="4"/>
  <c r="BS20" i="4"/>
  <c r="BR20" i="4"/>
  <c r="BQ20" i="4"/>
  <c r="BP20" i="4"/>
  <c r="BO20" i="4"/>
  <c r="BN20" i="4"/>
  <c r="BM20" i="4"/>
  <c r="BL20" i="4"/>
  <c r="DJ19" i="4"/>
  <c r="CV19" i="4"/>
  <c r="BT19" i="4"/>
  <c r="BS19" i="4"/>
  <c r="BR19" i="4"/>
  <c r="BQ19" i="4"/>
  <c r="BP19" i="4"/>
  <c r="BO19" i="4"/>
  <c r="BN19" i="4"/>
  <c r="BM19" i="4"/>
  <c r="BL19" i="4"/>
  <c r="DJ18" i="4"/>
  <c r="CV18" i="4"/>
  <c r="BT18" i="4"/>
  <c r="BS18" i="4"/>
  <c r="BR18" i="4"/>
  <c r="BQ18" i="4"/>
  <c r="BP18" i="4"/>
  <c r="BO18" i="4"/>
  <c r="BN18" i="4"/>
  <c r="BM18" i="4"/>
  <c r="BL18" i="4"/>
  <c r="DJ17" i="4"/>
  <c r="CV17" i="4"/>
  <c r="BT17" i="4"/>
  <c r="BS17" i="4"/>
  <c r="BR17" i="4"/>
  <c r="BQ17" i="4"/>
  <c r="BP17" i="4"/>
  <c r="BO17" i="4"/>
  <c r="BN17" i="4"/>
  <c r="BM17" i="4"/>
  <c r="BL17" i="4"/>
  <c r="DJ16" i="4"/>
  <c r="CV16" i="4"/>
  <c r="BT16" i="4"/>
  <c r="BS16" i="4"/>
  <c r="BR16" i="4"/>
  <c r="BQ16" i="4"/>
  <c r="BP16" i="4"/>
  <c r="BO16" i="4"/>
  <c r="BN16" i="4"/>
  <c r="BM16" i="4"/>
  <c r="BL16" i="4"/>
  <c r="DJ15" i="4"/>
  <c r="CV15" i="4"/>
  <c r="BT15" i="4"/>
  <c r="BS15" i="4"/>
  <c r="BR15" i="4"/>
  <c r="BQ15" i="4"/>
  <c r="BP15" i="4"/>
  <c r="BO15" i="4"/>
  <c r="BN15" i="4"/>
  <c r="BM15" i="4"/>
  <c r="BL15" i="4"/>
  <c r="DJ14" i="4"/>
  <c r="CV14" i="4"/>
  <c r="BT14" i="4"/>
  <c r="BS14" i="4"/>
  <c r="BR14" i="4"/>
  <c r="BQ14" i="4"/>
  <c r="BP14" i="4"/>
  <c r="BO14" i="4"/>
  <c r="BN14" i="4"/>
  <c r="BM14" i="4"/>
  <c r="BL14" i="4"/>
  <c r="DJ13" i="4"/>
  <c r="CV13" i="4"/>
  <c r="BT13" i="4"/>
  <c r="BS13" i="4"/>
  <c r="BR13" i="4"/>
  <c r="BQ13" i="4"/>
  <c r="BP13" i="4"/>
  <c r="BO13" i="4"/>
  <c r="BN13" i="4"/>
  <c r="BM13" i="4"/>
  <c r="BL13" i="4"/>
  <c r="DJ12" i="4"/>
  <c r="CV12" i="4"/>
  <c r="BT12" i="4"/>
  <c r="BS12" i="4"/>
  <c r="BR12" i="4"/>
  <c r="BQ12" i="4"/>
  <c r="BP12" i="4"/>
  <c r="BO12" i="4"/>
  <c r="BN12" i="4"/>
  <c r="BM12" i="4"/>
  <c r="BL12" i="4"/>
  <c r="DJ11" i="4"/>
  <c r="CV11" i="4"/>
  <c r="BT11" i="4"/>
  <c r="BS11" i="4"/>
  <c r="BR11" i="4"/>
  <c r="BQ11" i="4"/>
  <c r="BP11" i="4"/>
  <c r="BO11" i="4"/>
  <c r="BN11" i="4"/>
  <c r="BM11" i="4"/>
  <c r="BL11" i="4"/>
  <c r="DJ10" i="4"/>
  <c r="CV10" i="4"/>
  <c r="BT10" i="4"/>
  <c r="BS10" i="4"/>
  <c r="BR10" i="4"/>
  <c r="BQ10" i="4"/>
  <c r="BP10" i="4"/>
  <c r="BO10" i="4"/>
  <c r="BN10" i="4"/>
  <c r="BM10" i="4"/>
  <c r="BL10" i="4"/>
  <c r="DJ9" i="4"/>
  <c r="CV9" i="4"/>
  <c r="BT9" i="4"/>
  <c r="BS9" i="4"/>
  <c r="BR9" i="4"/>
  <c r="BQ9" i="4"/>
  <c r="BP9" i="4"/>
  <c r="BO9" i="4"/>
  <c r="BN9" i="4"/>
  <c r="BM9" i="4"/>
  <c r="BL9" i="4"/>
  <c r="DJ8" i="4"/>
  <c r="CV8" i="4"/>
  <c r="BT8" i="4"/>
  <c r="BS8" i="4"/>
  <c r="BR8" i="4"/>
  <c r="BQ8" i="4"/>
  <c r="BP8" i="4"/>
  <c r="BO8" i="4"/>
  <c r="BN8" i="4"/>
  <c r="BM8" i="4"/>
  <c r="BL8" i="4"/>
  <c r="DJ7" i="4"/>
  <c r="CV7" i="4"/>
  <c r="BT7" i="4"/>
  <c r="BS7" i="4"/>
  <c r="BR7" i="4"/>
  <c r="BQ7" i="4"/>
  <c r="BP7" i="4"/>
  <c r="BO7" i="4"/>
  <c r="BN7" i="4"/>
  <c r="BM7" i="4"/>
  <c r="BL7" i="4"/>
  <c r="DJ6" i="4"/>
  <c r="CV6" i="4"/>
  <c r="BT6" i="4"/>
  <c r="BS6" i="4"/>
  <c r="BR6" i="4"/>
  <c r="BQ6" i="4"/>
  <c r="BP6" i="4"/>
  <c r="BO6" i="4"/>
  <c r="BN6" i="4"/>
  <c r="BM6" i="4"/>
  <c r="BL6" i="4"/>
  <c r="DJ5" i="4"/>
  <c r="CV5" i="4"/>
  <c r="BT5" i="4"/>
  <c r="BS5" i="4"/>
  <c r="BR5" i="4"/>
  <c r="BQ5" i="4"/>
  <c r="BP5" i="4"/>
  <c r="BO5" i="4"/>
  <c r="BN5" i="4"/>
  <c r="BM5" i="4"/>
  <c r="BL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山田　真一</author>
  </authors>
  <commentList>
    <comment ref="X5" authorId="0" shapeId="0" xr:uid="{00000000-0006-0000-0000-000001000000}">
      <text>
        <r>
          <rPr>
            <sz val="9"/>
            <color indexed="81"/>
            <rFont val="MS P ゴシック"/>
            <family val="3"/>
            <charset val="128"/>
          </rPr>
          <t>（※）複数の活動を行っている場合は任意で設定しています。
詳細は「個別団体録」シートまたは当該団体HP等でご確認ください。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山田　真一</author>
  </authors>
  <commentList>
    <comment ref="M3" authorId="0" shapeId="0" xr:uid="{00000000-0006-0000-0100-000001000000}">
      <text>
        <r>
          <rPr>
            <b/>
            <sz val="9"/>
            <color indexed="81"/>
            <rFont val="MS P ゴシック"/>
            <family val="3"/>
            <charset val="128"/>
          </rPr>
          <t>マスタシートの団体No.を入力してください。</t>
        </r>
      </text>
    </comment>
  </commentList>
</comments>
</file>

<file path=xl/sharedStrings.xml><?xml version="1.0" encoding="utf-8"?>
<sst xmlns="http://schemas.openxmlformats.org/spreadsheetml/2006/main" count="6459" uniqueCount="3124">
  <si>
    <t>No</t>
  </si>
  <si>
    <t>団体名</t>
  </si>
  <si>
    <t>フリガナ</t>
  </si>
  <si>
    <t>団体の種別（市民ポータルサイト順）</t>
    <rPh sb="0" eb="2">
      <t>ダンタイ</t>
    </rPh>
    <rPh sb="3" eb="5">
      <t>シュベツ</t>
    </rPh>
    <rPh sb="6" eb="8">
      <t>シミン</t>
    </rPh>
    <rPh sb="15" eb="16">
      <t>ジュン</t>
    </rPh>
    <phoneticPr fontId="2"/>
  </si>
  <si>
    <t>その他詳細</t>
    <rPh sb="3" eb="5">
      <t>ショウサイ</t>
    </rPh>
    <phoneticPr fontId="2"/>
  </si>
  <si>
    <t>顕在・潜在</t>
    <rPh sb="0" eb="2">
      <t>ケンザイ</t>
    </rPh>
    <rPh sb="3" eb="5">
      <t>センザイ</t>
    </rPh>
    <phoneticPr fontId="2"/>
  </si>
  <si>
    <t>引用元</t>
    <rPh sb="0" eb="2">
      <t>インヨウ</t>
    </rPh>
    <rPh sb="2" eb="3">
      <t>モト</t>
    </rPh>
    <phoneticPr fontId="2"/>
  </si>
  <si>
    <t>チラシ送付</t>
    <rPh sb="3" eb="5">
      <t>ソウフ</t>
    </rPh>
    <phoneticPr fontId="2"/>
  </si>
  <si>
    <t>代表者名</t>
  </si>
  <si>
    <t>担当者名</t>
  </si>
  <si>
    <t>活動分野</t>
    <rPh sb="0" eb="4">
      <t>カツドウブンヤ</t>
    </rPh>
    <phoneticPr fontId="2"/>
  </si>
  <si>
    <t>高齢者</t>
  </si>
  <si>
    <t>障がい者</t>
  </si>
  <si>
    <t>子ども</t>
  </si>
  <si>
    <t>健康づくり・医療</t>
  </si>
  <si>
    <t>防災・安全・災害支援</t>
  </si>
  <si>
    <t>教育・人権</t>
  </si>
  <si>
    <t>雇用・社会生活・男女共同参画</t>
  </si>
  <si>
    <t>国際協力・多文化共生</t>
  </si>
  <si>
    <t>地域活性・まちづくり</t>
  </si>
  <si>
    <t>文化・芸能・スポーツ</t>
  </si>
  <si>
    <t>ＩＣＴ・科学・環境</t>
  </si>
  <si>
    <t>その他</t>
  </si>
  <si>
    <t>主な活動</t>
  </si>
  <si>
    <t>P_カオスマップ用活動地域</t>
    <rPh sb="8" eb="9">
      <t>ヨウ</t>
    </rPh>
    <rPh sb="9" eb="13">
      <t>カツドウチイキ</t>
    </rPh>
    <phoneticPr fontId="2"/>
  </si>
  <si>
    <t>01_北区</t>
  </si>
  <si>
    <t>02_都島区</t>
  </si>
  <si>
    <t>03_福島区</t>
  </si>
  <si>
    <t>04_此花区</t>
  </si>
  <si>
    <t>05_中央区</t>
  </si>
  <si>
    <t>06_西区</t>
  </si>
  <si>
    <t>07_港区</t>
  </si>
  <si>
    <t>08_大正区</t>
  </si>
  <si>
    <t>09_天王寺区</t>
  </si>
  <si>
    <t>10_浪速区</t>
  </si>
  <si>
    <t>11_西淀川区</t>
  </si>
  <si>
    <t>12_淀川区</t>
  </si>
  <si>
    <t>13_東淀川区</t>
  </si>
  <si>
    <t>14_東成区</t>
  </si>
  <si>
    <t>15_生野区</t>
  </si>
  <si>
    <t>16_旭区</t>
  </si>
  <si>
    <t>17_城東区</t>
  </si>
  <si>
    <t>18_鶴見区</t>
  </si>
  <si>
    <t>19_阿倍野区</t>
  </si>
  <si>
    <t>20_住之江区</t>
  </si>
  <si>
    <t>21_住吉区</t>
  </si>
  <si>
    <t>22_東住吉区</t>
  </si>
  <si>
    <t>23_平野区</t>
  </si>
  <si>
    <t>24_西成区</t>
  </si>
  <si>
    <t>大阪市内</t>
    <rPh sb="0" eb="4">
      <t>オオサカシナイ</t>
    </rPh>
    <phoneticPr fontId="2"/>
  </si>
  <si>
    <t>府内</t>
    <rPh sb="0" eb="2">
      <t>フナイ</t>
    </rPh>
    <phoneticPr fontId="2"/>
  </si>
  <si>
    <t>関西圏域</t>
    <rPh sb="0" eb="4">
      <t>カンサイケンイキ</t>
    </rPh>
    <phoneticPr fontId="2"/>
  </si>
  <si>
    <t>国内</t>
    <rPh sb="0" eb="2">
      <t>コクナイ</t>
    </rPh>
    <phoneticPr fontId="2"/>
  </si>
  <si>
    <t>国外</t>
    <rPh sb="0" eb="2">
      <t>コクガイ</t>
    </rPh>
    <phoneticPr fontId="2"/>
  </si>
  <si>
    <t>活動エリア数カウント</t>
    <rPh sb="0" eb="2">
      <t>カツドウ</t>
    </rPh>
    <rPh sb="5" eb="6">
      <t>スウ</t>
    </rPh>
    <phoneticPr fontId="2"/>
  </si>
  <si>
    <t>郵便番号</t>
    <rPh sb="0" eb="4">
      <t>ユウビンバンゴウ</t>
    </rPh>
    <phoneticPr fontId="2"/>
  </si>
  <si>
    <t>都道府県</t>
    <rPh sb="0" eb="4">
      <t>トドウフケン</t>
    </rPh>
    <phoneticPr fontId="2"/>
  </si>
  <si>
    <t>市区町村</t>
    <rPh sb="0" eb="4">
      <t>シクチョウソン</t>
    </rPh>
    <phoneticPr fontId="2"/>
  </si>
  <si>
    <t>以下所在地</t>
    <rPh sb="0" eb="2">
      <t>イカ</t>
    </rPh>
    <rPh sb="2" eb="5">
      <t>ショザイチ</t>
    </rPh>
    <phoneticPr fontId="2"/>
  </si>
  <si>
    <t>電話番号</t>
  </si>
  <si>
    <t>FAX番号</t>
  </si>
  <si>
    <t>メールアドレス</t>
  </si>
  <si>
    <t>ウェブサイト</t>
  </si>
  <si>
    <t>Facebook</t>
  </si>
  <si>
    <t>twitter</t>
  </si>
  <si>
    <t>その他SNS</t>
    <rPh sb="2" eb="3">
      <t>タ</t>
    </rPh>
    <phoneticPr fontId="2"/>
  </si>
  <si>
    <t>備考</t>
    <rPh sb="0" eb="2">
      <t>ビコウ</t>
    </rPh>
    <phoneticPr fontId="2"/>
  </si>
  <si>
    <t>アンケート回答</t>
    <rPh sb="5" eb="7">
      <t>カイトウ</t>
    </rPh>
    <phoneticPr fontId="2"/>
  </si>
  <si>
    <t>ヒアリング</t>
  </si>
  <si>
    <t>架電調査</t>
    <rPh sb="0" eb="4">
      <t>カデンチョウサ</t>
    </rPh>
    <phoneticPr fontId="2"/>
  </si>
  <si>
    <t>【アンケート】大阪市の各所属での共有</t>
  </si>
  <si>
    <t>【アンケート】支援団体間での共有</t>
  </si>
  <si>
    <t>【アンケート】一般公表を許可</t>
  </si>
  <si>
    <t>【アンケート】リストへの掲載を希望</t>
    <rPh sb="15" eb="17">
      <t>キボウ</t>
    </rPh>
    <phoneticPr fontId="2"/>
  </si>
  <si>
    <t>【アンケート】
その他希望</t>
    <rPh sb="11" eb="13">
      <t>キボウ</t>
    </rPh>
    <phoneticPr fontId="2"/>
  </si>
  <si>
    <t>【ヒアリング】大阪市の各所属での共有</t>
  </si>
  <si>
    <t>【ヒアリング】支援団体間での共有</t>
  </si>
  <si>
    <t>【ヒアリング】一般公表を許可</t>
  </si>
  <si>
    <t>【ヒアリング】リストへの掲載を希望</t>
    <rPh sb="15" eb="17">
      <t>キボウ</t>
    </rPh>
    <phoneticPr fontId="2"/>
  </si>
  <si>
    <t>【ヒアリング】
その他希望</t>
    <rPh sb="10" eb="11">
      <t>タ</t>
    </rPh>
    <rPh sb="11" eb="13">
      <t>キボウ</t>
    </rPh>
    <phoneticPr fontId="2"/>
  </si>
  <si>
    <t>【架電調査】大阪市の各所属での共有</t>
  </si>
  <si>
    <t>【架電調査】支援団体間での共有</t>
  </si>
  <si>
    <t>【架電調査】一般公表を許可</t>
  </si>
  <si>
    <t>【架電調査】リストへの掲載</t>
  </si>
  <si>
    <t>【架電調査】
その他希望</t>
    <rPh sb="10" eb="12">
      <t>キボウ</t>
    </rPh>
    <phoneticPr fontId="2"/>
  </si>
  <si>
    <t>【ヒアリング】
団体情報と取り組みについて</t>
    <rPh sb="8" eb="10">
      <t>ダンタイ</t>
    </rPh>
    <rPh sb="10" eb="12">
      <t>ジョウホウ</t>
    </rPh>
    <rPh sb="13" eb="14">
      <t>ト</t>
    </rPh>
    <rPh sb="15" eb="16">
      <t>ク</t>
    </rPh>
    <phoneticPr fontId="2"/>
  </si>
  <si>
    <t>【ヒアリング】
問題・課題</t>
    <rPh sb="8" eb="10">
      <t>モンダイ</t>
    </rPh>
    <rPh sb="11" eb="13">
      <t>カダイ</t>
    </rPh>
    <phoneticPr fontId="2"/>
  </si>
  <si>
    <t>【ヒアリング】
ニーズ</t>
  </si>
  <si>
    <t>【ヒアリング】
その他</t>
    <rPh sb="10" eb="11">
      <t>タ</t>
    </rPh>
    <phoneticPr fontId="2"/>
  </si>
  <si>
    <t>ヒアリング実施日</t>
    <rPh sb="5" eb="8">
      <t>ジッシビ</t>
    </rPh>
    <phoneticPr fontId="2"/>
  </si>
  <si>
    <t>韓国・朝鮮</t>
  </si>
  <si>
    <t>中国</t>
  </si>
  <si>
    <t>ベトナム</t>
  </si>
  <si>
    <t>フィリピン</t>
  </si>
  <si>
    <t>ネパール</t>
  </si>
  <si>
    <t>米国</t>
  </si>
  <si>
    <t>インドネシア</t>
  </si>
  <si>
    <t>タイ</t>
  </si>
  <si>
    <t>ブラジル</t>
  </si>
  <si>
    <t>〔参考〕日本</t>
    <rPh sb="1" eb="3">
      <t>サンコウ</t>
    </rPh>
    <phoneticPr fontId="1"/>
  </si>
  <si>
    <t>その他2</t>
    <rPh sb="0" eb="4">
      <t>タ2</t>
    </rPh>
    <phoneticPr fontId="2"/>
  </si>
  <si>
    <t>国籍_その他_text</t>
  </si>
  <si>
    <t>国籍カウント</t>
    <rPh sb="0" eb="2">
      <t>コクセキ</t>
    </rPh>
    <phoneticPr fontId="2"/>
  </si>
  <si>
    <t>日本語</t>
  </si>
  <si>
    <t>英語</t>
  </si>
  <si>
    <t>中国語</t>
  </si>
  <si>
    <t>韓国・朝鮮語</t>
  </si>
  <si>
    <t>ベトナム語</t>
  </si>
  <si>
    <t>フィリピン語</t>
  </si>
  <si>
    <t>ネパール語</t>
  </si>
  <si>
    <t>インドネシア語</t>
  </si>
  <si>
    <t>タイ語</t>
  </si>
  <si>
    <t>ポルトガル語</t>
  </si>
  <si>
    <t>ミャンマー語</t>
  </si>
  <si>
    <t>その他3</t>
  </si>
  <si>
    <t>言語_その他_text</t>
  </si>
  <si>
    <t>対応言語カウント</t>
    <rPh sb="0" eb="4">
      <t>タイオウゲンゴ</t>
    </rPh>
    <phoneticPr fontId="2"/>
  </si>
  <si>
    <t>日本の生活ルールが理解できていないのではないか。対応：</t>
  </si>
  <si>
    <t>日本の生活ルールが理解できていないのではないか。対応：_text</t>
  </si>
  <si>
    <t>ご近所に溶け込めないでいるのではないか。対応：</t>
  </si>
  <si>
    <t>ご近所に溶け込めないでいるのではないか。対応：_text</t>
  </si>
  <si>
    <t>災害時に安全に避難できないのではないか。対応：</t>
  </si>
  <si>
    <t>災害時に安全に避難できないのではないか。対応：_text</t>
  </si>
  <si>
    <t>生活に必要な情報が不足しているのではないか。対応：</t>
  </si>
  <si>
    <t>生活に必要な情報が不足しているのではないか。対応：_text</t>
  </si>
  <si>
    <t>特になし</t>
  </si>
  <si>
    <t>その他心配ごと（自由記述）</t>
  </si>
  <si>
    <t>日本語を学ぶこと</t>
  </si>
  <si>
    <t>日本の生活ルールを学ぶこと</t>
  </si>
  <si>
    <t>日本の文化風習を知ること</t>
  </si>
  <si>
    <t>地域で相談できること</t>
  </si>
  <si>
    <t>ご近所であいさつすること</t>
  </si>
  <si>
    <t>地域のお祭りへの参加</t>
  </si>
  <si>
    <t>地域のスポーツ・文化活動への参加</t>
  </si>
  <si>
    <t>地域の清掃活動への参加</t>
  </si>
  <si>
    <t>地域の防災訓練への参加</t>
  </si>
  <si>
    <t>地域の自治会・町内会への加入</t>
  </si>
  <si>
    <t>その他4</t>
  </si>
  <si>
    <t>その他（外国人にとって必要なもの）</t>
  </si>
  <si>
    <t>地域に住む外国人の言語を学ぶこと</t>
  </si>
  <si>
    <t>日本の生活ルールを教えること</t>
  </si>
  <si>
    <t>地域に住む外国人の文化風習を知ること</t>
  </si>
  <si>
    <t>ご近所であいさつすること5</t>
  </si>
  <si>
    <t>地域で相談できること6</t>
  </si>
  <si>
    <t>地域のお祭りへの参加の呼びかけ</t>
  </si>
  <si>
    <t>地域のスポーツ・文化活動への参加の呼びかけ</t>
  </si>
  <si>
    <t>地域の清掃活動への参加の呼びかけ</t>
  </si>
  <si>
    <t>地域の防災訓練への参加の呼びかけ</t>
  </si>
  <si>
    <t>地域の自治会・町内会への加入の呼びかけ</t>
  </si>
  <si>
    <t>その他7</t>
  </si>
  <si>
    <t>日本人が必要なこと_その他_text</t>
    <rPh sb="0" eb="3">
      <t>ニホンジン</t>
    </rPh>
    <rPh sb="4" eb="6">
      <t>ヒツヨウ</t>
    </rPh>
    <rPh sb="12" eb="13">
      <t>ホカ</t>
    </rPh>
    <phoneticPr fontId="2"/>
  </si>
  <si>
    <t>連携希望先_大阪市（24区役所を含む）</t>
  </si>
  <si>
    <t>連携希望先_大阪国際交流センター</t>
  </si>
  <si>
    <t>連携希望先_大阪府</t>
  </si>
  <si>
    <t>連携希望先_国の機関</t>
  </si>
  <si>
    <t>連携希望先_他の活動団体</t>
  </si>
  <si>
    <t>連携希望先_外国人コミュニティ（キーパーソン）</t>
  </si>
  <si>
    <t>連携希望先_その他</t>
  </si>
  <si>
    <t>連携希望先_その他_text</t>
  </si>
  <si>
    <t>連携希望先_特になし</t>
  </si>
  <si>
    <t>情報の受発信</t>
  </si>
  <si>
    <t>活動の協働</t>
  </si>
  <si>
    <t>その他8</t>
  </si>
  <si>
    <t>その他詳細または連携内容の詳細_text9</t>
    <rPh sb="2" eb="3">
      <t>タ</t>
    </rPh>
    <rPh sb="3" eb="5">
      <t>ショウサイ</t>
    </rPh>
    <rPh sb="8" eb="12">
      <t>レンケイナイヨウ</t>
    </rPh>
    <rPh sb="13" eb="15">
      <t>ショウサイ</t>
    </rPh>
    <phoneticPr fontId="2"/>
  </si>
  <si>
    <t>大阪市の各所属での共有</t>
    <phoneticPr fontId="7"/>
  </si>
  <si>
    <t>支援団体間での共有</t>
    <phoneticPr fontId="7"/>
  </si>
  <si>
    <t>一般公表を許可</t>
    <phoneticPr fontId="7"/>
  </si>
  <si>
    <t>リストへの掲載を希望</t>
    <rPh sb="8" eb="10">
      <t>キボウ</t>
    </rPh>
    <phoneticPr fontId="2"/>
  </si>
  <si>
    <t>その他希望</t>
    <rPh sb="2" eb="3">
      <t>タ</t>
    </rPh>
    <rPh sb="3" eb="5">
      <t>キボウ</t>
    </rPh>
    <phoneticPr fontId="2"/>
  </si>
  <si>
    <t>団体の種別</t>
    <rPh sb="0" eb="2">
      <t>ダンタイ</t>
    </rPh>
    <rPh sb="3" eb="5">
      <t>シュベツ</t>
    </rPh>
    <phoneticPr fontId="2"/>
  </si>
  <si>
    <t>任意団体</t>
    <rPh sb="0" eb="4">
      <t>ニンイダンタイ</t>
    </rPh>
    <phoneticPr fontId="2"/>
  </si>
  <si>
    <t>NPO法人</t>
    <rPh sb="3" eb="5">
      <t>ホウジン</t>
    </rPh>
    <phoneticPr fontId="2"/>
  </si>
  <si>
    <t>認定NPO法人</t>
    <rPh sb="0" eb="2">
      <t>ニンテイ</t>
    </rPh>
    <rPh sb="5" eb="7">
      <t>ホウジン</t>
    </rPh>
    <phoneticPr fontId="2"/>
  </si>
  <si>
    <t>社会福祉法人</t>
    <rPh sb="0" eb="6">
      <t>シャカイフクシホウジン</t>
    </rPh>
    <phoneticPr fontId="2"/>
  </si>
  <si>
    <t>一般社団法人</t>
  </si>
  <si>
    <t>一般財団法人</t>
  </si>
  <si>
    <t>公益財団法人</t>
  </si>
  <si>
    <t>学校法人</t>
  </si>
  <si>
    <t>地域団体</t>
  </si>
  <si>
    <t>市民活動を応援する企業等</t>
    <rPh sb="0" eb="4">
      <t>シミンカツドウ</t>
    </rPh>
    <rPh sb="5" eb="7">
      <t>オウエン</t>
    </rPh>
    <rPh sb="9" eb="12">
      <t>キギョウトウ</t>
    </rPh>
    <phoneticPr fontId="2"/>
  </si>
  <si>
    <t>行政機関・まちづくりセンター</t>
    <rPh sb="0" eb="4">
      <t>ギョウセイキカン</t>
    </rPh>
    <phoneticPr fontId="2"/>
  </si>
  <si>
    <t>支援</t>
    <rPh sb="0" eb="2">
      <t>シエン</t>
    </rPh>
    <phoneticPr fontId="7"/>
  </si>
  <si>
    <t>教育</t>
    <rPh sb="0" eb="2">
      <t>キョウイク</t>
    </rPh>
    <phoneticPr fontId="7"/>
  </si>
  <si>
    <t>就労</t>
    <rPh sb="0" eb="2">
      <t>シュウロウ</t>
    </rPh>
    <phoneticPr fontId="7"/>
  </si>
  <si>
    <t>まちづくり</t>
  </si>
  <si>
    <t>まちづくり</t>
    <phoneticPr fontId="7"/>
  </si>
  <si>
    <t>法律相談</t>
    <rPh sb="0" eb="4">
      <t>ホウリツソウダン</t>
    </rPh>
    <phoneticPr fontId="7"/>
  </si>
  <si>
    <t>医療</t>
    <rPh sb="0" eb="2">
      <t>イリョウ</t>
    </rPh>
    <phoneticPr fontId="7"/>
  </si>
  <si>
    <t>国際交流</t>
  </si>
  <si>
    <t>国際交流</t>
    <rPh sb="0" eb="4">
      <t>コクサイコウリュウ</t>
    </rPh>
    <phoneticPr fontId="7"/>
  </si>
  <si>
    <t>就労（その他）</t>
    <rPh sb="0" eb="2">
      <t>シュウロウ</t>
    </rPh>
    <rPh sb="5" eb="6">
      <t>タ</t>
    </rPh>
    <phoneticPr fontId="2"/>
  </si>
  <si>
    <t>就労（雇用）</t>
    <rPh sb="0" eb="2">
      <t>シュウロウ</t>
    </rPh>
    <rPh sb="3" eb="5">
      <t>コヨウ</t>
    </rPh>
    <phoneticPr fontId="2"/>
  </si>
  <si>
    <t>就労（技能実習生受入れ）</t>
    <rPh sb="0" eb="2">
      <t>シュウロウ</t>
    </rPh>
    <rPh sb="3" eb="10">
      <t>ギノウジッシュウセイウケイ</t>
    </rPh>
    <phoneticPr fontId="2"/>
  </si>
  <si>
    <t>就労（人材紹介）</t>
    <rPh sb="0" eb="2">
      <t>シュウロウ</t>
    </rPh>
    <rPh sb="3" eb="5">
      <t>ジンザイ</t>
    </rPh>
    <rPh sb="5" eb="7">
      <t>ショウカイ</t>
    </rPh>
    <phoneticPr fontId="2"/>
  </si>
  <si>
    <t>支援（その他）</t>
    <rPh sb="0" eb="2">
      <t>シエン</t>
    </rPh>
    <rPh sb="5" eb="6">
      <t>タ</t>
    </rPh>
    <phoneticPr fontId="2"/>
  </si>
  <si>
    <t>支援（子育て）</t>
    <rPh sb="0" eb="2">
      <t>シエン</t>
    </rPh>
    <rPh sb="3" eb="5">
      <t>コソダ</t>
    </rPh>
    <phoneticPr fontId="2"/>
  </si>
  <si>
    <t>支援（難民）</t>
    <rPh sb="0" eb="2">
      <t>シエン</t>
    </rPh>
    <rPh sb="3" eb="5">
      <t>ナンミン</t>
    </rPh>
    <phoneticPr fontId="2"/>
  </si>
  <si>
    <t>支援（居場所づくり）</t>
    <rPh sb="0" eb="2">
      <t>シエン</t>
    </rPh>
    <rPh sb="3" eb="6">
      <t>イバショ</t>
    </rPh>
    <phoneticPr fontId="2"/>
  </si>
  <si>
    <t>法律相談</t>
    <rPh sb="0" eb="4">
      <t>ホウリツソウダン</t>
    </rPh>
    <phoneticPr fontId="2"/>
  </si>
  <si>
    <t>国際交流</t>
    <rPh sb="0" eb="4">
      <t>コクサイコウリュウ</t>
    </rPh>
    <phoneticPr fontId="2"/>
  </si>
  <si>
    <t>医療</t>
    <rPh sb="0" eb="2">
      <t>イリョウ</t>
    </rPh>
    <phoneticPr fontId="2"/>
  </si>
  <si>
    <t>支援（日本語）</t>
    <rPh sb="0" eb="2">
      <t>シエン</t>
    </rPh>
    <rPh sb="3" eb="6">
      <t>ニホンゴ</t>
    </rPh>
    <phoneticPr fontId="2"/>
  </si>
  <si>
    <t>学校・教育（小・中・高校）</t>
    <rPh sb="0" eb="2">
      <t>ガッコウ</t>
    </rPh>
    <rPh sb="3" eb="5">
      <t>キョウイク</t>
    </rPh>
    <rPh sb="6" eb="7">
      <t>ショウ</t>
    </rPh>
    <rPh sb="8" eb="9">
      <t>チュウ</t>
    </rPh>
    <rPh sb="10" eb="12">
      <t>コウコウ</t>
    </rPh>
    <phoneticPr fontId="2"/>
  </si>
  <si>
    <t>学校・教育（専門学校）</t>
    <rPh sb="0" eb="2">
      <t>ガッコウ</t>
    </rPh>
    <rPh sb="3" eb="5">
      <t>キョウイク</t>
    </rPh>
    <rPh sb="6" eb="10">
      <t>センモンガッコウ</t>
    </rPh>
    <phoneticPr fontId="2"/>
  </si>
  <si>
    <t>学校・教育（外国語）</t>
    <rPh sb="0" eb="2">
      <t>ガッコウ</t>
    </rPh>
    <rPh sb="3" eb="5">
      <t>キョウイク</t>
    </rPh>
    <rPh sb="6" eb="9">
      <t>ガイコクゴ</t>
    </rPh>
    <phoneticPr fontId="2"/>
  </si>
  <si>
    <t>学校・教育（日本語）</t>
    <rPh sb="0" eb="2">
      <t>ガッコウ</t>
    </rPh>
    <rPh sb="3" eb="5">
      <t>キョウイク</t>
    </rPh>
    <rPh sb="6" eb="9">
      <t>ニホンゴ</t>
    </rPh>
    <phoneticPr fontId="2"/>
  </si>
  <si>
    <t>支援（生活サポート）</t>
    <rPh sb="0" eb="2">
      <t>シエン</t>
    </rPh>
    <rPh sb="3" eb="5">
      <t>セイカツ</t>
    </rPh>
    <phoneticPr fontId="2"/>
  </si>
  <si>
    <t>支援（人権）</t>
    <rPh sb="0" eb="2">
      <t>シエン</t>
    </rPh>
    <rPh sb="3" eb="5">
      <t>ジンケン</t>
    </rPh>
    <phoneticPr fontId="2"/>
  </si>
  <si>
    <t>かいづか国際交流協会</t>
    <rPh sb="4" eb="6">
      <t>コクサイ</t>
    </rPh>
    <rPh sb="6" eb="8">
      <t>コウリュウ</t>
    </rPh>
    <rPh sb="8" eb="10">
      <t>キョウカイ</t>
    </rPh>
    <phoneticPr fontId="2"/>
  </si>
  <si>
    <t>カイヅカコクサイコウリュウキョウカイ</t>
  </si>
  <si>
    <t>公益財団法人とよなか国際交流協会</t>
    <rPh sb="0" eb="2">
      <t>コウエキ</t>
    </rPh>
    <rPh sb="2" eb="6">
      <t>ザイダンホウジン</t>
    </rPh>
    <rPh sb="10" eb="16">
      <t>コクサイコウリュウキョウカイ</t>
    </rPh>
    <phoneticPr fontId="2"/>
  </si>
  <si>
    <t>トヨナカコクサイコウリュウキョウカイ</t>
  </si>
  <si>
    <t>すべての外国人労働者とその家族の人権を守る関西ネットワーク（RINK）</t>
  </si>
  <si>
    <t>スベテノガイコクジンロウドウシャトソノカゾクノジンケンヲマモルルカンサイネットワーク（リンク）</t>
  </si>
  <si>
    <t>特定非営利活動法人GALKOTSAMAJJAPAN</t>
    <rPh sb="0" eb="9">
      <t>トクテイヒエイリカツドウホウジン</t>
    </rPh>
    <phoneticPr fontId="2"/>
  </si>
  <si>
    <t>ガルコットサマジャパン</t>
  </si>
  <si>
    <t>特定非営利活動法人フリースペースかんの</t>
    <rPh sb="0" eb="9">
      <t>トクテイヒエイリカツドウホウジン</t>
    </rPh>
    <phoneticPr fontId="2"/>
  </si>
  <si>
    <t>フリースペースカンノ</t>
  </si>
  <si>
    <t>一般財団法人アジア・太平洋人権情報センター</t>
  </si>
  <si>
    <t>アジアタイヘイヨウジンケンジョウホウセンター</t>
  </si>
  <si>
    <t>一般財団法人ダイバーシティ研究所</t>
  </si>
  <si>
    <t>ダイバーシティケンキュウジョ</t>
  </si>
  <si>
    <t>一般社団法人コミュニティ・４・チルドレン</t>
  </si>
  <si>
    <t>コミュニティフォーチルドレン</t>
  </si>
  <si>
    <t>一般社団法人大阪市よさみ人権協会</t>
  </si>
  <si>
    <t>オオサカシヨサミジンケンキョウカイ</t>
  </si>
  <si>
    <t>岸和田市国際親善協会</t>
  </si>
  <si>
    <t>キシワダシコクサイシンゼンキョウカイ</t>
  </si>
  <si>
    <t>公益財団法人　吹田市国際交流協会</t>
    <rPh sb="7" eb="10">
      <t>スイタシ</t>
    </rPh>
    <rPh sb="10" eb="16">
      <t>コクサイコウリュウキョウカイ</t>
    </rPh>
    <phoneticPr fontId="2"/>
  </si>
  <si>
    <t>スイタシコクサイコウリュウキョウカイ</t>
  </si>
  <si>
    <t>公益財団法人　箕面市国際交流協会</t>
    <rPh sb="7" eb="10">
      <t>ミノオシ</t>
    </rPh>
    <rPh sb="10" eb="16">
      <t>コクサイコウリュウキョウカイ</t>
    </rPh>
    <phoneticPr fontId="2"/>
  </si>
  <si>
    <t>ミノオシコクサイコウリュウキョウカイ</t>
  </si>
  <si>
    <t>コウガイチイキサイセイセンター（アオゾラザイダン）</t>
  </si>
  <si>
    <t>公益財団法人　大阪国際交流センター</t>
  </si>
  <si>
    <t>オオサカコクサイコウリュウセンター</t>
  </si>
  <si>
    <t>公益財団法人　大阪府国際交流財団</t>
  </si>
  <si>
    <t>オオサカフコクサイコウリュウザイダン</t>
  </si>
  <si>
    <t>西成区ボランティア・市民活動センター（西成区社会福祉協議会）</t>
    <rPh sb="19" eb="21">
      <t>ニシナリ</t>
    </rPh>
    <phoneticPr fontId="2"/>
  </si>
  <si>
    <t>シャカイフクシホウジンニシナリクシャカイフクシキョウギカイ（ニシナリクボランティアシミンカツドウセンター)</t>
  </si>
  <si>
    <t>西淀川インターナショナルコミュニティー</t>
  </si>
  <si>
    <t>ニシヨドガワインターナショナルコミュニティー</t>
  </si>
  <si>
    <t>大阪市立中央図書館利用サービス担当</t>
  </si>
  <si>
    <t>オオサカシリツチュウオウトショカンリヨウサービスタントウ</t>
  </si>
  <si>
    <t>オオサカシリツナガイユースホステル</t>
  </si>
  <si>
    <t>オオサカフボランティアシミンカツドウセンター（オオサカフシャカイフクシキョウギカイ）</t>
  </si>
  <si>
    <t>リンコップジャジャ</t>
  </si>
  <si>
    <t>特定非営利活動法人Piece of Syria</t>
  </si>
  <si>
    <t>ピースオブシリア</t>
  </si>
  <si>
    <t>スマイリングプロジェクト</t>
  </si>
  <si>
    <t>株式会社メリアコーディネート</t>
    <rPh sb="0" eb="4">
      <t>カブシキガイシャ</t>
    </rPh>
    <phoneticPr fontId="2"/>
  </si>
  <si>
    <t>メリアコーディネート</t>
  </si>
  <si>
    <t>アミティ・バングラデシュ</t>
  </si>
  <si>
    <t>特定非営利活動法人インターナショナルフレンドシップクラブ</t>
  </si>
  <si>
    <t>インターナショナルフレンドシップクラブ</t>
  </si>
  <si>
    <t>特定非営利活動法人おおさかこども多文化センター</t>
  </si>
  <si>
    <t>オオサカコドモタブンカセンター</t>
  </si>
  <si>
    <t>ゴーシェア</t>
  </si>
  <si>
    <t>特定非営利活動法人ここから１００</t>
  </si>
  <si>
    <t>ココカラ１００</t>
  </si>
  <si>
    <t>特定非営利活動法人コリアNGOセンター</t>
    <rPh sb="0" eb="2">
      <t>トクテイ</t>
    </rPh>
    <rPh sb="2" eb="5">
      <t>ヒエイリ</t>
    </rPh>
    <phoneticPr fontId="2"/>
  </si>
  <si>
    <t>コリアNGOセンター</t>
  </si>
  <si>
    <t>シヴィルプロネットカンサイ</t>
  </si>
  <si>
    <t>特定非営利活動法人シルバーアドバイザーネット大阪</t>
  </si>
  <si>
    <t>シルバーアドバイザーネットオオサカ</t>
  </si>
  <si>
    <t>ツイタモン</t>
  </si>
  <si>
    <t>特定非営利活動法人ネパール避難所・防災教育支援の会</t>
  </si>
  <si>
    <t>ネパールヒナンジョボウサイキョウイクシエンノカイ</t>
  </si>
  <si>
    <t>特定非営利活動法人ワールドギフト</t>
  </si>
  <si>
    <t>ワールドギフト</t>
  </si>
  <si>
    <t>特定非営利活動法人関西国際交流団体協議会</t>
  </si>
  <si>
    <t>カンサイコクサイコウリュウダンタイキョウギカイ</t>
  </si>
  <si>
    <t>コクサイボランティアセンター</t>
  </si>
  <si>
    <t>特定非営利活動法人国際交流の会とよなか（TIFA）</t>
  </si>
  <si>
    <t>コクサイコウリュウノカイトヨナカ</t>
  </si>
  <si>
    <t>特定非営利活動法人国際落語振興会</t>
  </si>
  <si>
    <t>コクサイラクゴシンコウカイ</t>
  </si>
  <si>
    <t>特定非営利活動法人在日コリアン高齢者支援センターサンボラム</t>
  </si>
  <si>
    <t>ザイニチコリアンコウレイシャシエンセンターサンボラム</t>
  </si>
  <si>
    <t>特定非営利活動法人市岡国際教育協会
（市岡日本語教室）</t>
  </si>
  <si>
    <t>イチオカコクサイキョウイクキョウカイ
（イチオカニホンゴキョウシツ）</t>
  </si>
  <si>
    <t>ワカモノコクサイシエンキョウカイ</t>
  </si>
  <si>
    <t>特定非営利活動法人新共創産業技術支援機構(ITAC:アイタック)</t>
  </si>
  <si>
    <t>シントモキズサンギョウギジュツシエンキコウ(アイタック)</t>
  </si>
  <si>
    <t>特定非営利活動法人人権人材ネットワーク</t>
  </si>
  <si>
    <t>ジンケンジンザイネットワーク</t>
  </si>
  <si>
    <t>特定非営利活動法人多文化共生マネージャー全国協議会</t>
  </si>
  <si>
    <t>タブンカキョウセイマネージャーゼンコクキョウギカイ</t>
  </si>
  <si>
    <t>特定非営利活動法人多民族共生人権教育センター</t>
  </si>
  <si>
    <t>タミンゾクキョウセイジンケンキョウイクセンター</t>
  </si>
  <si>
    <t>オオサカカンキョウカウンセラーキョウカイ</t>
  </si>
  <si>
    <t>特定非営利活動法人猪飼野セッパラム文庫</t>
  </si>
  <si>
    <t>イカイノセッパラムブンコ</t>
  </si>
  <si>
    <t>ニホンキュウエンイリョウセンター</t>
  </si>
  <si>
    <t>ニッポンジョセイコクサイレンゴウカイ</t>
  </si>
  <si>
    <t>ハコブネ</t>
  </si>
  <si>
    <t>特定非営利活動法人門真フィルムコミッション</t>
  </si>
  <si>
    <t>カドマフィルムコミッション</t>
  </si>
  <si>
    <t>認定特定非営利活動法人ＪＨＰ・学校をつくる会</t>
  </si>
  <si>
    <t>ガッコウヲツクルカイ</t>
  </si>
  <si>
    <t>アイキャンオオサカジムショ</t>
  </si>
  <si>
    <t>認定特定非営利活動法人障害者放送通信機構</t>
  </si>
  <si>
    <t>ショウガイシャホウソウツウシンキコウ</t>
  </si>
  <si>
    <t>淀川区ボランティア･市民活動センター（淀川区社会福祉協議会）</t>
  </si>
  <si>
    <t>ヨドガワクボランティア・シミンカツドウセンター（ヨドガワクシャカイフクシキョウギカイ）</t>
  </si>
  <si>
    <t>和泉市国際交流協会</t>
  </si>
  <si>
    <t>イズミシコクサイコウリュウキョウカイ</t>
  </si>
  <si>
    <t>特定非営利活動法人IKUNO多文化ふらっと</t>
  </si>
  <si>
    <t>イクノタブンカフラット</t>
  </si>
  <si>
    <t>ZUMオフィス合同会社</t>
  </si>
  <si>
    <t>ザムオフィス</t>
  </si>
  <si>
    <t>アクセスHR株式会社</t>
  </si>
  <si>
    <t>アクセスエイチアール</t>
  </si>
  <si>
    <t>アサヒヒューマンリソース株式会社</t>
  </si>
  <si>
    <t>アサヒヒューマンリソース</t>
  </si>
  <si>
    <t>アジアジャパン</t>
  </si>
  <si>
    <t>アジア人材開発協同組合</t>
  </si>
  <si>
    <t>アジアジンザイカイハツ</t>
  </si>
  <si>
    <t>エバーラスティング株式会社</t>
  </si>
  <si>
    <t>エバーラスティング</t>
  </si>
  <si>
    <t>エバライフ事業協同組合</t>
    <rPh sb="5" eb="7">
      <t>ジギョウ</t>
    </rPh>
    <rPh sb="7" eb="9">
      <t>キョウドウ</t>
    </rPh>
    <rPh sb="9" eb="11">
      <t>クミアイ</t>
    </rPh>
    <phoneticPr fontId="2"/>
  </si>
  <si>
    <t>エバライフジギョウ</t>
  </si>
  <si>
    <t>カトリック大阪大司教区社会活動センターシナピス</t>
  </si>
  <si>
    <t>カトリックオオサカダイシキョウクシャカイカツドウセンターシナピス</t>
  </si>
  <si>
    <t>株式会社エタンセル(海外HR事業部＜ぽすてぃーど）＞</t>
  </si>
  <si>
    <t>エセンタル</t>
  </si>
  <si>
    <t>株式会社ポプラネクサス</t>
    <rPh sb="0" eb="2">
      <t>カブシキ</t>
    </rPh>
    <rPh sb="2" eb="4">
      <t>カイシャ</t>
    </rPh>
    <phoneticPr fontId="2"/>
  </si>
  <si>
    <t>ポプラネクサス</t>
  </si>
  <si>
    <t>株式会社ラックワーク</t>
    <rPh sb="0" eb="2">
      <t>カブシキ</t>
    </rPh>
    <rPh sb="2" eb="4">
      <t>カイシャ</t>
    </rPh>
    <phoneticPr fontId="2"/>
  </si>
  <si>
    <t>ラックワーク</t>
  </si>
  <si>
    <t>株式会社リンテック</t>
    <rPh sb="0" eb="2">
      <t>カブシキ</t>
    </rPh>
    <rPh sb="2" eb="4">
      <t>カイシャ</t>
    </rPh>
    <phoneticPr fontId="2"/>
  </si>
  <si>
    <t>リンテック</t>
  </si>
  <si>
    <t>協同組合関西技術協力センター</t>
    <rPh sb="0" eb="2">
      <t>キョウドウ</t>
    </rPh>
    <rPh sb="2" eb="4">
      <t>クミアイ</t>
    </rPh>
    <rPh sb="4" eb="6">
      <t>カンサイ</t>
    </rPh>
    <rPh sb="6" eb="8">
      <t>ギジュツ</t>
    </rPh>
    <rPh sb="8" eb="10">
      <t>キョウリョク</t>
    </rPh>
    <phoneticPr fontId="2"/>
  </si>
  <si>
    <t>カンサイギジュツキョウリョクセンター</t>
  </si>
  <si>
    <t>クローバー学院（（一財）日本語教育振興協会 ）</t>
  </si>
  <si>
    <t>クローバーガクイン</t>
  </si>
  <si>
    <t>グローバルキャリア大阪事業協同組合</t>
  </si>
  <si>
    <t>グローバルキャリアオオサカジギョウ</t>
  </si>
  <si>
    <t>ケアネットワーク協同組合</t>
  </si>
  <si>
    <t>ケアネットワーク</t>
  </si>
  <si>
    <t>ジェイエフエフシステムズ株式会社</t>
  </si>
  <si>
    <t>ジェイエフエフシステムズ</t>
  </si>
  <si>
    <t>ドリームワーク</t>
  </si>
  <si>
    <t>ナカフェイルセーフメタリング株式会社</t>
  </si>
  <si>
    <t>ナカフェイルセーフメタリング</t>
  </si>
  <si>
    <t>ガイコクジンシュウロウシエンキコウ</t>
  </si>
  <si>
    <t>一般社団法人泉佐野市外国就労者サポートセンター</t>
  </si>
  <si>
    <t>イズミサノシガイコクシュウロウシャサポートセンター</t>
  </si>
  <si>
    <t>一般社団法人大阪中国帰国者センター</t>
  </si>
  <si>
    <t>オオサカチュウゴクキコクシャセンター</t>
  </si>
  <si>
    <t>河内ドリーム協同組合</t>
  </si>
  <si>
    <t>カワウチドリーム</t>
  </si>
  <si>
    <t>海外事業サポート協同組合</t>
  </si>
  <si>
    <t>カイガイジギョウサポート</t>
  </si>
  <si>
    <t>株式会社A.T.V.コーポレーション</t>
  </si>
  <si>
    <t>エーティーブイコーポレーション</t>
  </si>
  <si>
    <t>株式会社ECC</t>
  </si>
  <si>
    <t>イーシーシー</t>
  </si>
  <si>
    <t>リード</t>
  </si>
  <si>
    <t>株式会社LUCIDO</t>
  </si>
  <si>
    <t>ルシード</t>
  </si>
  <si>
    <t>株式会社SUB（サブ）</t>
  </si>
  <si>
    <t>サブ</t>
  </si>
  <si>
    <t>株式会社DISCOVERY SUPPORT</t>
  </si>
  <si>
    <t>ディスカバリーサポート</t>
  </si>
  <si>
    <t>株式会社セルテック</t>
  </si>
  <si>
    <t>セルテック</t>
  </si>
  <si>
    <t>株式会社ソルテック工業</t>
  </si>
  <si>
    <t>ソルテックコウギョウ</t>
  </si>
  <si>
    <t>株式会社ネクスタッフ</t>
  </si>
  <si>
    <t>ネクスタッフ</t>
  </si>
  <si>
    <t>株式会社ハンディネットワークインターナショナル</t>
  </si>
  <si>
    <t>ハンディネットワークインターナショナル</t>
  </si>
  <si>
    <t>株式会社ヒロフードサービス</t>
  </si>
  <si>
    <t>ヒロフードサービス</t>
  </si>
  <si>
    <t>株式会社プロシーズ</t>
  </si>
  <si>
    <t>プロシーズ</t>
  </si>
  <si>
    <t>株式会社一生懸命</t>
  </si>
  <si>
    <t>イッショウケンメイ</t>
  </si>
  <si>
    <t>キョウシン</t>
  </si>
  <si>
    <t>株式会社大阪クリップ</t>
  </si>
  <si>
    <t>オオサカクリップ</t>
  </si>
  <si>
    <t>株式会社大仲トレーディング</t>
  </si>
  <si>
    <t>オオナカトレーディング</t>
  </si>
  <si>
    <t>株式会社富士リーディング</t>
  </si>
  <si>
    <t>フジリーディング</t>
  </si>
  <si>
    <t>乾行政書士事務所</t>
  </si>
  <si>
    <t>イヌイギョウセイショシジムショ</t>
  </si>
  <si>
    <t>カンセイガクインセンリコクサイコウトウブ</t>
  </si>
  <si>
    <t>関西同友会事業協同組合</t>
  </si>
  <si>
    <t>カンサイドウユウカイジギョウ</t>
  </si>
  <si>
    <t>協同組合ＪＢＵ</t>
  </si>
  <si>
    <t>ジェービーユー</t>
  </si>
  <si>
    <t>協同組合一心</t>
    <rPh sb="4" eb="6">
      <t>イッシン</t>
    </rPh>
    <phoneticPr fontId="2"/>
  </si>
  <si>
    <t>イッシン</t>
  </si>
  <si>
    <t>協同組合グローバルリンク</t>
  </si>
  <si>
    <t>グローバルリンク</t>
  </si>
  <si>
    <t>協同組合ジャパントータルトラスト</t>
  </si>
  <si>
    <t>ジャパントータルトラスト</t>
  </si>
  <si>
    <t>協同組合ビジネスナビ</t>
  </si>
  <si>
    <t>ビジネスナビ</t>
  </si>
  <si>
    <t>公益財団法人オイスカ関西支部</t>
  </si>
  <si>
    <t>オイスカカンサイシブ</t>
  </si>
  <si>
    <t>高橋金属貿易株式会社</t>
  </si>
  <si>
    <t>タカハシキンゾクボウエキ</t>
  </si>
  <si>
    <t>コクサイコウハクウタガッセンジッコウイインカイ</t>
  </si>
  <si>
    <t>修季造園</t>
  </si>
  <si>
    <t>シュウキゾウエン</t>
  </si>
  <si>
    <t>上田安子服飾専門学校</t>
  </si>
  <si>
    <t>ウエダヤスコフクショクセンモンガッコウ</t>
  </si>
  <si>
    <t>清風情報工科学院日本語科</t>
  </si>
  <si>
    <t>セイフウジョウホウコウカガクインニホンゴカ</t>
  </si>
  <si>
    <t>千里経営サポート事業協同組合</t>
  </si>
  <si>
    <t>センリケイエイサポートジギョウ</t>
  </si>
  <si>
    <t>大阪YMCA国際専門学校</t>
  </si>
  <si>
    <t>オオサカワイエムシーエーコクサイセンモンガッコウ</t>
  </si>
  <si>
    <t>大阪インターナショナルチャーチ</t>
  </si>
  <si>
    <t>オオサカインターナショナルチャーチ</t>
  </si>
  <si>
    <t>大阪コミュニティワーカー専門学校</t>
  </si>
  <si>
    <t>オオサカコミュニティワーカーセンモンガッコウ</t>
  </si>
  <si>
    <t>大阪みなみ日本語学校</t>
  </si>
  <si>
    <t>オオサカミナミニホンゴガッコウ</t>
  </si>
  <si>
    <t>大阪工業技術専門学校</t>
  </si>
  <si>
    <t>オオサカコウギョウギジュツセンモンガッコウ</t>
  </si>
  <si>
    <t>大盛商会株式会社</t>
  </si>
  <si>
    <t>オオモリショウカイ</t>
  </si>
  <si>
    <t>東洋テック協同組合</t>
  </si>
  <si>
    <t>トウヨウテック</t>
  </si>
  <si>
    <t>特定非営利活動法人まゆみ基金</t>
  </si>
  <si>
    <t>マユミキキン</t>
  </si>
  <si>
    <t>日本理工情報専門学校</t>
  </si>
  <si>
    <t>ニホンリコウジョウホウセンモンガッコウ</t>
  </si>
  <si>
    <t>百信株式会社</t>
  </si>
  <si>
    <t>ヒャクシン</t>
  </si>
  <si>
    <t>優信株式会社</t>
  </si>
  <si>
    <t>ユウシン</t>
  </si>
  <si>
    <t>サムズアップ</t>
  </si>
  <si>
    <t>株式会社三栄金属製作所</t>
    <rPh sb="0" eb="4">
      <t>カブシキガイシャ</t>
    </rPh>
    <phoneticPr fontId="2"/>
  </si>
  <si>
    <t>サンエイキンゾクセイサクショ</t>
  </si>
  <si>
    <t>出来島商店会（ゆうせい薬局）</t>
    <rPh sb="0" eb="2">
      <t>デキ</t>
    </rPh>
    <rPh sb="2" eb="3">
      <t>シマ</t>
    </rPh>
    <rPh sb="3" eb="6">
      <t>ショウテンカイ</t>
    </rPh>
    <rPh sb="11" eb="13">
      <t>ヤッキョク</t>
    </rPh>
    <phoneticPr fontId="2"/>
  </si>
  <si>
    <t>デキシマショウテンカイ（ユウセイヤッキョク）</t>
  </si>
  <si>
    <t>森之宮コミュニティ国際交流サロン</t>
  </si>
  <si>
    <t>モリノミヤコミュニティコクサイコウリュウサロン</t>
  </si>
  <si>
    <t>日本アジア医療福祉協同組合</t>
  </si>
  <si>
    <t>ニホンアジアイリョウフクシ</t>
  </si>
  <si>
    <t>大阪ケアサポート協同組合</t>
  </si>
  <si>
    <t>オオサカケアサポート</t>
  </si>
  <si>
    <t>スマイルクリーパー協同組合</t>
  </si>
  <si>
    <t>スマイルクリーパー</t>
  </si>
  <si>
    <t>大阪国際アカデミー</t>
  </si>
  <si>
    <t>オオサカコクサイアカデミー</t>
  </si>
  <si>
    <t>公益財団法人大阪産業局</t>
    <rPh sb="0" eb="2">
      <t>コウエキ</t>
    </rPh>
    <rPh sb="2" eb="6">
      <t>ザイダンホウジン</t>
    </rPh>
    <phoneticPr fontId="2"/>
  </si>
  <si>
    <t>オオサカサンギョウキョク</t>
  </si>
  <si>
    <t>株式会社オユモ</t>
  </si>
  <si>
    <t>オユモ</t>
  </si>
  <si>
    <t>宗教法人大阪マスジド</t>
    <rPh sb="0" eb="4">
      <t>シュウキョウホウジン</t>
    </rPh>
    <phoneticPr fontId="2"/>
  </si>
  <si>
    <t>オオサカマスジド</t>
  </si>
  <si>
    <t>公益財団法人大阪YWCA</t>
    <rPh sb="0" eb="6">
      <t>コウエキザイダンホウジン</t>
    </rPh>
    <phoneticPr fontId="2"/>
  </si>
  <si>
    <t>コウエキザイダンホウジンオオサカワイダブリューシーエー</t>
  </si>
  <si>
    <t>NPO法人</t>
  </si>
  <si>
    <t>合同会社</t>
    <rPh sb="0" eb="4">
      <t>ゴウドウカイシャ</t>
    </rPh>
    <phoneticPr fontId="2"/>
  </si>
  <si>
    <t>NGO</t>
  </si>
  <si>
    <t>協同組合</t>
    <rPh sb="0" eb="2">
      <t>キョウドウ</t>
    </rPh>
    <rPh sb="2" eb="4">
      <t>クミアイ</t>
    </rPh>
    <phoneticPr fontId="2"/>
  </si>
  <si>
    <t>登録支援機関</t>
  </si>
  <si>
    <t>宗教法人</t>
    <rPh sb="0" eb="4">
      <t>シュウキョウホウジン</t>
    </rPh>
    <phoneticPr fontId="2"/>
  </si>
  <si>
    <t>企業</t>
    <rPh sb="0" eb="2">
      <t>キギョウ</t>
    </rPh>
    <phoneticPr fontId="2"/>
  </si>
  <si>
    <t>登録支援機関</t>
    <rPh sb="0" eb="6">
      <t>トウロクシエンキカン</t>
    </rPh>
    <phoneticPr fontId="2"/>
  </si>
  <si>
    <t>登録支援機関</t>
    <rPh sb="0" eb="6">
      <t>トウロクシエンキカン</t>
    </rPh>
    <phoneticPr fontId="5"/>
  </si>
  <si>
    <t>教育機関</t>
    <rPh sb="0" eb="4">
      <t>キョウイクキカン</t>
    </rPh>
    <phoneticPr fontId="2"/>
  </si>
  <si>
    <t>協会</t>
    <rPh sb="0" eb="2">
      <t>キョウカイ</t>
    </rPh>
    <phoneticPr fontId="2"/>
  </si>
  <si>
    <t>商店会（株式法人）</t>
    <rPh sb="0" eb="3">
      <t>ショウテンカイ</t>
    </rPh>
    <rPh sb="4" eb="8">
      <t>カブシキホウジン</t>
    </rPh>
    <phoneticPr fontId="2"/>
  </si>
  <si>
    <t>顕在層</t>
    <rPh sb="0" eb="3">
      <t>ケンザイソウ</t>
    </rPh>
    <phoneticPr fontId="2"/>
  </si>
  <si>
    <t>潜在層</t>
    <rPh sb="0" eb="2">
      <t>センザイ</t>
    </rPh>
    <rPh sb="2" eb="3">
      <t>ソウ</t>
    </rPh>
    <phoneticPr fontId="2"/>
  </si>
  <si>
    <t>潜在層</t>
    <rPh sb="0" eb="3">
      <t>センザイソウ</t>
    </rPh>
    <phoneticPr fontId="2"/>
  </si>
  <si>
    <t>ポータルサイト</t>
  </si>
  <si>
    <t>検索</t>
    <rPh sb="0" eb="2">
      <t>ケンサク</t>
    </rPh>
    <phoneticPr fontId="2"/>
  </si>
  <si>
    <t>NPO</t>
  </si>
  <si>
    <t>検索</t>
  </si>
  <si>
    <t>安野　勝美</t>
  </si>
  <si>
    <t>岩田　光弘</t>
  </si>
  <si>
    <t>松本康之</t>
    <rPh sb="0" eb="2">
      <t>マツモト</t>
    </rPh>
    <rPh sb="2" eb="4">
      <t>ヤスユキ</t>
    </rPh>
    <phoneticPr fontId="2"/>
  </si>
  <si>
    <t>山本　愛</t>
  </si>
  <si>
    <t>記載なし</t>
    <rPh sb="0" eb="2">
      <t>キサイ</t>
    </rPh>
    <phoneticPr fontId="2"/>
  </si>
  <si>
    <t>丹羽　雅雄</t>
  </si>
  <si>
    <t>早崎　直美</t>
  </si>
  <si>
    <t>鉄村 貴人</t>
  </si>
  <si>
    <t>樋上　聡</t>
  </si>
  <si>
    <t>白石理</t>
  </si>
  <si>
    <t>田村　太郎</t>
  </si>
  <si>
    <t>桒原　英文</t>
  </si>
  <si>
    <t>加藤　眞理子</t>
  </si>
  <si>
    <t>会長　木村　雅一</t>
  </si>
  <si>
    <t>長谷川　心一</t>
  </si>
  <si>
    <t>井上 實</t>
  </si>
  <si>
    <t>近藤　佐知彦</t>
  </si>
  <si>
    <t>大橋　亜由美</t>
  </si>
  <si>
    <t>前田一成</t>
    <rPh sb="0" eb="4">
      <t>マエダイッセイ</t>
    </rPh>
    <phoneticPr fontId="2"/>
  </si>
  <si>
    <t>内本　美奈子</t>
  </si>
  <si>
    <t>鄭　淑仁</t>
  </si>
  <si>
    <t>吉川　秀隆</t>
  </si>
  <si>
    <t>企画推進課</t>
  </si>
  <si>
    <t>越村　市二</t>
  </si>
  <si>
    <t>栗川　朋佳</t>
  </si>
  <si>
    <t>中村満寿央</t>
  </si>
  <si>
    <t>林　永次</t>
  </si>
  <si>
    <t>利用サービス担当課長</t>
  </si>
  <si>
    <t>利用サービス担当(館外サービス担当)係長</t>
  </si>
  <si>
    <t>大原裕一</t>
  </si>
  <si>
    <t>小松</t>
  </si>
  <si>
    <t>叶井　泰幸</t>
  </si>
  <si>
    <t>江口　奈穂</t>
  </si>
  <si>
    <t>永村　夏美</t>
  </si>
  <si>
    <t>中野　貴行</t>
  </si>
  <si>
    <t>舟元　佳恵</t>
  </si>
  <si>
    <t>佐藤 真澄</t>
  </si>
  <si>
    <t>白方　誠彌</t>
  </si>
  <si>
    <t>林　樹一郎</t>
  </si>
  <si>
    <t>清原　真衣</t>
    <rPh sb="0" eb="2">
      <t>キヨハラ</t>
    </rPh>
    <rPh sb="3" eb="4">
      <t>マコト</t>
    </rPh>
    <rPh sb="4" eb="5">
      <t>コロモ</t>
    </rPh>
    <phoneticPr fontId="2"/>
  </si>
  <si>
    <t>濵名　猛志</t>
  </si>
  <si>
    <t>橋本　義範</t>
  </si>
  <si>
    <t>ナノイ　聖子</t>
  </si>
  <si>
    <t>金山佳子</t>
  </si>
  <si>
    <t>郭　辰雄</t>
  </si>
  <si>
    <t>津田　尚廣</t>
  </si>
  <si>
    <t>社　義宣</t>
  </si>
  <si>
    <t>村松　秀明</t>
  </si>
  <si>
    <t>古川　雅一</t>
    <rPh sb="0" eb="2">
      <t>フルカワ</t>
    </rPh>
    <rPh sb="3" eb="5">
      <t>マサカズ</t>
    </rPh>
    <phoneticPr fontId="2"/>
  </si>
  <si>
    <t>姫野　聖人</t>
  </si>
  <si>
    <t>森田　剛光</t>
  </si>
  <si>
    <t>土生　雅俊</t>
  </si>
  <si>
    <t>平井　尊雄</t>
  </si>
  <si>
    <t>記載なし</t>
    <rPh sb="0" eb="2">
      <t>キサイ</t>
    </rPh>
    <phoneticPr fontId="4"/>
  </si>
  <si>
    <t>三木　秀夫</t>
  </si>
  <si>
    <t>松本　博</t>
  </si>
  <si>
    <t>中北　明宏、松川 哲三、市川 亮、平尾　康隆、江本　俊史　他４人</t>
  </si>
  <si>
    <t>葛西　芙紗</t>
  </si>
  <si>
    <t>三島広幸</t>
  </si>
  <si>
    <t>高　敬一</t>
  </si>
  <si>
    <t>札葉正隆</t>
  </si>
  <si>
    <t>小柴　享子</t>
  </si>
  <si>
    <t>中山　泰秀</t>
    <rPh sb="0" eb="2">
      <t>ナカヤマ</t>
    </rPh>
    <rPh sb="3" eb="5">
      <t>ヤスヒデ</t>
    </rPh>
    <phoneticPr fontId="4"/>
  </si>
  <si>
    <t>岩瀬　哲雄</t>
    <rPh sb="0" eb="2">
      <t>イワセ</t>
    </rPh>
    <rPh sb="3" eb="5">
      <t>テツオ</t>
    </rPh>
    <phoneticPr fontId="4"/>
  </si>
  <si>
    <t>赤井　隆史</t>
  </si>
  <si>
    <t>伊井　暁子</t>
    <rPh sb="0" eb="2">
      <t>イイ</t>
    </rPh>
    <rPh sb="3" eb="5">
      <t>キョウコ</t>
    </rPh>
    <phoneticPr fontId="4"/>
  </si>
  <si>
    <t>土井　佳彦</t>
  </si>
  <si>
    <t>朴　洋幸</t>
  </si>
  <si>
    <t>文　公輝</t>
  </si>
  <si>
    <t>高井　茂</t>
  </si>
  <si>
    <t>水藻　英子</t>
    <rPh sb="0" eb="1">
      <t>スイ</t>
    </rPh>
    <rPh sb="1" eb="2">
      <t>モ</t>
    </rPh>
    <rPh sb="3" eb="5">
      <t>エイコ</t>
    </rPh>
    <phoneticPr fontId="4"/>
  </si>
  <si>
    <t>藤井　幸之助</t>
  </si>
  <si>
    <t>春日　和夫</t>
  </si>
  <si>
    <t>金森　晴美</t>
  </si>
  <si>
    <t>鵜山栄里香</t>
  </si>
  <si>
    <t>奈須 崇</t>
  </si>
  <si>
    <t>時枝　ゆき</t>
  </si>
  <si>
    <t>小山内美江子</t>
  </si>
  <si>
    <t>眞榮城　好香</t>
  </si>
  <si>
    <t>直井恵</t>
  </si>
  <si>
    <t>井上</t>
  </si>
  <si>
    <t>髙田　英一</t>
  </si>
  <si>
    <t>湊　万里子</t>
    <rPh sb="0" eb="1">
      <t>ミナト</t>
    </rPh>
    <rPh sb="2" eb="5">
      <t>マリコ</t>
    </rPh>
    <phoneticPr fontId="2"/>
  </si>
  <si>
    <t>非公開</t>
  </si>
  <si>
    <t>三田　和夫</t>
  </si>
  <si>
    <t>坂口　千穂</t>
  </si>
  <si>
    <t>古下　義隆</t>
  </si>
  <si>
    <t>田熊　あず沙</t>
    <rPh sb="0" eb="2">
      <t>タグマ</t>
    </rPh>
    <rPh sb="5" eb="6">
      <t>スナ</t>
    </rPh>
    <phoneticPr fontId="2"/>
  </si>
  <si>
    <t>森本　宮仁子</t>
    <rPh sb="0" eb="2">
      <t>モリモト</t>
    </rPh>
    <rPh sb="3" eb="4">
      <t>ミヤ</t>
    </rPh>
    <rPh sb="4" eb="5">
      <t>ジン</t>
    </rPh>
    <rPh sb="5" eb="6">
      <t>コ</t>
    </rPh>
    <phoneticPr fontId="2"/>
  </si>
  <si>
    <t>美坂房洋</t>
    <rPh sb="0" eb="2">
      <t>ミサカ</t>
    </rPh>
    <rPh sb="2" eb="3">
      <t>ボウ</t>
    </rPh>
    <rPh sb="3" eb="4">
      <t>ヨウ</t>
    </rPh>
    <phoneticPr fontId="2"/>
  </si>
  <si>
    <t>山中　一之輔</t>
  </si>
  <si>
    <t>笠原　和真</t>
  </si>
  <si>
    <t>前川　聡</t>
  </si>
  <si>
    <t>野坂聖子</t>
  </si>
  <si>
    <t>小野田　行雄</t>
    <rPh sb="0" eb="3">
      <t>オノダ</t>
    </rPh>
    <rPh sb="4" eb="5">
      <t>イ</t>
    </rPh>
    <rPh sb="5" eb="6">
      <t>オス</t>
    </rPh>
    <phoneticPr fontId="2"/>
  </si>
  <si>
    <t>冨尾　佳孝</t>
  </si>
  <si>
    <t>延原　伸一</t>
  </si>
  <si>
    <t>立花　漠</t>
  </si>
  <si>
    <t>ブーフー　フー</t>
  </si>
  <si>
    <t>太田　郁男</t>
  </si>
  <si>
    <t>前田　万葉</t>
  </si>
  <si>
    <t>ビスカルド　篤子</t>
  </si>
  <si>
    <t>朝賀　洋史</t>
  </si>
  <si>
    <t>細江　啓介</t>
  </si>
  <si>
    <t>菅　徹哉</t>
  </si>
  <si>
    <t>柴田　大輔</t>
    <rPh sb="0" eb="2">
      <t>シバタ</t>
    </rPh>
    <rPh sb="3" eb="5">
      <t>ダイスケ</t>
    </rPh>
    <phoneticPr fontId="2"/>
  </si>
  <si>
    <t>須山　オズワルド</t>
  </si>
  <si>
    <t>北村　恭一</t>
  </si>
  <si>
    <t>林　武</t>
  </si>
  <si>
    <t>勝　和美</t>
  </si>
  <si>
    <t>金丸　久雄</t>
  </si>
  <si>
    <t>中村　敏昭</t>
  </si>
  <si>
    <t>北村　彩子</t>
  </si>
  <si>
    <t>宮原　正章</t>
  </si>
  <si>
    <t>坂本敏康</t>
  </si>
  <si>
    <t>山田　泰司</t>
    <rPh sb="3" eb="5">
      <t>タイジ</t>
    </rPh>
    <phoneticPr fontId="2"/>
  </si>
  <si>
    <t>浜西　一馬</t>
    <rPh sb="0" eb="2">
      <t>ハマニシ</t>
    </rPh>
    <rPh sb="3" eb="5">
      <t>カズマ</t>
    </rPh>
    <phoneticPr fontId="2"/>
  </si>
  <si>
    <t>野村　武</t>
    <rPh sb="0" eb="2">
      <t>ノムラ</t>
    </rPh>
    <rPh sb="3" eb="4">
      <t>タケシ</t>
    </rPh>
    <phoneticPr fontId="2"/>
  </si>
  <si>
    <t>奥田　浩之</t>
    <rPh sb="0" eb="2">
      <t>オクダ</t>
    </rPh>
    <rPh sb="3" eb="5">
      <t>ヒロユキ</t>
    </rPh>
    <phoneticPr fontId="2"/>
  </si>
  <si>
    <t>辻󠄀 芳樹</t>
  </si>
  <si>
    <t>山西　良弘</t>
  </si>
  <si>
    <t>仲　　昌男</t>
  </si>
  <si>
    <t>玉沢彰啓</t>
  </si>
  <si>
    <t>中藤　辰洋</t>
  </si>
  <si>
    <t>山田　泰寛</t>
    <rPh sb="0" eb="2">
      <t>ヤマダ</t>
    </rPh>
    <rPh sb="3" eb="5">
      <t>ヤスヒロ</t>
    </rPh>
    <phoneticPr fontId="2"/>
  </si>
  <si>
    <t>辻本　角義</t>
  </si>
  <si>
    <t>仲村　惠史</t>
  </si>
  <si>
    <t>横山　行雄</t>
  </si>
  <si>
    <t>中井武志</t>
  </si>
  <si>
    <t>中井　則子</t>
    <rPh sb="0" eb="2">
      <t>ナカイ</t>
    </rPh>
    <rPh sb="3" eb="5">
      <t>ノリコ</t>
    </rPh>
    <phoneticPr fontId="2"/>
  </si>
  <si>
    <t>山口 勝美</t>
  </si>
  <si>
    <t>阪本和也</t>
    <rPh sb="0" eb="2">
      <t>サカモト</t>
    </rPh>
    <rPh sb="2" eb="4">
      <t>カズヤ</t>
    </rPh>
    <phoneticPr fontId="2"/>
  </si>
  <si>
    <t>桝井翔太</t>
  </si>
  <si>
    <t>高井秀和</t>
    <rPh sb="0" eb="2">
      <t>タカイ</t>
    </rPh>
    <rPh sb="2" eb="4">
      <t>ヒデカズ</t>
    </rPh>
    <phoneticPr fontId="2"/>
  </si>
  <si>
    <t>安倍　達宗</t>
  </si>
  <si>
    <t>薛章彦</t>
    <rPh sb="0" eb="1">
      <t>セツ</t>
    </rPh>
    <rPh sb="1" eb="3">
      <t>アキヒコ</t>
    </rPh>
    <phoneticPr fontId="2"/>
  </si>
  <si>
    <t>阪本務</t>
    <rPh sb="0" eb="2">
      <t>サカモト</t>
    </rPh>
    <rPh sb="2" eb="3">
      <t>ツトム</t>
    </rPh>
    <phoneticPr fontId="2"/>
  </si>
  <si>
    <t>西岡　喜一</t>
    <rPh sb="0" eb="2">
      <t>ニシオカ</t>
    </rPh>
    <rPh sb="3" eb="5">
      <t>キイチ</t>
    </rPh>
    <phoneticPr fontId="2"/>
  </si>
  <si>
    <t>春山哲朗</t>
    <rPh sb="0" eb="2">
      <t>ハルヤマ</t>
    </rPh>
    <rPh sb="2" eb="4">
      <t>テツロウ</t>
    </rPh>
    <phoneticPr fontId="2"/>
  </si>
  <si>
    <t>井上泰弘</t>
    <rPh sb="0" eb="2">
      <t>イノウエ</t>
    </rPh>
    <rPh sb="2" eb="4">
      <t>ヤスヒロ</t>
    </rPh>
    <phoneticPr fontId="2"/>
  </si>
  <si>
    <t>花田隆典</t>
    <rPh sb="0" eb="2">
      <t>ハナダ</t>
    </rPh>
    <rPh sb="2" eb="4">
      <t>タカノリ</t>
    </rPh>
    <phoneticPr fontId="2"/>
  </si>
  <si>
    <t>梁　真弓</t>
  </si>
  <si>
    <t>譽田喜博</t>
  </si>
  <si>
    <t>中田善規</t>
    <rPh sb="2" eb="3">
      <t>ゼン</t>
    </rPh>
    <rPh sb="3" eb="4">
      <t>ノリ</t>
    </rPh>
    <phoneticPr fontId="2"/>
  </si>
  <si>
    <t>佐々木康道</t>
    <rPh sb="0" eb="3">
      <t>ササキ</t>
    </rPh>
    <rPh sb="3" eb="5">
      <t>ヤスミチ</t>
    </rPh>
    <phoneticPr fontId="2"/>
  </si>
  <si>
    <t>マハルニサール</t>
  </si>
  <si>
    <t>依田安生</t>
  </si>
  <si>
    <t>乾喜満</t>
    <rPh sb="0" eb="1">
      <t>イヌイ</t>
    </rPh>
    <rPh sb="1" eb="2">
      <t>ヨロコ</t>
    </rPh>
    <rPh sb="2" eb="3">
      <t>ミ</t>
    </rPh>
    <phoneticPr fontId="2"/>
  </si>
  <si>
    <t>八塚昌紀</t>
    <rPh sb="0" eb="2">
      <t>ヤツカ</t>
    </rPh>
    <phoneticPr fontId="2"/>
  </si>
  <si>
    <t>田邊 豊</t>
  </si>
  <si>
    <t>藤谷潤一</t>
  </si>
  <si>
    <t>後藤　有加</t>
    <rPh sb="0" eb="2">
      <t>ゴトウ</t>
    </rPh>
    <rPh sb="3" eb="5">
      <t>ユカ</t>
    </rPh>
    <phoneticPr fontId="2"/>
  </si>
  <si>
    <t>岩橋大志</t>
    <rPh sb="0" eb="2">
      <t>イワハシ</t>
    </rPh>
    <rPh sb="2" eb="4">
      <t>タイシ</t>
    </rPh>
    <phoneticPr fontId="2"/>
  </si>
  <si>
    <t>宮下　亜矢</t>
  </si>
  <si>
    <t>今城保定</t>
  </si>
  <si>
    <t>岡崎　昌三</t>
  </si>
  <si>
    <t>高橋家偉</t>
  </si>
  <si>
    <t>田中　浩司</t>
  </si>
  <si>
    <t>田島　等</t>
  </si>
  <si>
    <t>平岡 龍人</t>
  </si>
  <si>
    <t>川西 靖裕</t>
  </si>
  <si>
    <t>末岡 祥弘</t>
  </si>
  <si>
    <t>古谷　佳之</t>
    <rPh sb="0" eb="2">
      <t>フルタニ</t>
    </rPh>
    <rPh sb="3" eb="5">
      <t>ヨシユキ</t>
    </rPh>
    <phoneticPr fontId="2"/>
  </si>
  <si>
    <t>アリステア・マッケナ</t>
  </si>
  <si>
    <t>胡子 重晟</t>
  </si>
  <si>
    <t>橋野 昌幸</t>
  </si>
  <si>
    <t>福田　益和</t>
  </si>
  <si>
    <t>宗田　宜士</t>
    <rPh sb="0" eb="2">
      <t>ソウダ</t>
    </rPh>
    <rPh sb="3" eb="4">
      <t>ギ</t>
    </rPh>
    <rPh sb="4" eb="5">
      <t>シ</t>
    </rPh>
    <phoneticPr fontId="2"/>
  </si>
  <si>
    <t>上本雅也</t>
  </si>
  <si>
    <t>玉置　哲也</t>
  </si>
  <si>
    <t>芝田　浩之</t>
  </si>
  <si>
    <t>上田　敬三</t>
  </si>
  <si>
    <t>瓶井　通</t>
    <rPh sb="0" eb="1">
      <t>ビン</t>
    </rPh>
    <rPh sb="1" eb="2">
      <t>イ</t>
    </rPh>
    <rPh sb="3" eb="4">
      <t>トオ</t>
    </rPh>
    <phoneticPr fontId="2"/>
  </si>
  <si>
    <t>関口　智明</t>
    <rPh sb="0" eb="2">
      <t>セキグチ</t>
    </rPh>
    <rPh sb="3" eb="5">
      <t>トモアキ</t>
    </rPh>
    <phoneticPr fontId="2"/>
  </si>
  <si>
    <t>植田貴雄</t>
  </si>
  <si>
    <t>文　敬作</t>
  </si>
  <si>
    <t>山下　理恵</t>
    <rPh sb="0" eb="2">
      <t>ヤマシタ</t>
    </rPh>
    <rPh sb="3" eb="5">
      <t>リエ</t>
    </rPh>
    <phoneticPr fontId="2"/>
  </si>
  <si>
    <t>小川　広志</t>
  </si>
  <si>
    <t>小西　明</t>
  </si>
  <si>
    <t>上野　泉</t>
  </si>
  <si>
    <t>中馬弘毅</t>
  </si>
  <si>
    <t>松本 達也</t>
  </si>
  <si>
    <t>木下　京治</t>
  </si>
  <si>
    <t>林　直之</t>
  </si>
  <si>
    <t>立野　純三</t>
  </si>
  <si>
    <t>高井　宏至</t>
  </si>
  <si>
    <t>イム　ヘミョン</t>
  </si>
  <si>
    <t>東　杏由美</t>
  </si>
  <si>
    <t>ザッファル</t>
  </si>
  <si>
    <t>谷川　いづみ</t>
  </si>
  <si>
    <t>中山　羊奈</t>
    <rPh sb="0" eb="2">
      <t>ナカヤマ</t>
    </rPh>
    <rPh sb="3" eb="4">
      <t>ヒツジ</t>
    </rPh>
    <rPh sb="4" eb="5">
      <t>ナ</t>
    </rPh>
    <phoneticPr fontId="2"/>
  </si>
  <si>
    <t>大項目</t>
    <rPh sb="0" eb="3">
      <t>ダイコウモク</t>
    </rPh>
    <phoneticPr fontId="7"/>
  </si>
  <si>
    <t>中項目</t>
    <rPh sb="0" eb="3">
      <t>チュウコウモク</t>
    </rPh>
    <phoneticPr fontId="7"/>
  </si>
  <si>
    <t>日本語教育/学習支援/子育て支援/居場所づくり/国際交流</t>
  </si>
  <si>
    <t>外国人労働者とその家族の人権を守る関西ネットワーク</t>
  </si>
  <si>
    <t>医療/福祉/社会教育／文化・芸術・スポーツ／環境の保全など</t>
  </si>
  <si>
    <t>国際協力／子どもの健全育成</t>
  </si>
  <si>
    <t>子ども：教育・人権：雇用・社会生活：国際協力・多文化共生</t>
  </si>
  <si>
    <t>国際人権情報の交流ハブ</t>
  </si>
  <si>
    <t>子ども：国際協力・多文化共生：地域活性・まちづくり</t>
  </si>
  <si>
    <t>日本語教育</t>
  </si>
  <si>
    <t>学習支援</t>
  </si>
  <si>
    <t>福祉の街づくり</t>
  </si>
  <si>
    <t>ボランティア団体</t>
  </si>
  <si>
    <t>観光／学術・文化・芸術・スポーツ／国際協力／子どもの健全育成／連絡・助言・援助</t>
  </si>
  <si>
    <t>記載なし</t>
  </si>
  <si>
    <t>国際協力</t>
  </si>
  <si>
    <t>教育支援</t>
  </si>
  <si>
    <t>教育支援・国際支援</t>
  </si>
  <si>
    <t>医療支援</t>
  </si>
  <si>
    <t>環境の保全／国際協力</t>
  </si>
  <si>
    <t>まちづくり／環境の保全／国際協力／子どもの健全育成</t>
  </si>
  <si>
    <t>国際交流在日コリアンの支援、学習支援、居場所づくり、国際交流</t>
    <rPh sb="14" eb="18">
      <t>ガクシュウシエン</t>
    </rPh>
    <rPh sb="19" eb="22">
      <t>イバショ</t>
    </rPh>
    <rPh sb="26" eb="30">
      <t>コクサイコウリュウ</t>
    </rPh>
    <phoneticPr fontId="2"/>
  </si>
  <si>
    <t>国際支援</t>
  </si>
  <si>
    <t>子育て支援</t>
  </si>
  <si>
    <t>在日コリアン高齢者支援</t>
  </si>
  <si>
    <t>通訳支援</t>
  </si>
  <si>
    <t>記載なし環境の保全</t>
  </si>
  <si>
    <t>朝鮮韓国在日に関する本や資料の提供</t>
  </si>
  <si>
    <t>海外支援</t>
  </si>
  <si>
    <t>社会教育／災害救援／人権・平和／国際協力／子どもの健全育成</t>
  </si>
  <si>
    <t>社会教育／環境の保全／災害救援／人権・平和／国際協力／子どもの健全育成</t>
  </si>
  <si>
    <t>地域福祉</t>
  </si>
  <si>
    <t>教育（）</t>
  </si>
  <si>
    <t>在留資格の申請、法律相談、国際交流</t>
  </si>
  <si>
    <t>外国人材の紹介・雇用</t>
  </si>
  <si>
    <t>外国人労働者による人材派遣</t>
  </si>
  <si>
    <t>アジア諸国の経済発展を担う人材の育成</t>
  </si>
  <si>
    <t>技能実習</t>
  </si>
  <si>
    <t>人材派遣</t>
  </si>
  <si>
    <t>人材紹介・人材派遣</t>
  </si>
  <si>
    <t>海外人材紹介</t>
  </si>
  <si>
    <t>外国人技能実習制度</t>
  </si>
  <si>
    <t>・難民移住者支援・こども基金・シナピスカフェ・シナピス工房</t>
  </si>
  <si>
    <t>在留資格（日本に住むために必要な資格）のベトナム人介護人材を紹介しています。</t>
  </si>
  <si>
    <t>人材紹介事業・登録支援機関</t>
  </si>
  <si>
    <t>人材派遣、人材紹介</t>
  </si>
  <si>
    <t>日本語教育/通訳、翻訳支援/国際交流</t>
  </si>
  <si>
    <t>外国人技能実習生の受入れ</t>
  </si>
  <si>
    <t>外国人技能実習生共同受入</t>
  </si>
  <si>
    <t>地域包括ケアシステム、地域医療構想</t>
  </si>
  <si>
    <t>人材派遣業</t>
  </si>
  <si>
    <t>老人ホーム</t>
  </si>
  <si>
    <t>不動産</t>
  </si>
  <si>
    <t>総合教育・生涯学習機関</t>
  </si>
  <si>
    <t>人材派遣紹介</t>
  </si>
  <si>
    <t>外国人の就業支援</t>
  </si>
  <si>
    <t>日本語の教育日本語/VISA/就活</t>
  </si>
  <si>
    <t>総合人材サービス</t>
  </si>
  <si>
    <t>ヘルスケア機器の開発･製造･卸/介護関連のコンサルティング/外国人介護士への教育研修事業/オリジナル旅行の企画･販売</t>
  </si>
  <si>
    <t>飲食業、外国人雇用</t>
  </si>
  <si>
    <t>eラーニング事業/システムインテグレーション事業/カスタマーサポート事業/次世代人材事業/有料職業紹介事業/労働者派遣事業/保育園開園・運営コンサルティング/保育所の運営</t>
  </si>
  <si>
    <t>文具・雑貨・オフィス用品の商品企画・開発・製造・販売</t>
  </si>
  <si>
    <t>ビザの手続きや雇用後のサポート</t>
  </si>
  <si>
    <t>企業の経営サポート</t>
  </si>
  <si>
    <t>日本語教育留学生の大学・大学院進学　キャリア専攻科</t>
  </si>
  <si>
    <t>外国人技能実習生共同受入事業</t>
  </si>
  <si>
    <t>製造業</t>
  </si>
  <si>
    <t>職業紹介事業・WEBコンサルティング事業・メディカルツーリズム事業</t>
  </si>
  <si>
    <t>居場所づくり,通訳支援,翻訳支援,国際交流,（仕事、ワーキングホリデーの紹介）</t>
  </si>
  <si>
    <t>薬局</t>
  </si>
  <si>
    <t>技能実習・特定技能の介護系の外国人材の採用のサポート</t>
  </si>
  <si>
    <t>介護職の外国人技能実習生受け入れに向けた調査・研究、介護事業の経営及び技術改善と向上の各種サポート、福利厚生に関する支援、個別相談及び専門家の派遣</t>
  </si>
  <si>
    <t>ビルクリーニング業種に特化した外国人材受け入れ専門団体</t>
  </si>
  <si>
    <t>日本語学校</t>
    <rPh sb="0" eb="5">
      <t>ニホンゴガッコウ</t>
    </rPh>
    <phoneticPr fontId="2"/>
  </si>
  <si>
    <t>学習支援,翻訳支援,国際交流</t>
  </si>
  <si>
    <t>イベントを通じて世界の人達との交流。日本語学習の支援。ホームステイを通じての国際交流。外国語の学習。国際ボランティア活動。</t>
    <rPh sb="5" eb="6">
      <t>ツウ</t>
    </rPh>
    <rPh sb="8" eb="10">
      <t>セカイ</t>
    </rPh>
    <rPh sb="11" eb="13">
      <t>ヒトタチ</t>
    </rPh>
    <rPh sb="15" eb="17">
      <t>コウリュウ</t>
    </rPh>
    <rPh sb="18" eb="21">
      <t>ニホンゴ</t>
    </rPh>
    <rPh sb="21" eb="23">
      <t>ガクシュウ</t>
    </rPh>
    <rPh sb="24" eb="26">
      <t>シエン</t>
    </rPh>
    <rPh sb="34" eb="35">
      <t>ツウ</t>
    </rPh>
    <rPh sb="38" eb="42">
      <t>コクサイコウリュウ</t>
    </rPh>
    <rPh sb="43" eb="46">
      <t>ガイコクゴ</t>
    </rPh>
    <rPh sb="47" eb="49">
      <t>ガクシュウ</t>
    </rPh>
    <rPh sb="50" eb="52">
      <t>コクサイ</t>
    </rPh>
    <rPh sb="58" eb="60">
      <t>カツドウ</t>
    </rPh>
    <phoneticPr fontId="2"/>
  </si>
  <si>
    <t>人権尊重を基調とした住民主体の国際交流活動</t>
    <rPh sb="0" eb="4">
      <t>ジンケンソンチョウ</t>
    </rPh>
    <rPh sb="5" eb="7">
      <t>キチョウ</t>
    </rPh>
    <rPh sb="10" eb="14">
      <t>ジュウミンシュタイ</t>
    </rPh>
    <rPh sb="15" eb="19">
      <t>コクサイコウリュウ</t>
    </rPh>
    <rPh sb="19" eb="21">
      <t>カツドウ</t>
    </rPh>
    <phoneticPr fontId="2"/>
  </si>
  <si>
    <t>不登校児童・生徒に対して生活一般、学習などの支援に関する事業を行い、地域の人々や世界の人々との交流、キャンプなどの活動を通じて、子どもの健全育成を行う。そして、現地の学校を視察・交流し、ネパールと日本の国際交流を行っている。</t>
    <rPh sb="106" eb="107">
      <t>オコナ</t>
    </rPh>
    <phoneticPr fontId="2"/>
  </si>
  <si>
    <t>アジア各国で子どもたちが健全に成長することができる地域づくりを行う現地団体の支援●タイ：農村で暮らす子どもたちが、生まれ育った地域を愛することができるような活動や地域づくりを応援しています。●フィリピン：山岳部のしょうがいのある子どもたちが、自立して暮らせる地域づくりを応援しています。●カンボジア：ベトナム国境にある、毎年洪水に悩まされている農村で、子ども会の活動を支援しています。●宮城県：宮城県を中心に、一人ひとりの生きる力を育む福祉・防災学習のプログラム開発や学びの場づくり、災害にもつよい支え合う地域づくりの推進に取り組んでいます。</t>
  </si>
  <si>
    <t>①人権問題に関する調査及び研究、提言②人権問題解決のための施策を推進する事業並びに行政機関及び関係団体との協力及び連絡調整③地方公共団体等から受託を受けて実施する公共施設等の管理運営④人権意識の向上を図るための啓発及び教育・文化事業⑤人権問題に関する相談並びに自立支援事業⑥市民交流の促進及び市民サークル活動等との連携及び育成・支援事業⑦高齢者・青少年の健全な育成のための文化・芸術・スポーツ振興事業⑨人権尊重の街づくりに向けての研究及び協力・支援事業⑩その他、上記の目的を達成するために必要な事業</t>
  </si>
  <si>
    <t>日本語サロン、広報誌の作成、EnglishOpenCafe、外国人のためのだんじりインフォメーションセンター、多文化共生講座、地域村クッキング、各種クラブの運営</t>
    <rPh sb="0" eb="3">
      <t>ニホンゴ</t>
    </rPh>
    <rPh sb="7" eb="10">
      <t>コウホウシ</t>
    </rPh>
    <rPh sb="11" eb="13">
      <t>サクセイ</t>
    </rPh>
    <rPh sb="30" eb="32">
      <t>ガイコク</t>
    </rPh>
    <rPh sb="32" eb="33">
      <t>ジン</t>
    </rPh>
    <rPh sb="55" eb="58">
      <t>タブンカ</t>
    </rPh>
    <rPh sb="58" eb="60">
      <t>キョウセイ</t>
    </rPh>
    <rPh sb="60" eb="62">
      <t>コウザ</t>
    </rPh>
    <rPh sb="63" eb="65">
      <t>チイキ</t>
    </rPh>
    <rPh sb="65" eb="66">
      <t>ムラ</t>
    </rPh>
    <rPh sb="72" eb="74">
      <t>カクシュ</t>
    </rPh>
    <rPh sb="78" eb="80">
      <t>ウンエイ</t>
    </rPh>
    <phoneticPr fontId="2"/>
  </si>
  <si>
    <t>日本語教室、外国人支援事業、語学教室、ボランティア</t>
    <rPh sb="0" eb="3">
      <t>ニホンゴ</t>
    </rPh>
    <rPh sb="3" eb="5">
      <t>キョウシツ</t>
    </rPh>
    <rPh sb="6" eb="8">
      <t>ガイコク</t>
    </rPh>
    <rPh sb="8" eb="9">
      <t>ジン</t>
    </rPh>
    <rPh sb="9" eb="11">
      <t>シエン</t>
    </rPh>
    <rPh sb="11" eb="13">
      <t>ジギョウ</t>
    </rPh>
    <rPh sb="14" eb="16">
      <t>ゴガク</t>
    </rPh>
    <rPh sb="16" eb="18">
      <t>キョウシツ</t>
    </rPh>
    <phoneticPr fontId="2"/>
  </si>
  <si>
    <t>日本語支援、ボランティア、生活支援、コミュニティカフェ、語学講座、地域での国際交流</t>
    <rPh sb="0" eb="3">
      <t>ニホンゴ</t>
    </rPh>
    <rPh sb="3" eb="5">
      <t>シエン</t>
    </rPh>
    <rPh sb="13" eb="15">
      <t>セイカツ</t>
    </rPh>
    <rPh sb="15" eb="17">
      <t>シエン</t>
    </rPh>
    <rPh sb="28" eb="30">
      <t>ゴガク</t>
    </rPh>
    <rPh sb="30" eb="32">
      <t>コウザ</t>
    </rPh>
    <rPh sb="33" eb="35">
      <t>チイキ</t>
    </rPh>
    <rPh sb="37" eb="39">
      <t>コクサイ</t>
    </rPh>
    <rPh sb="39" eb="41">
      <t>コウリュウ</t>
    </rPh>
    <phoneticPr fontId="2"/>
  </si>
  <si>
    <t>地域住民と、保健・医療・福祉などの関係機関や専門家、当事者組織などで構成する社会福祉法に位置づけられた民間の福祉団体です。地域の中にある福祉課題を地域全体の課題としてとらえ、その解決にむけて地域住民が話し合ったり、ともに活動する場づくりを行い、福祉のまちづくりを進めます。</t>
  </si>
  <si>
    <t>外国の子どもを対象として、日本語習得や教科理解を促すための学習支援教室を毎週開催。外国人家庭の生活や子どもの教育の悩みを解決するため、定期的に生活相談会を開催。地域組織や地域住民と外国人住民が交流する地域イベントの企画・開催に協力しています。</t>
  </si>
  <si>
    <t>図書館資料や情報の提供のほか、各種催しの開催、読書普及にかかわる事業などを行っています。他組織や団体、ボランティアとの連携、協働もしています。</t>
  </si>
  <si>
    <t>男の料理教室、卓球、ひとり落語会、うたごえ、健康体操ヨガ</t>
  </si>
  <si>
    <t>市町村ボランティアセンターの支援、福祉教育推進事業、ボランティア保険の運営、リーダー養成事業、広報・啓発事業、企業・労組ボランティアの推進、災害支援の取り組み等。</t>
  </si>
  <si>
    <t>シリア・トルコでの教育支援</t>
    <rPh sb="9" eb="11">
      <t>キョウイク</t>
    </rPh>
    <rPh sb="11" eb="13">
      <t>シエン</t>
    </rPh>
    <phoneticPr fontId="2"/>
  </si>
  <si>
    <t>不動産の売買、賃貸、仲介、管理ならびに企画、新築戸建・リフォーム、住宅確保要配慮者の住居の支援に係る業務、地域こども支援ネットワーク事業、子どもカフェ、こども食堂運営業務</t>
  </si>
  <si>
    <t>バングラデシュへの医療支援</t>
    <rPh sb="9" eb="11">
      <t>イリョウ</t>
    </rPh>
    <rPh sb="11" eb="13">
      <t>シエン</t>
    </rPh>
    <phoneticPr fontId="2"/>
  </si>
  <si>
    <t>日本人に対しての国際交流事業、語学のスキルアップを目指し、学力向上を図る事業、外国人に対しての国際交流事業、イラストレーター・漫画の描き方を教える文化・芸術</t>
    <rPh sb="0" eb="3">
      <t>ニホンジン</t>
    </rPh>
    <rPh sb="4" eb="5">
      <t>タイ</t>
    </rPh>
    <rPh sb="8" eb="10">
      <t>コクサイ</t>
    </rPh>
    <rPh sb="10" eb="12">
      <t>コウリュウ</t>
    </rPh>
    <rPh sb="12" eb="14">
      <t>ジギョウ</t>
    </rPh>
    <rPh sb="15" eb="17">
      <t>ゴガク</t>
    </rPh>
    <rPh sb="25" eb="27">
      <t>メザ</t>
    </rPh>
    <rPh sb="29" eb="31">
      <t>ガクリョク</t>
    </rPh>
    <rPh sb="31" eb="33">
      <t>コウジョウ</t>
    </rPh>
    <rPh sb="34" eb="35">
      <t>ハカ</t>
    </rPh>
    <rPh sb="36" eb="38">
      <t>ジギョウ</t>
    </rPh>
    <rPh sb="39" eb="41">
      <t>ガイコク</t>
    </rPh>
    <rPh sb="41" eb="42">
      <t>ジン</t>
    </rPh>
    <rPh sb="43" eb="44">
      <t>タイ</t>
    </rPh>
    <rPh sb="47" eb="49">
      <t>コクサイ</t>
    </rPh>
    <rPh sb="49" eb="51">
      <t>コウリュウ</t>
    </rPh>
    <rPh sb="51" eb="53">
      <t>ジギョウ</t>
    </rPh>
    <rPh sb="63" eb="65">
      <t>マンガ</t>
    </rPh>
    <rPh sb="66" eb="67">
      <t>カ</t>
    </rPh>
    <rPh sb="68" eb="69">
      <t>カタ</t>
    </rPh>
    <rPh sb="70" eb="71">
      <t>オシ</t>
    </rPh>
    <rPh sb="73" eb="74">
      <t>ブン</t>
    </rPh>
    <rPh sb="74" eb="75">
      <t>カ</t>
    </rPh>
    <rPh sb="76" eb="78">
      <t>ゲイジュツ</t>
    </rPh>
    <phoneticPr fontId="2"/>
  </si>
  <si>
    <t>・大阪府日本語教育支援センター「ピアにほんご」の運営・外国にルーツを持つ子どもの教育相談・外国人児童生徒の日本語・母語教育に関する講座・研修等の企画運営、情報収集と公開・多様な共生社会実現のための情報提供と講座・イベントの実施など</t>
  </si>
  <si>
    <t>広く発展途上国の離島村落や低所得者層からなるコミュニティやそこで暮らす子どもたちを対象として、教育・生活支援事業をおこなうことにより地域の環境改善に寄与すること、ならびに、社会に対して途上国の現状を知り国際貢献意識を高めるための普及啓発事業を実施することで社会教育の推進に寄与することを目的とする。</t>
  </si>
  <si>
    <t>生前整理、整理収納講座、麻雀教室、シニアの居場所作り、大阪市の100歳体操、介護予防</t>
  </si>
  <si>
    <t>学校防犯システム「ツイタもん」をはじめとし、児童の安全確保に関わるシステムや取り組みを支援するとともに、協力の輪を広げる活動を行っています。</t>
  </si>
  <si>
    <t>発展途上国等の諸外国及び地域に対し、国際教育支援活動に関する事業等を行い、人材育成及び国際協力に寄与することを目的とする。</t>
  </si>
  <si>
    <t>1．ＮＧＯ／ＮＰＯ間の連携促進事業ネットワーク組織として、会員間の情報交換、経験共有をはかると共に会員それぞれが有する専門性や経験・情報、人材を生かせるよう、連携や協働の促進に努める。（１）会員サービスの充実（２）会員への情報提供と会員活動への広報協力2．ＮＧＯ／ＮＰＯと多分野の団体、他機関との連携促進事業（1）ワン・ワールド・フェスティバル（2）関係諸機関とのネットワーク構築事業3．国際交流・国際協力・市民活動に関する情報収集と提供事業（1）ＮＧＯ／ＮＰＯに関する情報の収集・提供事業（2）人材育成事業（3）講師派遣事業4．開発教育・市民意識啓発と活動への参加促進事業5．ＮＧＯ／ＮＰＯの基盤強化事業（１）ＮＧＯ等提案型プログラム業務事業（2）多文化共生事業6．調査研究・提言事業審議会、委員会への参加</t>
  </si>
  <si>
    <t>国際理解、地域に住む外国人とのコミュニティ、国境を超えた支援</t>
    <rPh sb="0" eb="4">
      <t>コクサイリカイ</t>
    </rPh>
    <rPh sb="5" eb="7">
      <t>チイキ</t>
    </rPh>
    <rPh sb="8" eb="9">
      <t>ス</t>
    </rPh>
    <rPh sb="10" eb="13">
      <t>ガイコクジン</t>
    </rPh>
    <rPh sb="22" eb="24">
      <t>コッキョウ</t>
    </rPh>
    <rPh sb="25" eb="26">
      <t>コ</t>
    </rPh>
    <rPh sb="28" eb="30">
      <t>シエン</t>
    </rPh>
    <phoneticPr fontId="4"/>
  </si>
  <si>
    <t>国内外で落語の公演等を行うことにより、落語の振興と国際交流を図り、世界の人々が平和で心豊かな生活ができる社会の創出に寄与する事を目的とする。</t>
  </si>
  <si>
    <t>在日コリアン高齢者に対し、民族的要素を前提とした介護・福祉の提供、援助・支援を行い、在日コリアン高齢者の積極的な社会参加と自己実現を促進する一方で、大阪府域の高齢者との交流、地域における異なる民族との相互理解、共生を図る為の事業を進め、以て異なる民族一人一人の人権が確立された豊かで平和な地域社会の実現に寄与することを目的とする。</t>
  </si>
  <si>
    <t>地域に暮らす外国人のための日本語教室を運営しています。国際交流、在日外国人への援助、多文化共生社会の創造に役立つことを目標としています。</t>
  </si>
  <si>
    <t>人権に関わって活動し社会に役立ちたいという人々に、政治・経済・哲学、人権政策、国際協力等々の理論学習から実践的な職業能力開発まで、多様な教育と訓練の場を提供し、国際的視点と現場的視点をもった「人権人材」を育成するとともに、「人権人材」と人材を求める団体とをつなぐ人材派遣や職業紹介を行い、人と団体／学びと実践を有機的に結びつけることで、人権に関するネットワークや活動全体、ひいては広く公益に寄与することを目的とする。</t>
  </si>
  <si>
    <t>在日外国人問題に関する講師派遣、政策研究、研修会、生活相談、研究誌の発行、情報雑誌の発行、在日外国人の子どもに関する生活支援
・主に企業向けの人種差別問題に関するセミナーの開催
・人種差別被害者の相談対応、被害救済のための、相手方との仲裁
・行政（地方、中央）への政策・施策提言</t>
    <rPh sb="0" eb="2">
      <t>ザイニチ</t>
    </rPh>
    <rPh sb="2" eb="4">
      <t>ガイコク</t>
    </rPh>
    <rPh sb="4" eb="5">
      <t>ジン</t>
    </rPh>
    <rPh sb="5" eb="7">
      <t>モンダイ</t>
    </rPh>
    <rPh sb="8" eb="9">
      <t>カン</t>
    </rPh>
    <rPh sb="11" eb="13">
      <t>コウシ</t>
    </rPh>
    <rPh sb="13" eb="15">
      <t>ハケン</t>
    </rPh>
    <rPh sb="16" eb="18">
      <t>セイサク</t>
    </rPh>
    <rPh sb="18" eb="20">
      <t>ケンキュウ</t>
    </rPh>
    <rPh sb="21" eb="24">
      <t>ケンシュウカイ</t>
    </rPh>
    <rPh sb="25" eb="27">
      <t>セイカツ</t>
    </rPh>
    <rPh sb="27" eb="29">
      <t>ソウダン</t>
    </rPh>
    <rPh sb="30" eb="32">
      <t>ケンキュウ</t>
    </rPh>
    <rPh sb="32" eb="33">
      <t>シ</t>
    </rPh>
    <rPh sb="34" eb="36">
      <t>ハッコウ</t>
    </rPh>
    <rPh sb="37" eb="39">
      <t>ジョウホウ</t>
    </rPh>
    <rPh sb="39" eb="41">
      <t>ザッシ</t>
    </rPh>
    <rPh sb="42" eb="44">
      <t>ハッコウ</t>
    </rPh>
    <rPh sb="45" eb="47">
      <t>ザイニチ</t>
    </rPh>
    <rPh sb="47" eb="49">
      <t>ガイコク</t>
    </rPh>
    <rPh sb="49" eb="50">
      <t>ジン</t>
    </rPh>
    <rPh sb="51" eb="52">
      <t>コ</t>
    </rPh>
    <rPh sb="55" eb="56">
      <t>カン</t>
    </rPh>
    <rPh sb="58" eb="60">
      <t>セイカツ</t>
    </rPh>
    <rPh sb="60" eb="62">
      <t>シエン</t>
    </rPh>
    <phoneticPr fontId="4"/>
  </si>
  <si>
    <t>環境保全活動を中心としている</t>
    <rPh sb="0" eb="2">
      <t>カンキョウ</t>
    </rPh>
    <rPh sb="2" eb="4">
      <t>ホゼン</t>
    </rPh>
    <rPh sb="4" eb="6">
      <t>カツドウ</t>
    </rPh>
    <rPh sb="7" eb="9">
      <t>チュウシン</t>
    </rPh>
    <phoneticPr fontId="4"/>
  </si>
  <si>
    <t>朝鮮韓国在日に関する本や資料を中心に蔵書されており、「みんなの町の人権図書館」を目指して活動している。</t>
    <rPh sb="0" eb="2">
      <t>チョウセン</t>
    </rPh>
    <rPh sb="2" eb="4">
      <t>カンコク</t>
    </rPh>
    <rPh sb="4" eb="6">
      <t>ザイニチ</t>
    </rPh>
    <rPh sb="7" eb="8">
      <t>カン</t>
    </rPh>
    <rPh sb="10" eb="11">
      <t>ホン</t>
    </rPh>
    <rPh sb="12" eb="14">
      <t>シリョウ</t>
    </rPh>
    <rPh sb="15" eb="17">
      <t>チュウシン</t>
    </rPh>
    <rPh sb="18" eb="20">
      <t>ゾウショ</t>
    </rPh>
    <rPh sb="31" eb="32">
      <t>マチ</t>
    </rPh>
    <rPh sb="33" eb="35">
      <t>ジンケン</t>
    </rPh>
    <rPh sb="35" eb="38">
      <t>トショカン</t>
    </rPh>
    <rPh sb="40" eb="42">
      <t>メザ</t>
    </rPh>
    <rPh sb="44" eb="46">
      <t>カツドウ</t>
    </rPh>
    <phoneticPr fontId="4"/>
  </si>
  <si>
    <t>衣料品収集と海外輸送費募金活動、企業会員募集活動、衣料品寄贈、スタディーツアーの実施</t>
  </si>
  <si>
    <t>日本人が古来より守りつづけてきた伝統や作法、情緒など日本の心といわれる日本文化を現代女性の心の中に復活させ、守り、次世代につなげていくことを目的とする。また現代に起こっているさまざまな問題を一つでもなくなるように、子どもの情操教育や女性が中心となり家族の生涯学習を推進し、社会発展を望む女性を国際的に増やすことを目的としています。</t>
  </si>
  <si>
    <t>外国人労働者の日常生活を総合的に支援するための地域支援事業（地域住民（高齢者）への福祉等に関する情報提供、コミュニティーの場を提供、子ども・外国人に対する食事支援、音楽その他イベントなど）</t>
  </si>
  <si>
    <t>・夏のゾンビメイク教室・フィルムエンターテインメントレーティング機構・映像翻訳サービス（海外映像の音声吹き替え／字幕制作）・門真国際映画祭・すて猫スタープロジェクト・イベント撮影事業・コミュニティ創出事業・映画制作事業・ワークショップ事業・ラジオ番組制作</t>
  </si>
  <si>
    <t>障害者放送通信機構でも情報保障という観点を中心に積極的に取り組んでいます。手話と字幕の番組「目で聴くテレビ」などを放送しています。</t>
    <rPh sb="0" eb="2">
      <t>ショウガイ</t>
    </rPh>
    <rPh sb="2" eb="3">
      <t>シャ</t>
    </rPh>
    <rPh sb="3" eb="5">
      <t>ホウソウ</t>
    </rPh>
    <rPh sb="5" eb="7">
      <t>ツウシン</t>
    </rPh>
    <rPh sb="7" eb="9">
      <t>キコウ</t>
    </rPh>
    <rPh sb="11" eb="13">
      <t>ジョウホウ</t>
    </rPh>
    <rPh sb="13" eb="15">
      <t>ホショウ</t>
    </rPh>
    <rPh sb="18" eb="20">
      <t>カンテン</t>
    </rPh>
    <rPh sb="21" eb="23">
      <t>チュウシン</t>
    </rPh>
    <rPh sb="24" eb="26">
      <t>セッキョク</t>
    </rPh>
    <rPh sb="26" eb="27">
      <t>テキ</t>
    </rPh>
    <rPh sb="28" eb="29">
      <t>ト</t>
    </rPh>
    <rPh sb="30" eb="31">
      <t>ク</t>
    </rPh>
    <rPh sb="37" eb="39">
      <t>シュワ</t>
    </rPh>
    <rPh sb="40" eb="42">
      <t>ジマク</t>
    </rPh>
    <rPh sb="43" eb="45">
      <t>バングミ</t>
    </rPh>
    <rPh sb="46" eb="47">
      <t>メ</t>
    </rPh>
    <rPh sb="48" eb="49">
      <t>キ</t>
    </rPh>
    <rPh sb="57" eb="59">
      <t>ホウソウ</t>
    </rPh>
    <phoneticPr fontId="2"/>
  </si>
  <si>
    <t>中学生までのこどもがいる困窮世帯を対象にレスキュー事業を実施。その中に外国籍の方もいる。食料やおむつ等のお渡しや学習支援、学用品の援助、イベントの開催等をしている。相談を受け付け、必要に応じ他機関と連携して継続した支援をしている。また、疾病があったり、孤独を抱えて生活している65歳未満の方を対象に「ゆっくりくるり」という居場所を年4回程度開催。対象となる外国籍の方も参加している。</t>
  </si>
  <si>
    <t>教育・文化・スポーツ・産業経済を通して、市民レベルでの世界の人々の交流を深める。</t>
    <rPh sb="0" eb="2">
      <t>キョウイク</t>
    </rPh>
    <rPh sb="3" eb="5">
      <t>ブンカ</t>
    </rPh>
    <rPh sb="11" eb="13">
      <t>サンギョウ</t>
    </rPh>
    <rPh sb="13" eb="15">
      <t>ケイザイ</t>
    </rPh>
    <rPh sb="16" eb="17">
      <t>ツウ</t>
    </rPh>
    <rPh sb="20" eb="22">
      <t>シミン</t>
    </rPh>
    <rPh sb="27" eb="29">
      <t>セカイ</t>
    </rPh>
    <rPh sb="30" eb="32">
      <t>ヒトビト</t>
    </rPh>
    <rPh sb="33" eb="35">
      <t>コウリュウ</t>
    </rPh>
    <rPh sb="36" eb="37">
      <t>フカ</t>
    </rPh>
    <phoneticPr fontId="2"/>
  </si>
  <si>
    <t>日本語学校運営</t>
    <rPh sb="0" eb="3">
      <t>ニホンゴ</t>
    </rPh>
    <rPh sb="3" eb="5">
      <t>ガッコウ</t>
    </rPh>
    <rPh sb="5" eb="7">
      <t>ウンエイ</t>
    </rPh>
    <phoneticPr fontId="2"/>
  </si>
  <si>
    <t>企業様のご要望に応じて、法律に則り適切な人材受け入れ方法をご提案させて頂きます</t>
  </si>
  <si>
    <t>特定技能の資格取得、外国人労働者にお仕事の紹介。</t>
    <rPh sb="0" eb="4">
      <t>トクテイギノウ</t>
    </rPh>
    <rPh sb="5" eb="7">
      <t>シカク</t>
    </rPh>
    <rPh sb="7" eb="9">
      <t>シュトク</t>
    </rPh>
    <rPh sb="10" eb="13">
      <t>ガイコクジン</t>
    </rPh>
    <rPh sb="13" eb="16">
      <t>ロウドウシャ</t>
    </rPh>
    <rPh sb="18" eb="20">
      <t>シゴト</t>
    </rPh>
    <rPh sb="21" eb="23">
      <t>ショウカイ</t>
    </rPh>
    <phoneticPr fontId="2"/>
  </si>
  <si>
    <t>日本語、法律と資質、生活習慣やマナーなどの教育</t>
    <rPh sb="0" eb="3">
      <t>ニホンゴ</t>
    </rPh>
    <rPh sb="4" eb="6">
      <t>ホウリツ</t>
    </rPh>
    <rPh sb="7" eb="9">
      <t>シシツ</t>
    </rPh>
    <rPh sb="10" eb="12">
      <t>セイカツ</t>
    </rPh>
    <rPh sb="12" eb="14">
      <t>シュウカン</t>
    </rPh>
    <rPh sb="21" eb="23">
      <t>キョウイク</t>
    </rPh>
    <phoneticPr fontId="2"/>
  </si>
  <si>
    <t>外国人人材の雇用管理、育成、行政書士などをまとめてお手伝いする。組合員による共同購買
特定監理団体（外国人技能実習生の監理）</t>
    <rPh sb="0" eb="3">
      <t>ガイコクジン</t>
    </rPh>
    <rPh sb="3" eb="5">
      <t>ジンザイ</t>
    </rPh>
    <rPh sb="6" eb="10">
      <t>コヨウカンリ</t>
    </rPh>
    <rPh sb="11" eb="13">
      <t>イクセイ</t>
    </rPh>
    <rPh sb="14" eb="18">
      <t>ギョウセイショシ</t>
    </rPh>
    <rPh sb="26" eb="28">
      <t>テツダ</t>
    </rPh>
    <phoneticPr fontId="2"/>
  </si>
  <si>
    <t>有料職業紹介事業・人材派遣事業・特定技能支援事業・ベトナム語/英語/日本語の翻訳・通訳サービス・ベトナム進出支援・製造委託先/商品販売ルート等のマッチングサービス・外国製品の輸出入及び輸入品の販売</t>
  </si>
  <si>
    <t>組合員の事業運営の適正化、事業の発展及び自主的な経済活動を推進し、かつ経済的・社会的地位の向上を図ることを目的とします。</t>
  </si>
  <si>
    <t>株式会社エタンセルは、当社グループである「青山メディカルグループ」と協力し、従来より当社の介護人材供給のために、外国人介護人材の募集・教育・送り出し・紹介を一貫して行ってきました。優秀な外国人材採用をしたいお客様視点で構築されてきた採用システムですので、自信を持ってご紹介できます。</t>
  </si>
  <si>
    <t>ポプラグループでは日本で介護施設を複数運営する企業として日本語学校「ポプラ日本語学園」をネパールで開校。日本で働きたいと願うネパールの方、日本の介護業界はじめ、人材不足にお困りの日本の企業、そんな状況の中で、本当にいい人材を育てたいという思いからスタートしました。日本に職を求めるネパールの方と、人手不足でお困りの日本企業の方々への橋渡しのお手伝いをさせて頂きます。</t>
  </si>
  <si>
    <t>外国人の人材派遣及び人材紹介</t>
  </si>
  <si>
    <t>鋼構造物・積算・施工図・原寸及び管理・コンピューター・ソフトウェアの企画、販売及び輸出入・コンピューターシステムに関する企画及びコンサルタント業</t>
  </si>
  <si>
    <t>特定技能外国人の支援事業</t>
  </si>
  <si>
    <t>高等教育進学を目的とした日本語学校で、留学生に日本語を教えています。</t>
  </si>
  <si>
    <t>組員の受入れ、教育、福利厚生などのお手伝い</t>
    <rPh sb="0" eb="2">
      <t>クミイン</t>
    </rPh>
    <rPh sb="3" eb="5">
      <t>ウケイ</t>
    </rPh>
    <rPh sb="7" eb="9">
      <t>キョウイク</t>
    </rPh>
    <rPh sb="10" eb="14">
      <t>フクリコウセイ</t>
    </rPh>
    <rPh sb="18" eb="20">
      <t>テツダ</t>
    </rPh>
    <phoneticPr fontId="2"/>
  </si>
  <si>
    <t>外国人技能実習生共同受入事業、原材料および事務用品の共同購買事業、事務代行および経営指導事業、人材教育・人材育成および情報の提供事業、福利厚生事業</t>
  </si>
  <si>
    <t>現在はフードビジネスと人材紹介・派遣ビジネスを中⼼とした事業に変⾰してまいりました。
昨今では優秀な外国人材紹介事業並びに外国人ライフサポート事業にも着⼿しております。</t>
    <rPh sb="0" eb="2">
      <t>ゲンザイ</t>
    </rPh>
    <rPh sb="11" eb="13">
      <t>ジンザイ</t>
    </rPh>
    <rPh sb="13" eb="15">
      <t>ショウカイ</t>
    </rPh>
    <rPh sb="16" eb="18">
      <t>ハケン</t>
    </rPh>
    <rPh sb="23" eb="24">
      <t>ジュウ</t>
    </rPh>
    <rPh sb="28" eb="30">
      <t>ジギョウ</t>
    </rPh>
    <rPh sb="31" eb="32">
      <t>ヘン</t>
    </rPh>
    <rPh sb="43" eb="45">
      <t>サッコン</t>
    </rPh>
    <rPh sb="47" eb="49">
      <t>ユウシュウ</t>
    </rPh>
    <rPh sb="50" eb="52">
      <t>ガイコク</t>
    </rPh>
    <rPh sb="52" eb="54">
      <t>ジンザイ</t>
    </rPh>
    <rPh sb="54" eb="56">
      <t>ショウカイ</t>
    </rPh>
    <rPh sb="56" eb="58">
      <t>ジギョウ</t>
    </rPh>
    <rPh sb="58" eb="59">
      <t>ナラ</t>
    </rPh>
    <rPh sb="61" eb="63">
      <t>ガイコク</t>
    </rPh>
    <rPh sb="63" eb="64">
      <t>ジン</t>
    </rPh>
    <rPh sb="71" eb="73">
      <t>ジギョウ</t>
    </rPh>
    <rPh sb="75" eb="76">
      <t>キ</t>
    </rPh>
    <phoneticPr fontId="2"/>
  </si>
  <si>
    <t>ドリームワークでは、コンプライアンスに基づき貴社に求められる外国人の活用をお手伝いし現在は外国人を採用していない企業の方にも将来に備えてお役に立ちたいと思っております。</t>
    <rPh sb="19" eb="20">
      <t>モト</t>
    </rPh>
    <rPh sb="22" eb="24">
      <t>キシャ</t>
    </rPh>
    <rPh sb="25" eb="26">
      <t>モト</t>
    </rPh>
    <rPh sb="30" eb="32">
      <t>ガイコク</t>
    </rPh>
    <rPh sb="32" eb="33">
      <t>ジン</t>
    </rPh>
    <rPh sb="34" eb="36">
      <t>カツヨウ</t>
    </rPh>
    <rPh sb="38" eb="40">
      <t>テツダ</t>
    </rPh>
    <rPh sb="42" eb="44">
      <t>ゲンザイ</t>
    </rPh>
    <rPh sb="45" eb="47">
      <t>ガイコク</t>
    </rPh>
    <rPh sb="47" eb="48">
      <t>ジン</t>
    </rPh>
    <rPh sb="49" eb="51">
      <t>サイヨウ</t>
    </rPh>
    <rPh sb="56" eb="58">
      <t>キギョウ</t>
    </rPh>
    <rPh sb="59" eb="60">
      <t>ホウ</t>
    </rPh>
    <rPh sb="62" eb="64">
      <t>ショウライ</t>
    </rPh>
    <rPh sb="65" eb="66">
      <t>ソナ</t>
    </rPh>
    <rPh sb="69" eb="70">
      <t>ヤク</t>
    </rPh>
    <rPh sb="71" eb="72">
      <t>タ</t>
    </rPh>
    <rPh sb="76" eb="77">
      <t>オモ</t>
    </rPh>
    <phoneticPr fontId="2"/>
  </si>
  <si>
    <t>ナカフェイルセーフメタリング株式会社は大阪府内で外国人を雇用する企業（受入れ機関）に代わり、業務・日常生活に於ける支援を円滑又は安定的に実施することを目的とした登録支援機関です。</t>
  </si>
  <si>
    <t>人材育成、教育研修事業/交流支援事業/国内企業との経済連携支援事業（技術移転、企業進出、国際貿易等）など</t>
  </si>
  <si>
    <t>消耗品の共同購買事業/経営コンサルティング事業/外国人技能実習生の共同受入れ事業/職業紹介事業/特定技能外国人支援事業/福利厚生など</t>
  </si>
  <si>
    <t>外国人技能実習生受入事業/特定技能外国人材支援事業/共同購入事業/輸出入事業/海外投資コンサルタント事業/共同宣伝事業/福利厚生事業</t>
  </si>
  <si>
    <t>大阪府内で外国人を雇用する企業（受入れ機関）に代わり、業務・日常生活に於ける支援を円滑又は安定的に実施することを目的とした登録支援機関。</t>
  </si>
  <si>
    <t>総合教育・生涯学習機関として、語学スクールの運営・語学研修の提供など、様々な教育活動を展開</t>
  </si>
  <si>
    <t>人材不足でお困りの企業様に、日本で働きたい・定着したい外国人の方を、製造業・サービス業に派遣・紹介をいたします。</t>
  </si>
  <si>
    <t>特定技能登録支援機関/人材紹介事業/SUBGLOBALSUPPORT/旅行サービス事業/SUBTRAVELSUPPORT/語学トレーニングサポート事業/
​​​​​​​SGSTRANINGANDASSESMENTSENTERINC</t>
  </si>
  <si>
    <t>日本語教育ベンチャーで全国の外国人に就職活動・ビジネスマナーの教育環境を提供しています。「外国人のための就職予備校」を目指して就職支援に取り組んでいます。
外国人就労希望者に対し、日本の就職活動に関するビジネスマナーや面接対策の授業をオンラインで提供しております。</t>
    <rPh sb="0" eb="3">
      <t>ニホンゴ</t>
    </rPh>
    <rPh sb="3" eb="5">
      <t>キョウイク</t>
    </rPh>
    <rPh sb="11" eb="13">
      <t>ゼンコク</t>
    </rPh>
    <rPh sb="14" eb="16">
      <t>ガイコク</t>
    </rPh>
    <rPh sb="16" eb="17">
      <t>ジン</t>
    </rPh>
    <rPh sb="18" eb="20">
      <t>シュウショク</t>
    </rPh>
    <rPh sb="20" eb="22">
      <t>カツドウ</t>
    </rPh>
    <rPh sb="31" eb="33">
      <t>キョウイク</t>
    </rPh>
    <rPh sb="33" eb="35">
      <t>カンキョウ</t>
    </rPh>
    <rPh sb="36" eb="38">
      <t>テイキョウ</t>
    </rPh>
    <rPh sb="45" eb="47">
      <t>ガイコク</t>
    </rPh>
    <rPh sb="47" eb="48">
      <t>ジン</t>
    </rPh>
    <rPh sb="52" eb="54">
      <t>シュウショク</t>
    </rPh>
    <rPh sb="54" eb="57">
      <t>ヨビコウ</t>
    </rPh>
    <rPh sb="59" eb="61">
      <t>メザ</t>
    </rPh>
    <rPh sb="63" eb="65">
      <t>シュウショク</t>
    </rPh>
    <rPh sb="65" eb="67">
      <t>シエン</t>
    </rPh>
    <rPh sb="68" eb="69">
      <t>ト</t>
    </rPh>
    <rPh sb="70" eb="71">
      <t>ク</t>
    </rPh>
    <phoneticPr fontId="2"/>
  </si>
  <si>
    <t>人材派遣業、有料職業紹介業</t>
    <rPh sb="0" eb="2">
      <t>ジンザイ</t>
    </rPh>
    <rPh sb="2" eb="4">
      <t>ハケン</t>
    </rPh>
    <rPh sb="4" eb="5">
      <t>ギョウ</t>
    </rPh>
    <rPh sb="6" eb="8">
      <t>ユウリョウ</t>
    </rPh>
    <rPh sb="8" eb="10">
      <t>ショクギョウ</t>
    </rPh>
    <rPh sb="10" eb="12">
      <t>ショウカイ</t>
    </rPh>
    <rPh sb="12" eb="13">
      <t>ギョウ</t>
    </rPh>
    <phoneticPr fontId="2"/>
  </si>
  <si>
    <t>各種プラント設備・製作・据付・配管工事、環境関連施設設備工事、各種メンテナンス工事、環境関連製品製作・リース・販売、その他企画・設計・製作</t>
    <rPh sb="0" eb="2">
      <t>カクシュ</t>
    </rPh>
    <rPh sb="6" eb="8">
      <t>セツビ</t>
    </rPh>
    <rPh sb="9" eb="11">
      <t>セイサク</t>
    </rPh>
    <rPh sb="12" eb="14">
      <t>スエツケ</t>
    </rPh>
    <rPh sb="15" eb="17">
      <t>ハイカン</t>
    </rPh>
    <rPh sb="17" eb="19">
      <t>コウジ</t>
    </rPh>
    <rPh sb="20" eb="22">
      <t>カンキョウ</t>
    </rPh>
    <rPh sb="22" eb="24">
      <t>カンレン</t>
    </rPh>
    <rPh sb="24" eb="26">
      <t>シセツ</t>
    </rPh>
    <rPh sb="26" eb="28">
      <t>セツビ</t>
    </rPh>
    <rPh sb="28" eb="30">
      <t>コウジ</t>
    </rPh>
    <rPh sb="31" eb="33">
      <t>カクシュ</t>
    </rPh>
    <rPh sb="39" eb="41">
      <t>コウジ</t>
    </rPh>
    <rPh sb="42" eb="44">
      <t>カンキョウ</t>
    </rPh>
    <rPh sb="44" eb="46">
      <t>カンレン</t>
    </rPh>
    <rPh sb="46" eb="48">
      <t>セイヒン</t>
    </rPh>
    <rPh sb="48" eb="50">
      <t>セイサク</t>
    </rPh>
    <rPh sb="55" eb="57">
      <t>ハンバイ</t>
    </rPh>
    <rPh sb="60" eb="61">
      <t>タ</t>
    </rPh>
    <rPh sb="61" eb="63">
      <t>キカク</t>
    </rPh>
    <rPh sb="64" eb="66">
      <t>セッケイ</t>
    </rPh>
    <rPh sb="67" eb="69">
      <t>セイサク</t>
    </rPh>
    <phoneticPr fontId="2"/>
  </si>
  <si>
    <t>人材派遣業・人材紹介業/法律で定められた在留資格をクリアした国内外の優秀な外国人人材を多くの企業様に派遣しております。</t>
  </si>
  <si>
    <t>大阪王将7店舗の運営、「やよい軒」の運営、人材紹介(有)新たな外国人材を運営</t>
    <rPh sb="0" eb="2">
      <t>オオサカ</t>
    </rPh>
    <rPh sb="2" eb="4">
      <t>オウショウ</t>
    </rPh>
    <rPh sb="5" eb="7">
      <t>テンポ</t>
    </rPh>
    <rPh sb="8" eb="10">
      <t>ウンエイ</t>
    </rPh>
    <rPh sb="15" eb="16">
      <t>ケン</t>
    </rPh>
    <rPh sb="18" eb="20">
      <t>ウンエイ</t>
    </rPh>
    <rPh sb="21" eb="23">
      <t>ジンザイ</t>
    </rPh>
    <rPh sb="23" eb="25">
      <t>ショウカイ</t>
    </rPh>
    <rPh sb="25" eb="28">
      <t>ユウゲンガイシャ</t>
    </rPh>
    <rPh sb="28" eb="29">
      <t>アラ</t>
    </rPh>
    <rPh sb="31" eb="33">
      <t>ガイコク</t>
    </rPh>
    <rPh sb="33" eb="35">
      <t>ジンザイ</t>
    </rPh>
    <rPh sb="36" eb="38">
      <t>ウンエイ</t>
    </rPh>
    <phoneticPr fontId="2"/>
  </si>
  <si>
    <t>・特定技能外国人支援事業・特定技能外国人支援事業に係る職業紹介事業・労働者派遣事業・リネンサプライ業及びクリーニング業
・旅行業法に基づく旅行サービス手配業・飲食店の経営・常に付帯関連する一切の業務</t>
  </si>
  <si>
    <t>中古自動車・中古自動車部品の輸出販売・輸出入に関する手配および手続き業務・鉄製品の製造・加工・組立および販売・外国人材派遣事業</t>
  </si>
  <si>
    <t>・人材コンサルティング・海外人材コンサルティング・台湾、中国ビジネスコンサルティング・翻訳・通訳・海外向けパンフレット・サイト作成・メール翻訳等・中国語労働関連法律相談・人材紹介・就職・企業インターン相談・就労ビザ取得相談・在学中の就職活動相談・ワーキングホリデー就職相談・詳細撮影</t>
  </si>
  <si>
    <t>保健・融資の斡旋、外国人技能実習生受け入れ事業</t>
    <rPh sb="0" eb="2">
      <t>ホケン</t>
    </rPh>
    <rPh sb="3" eb="5">
      <t>ユウシ</t>
    </rPh>
    <rPh sb="6" eb="8">
      <t>アッセン</t>
    </rPh>
    <rPh sb="9" eb="18">
      <t>ガイコクジンギノウジッシュウセイウ</t>
    </rPh>
    <rPh sb="19" eb="20">
      <t>イ</t>
    </rPh>
    <rPh sb="21" eb="23">
      <t>ジギョウ</t>
    </rPh>
    <phoneticPr fontId="2"/>
  </si>
  <si>
    <t>外国人の技能実習、登録支援</t>
    <rPh sb="0" eb="2">
      <t>ガイコク</t>
    </rPh>
    <rPh sb="2" eb="3">
      <t>ジン</t>
    </rPh>
    <rPh sb="4" eb="6">
      <t>ギノウ</t>
    </rPh>
    <rPh sb="6" eb="8">
      <t>ジッシュウ</t>
    </rPh>
    <rPh sb="9" eb="11">
      <t>トウロク</t>
    </rPh>
    <rPh sb="11" eb="13">
      <t>シエン</t>
    </rPh>
    <phoneticPr fontId="2"/>
  </si>
  <si>
    <t>組合員のための海外進出支援事業
組合員の必要とする原材料及び消耗品の共同購買
組合員のためにする外国人技能実習生共同受入事業及び外国人技能実習生共同受入れに係る職業紹介事業
組合員の事業に関する経営及び技術の改善向上又は組合事業に関する知識の普及を図るための教育及び情報の提供
組合員の福利厚生に関する事業
前各号の事業に附帯する事業</t>
  </si>
  <si>
    <t>協同組合ジャパントータルトラスト(JTT)は、グローバル化が進む中で外国人の育成を行い、日本企業が健全な運営、グローバル化を行えるように、人材を支援することを目的とする。</t>
    <rPh sb="0" eb="2">
      <t>キョウドウ</t>
    </rPh>
    <rPh sb="2" eb="4">
      <t>クミアイ</t>
    </rPh>
    <rPh sb="28" eb="29">
      <t>カ</t>
    </rPh>
    <rPh sb="30" eb="31">
      <t>スス</t>
    </rPh>
    <rPh sb="32" eb="33">
      <t>ナカ</t>
    </rPh>
    <rPh sb="34" eb="36">
      <t>ガイコク</t>
    </rPh>
    <rPh sb="36" eb="37">
      <t>ジン</t>
    </rPh>
    <rPh sb="38" eb="40">
      <t>イクセイ</t>
    </rPh>
    <rPh sb="41" eb="42">
      <t>オコナ</t>
    </rPh>
    <rPh sb="44" eb="46">
      <t>ニッポン</t>
    </rPh>
    <rPh sb="46" eb="48">
      <t>キギョウ</t>
    </rPh>
    <rPh sb="49" eb="51">
      <t>ケンゼン</t>
    </rPh>
    <rPh sb="52" eb="54">
      <t>ウンエイ</t>
    </rPh>
    <rPh sb="60" eb="61">
      <t>カ</t>
    </rPh>
    <rPh sb="62" eb="63">
      <t>オコナ</t>
    </rPh>
    <rPh sb="69" eb="71">
      <t>ジンザイ</t>
    </rPh>
    <rPh sb="72" eb="74">
      <t>シエン</t>
    </rPh>
    <rPh sb="79" eb="81">
      <t>モクテキ</t>
    </rPh>
    <phoneticPr fontId="2"/>
  </si>
  <si>
    <t>ETCカード、外国人技能実習生・特定技能外国人、共同利用・共同購買等、情報提供</t>
    <rPh sb="7" eb="9">
      <t>ガイコク</t>
    </rPh>
    <rPh sb="9" eb="10">
      <t>ジン</t>
    </rPh>
    <rPh sb="10" eb="12">
      <t>ギノウ</t>
    </rPh>
    <rPh sb="12" eb="14">
      <t>ジッシュウ</t>
    </rPh>
    <rPh sb="14" eb="15">
      <t>セイ</t>
    </rPh>
    <rPh sb="16" eb="18">
      <t>トクテイ</t>
    </rPh>
    <rPh sb="18" eb="20">
      <t>ギノウ</t>
    </rPh>
    <rPh sb="20" eb="22">
      <t>ガイコク</t>
    </rPh>
    <rPh sb="22" eb="23">
      <t>ジン</t>
    </rPh>
    <rPh sb="24" eb="26">
      <t>キョウドウ</t>
    </rPh>
    <rPh sb="26" eb="28">
      <t>リヨウ</t>
    </rPh>
    <rPh sb="29" eb="31">
      <t>キョウドウ</t>
    </rPh>
    <rPh sb="31" eb="33">
      <t>コウバイ</t>
    </rPh>
    <rPh sb="33" eb="34">
      <t>トウ</t>
    </rPh>
    <rPh sb="35" eb="37">
      <t>ジョウホウ</t>
    </rPh>
    <rPh sb="37" eb="39">
      <t>テイキョウ</t>
    </rPh>
    <phoneticPr fontId="2"/>
  </si>
  <si>
    <t>鉄・非鉄金属・雑品の買取・加工・販売及び輸出貿易/中古家電の買取・加工・販売及び輸出貿易/廃旧工場（工場機械、ゴミ）や家の片付け・遺品整理/高圧工事、機械設備の設計開発・組立業務・溶接作業など</t>
  </si>
  <si>
    <t>国際紅白歌合戦は、『外国人は日本語で、日本人は外国語で歌う歌の国際交流』として、外務省、観光庁なども毎年後援するイベントとしてＮＨＫなどの多くのメディアでも毎年取り上げられているユニークなイベントです。ライブ配信で、世界各国への配信し、世界各国からオンラインでの参加も予定しています。国際紅白歌合戦の特徴は、参加者、ボランテイアみんなが仲良くなれるところです。ボランテイアの内容１：イベント当日の運営ボランテイア受付語学サポート広報舞台運営サポート誘導など２：SNSを使ったイベントの告知・翻訳など</t>
  </si>
  <si>
    <t>個人の庭、公園や庭園などの計画・施工・管理などを行います。</t>
    <rPh sb="0" eb="2">
      <t>コジン</t>
    </rPh>
    <rPh sb="3" eb="4">
      <t>ニワ</t>
    </rPh>
    <phoneticPr fontId="2"/>
  </si>
  <si>
    <t>就職に役立つ日本語力やIT力を身につける学校。</t>
    <rPh sb="0" eb="2">
      <t>シュウショク</t>
    </rPh>
    <rPh sb="3" eb="5">
      <t>ヤクダ</t>
    </rPh>
    <rPh sb="6" eb="9">
      <t>ニホンゴ</t>
    </rPh>
    <rPh sb="9" eb="10">
      <t>リョク</t>
    </rPh>
    <rPh sb="13" eb="14">
      <t>リョク</t>
    </rPh>
    <rPh sb="15" eb="16">
      <t>ミ</t>
    </rPh>
    <rPh sb="20" eb="22">
      <t>ガッコウ</t>
    </rPh>
    <phoneticPr fontId="2"/>
  </si>
  <si>
    <t>大阪府内で外国人を雇用する企業（受入れ機関）に代わり、業務・日常生活に於ける支援を円滑又は安定的に実施することを目的とした登録支援機関です。</t>
  </si>
  <si>
    <t>外国人技能実習生を様々な分野での受け入れをしています。</t>
    <rPh sb="0" eb="2">
      <t>ガイコク</t>
    </rPh>
    <rPh sb="2" eb="8">
      <t>ジンギノウジッシュウセイ</t>
    </rPh>
    <rPh sb="9" eb="11">
      <t>サマザマ</t>
    </rPh>
    <rPh sb="12" eb="14">
      <t>ブンヤ</t>
    </rPh>
    <rPh sb="16" eb="17">
      <t>ウ</t>
    </rPh>
    <rPh sb="18" eb="19">
      <t>イ</t>
    </rPh>
    <phoneticPr fontId="2"/>
  </si>
  <si>
    <t>専門的知識の教育（ホテル/ビジネス/語学）</t>
    <rPh sb="0" eb="3">
      <t>センモンテキ</t>
    </rPh>
    <rPh sb="3" eb="5">
      <t>チシキ</t>
    </rPh>
    <rPh sb="6" eb="8">
      <t>キョウイク</t>
    </rPh>
    <rPh sb="18" eb="20">
      <t>ゴガク</t>
    </rPh>
    <phoneticPr fontId="2"/>
  </si>
  <si>
    <t>伝道奉仕をしている、国際、超教派、プロテスタント、キリスト教会です。OICに集う人々は、日本をはじめ、世界のさまざまな国々から来日しているクリスチャンです。</t>
  </si>
  <si>
    <t>日本料理/西洋料理/中國料理/洋菓子/和菓子/パン</t>
    <rPh sb="0" eb="4">
      <t>ニホンリョウリ</t>
    </rPh>
    <rPh sb="5" eb="7">
      <t>セイヨウ</t>
    </rPh>
    <rPh sb="7" eb="9">
      <t>リョウリ</t>
    </rPh>
    <rPh sb="10" eb="12">
      <t>チュウゴク</t>
    </rPh>
    <rPh sb="12" eb="14">
      <t>リョウリ</t>
    </rPh>
    <rPh sb="15" eb="18">
      <t>ヨウガシ</t>
    </rPh>
    <rPh sb="19" eb="22">
      <t>ワガシ</t>
    </rPh>
    <phoneticPr fontId="2"/>
  </si>
  <si>
    <t>「働きながら介護福祉士の資格を取得したい」「無理なく余裕をもって学びたい」というたくさんの要望に応えて、当校の介護福祉士養成科は様々なライフスタイルに合わせた確実な資格取得を目指すカリキュラムを行っています。</t>
  </si>
  <si>
    <t>日本語を学習する者が、対等な環境の下で日本文化に馴染み、異質な文化を持った者同士の関わりを通して、新しいものの見方や価値観を創造していく場を創っています。</t>
  </si>
  <si>
    <t>大阪、兵庫を中心に自動車用機械工具、自動車専用ツールを幅広く扱う販売会社です。また、自動車ショールームデザイン、自動車整備工場建設、特殊床施工など自動車設備工場のトータルコーディネーターを目指しております。</t>
  </si>
  <si>
    <t>外国人（ベトナム、中国、カンボジア）と繋ぎ、日本にある企業様々の掛け橋となる活動をしています</t>
    <rPh sb="38" eb="40">
      <t>カツドウ</t>
    </rPh>
    <phoneticPr fontId="2"/>
  </si>
  <si>
    <t>特定技能人材紹介・外国人医療コンサルティングサービス・外国人向け病院予約・医療通訳</t>
    <rPh sb="0" eb="2">
      <t>トクテイ</t>
    </rPh>
    <rPh sb="2" eb="4">
      <t>ギノウ</t>
    </rPh>
    <rPh sb="4" eb="6">
      <t>ジンザイ</t>
    </rPh>
    <rPh sb="6" eb="8">
      <t>ショウカイ</t>
    </rPh>
    <rPh sb="9" eb="11">
      <t>ガイコク</t>
    </rPh>
    <rPh sb="11" eb="12">
      <t>ジン</t>
    </rPh>
    <rPh sb="12" eb="14">
      <t>イリョウ</t>
    </rPh>
    <rPh sb="27" eb="29">
      <t>ガイコク</t>
    </rPh>
    <rPh sb="29" eb="30">
      <t>ジン</t>
    </rPh>
    <rPh sb="30" eb="31">
      <t>ム</t>
    </rPh>
    <rPh sb="32" eb="34">
      <t>ビョウイン</t>
    </rPh>
    <rPh sb="34" eb="36">
      <t>ヨヤク</t>
    </rPh>
    <rPh sb="37" eb="39">
      <t>イリョウ</t>
    </rPh>
    <rPh sb="39" eb="41">
      <t>ツウヤク</t>
    </rPh>
    <phoneticPr fontId="2"/>
  </si>
  <si>
    <t>関西最大級の日本語と中国語の国際交流会、言語交換会を開催し大阪を中心に関西で住む留学生、ワーキングホリデーの方交流の場所を提供しています。</t>
  </si>
  <si>
    <t>ゆうせい薬局では、日本語の理解が難しい外国の方でも、安心してご利用いただけるようなサービスを提供しています。</t>
  </si>
  <si>
    <t>介護業界における外国人の活躍をサポートすることで、介護事業者様の発展に寄与し、日本とアジアの架け橋となります。</t>
  </si>
  <si>
    <t>ビルクリーニング業種に特化した外国人技能実習制度の導入を提案し、完全サポートする、業界初の専門監理団体です。</t>
  </si>
  <si>
    <t>質の高い学習環境で優秀な日本語教員による授業を行い、日本語能力のレベルアップを第一の目的としております。当校では、日本語の学習のみならず、大阪の多様な文化も存分に体験していただけるような課外活動を設けております。</t>
  </si>
  <si>
    <t>現在は約５万名の会員様がおり、年齢層は幅広く、留学準備や就職サポートはもちろん、入国後の日本での生活や、帰国してからの手続きまでサポートを行っておりますが、単に私たちが一方的にサポートするのではなく、オユモの会員様同士で知恵を分け合い、助け合いの場となっているのが当コミュニティサイトの最大の特徴だと考えております。</t>
  </si>
  <si>
    <t>豊中市</t>
  </si>
  <si>
    <t>茨木市</t>
  </si>
  <si>
    <t>貝塚市</t>
  </si>
  <si>
    <t>国内</t>
    <rPh sb="0" eb="2">
      <t>コクナイ</t>
    </rPh>
    <phoneticPr fontId="9"/>
  </si>
  <si>
    <t>岸和田市</t>
  </si>
  <si>
    <t>東大阪市</t>
  </si>
  <si>
    <t>堺市</t>
  </si>
  <si>
    <t>01_北区</t>
    <rPh sb="3" eb="5">
      <t>キタク</t>
    </rPh>
    <phoneticPr fontId="9"/>
  </si>
  <si>
    <t>泉佐野市</t>
  </si>
  <si>
    <t>21_住吉区</t>
    <rPh sb="3" eb="6">
      <t>スミヨシク</t>
    </rPh>
    <phoneticPr fontId="9"/>
  </si>
  <si>
    <t>河内長野市</t>
  </si>
  <si>
    <t>吹田市</t>
  </si>
  <si>
    <t>箕面市</t>
  </si>
  <si>
    <t>11_西淀川区</t>
    <rPh sb="3" eb="7">
      <t>ニシヨドガワク</t>
    </rPh>
    <phoneticPr fontId="9"/>
  </si>
  <si>
    <t>摂津市</t>
  </si>
  <si>
    <t>22_東住吉区</t>
    <rPh sb="3" eb="7">
      <t>ヒガシスミヨシク</t>
    </rPh>
    <phoneticPr fontId="9"/>
  </si>
  <si>
    <t>13_東淀川区</t>
    <rPh sb="3" eb="4">
      <t>ヒガシ</t>
    </rPh>
    <phoneticPr fontId="9"/>
  </si>
  <si>
    <t>枚方市</t>
  </si>
  <si>
    <t>泉南市</t>
  </si>
  <si>
    <t>富田林市</t>
  </si>
  <si>
    <t>門真市</t>
  </si>
  <si>
    <t>東京都港区</t>
    <rPh sb="0" eb="3">
      <t>トウキョウト</t>
    </rPh>
    <rPh sb="3" eb="5">
      <t>ミナトク</t>
    </rPh>
    <phoneticPr fontId="9"/>
  </si>
  <si>
    <t>和泉市</t>
  </si>
  <si>
    <t>守口市</t>
  </si>
  <si>
    <t>大東市</t>
  </si>
  <si>
    <t>高槻市</t>
  </si>
  <si>
    <t>池田市</t>
  </si>
  <si>
    <t>東京都新宿区</t>
    <rPh sb="0" eb="3">
      <t>トウキョウト</t>
    </rPh>
    <phoneticPr fontId="9"/>
  </si>
  <si>
    <t>中央区</t>
    <rPh sb="0" eb="3">
      <t>チュウオウク</t>
    </rPh>
    <phoneticPr fontId="9"/>
  </si>
  <si>
    <t>中央区</t>
  </si>
  <si>
    <t>大阪市内</t>
  </si>
  <si>
    <t>大阪市</t>
    <rPh sb="0" eb="3">
      <t>オオサカシ</t>
    </rPh>
    <phoneticPr fontId="9"/>
  </si>
  <si>
    <t>大阪府内</t>
  </si>
  <si>
    <t>千葉県、愛知県、国外。※令和元年より事業所移転</t>
    <rPh sb="0" eb="3">
      <t>チバケン</t>
    </rPh>
    <rPh sb="4" eb="7">
      <t>アイチケン</t>
    </rPh>
    <rPh sb="8" eb="10">
      <t>コクガイ</t>
    </rPh>
    <rPh sb="12" eb="14">
      <t>レイワ</t>
    </rPh>
    <rPh sb="14" eb="16">
      <t>ガンネン</t>
    </rPh>
    <rPh sb="18" eb="23">
      <t>ジギョウショイテン</t>
    </rPh>
    <phoneticPr fontId="9"/>
  </si>
  <si>
    <t>堺市、大阪府内</t>
    <rPh sb="0" eb="2">
      <t>サカイシ</t>
    </rPh>
    <phoneticPr fontId="9"/>
  </si>
  <si>
    <t>住吉区、大阪市内</t>
  </si>
  <si>
    <t>生野区</t>
    <rPh sb="0" eb="3">
      <t>イクノク</t>
    </rPh>
    <phoneticPr fontId="9"/>
  </si>
  <si>
    <t>西成区</t>
    <rPh sb="0" eb="3">
      <t>ニシナリク</t>
    </rPh>
    <phoneticPr fontId="9"/>
  </si>
  <si>
    <t>大阪市内</t>
    <rPh sb="0" eb="4">
      <t>オオサカシナイ</t>
    </rPh>
    <phoneticPr fontId="9"/>
  </si>
  <si>
    <t>港区、大阪市内</t>
  </si>
  <si>
    <t>東住吉区</t>
  </si>
  <si>
    <t>鶴見区</t>
    <rPh sb="0" eb="3">
      <t>ツルミク</t>
    </rPh>
    <phoneticPr fontId="9"/>
  </si>
  <si>
    <t>西区</t>
    <rPh sb="0" eb="2">
      <t>ニシク</t>
    </rPh>
    <phoneticPr fontId="9"/>
  </si>
  <si>
    <t>北区</t>
    <rPh sb="0" eb="2">
      <t>キタク</t>
    </rPh>
    <phoneticPr fontId="9"/>
  </si>
  <si>
    <t>住吉区</t>
    <rPh sb="0" eb="3">
      <t>スミヨシク</t>
    </rPh>
    <phoneticPr fontId="9"/>
  </si>
  <si>
    <t>淀川区</t>
    <rPh sb="0" eb="3">
      <t>ヨドガワク</t>
    </rPh>
    <phoneticPr fontId="9"/>
  </si>
  <si>
    <t>豊中市、大阪府内</t>
    <rPh sb="0" eb="3">
      <t>トヨナカシ</t>
    </rPh>
    <rPh sb="4" eb="8">
      <t>オオサカフナイ</t>
    </rPh>
    <phoneticPr fontId="9"/>
  </si>
  <si>
    <t>大阪府内、東京</t>
    <rPh sb="5" eb="7">
      <t>トウキョウ</t>
    </rPh>
    <phoneticPr fontId="9"/>
  </si>
  <si>
    <t>大阪府内、愛知県、全国、フィリピン</t>
    <rPh sb="5" eb="8">
      <t>アイチケン</t>
    </rPh>
    <rPh sb="9" eb="11">
      <t>ゼンコク</t>
    </rPh>
    <phoneticPr fontId="9"/>
  </si>
  <si>
    <t>日本</t>
    <rPh sb="0" eb="2">
      <t>ニホン</t>
    </rPh>
    <phoneticPr fontId="9"/>
  </si>
  <si>
    <t>都島区</t>
    <rPh sb="0" eb="3">
      <t>ミヤコジマク</t>
    </rPh>
    <phoneticPr fontId="9"/>
  </si>
  <si>
    <t>大阪市</t>
    <rPh sb="0" eb="3">
      <t>オオサカシ</t>
    </rPh>
    <phoneticPr fontId="11"/>
  </si>
  <si>
    <t>東淀川区、大阪府内</t>
  </si>
  <si>
    <t>中央区、港区</t>
    <rPh sb="0" eb="3">
      <t>チュウオウク</t>
    </rPh>
    <rPh sb="4" eb="6">
      <t>ミナトク</t>
    </rPh>
    <phoneticPr fontId="9"/>
  </si>
  <si>
    <t>西区、大阪府内、国外</t>
    <rPh sb="0" eb="2">
      <t>ニシク</t>
    </rPh>
    <rPh sb="8" eb="10">
      <t>コクガイ</t>
    </rPh>
    <phoneticPr fontId="9"/>
  </si>
  <si>
    <t>生野区、大阪府内、国外（ベトナム）</t>
    <rPh sb="0" eb="3">
      <t>イクノク</t>
    </rPh>
    <rPh sb="9" eb="11">
      <t>コクガイ</t>
    </rPh>
    <phoneticPr fontId="9"/>
  </si>
  <si>
    <t>西淀川区</t>
    <rPh sb="0" eb="4">
      <t>ニシヨドガワク</t>
    </rPh>
    <phoneticPr fontId="9"/>
  </si>
  <si>
    <t>中央区、大阪市、大阪府内</t>
    <rPh sb="0" eb="3">
      <t>チュウオウク</t>
    </rPh>
    <rPh sb="4" eb="7">
      <t>オオサカシ</t>
    </rPh>
    <rPh sb="8" eb="12">
      <t>オオサカフナイ</t>
    </rPh>
    <phoneticPr fontId="9"/>
  </si>
  <si>
    <t>中央区、大阪市内、大阪府内</t>
    <rPh sb="0" eb="3">
      <t>チュウオウク</t>
    </rPh>
    <rPh sb="4" eb="8">
      <t>オオサカシナイ</t>
    </rPh>
    <phoneticPr fontId="9"/>
  </si>
  <si>
    <t>電話番号は掲載しないで欲しい。</t>
  </si>
  <si>
    <t>直接の支援団体ではなく、中間支援団体である旨を記載したらリストALLOK。</t>
  </si>
  <si>
    <t>電話番号不通</t>
    <rPh sb="0" eb="2">
      <t>デンワ</t>
    </rPh>
    <rPh sb="2" eb="6">
      <t>バンゴウフツウ</t>
    </rPh>
    <phoneticPr fontId="9"/>
  </si>
  <si>
    <t>公開内容等詳細が分からないので回答不可</t>
    <rPh sb="0" eb="2">
      <t>コウカイ</t>
    </rPh>
    <rPh sb="2" eb="4">
      <t>ナイヨウ</t>
    </rPh>
    <rPh sb="4" eb="5">
      <t>トウ</t>
    </rPh>
    <rPh sb="5" eb="7">
      <t>ショウサイ</t>
    </rPh>
    <rPh sb="8" eb="9">
      <t>ワ</t>
    </rPh>
    <rPh sb="15" eb="17">
      <t>カイトウ</t>
    </rPh>
    <rPh sb="17" eb="19">
      <t>フカ</t>
    </rPh>
    <phoneticPr fontId="9"/>
  </si>
  <si>
    <t>コールのみ</t>
  </si>
  <si>
    <t>アンケート名：市岡日本語教室で回答</t>
    <rPh sb="5" eb="6">
      <t>メイ</t>
    </rPh>
    <rPh sb="7" eb="14">
      <t>イチオカニホンゴキョウシツ</t>
    </rPh>
    <rPh sb="15" eb="17">
      <t>カイトウ</t>
    </rPh>
    <phoneticPr fontId="9"/>
  </si>
  <si>
    <t>公開は可能だが、詳細が決まり次第連絡が欲しい</t>
    <rPh sb="0" eb="2">
      <t>コウカイ</t>
    </rPh>
    <rPh sb="3" eb="5">
      <t>カノウ</t>
    </rPh>
    <rPh sb="8" eb="10">
      <t>ショウサイ</t>
    </rPh>
    <rPh sb="11" eb="12">
      <t>キ</t>
    </rPh>
    <rPh sb="14" eb="16">
      <t>シダイ</t>
    </rPh>
    <rPh sb="16" eb="18">
      <t>レンラク</t>
    </rPh>
    <rPh sb="19" eb="20">
      <t>ホ</t>
    </rPh>
    <phoneticPr fontId="9"/>
  </si>
  <si>
    <t>公開内容・時期が決定したら連絡が欲しい</t>
    <rPh sb="0" eb="4">
      <t>コウカイナイヨウ</t>
    </rPh>
    <rPh sb="5" eb="7">
      <t>ジキ</t>
    </rPh>
    <rPh sb="8" eb="10">
      <t>ケッテイ</t>
    </rPh>
    <rPh sb="13" eb="15">
      <t>レンラク</t>
    </rPh>
    <rPh sb="16" eb="17">
      <t>ホ</t>
    </rPh>
    <phoneticPr fontId="9"/>
  </si>
  <si>
    <t>基本情報は可。担当者名などはNG</t>
    <rPh sb="0" eb="4">
      <t>キホンジョウホウ</t>
    </rPh>
    <rPh sb="5" eb="6">
      <t>カ</t>
    </rPh>
    <rPh sb="7" eb="11">
      <t>タントウシャメイ</t>
    </rPh>
    <phoneticPr fontId="9"/>
  </si>
  <si>
    <t>掲載開始の際は連絡が欲しい</t>
    <rPh sb="0" eb="2">
      <t>ケイサイ</t>
    </rPh>
    <rPh sb="2" eb="4">
      <t>カイシ</t>
    </rPh>
    <rPh sb="5" eb="6">
      <t>サイ</t>
    </rPh>
    <rPh sb="7" eb="9">
      <t>レンラク</t>
    </rPh>
    <rPh sb="10" eb="11">
      <t>ホ</t>
    </rPh>
    <phoneticPr fontId="9"/>
  </si>
  <si>
    <t>アンケート回答：「公益財団法人大阪YWCA」</t>
    <rPh sb="5" eb="7">
      <t>カイトウ</t>
    </rPh>
    <rPh sb="9" eb="15">
      <t>コウエキザイダンホウジン</t>
    </rPh>
    <rPh sb="15" eb="17">
      <t>オオサカ</t>
    </rPh>
    <phoneticPr fontId="9"/>
  </si>
  <si>
    <t>◆ヒアリング内容</t>
    <rPh sb="6" eb="8">
      <t>ナイヨウ</t>
    </rPh>
    <phoneticPr fontId="7"/>
  </si>
  <si>
    <t>Q.活動内容をお聞かせください。
電話とオンライン相談、役所や関係機関への同行や通訳やボランティアのスキルアップ講座などを行っている。（月火）スペイン語（水）中国語、（木）ベトナム語、（金）タイ語で対応をしている。相談内容の多くは、在留資格と労働問題が中心となっている。</t>
  </si>
  <si>
    <t xml:space="preserve">Q.外国人住民の悩みからどのような課題が見えますか？
自国ではもっとスキルを活かせたのに、日本では全然役に立たないなど、外国人住民多くが自尊心が低くなっている。外国人住民の子供は、外国人だと周囲にばれたらいじめられるから、親に参観へ来てほしくないし近所も一緒に行動したくない。本名を呼ばれると外国人であることが周囲に分かってしまうから、名前を呼んでほしくないなど、親子間問題も多い。
Q.日本語を学ぶ機会とレベルについてどのようにお考えですか？
必要最低限の日本語を身に着けられたらいいと思う。日本語はかなり難しい言語なので、学びたい人は自主的に学んでいる。ドイツでは、移民として受け入れて無料で一定時間学習させ、一定の言語レベルを求める策をとっている。そのような取組みの方が、早期に確実に生活レベルの日本語が身につくと考える。
Q.近隣住民とのトラブルを避け、地域に溶け込むにはどうしたら効果的だと思いますか？
●まず技能実習生の受け入れ会社や学校、留学エージェントなどが一緒に近隣の家へ挨拶に行くのがいいと思う。技能実習生は数名で住むので、トラブルや騒音になりやすい。会社の人が名刺を渡して挨拶周りをすると認めてもらえることが多いため、はじめに日本の受入企業が地域に紹介しておくことで、スムーズになじむことができる。実際に、技能実習生が地域に認めてもらえているところでは、困ったときに外国人住民の隣人が、RINKへ連れてきてくれたこともあった。このような取組みをすることで、ブラックな技能実習生を受け入れている企業を排除していき、良い企業がもっと認められていくというメリットもある。
●町内会や住民会は日本の若者でも入っていないので、雇用している会社は住所や詳細情報を持っているので、行政と企業がもっと密になれば連携しやすいのではないか。
●大阪はすでに町が発展しているため、まず全体として町おこしの意識が低い。もっと田舎の方が、地域が一致団結して盛り上げようという意識があるので、外国人も一緒に参加して盛り上げてくれると思う。
</t>
    <rPh sb="8" eb="9">
      <t>ナヤ</t>
    </rPh>
    <rPh sb="17" eb="19">
      <t>カダイ</t>
    </rPh>
    <rPh sb="20" eb="21">
      <t>ミ</t>
    </rPh>
    <phoneticPr fontId="5"/>
  </si>
  <si>
    <t xml:space="preserve">Q.支援する上での課題は何ですか？
スタッフの高齢化と無償ボランティアなので財政面での支援が必要である。また、継続していくことが難しく、無償なので募集しにくい
</t>
  </si>
  <si>
    <t>Q.外国人住民にとっての情報収集方法について
すでに情報ポータルサイトは国際交流センターなどが設置しているので、同じものを作っても意味がないし、活用されていない場合は原因を調査してみてはどうか。せっかく、調べて連絡をしても、たらい回しにされることが一番のストレスとなり、もう連絡したくない気持ちになってしまう。せっかく一生懸命伝えたのに、「この部署ではないです」といわれるのが一番つらいという声がある。
Q.日本人による外国人への差別や偏見をなくすにはどうしたらいいと思いますか？
日本人はまだ外国人と関わりたくないと思っているように感じており、同じ地域で住んでいる人間という感覚がない。人権感覚を身に着けるには、頭の柔らかいうちに教育しないとだめ。行政が幼いうちから教育を徹底する。親が差別発言をして、意識を植え付けている可能性もあるので、幼稚園くらいから多様な方々と暮らすことが当たり前だという教育することが大切である。
また、大人向けには会社が多文化共生セミナーを義務とし、風化させていくのでなく、啓発は絶対に必要。看板や張り紙だけではダメ。
日本は世界から人権教育が不十分だといわれている。他国事例をもっとみてほしい。</t>
  </si>
  <si>
    <t>ダイバーシティを推進するための各種事業やイベント・セミナーを開催。上級者向けの漢字教室（日本語教室）や防災・災害時の被災地支援なども行っている。</t>
    <rPh sb="8" eb="10">
      <t>スイシン</t>
    </rPh>
    <rPh sb="15" eb="17">
      <t>カクシュ</t>
    </rPh>
    <rPh sb="17" eb="19">
      <t>ジギョウ</t>
    </rPh>
    <rPh sb="30" eb="32">
      <t>カイサイ</t>
    </rPh>
    <rPh sb="33" eb="36">
      <t>ジョウキュウシャ</t>
    </rPh>
    <rPh sb="35" eb="36">
      <t>シャ</t>
    </rPh>
    <rPh sb="36" eb="37">
      <t>ム</t>
    </rPh>
    <rPh sb="39" eb="43">
      <t>カンジキョウシツ</t>
    </rPh>
    <rPh sb="44" eb="47">
      <t>ニホンゴ</t>
    </rPh>
    <rPh sb="47" eb="49">
      <t>キョウシツ</t>
    </rPh>
    <rPh sb="51" eb="53">
      <t>ボウサイ</t>
    </rPh>
    <rPh sb="54" eb="57">
      <t>サイガイジ</t>
    </rPh>
    <rPh sb="58" eb="63">
      <t>ヒサイチシエン</t>
    </rPh>
    <rPh sb="66" eb="67">
      <t>オコナ</t>
    </rPh>
    <phoneticPr fontId="5"/>
  </si>
  <si>
    <t>●日本には多くの日本語学校が存在しているが、初心者向けの教室が中心で、生活に必要な日本語の応用や漢字教室がない。
●地域任せになっており、行政とうまく連携が取れていない。
●情報発信について、SNS活用世代と非活用世代についての周知方法とスピードに課題がある。
●防災と災害時の情報発信に課題があると感じる。地域の方を交えた避難訓練を実施しているが、日本人の参加者も少ないとも課題である。また、災害時にコンビニエンスストアが「災害時帰宅支援ステーション」となっていることを、コンビニエンスストアで働いている外国人住民が知らないこともあり、防災教育の重要性を感じる。</t>
    <rPh sb="1" eb="3">
      <t>ニホン</t>
    </rPh>
    <rPh sb="5" eb="6">
      <t>オオ</t>
    </rPh>
    <rPh sb="8" eb="13">
      <t>ニホンゴガッコウ</t>
    </rPh>
    <rPh sb="14" eb="16">
      <t>ソンザイ</t>
    </rPh>
    <rPh sb="22" eb="25">
      <t>ショシンシャ</t>
    </rPh>
    <rPh sb="25" eb="26">
      <t>ム</t>
    </rPh>
    <rPh sb="28" eb="30">
      <t>キョウシツ</t>
    </rPh>
    <rPh sb="31" eb="33">
      <t>チュウシン</t>
    </rPh>
    <rPh sb="35" eb="37">
      <t>セイカツ</t>
    </rPh>
    <rPh sb="38" eb="40">
      <t>ヒツヨウ</t>
    </rPh>
    <rPh sb="41" eb="44">
      <t>ニホンゴ</t>
    </rPh>
    <rPh sb="45" eb="47">
      <t>オウヨウ</t>
    </rPh>
    <rPh sb="48" eb="52">
      <t>カンジキョウシツ</t>
    </rPh>
    <rPh sb="58" eb="61">
      <t>チイキマカ</t>
    </rPh>
    <rPh sb="69" eb="71">
      <t>ギョウセイ</t>
    </rPh>
    <rPh sb="75" eb="77">
      <t>レンケイ</t>
    </rPh>
    <rPh sb="78" eb="79">
      <t>ト</t>
    </rPh>
    <rPh sb="87" eb="91">
      <t>ジョウホウハッシン</t>
    </rPh>
    <rPh sb="99" eb="101">
      <t>カツヨウ</t>
    </rPh>
    <rPh sb="101" eb="103">
      <t>セダイ</t>
    </rPh>
    <rPh sb="104" eb="109">
      <t>ヒカツヨウセダイ</t>
    </rPh>
    <rPh sb="114" eb="118">
      <t>シュウチホウホウ</t>
    </rPh>
    <rPh sb="124" eb="126">
      <t>カダイ</t>
    </rPh>
    <rPh sb="132" eb="134">
      <t>ボウサイ</t>
    </rPh>
    <rPh sb="135" eb="138">
      <t>サイガイジ</t>
    </rPh>
    <rPh sb="139" eb="143">
      <t>ジョウホウハッシン</t>
    </rPh>
    <rPh sb="144" eb="146">
      <t>カダイ</t>
    </rPh>
    <rPh sb="150" eb="151">
      <t>カン</t>
    </rPh>
    <rPh sb="154" eb="156">
      <t>チイキ</t>
    </rPh>
    <rPh sb="157" eb="158">
      <t>カタ</t>
    </rPh>
    <rPh sb="159" eb="160">
      <t>マジ</t>
    </rPh>
    <rPh sb="162" eb="166">
      <t>ヒナンクンレン</t>
    </rPh>
    <rPh sb="167" eb="169">
      <t>ジッシ</t>
    </rPh>
    <rPh sb="175" eb="178">
      <t>ニホンジン</t>
    </rPh>
    <rPh sb="179" eb="182">
      <t>サンカシャ</t>
    </rPh>
    <rPh sb="183" eb="184">
      <t>スク</t>
    </rPh>
    <rPh sb="188" eb="190">
      <t>カダイ</t>
    </rPh>
    <rPh sb="197" eb="200">
      <t>サイガイジ</t>
    </rPh>
    <rPh sb="213" eb="220">
      <t>サイガイジキタクシエン</t>
    </rPh>
    <rPh sb="248" eb="249">
      <t>ハタラ</t>
    </rPh>
    <rPh sb="253" eb="256">
      <t>ガイコクジン</t>
    </rPh>
    <rPh sb="256" eb="258">
      <t>ジュウミン</t>
    </rPh>
    <rPh sb="259" eb="260">
      <t>シ</t>
    </rPh>
    <rPh sb="269" eb="271">
      <t>ボウサイ</t>
    </rPh>
    <rPh sb="271" eb="273">
      <t>キョウイク</t>
    </rPh>
    <rPh sb="274" eb="277">
      <t>ジュウヨウセイ</t>
    </rPh>
    <rPh sb="278" eb="279">
      <t>カン</t>
    </rPh>
    <phoneticPr fontId="5"/>
  </si>
  <si>
    <t>●学ぶ側、教える側がそれぞれのニーズに合わせた内容（レベルなど）や環境（時間、場所、回数など）で学べる場の設置が必要。
●困ったときに見るものではなく、「常に見えるSNS」の運用が効果的であると考える。実際に埼玉県川口市では常に情報発信をしており、災害時は特に視聴率が上がり、外国人住民への情報
周知に成功している事例がある。
●非SNS活用世代については、支援団体から情報発信するよりも、キーパーソンを立てて、キーパーソンから情報を発信する方が早く情報が伝わる。
●地域の中で、長く住んでいる外国人住民とニューカマーと呼ばれる新しく来た外国人住民と繋がる機会が欲しい。
●地域でのお祭りやイベントを通じて文化の違い等、日本人と外国人の双方に学びに繋がると考える。また、企画から参加することでお互いが関心を持つところから始めていって欲しい。</t>
    <rPh sb="1" eb="2">
      <t>マナ</t>
    </rPh>
    <rPh sb="3" eb="4">
      <t>ガワ</t>
    </rPh>
    <rPh sb="5" eb="6">
      <t>オシ</t>
    </rPh>
    <rPh sb="8" eb="9">
      <t>ガワ</t>
    </rPh>
    <rPh sb="19" eb="20">
      <t>ア</t>
    </rPh>
    <rPh sb="23" eb="25">
      <t>ナイヨウ</t>
    </rPh>
    <rPh sb="33" eb="35">
      <t>カンキョウ</t>
    </rPh>
    <rPh sb="36" eb="38">
      <t>ジカン</t>
    </rPh>
    <rPh sb="39" eb="41">
      <t>バショ</t>
    </rPh>
    <rPh sb="42" eb="44">
      <t>カイスウ</t>
    </rPh>
    <rPh sb="48" eb="49">
      <t>マナ</t>
    </rPh>
    <rPh sb="51" eb="52">
      <t>バ</t>
    </rPh>
    <rPh sb="53" eb="55">
      <t>セッチ</t>
    </rPh>
    <rPh sb="56" eb="58">
      <t>ヒツヨウ</t>
    </rPh>
    <rPh sb="61" eb="62">
      <t>コマ</t>
    </rPh>
    <rPh sb="67" eb="68">
      <t>ミ</t>
    </rPh>
    <rPh sb="77" eb="78">
      <t>ツネ</t>
    </rPh>
    <rPh sb="79" eb="80">
      <t>ミ</t>
    </rPh>
    <rPh sb="87" eb="89">
      <t>ウンヨウ</t>
    </rPh>
    <rPh sb="90" eb="93">
      <t>コウカテキ</t>
    </rPh>
    <rPh sb="97" eb="98">
      <t>カンガ</t>
    </rPh>
    <rPh sb="101" eb="103">
      <t>ジッサイ</t>
    </rPh>
    <rPh sb="104" eb="107">
      <t>サイタマケン</t>
    </rPh>
    <rPh sb="107" eb="110">
      <t>カワグチシ</t>
    </rPh>
    <rPh sb="112" eb="113">
      <t>ツネ</t>
    </rPh>
    <rPh sb="114" eb="118">
      <t>ジョウホウハッシン</t>
    </rPh>
    <rPh sb="124" eb="127">
      <t>サイガイジ</t>
    </rPh>
    <rPh sb="128" eb="129">
      <t>トク</t>
    </rPh>
    <rPh sb="130" eb="133">
      <t>シチョウリツ</t>
    </rPh>
    <rPh sb="134" eb="135">
      <t>ア</t>
    </rPh>
    <rPh sb="138" eb="141">
      <t>ガイコクジン</t>
    </rPh>
    <rPh sb="141" eb="143">
      <t>ジュウミン</t>
    </rPh>
    <rPh sb="151" eb="153">
      <t>セイコウ</t>
    </rPh>
    <rPh sb="157" eb="159">
      <t>ジレイ</t>
    </rPh>
    <rPh sb="165" eb="166">
      <t>ヒ</t>
    </rPh>
    <rPh sb="169" eb="171">
      <t>カツヨウ</t>
    </rPh>
    <rPh sb="171" eb="173">
      <t>セダイ</t>
    </rPh>
    <rPh sb="179" eb="183">
      <t>シエンダンタイ</t>
    </rPh>
    <rPh sb="185" eb="189">
      <t>ジョウホウハッシン</t>
    </rPh>
    <rPh sb="202" eb="203">
      <t>タ</t>
    </rPh>
    <rPh sb="214" eb="216">
      <t>ジョウホウ</t>
    </rPh>
    <rPh sb="217" eb="219">
      <t>ハッシン</t>
    </rPh>
    <rPh sb="221" eb="222">
      <t>ホウ</t>
    </rPh>
    <rPh sb="223" eb="224">
      <t>ハヤ</t>
    </rPh>
    <rPh sb="225" eb="227">
      <t>ジョウホウ</t>
    </rPh>
    <rPh sb="228" eb="229">
      <t>ツタ</t>
    </rPh>
    <rPh sb="234" eb="236">
      <t>チイキ</t>
    </rPh>
    <rPh sb="237" eb="238">
      <t>ナカ</t>
    </rPh>
    <rPh sb="240" eb="241">
      <t>ナガ</t>
    </rPh>
    <rPh sb="242" eb="243">
      <t>ス</t>
    </rPh>
    <rPh sb="247" eb="250">
      <t>ガイコクジン</t>
    </rPh>
    <rPh sb="250" eb="252">
      <t>ジュウミン</t>
    </rPh>
    <rPh sb="260" eb="261">
      <t>ヨ</t>
    </rPh>
    <rPh sb="264" eb="265">
      <t>アタラ</t>
    </rPh>
    <rPh sb="267" eb="268">
      <t>キ</t>
    </rPh>
    <rPh sb="269" eb="272">
      <t>ガイコクジン</t>
    </rPh>
    <rPh sb="272" eb="274">
      <t>ジュウミン</t>
    </rPh>
    <rPh sb="275" eb="276">
      <t>ツナ</t>
    </rPh>
    <rPh sb="278" eb="280">
      <t>キカイ</t>
    </rPh>
    <rPh sb="281" eb="282">
      <t>ホ</t>
    </rPh>
    <rPh sb="287" eb="289">
      <t>チイキ</t>
    </rPh>
    <rPh sb="292" eb="293">
      <t>マツ</t>
    </rPh>
    <rPh sb="300" eb="301">
      <t>ツウ</t>
    </rPh>
    <rPh sb="303" eb="305">
      <t>ブンカ</t>
    </rPh>
    <rPh sb="306" eb="307">
      <t>チガ</t>
    </rPh>
    <rPh sb="308" eb="309">
      <t>ナド</t>
    </rPh>
    <rPh sb="310" eb="313">
      <t>ニホンジン</t>
    </rPh>
    <rPh sb="314" eb="317">
      <t>ガイコクジン</t>
    </rPh>
    <rPh sb="318" eb="320">
      <t>ソウホウ</t>
    </rPh>
    <rPh sb="321" eb="322">
      <t>マナ</t>
    </rPh>
    <rPh sb="324" eb="325">
      <t>ツナ</t>
    </rPh>
    <rPh sb="328" eb="329">
      <t>カンガ</t>
    </rPh>
    <rPh sb="335" eb="337">
      <t>キカク</t>
    </rPh>
    <rPh sb="339" eb="341">
      <t>サンカ</t>
    </rPh>
    <rPh sb="347" eb="348">
      <t>タガ</t>
    </rPh>
    <rPh sb="350" eb="352">
      <t>カンシン</t>
    </rPh>
    <rPh sb="353" eb="354">
      <t>モ</t>
    </rPh>
    <rPh sb="360" eb="361">
      <t>ハジ</t>
    </rPh>
    <rPh sb="366" eb="367">
      <t>ホ</t>
    </rPh>
    <phoneticPr fontId="5"/>
  </si>
  <si>
    <t>●外国人住民は決して弱者ではないという認識を持つべきであり、フィールドが違うから本来の力を発揮してもらえていないという理解が大切である。</t>
    <rPh sb="1" eb="4">
      <t>ガイコクジン</t>
    </rPh>
    <rPh sb="4" eb="6">
      <t>ジュウミン</t>
    </rPh>
    <rPh sb="7" eb="8">
      <t>ケッ</t>
    </rPh>
    <rPh sb="10" eb="12">
      <t>ジャクシャ</t>
    </rPh>
    <rPh sb="19" eb="21">
      <t>ニンシキ</t>
    </rPh>
    <rPh sb="22" eb="23">
      <t>モ</t>
    </rPh>
    <rPh sb="36" eb="37">
      <t>チガ</t>
    </rPh>
    <rPh sb="40" eb="42">
      <t>ホンライ</t>
    </rPh>
    <rPh sb="43" eb="44">
      <t>チカラ</t>
    </rPh>
    <rPh sb="45" eb="47">
      <t>ハッキ</t>
    </rPh>
    <rPh sb="59" eb="61">
      <t>リカイ</t>
    </rPh>
    <rPh sb="62" eb="64">
      <t>タイセツ</t>
    </rPh>
    <phoneticPr fontId="5"/>
  </si>
  <si>
    <t xml:space="preserve">Q.外国人に向けて、どのようなことを支援されていらっしゃいますか？
A.学習支援や居場所づくりの具体的な支援は、登録しているボランティアさんが行っていて、弊会はボランティアさんと相談者をつなぐ役割を担っている。また、弊会として日本語の理解が難しい方でも楽しめる企画として、月に1回、英語を交えて園芸や手芸の講座を開催している。もともとはシニア向けの講座だが、20代の外国人も参加してくれている。
</t>
  </si>
  <si>
    <t>Ｑ．外国人住民を支援する際の課題について
Ａ．現在は、国際交流センターと連携をしているが、自分の組織だけでは外国人のニーズを含め、様々な情報が不足していると感じているので、他の支援機関の情報が欲しい。相談者にとって、紹介できる情報がたくさんある方が手厚い支援ができると思う。また、イベントの告知やボランティアの協力依頼など、外国人コミュニティとの連携も必要だと感じている。</t>
  </si>
  <si>
    <t>①外国人子供の学習支援として、小学生から中学生向けの教室を開催。②毎週月曜日には生活相談を受けている。ブラジル人のボランティアの方が来れる時はスペイン語・ポルトガル語での対応も可能。③地域交流イベント（多文化進学セミナー）の開催。④外国人向けに新型コロナウイルスの情報発信ページを作成。
また、地域のこども食堂などで構成されている「西淀川こどもネット」にも参加しており、区役所とも連携して支援活動を行っている。
生活相談では病院への付き添い依頼が多く、以前は市営住宅の申請など多岐に渡っていた。コロナ禍になってからはコロナやワクチンに関する相談も増えた。令和3年に一番多かった相談は教育関連で、小学校のお知らせや教科書の内容、連絡帳の内容がわからないという相談や、中学生の保護者からは高校進学や進路についての相談が多い。</t>
  </si>
  <si>
    <t xml:space="preserve">◆支援の際の課題
言葉の問題が様々な場面である。例えば、テレビなどで自然災害の様子を見ているので、危機感を持っている外国人は多く、2019年12月災害セミナーを開催。防災士の方に来ていただき、2言語（スペイン語、英語）の通訳をつけて実施した。地域でも防災セミナーはやっているが、日本語なので内容の理解が進まない外国人住民が多い。また、公共機関や学校などからの案内・行政手続き手続き・病院などで困ることが多いため、ボランティアで通訳の対応をしている。
◆支援団体としての課題
支援団体の一番の課題は高齢化。支援団体のメンバーはここ20年顔ぶれが変わっていない。若い人はお金もなく忙しくてボランティアに参加しないので、報酬を出して副業としてできるようになれば担い手が増えると思う。通訳などの際にはオンラインを活用することも必要。例えば何でも相談できるサイトを作り、そこでは相談員がオンラインで相談にのる。相談員は時間ごとに報酬が支払われる、というような仕組みがあればよいのでは。
また、外国ルーツの若い世代（10代～30代前半）は日本語が不自由な親のケアなどをしていて、日本語と母語ができるが、それが活かされていないことが多い。そういった若者の発信の場などを作り、エンパワーメントするための支援をしていくことによって、地域の外国人支援の担い手として活躍してほしい。
</t>
  </si>
  <si>
    <t>◆相談者のニーズ：
・令和3年には、新型コロナウイルスの感染拡大の影響で、近隣の日本語教室が閉まったため、日本語教室についての問合せが増えた。そこで大人向けにオンラインや学習支援の教室を使用し、日本語教室を行った。参加者ニーズとしては、交流ではなく日本語のレベルアップできるような内容が求められていると感じている。
・相談については、利用できる場所や時間帯など利便性が重視されている。言語の壁が大きいため、日本人には相談しづらく、言語対応が必要。また、実習生は職場に行けば困ったことを聞けるが、家族滞在で子育て中のお母さんなどが地域社会との接点も多く、対応に困っていることが多い。
・外国人住民は、日本人住民と交流したいと思っている。特にイスラム教の方などは、自分たちの文化を知ってほしいという想いが強く、新型コロナウイルスの感染拡大の前は出来島町内会主催のイベントに参加し、料理の提供やステージでの歌・ダンスなどを披露し、文化の理解促進を行っていた。
・学校生活については、生徒の保護者が日本の学校について（手続き・仕組み・学校文化・課外活動など）の理解ができる機会があればいいと思う。</t>
  </si>
  <si>
    <t>◆日本で暮らす外国人住民の理解促進のために
・PTAや地域で外国人住民が、どのようなことに困っているのかを日本人住民に発信していくことも有効と考えている。
・外国の文化を理解するためには、地域のお祭りの中に組み込むのが効果的である。また食べ物（各国の料理）を持ち寄ったイベントも人が集まった。
・日本人が外国語を学ぶために、地域の別の方がスペイン語教室をやっていて好評だったようだ（4回シリーズお試し）"
・外国人の支援について学ぶ研修を年1回実施しており、月1回活動方針などの概要説明がある。また、年2回ボランティア活動の説明会を行っている。
・外国人住民と日本人住民の交流を増やすには、例えばお祭りや食べ物のイベントなど、双方が楽しめるものを企画することがポイントである。過去に、防災セミナーを開催した際には、大人だけではなく子供が参加できる内容を併せて企画し、セミナーの後にはクリスマス会も行った。真面目なセミナーだけでは人が集まらないので工夫が必要。</t>
  </si>
  <si>
    <t>行政からの受託事業を実施。
・教育委員会より池田市の小中学校の日本語サポーター授業、通訳派遣など実施（4年目）
・ボランティアによる学習支援教室「サタデークラス」を運営。国籍を問わず、小中学生を対象に宿題の支援や入試対策などを行う。</t>
    <rPh sb="0" eb="2">
      <t>ギョウセイ</t>
    </rPh>
    <rPh sb="5" eb="9">
      <t>ジュタクジギョウ</t>
    </rPh>
    <rPh sb="10" eb="12">
      <t>ジッシ</t>
    </rPh>
    <rPh sb="15" eb="20">
      <t>キョウイクイインカイ</t>
    </rPh>
    <rPh sb="22" eb="25">
      <t>イケダシ</t>
    </rPh>
    <rPh sb="26" eb="30">
      <t>ショウチュウガッコウ</t>
    </rPh>
    <rPh sb="31" eb="34">
      <t>ニホンゴ</t>
    </rPh>
    <rPh sb="39" eb="41">
      <t>ジュギョウ</t>
    </rPh>
    <rPh sb="42" eb="44">
      <t>ツウヤク</t>
    </rPh>
    <rPh sb="44" eb="46">
      <t>ハケン</t>
    </rPh>
    <rPh sb="48" eb="50">
      <t>ジッシ</t>
    </rPh>
    <rPh sb="52" eb="54">
      <t>ネンメ</t>
    </rPh>
    <rPh sb="66" eb="70">
      <t>ガクシュウシエン</t>
    </rPh>
    <rPh sb="70" eb="72">
      <t>キョウシツ</t>
    </rPh>
    <rPh sb="82" eb="84">
      <t>ウンエイ</t>
    </rPh>
    <rPh sb="85" eb="87">
      <t>コクセキ</t>
    </rPh>
    <rPh sb="88" eb="89">
      <t>ト</t>
    </rPh>
    <rPh sb="92" eb="96">
      <t>ショウチュウガクセイ</t>
    </rPh>
    <rPh sb="97" eb="99">
      <t>タイショウ</t>
    </rPh>
    <rPh sb="100" eb="102">
      <t>シュクダイ</t>
    </rPh>
    <rPh sb="103" eb="105">
      <t>シエン</t>
    </rPh>
    <rPh sb="106" eb="110">
      <t>ニュウシタイサク</t>
    </rPh>
    <rPh sb="113" eb="114">
      <t>オコナ</t>
    </rPh>
    <phoneticPr fontId="5"/>
  </si>
  <si>
    <t>・支援活動をするための資金が必要。
・進路・受験の問題に対して、最終判断ができないので、行政の方も交えて話し合える場がほしい。
・多言語化に費用を費やすより周知する方法、手段を増やすべきでないかと感じている。</t>
    <rPh sb="1" eb="5">
      <t>シエンカツドウ</t>
    </rPh>
    <rPh sb="11" eb="13">
      <t>シキン</t>
    </rPh>
    <rPh sb="14" eb="16">
      <t>ヒツヨウ</t>
    </rPh>
    <rPh sb="19" eb="21">
      <t>シンロ</t>
    </rPh>
    <rPh sb="22" eb="24">
      <t>ジュケン</t>
    </rPh>
    <rPh sb="25" eb="27">
      <t>モンダイ</t>
    </rPh>
    <rPh sb="28" eb="29">
      <t>タイ</t>
    </rPh>
    <rPh sb="32" eb="34">
      <t>サイシュウ</t>
    </rPh>
    <rPh sb="34" eb="36">
      <t>ハンダン</t>
    </rPh>
    <rPh sb="44" eb="46">
      <t>ギョウセイ</t>
    </rPh>
    <rPh sb="47" eb="48">
      <t>カタ</t>
    </rPh>
    <rPh sb="49" eb="50">
      <t>マジ</t>
    </rPh>
    <rPh sb="52" eb="53">
      <t>ハナ</t>
    </rPh>
    <rPh sb="54" eb="55">
      <t>ア</t>
    </rPh>
    <rPh sb="57" eb="58">
      <t>バ</t>
    </rPh>
    <rPh sb="65" eb="69">
      <t>タゲンゴカ</t>
    </rPh>
    <rPh sb="70" eb="72">
      <t>ヒヨウ</t>
    </rPh>
    <rPh sb="73" eb="74">
      <t>ツイ</t>
    </rPh>
    <rPh sb="78" eb="80">
      <t>シュウチ</t>
    </rPh>
    <rPh sb="82" eb="84">
      <t>ホウホウ</t>
    </rPh>
    <rPh sb="85" eb="87">
      <t>シュダン</t>
    </rPh>
    <rPh sb="88" eb="89">
      <t>フ</t>
    </rPh>
    <rPh sb="98" eb="99">
      <t>カン</t>
    </rPh>
    <phoneticPr fontId="5"/>
  </si>
  <si>
    <t>・子どもが日本での生活の中で母国語を忘れ、親子でのコミュニケーションが困難になるケースもある。母国語を忘れないような機会や場所がもっと増えるとよい。特にマイナーな言語ほどそういう場が少ない。
・外国人の就職の難しさにも目を向けてほしい。</t>
    <rPh sb="97" eb="100">
      <t>ガイコクジン</t>
    </rPh>
    <rPh sb="101" eb="103">
      <t>シュウショク</t>
    </rPh>
    <rPh sb="104" eb="105">
      <t>ムズカ</t>
    </rPh>
    <rPh sb="109" eb="110">
      <t>メ</t>
    </rPh>
    <rPh sb="111" eb="112">
      <t>ム</t>
    </rPh>
    <phoneticPr fontId="5"/>
  </si>
  <si>
    <t xml:space="preserve">韓人会（韓国人連合会）という集まりや大韓教会などでも支援しており、日本語教室など実施しています。大阪市にある子ども支援のように登録してれば支給されたり、情報共有してもらえる制度が整うと、もっとスムーズに支援ができると思います。ビジネスや飲食で来日が多い状況です。
</t>
    <rPh sb="101" eb="103">
      <t>シエン</t>
    </rPh>
    <rPh sb="126" eb="128">
      <t>ジョウキョウ</t>
    </rPh>
    <phoneticPr fontId="1"/>
  </si>
  <si>
    <t xml:space="preserve">大阪市の防災マップは多言語化しているがあまり活用されていないので、色々なところで配布したり情報発信を工夫してほしいと思います。役所などの書類は必要最低限の文字数にしてほしいと思います。せっかく多言語になっていても、細かすぎてよく分からないのが現状です。あとは、すでに団体や区、商店街や学校などとのネットワークが密になってきていますが、今後、生野区を多文化共生のパイロットモデルにしたいと思っております。
</t>
    <rPh sb="33" eb="35">
      <t>イロイロ</t>
    </rPh>
    <rPh sb="58" eb="59">
      <t>オモ</t>
    </rPh>
    <rPh sb="87" eb="88">
      <t>オモ</t>
    </rPh>
    <rPh sb="114" eb="115">
      <t>ワ</t>
    </rPh>
    <rPh sb="121" eb="123">
      <t>ゲンジョウ</t>
    </rPh>
    <rPh sb="167" eb="169">
      <t>コンゴ</t>
    </rPh>
    <rPh sb="193" eb="194">
      <t>オモ</t>
    </rPh>
    <phoneticPr fontId="1"/>
  </si>
  <si>
    <t xml:space="preserve">地域連携の意識は、単身者にはほぼないのが現状で、子供が生まれて学校や町会とのつながりができると意識が生まれています。様々な情報の入手方法はほぼ口コミで、すでに来日している知り合いに連絡していします。ネットで検索することはあまりなく、SNSで呼びかけるほうが多い状況です。若者は卒論テーマで話を聞きに来てくれたり、多文化に関心を持っています。関心をもつことが大事だと考えております。広報はメルマガを月に2回と、FacebookやHPのみです。
</t>
    <rPh sb="20" eb="22">
      <t>ゲンジョウ</t>
    </rPh>
    <rPh sb="50" eb="51">
      <t>ウ</t>
    </rPh>
    <rPh sb="58" eb="60">
      <t>サマザマ</t>
    </rPh>
    <rPh sb="130" eb="132">
      <t>ジョウキョウ</t>
    </rPh>
    <phoneticPr fontId="1"/>
  </si>
  <si>
    <t>◆取り組み内容
外国にルーツのある子どもたちと保護者向けの日本語サポートの教室(語学アップ目的)を行っている。小学校1年～中学生までを対象に、毎週水曜日に無料で通訳がつき、マンツーマン方式による「こどもプラザ」を開催。教育委員会とも連携をとり、住吉、平野、生野区中心の小学校(約60校)の校長先生と連携をとっている。参加者からは、ビザ関係、就労関係の問い合わせが多く、生活上の様々な問題の問い合わせがある。
◆他団体との連携について
現在38団体がメンバーになっており、様々なメンバーの活動内容を把握し、情報共有を行うプラットフォームの役割をしている。
各団体が直接事業にかかわることによって、問題意識を持ち、解決へ導く。また、経験に基づいた発信をしていくことで、他のメンバーにも動機付けをし、その団体が自発的に動いていくというサイクルが出来たら支援につながりが出ると考える。
◆情報発信はメールマガジンとHP掲載
会員向けにメルマガを月２回配信している。また、多くの団体とつながり、協賛をしていない場合でもホームページに情報を掲載したり、幅広く情報を収集し発信している。
◆多文化共生を広めていくうえで、心がけていること
町内会、町の福祉協議会、地域の携の呼びかけと、ホスピタリティを持って、「やさしいにほんごで」話すことを意識している。</t>
  </si>
  <si>
    <t>◆外国人住民の居場所づくりに課題を感じている。
日本での生活ルールをはじめ、ご近所に溶け込めているかなど、町内の回覧板持参の際に通訳を通じて内容を説明したり、対応の仕方の助言を行ったり見守りが必要である。まずは、居場所を確保し、外国人のIdentityを確保してあげたい。さらに、「お祭り」などを通じて、溶け込める環境づくりの確保が地域の活性化につながると考える。
◆外国人の日本での就職が課題と感じる。外国人の採用枠が多くないことや、求められているレベルが高いこと、就職活動の情報収集に苦労している。原因として、日本企業が求めていることが明確ではなく、まったくお互いが理解できていないことが多い。また、外国人採用にむけての指針など、企業側への働きかけをすることで理解が深まるのではないかと考える。
◆中間支援団体としての課題
関西国際交流団体協議会には様々な情報が集まるが、その情報をいかに効果的に発信できるかが課題であると感じている。もっといろんな人に届けたいが、中間的な立ち位置で止まっていると感じる。</t>
  </si>
  <si>
    <t>◆様々なコミュニティーは存在してると認知はしているが、把握しきれていない。支援団体として把握をし、コミュニティの情報があれば欲しい。</t>
  </si>
  <si>
    <t>◆有意義なイベント「1日インフォメーション」
12言語対応で、様々なジャンルのお悩み相談ができるイベント。外国人住民が抱える問題に対して、弁護士、入管、警察、年金事務所など様々な分野のプロフェッショナルが問題の解決に取り組んでくれた。サポートする側もボランティアであり、様々な団体から選出の協力をいただいた。</t>
  </si>
  <si>
    <t>小さい子どもや技能実習生などをメインとした主に1対1の日本語指導。</t>
    <rPh sb="27" eb="30">
      <t>ニホンゴ</t>
    </rPh>
    <rPh sb="30" eb="32">
      <t>シドウ</t>
    </rPh>
    <phoneticPr fontId="5"/>
  </si>
  <si>
    <t>留学生はいまだに戻ってきていない。</t>
    <rPh sb="0" eb="3">
      <t>リュウガクセイ</t>
    </rPh>
    <rPh sb="8" eb="9">
      <t>モド</t>
    </rPh>
    <phoneticPr fontId="5"/>
  </si>
  <si>
    <t>日本語を教える中で、日本の生活ルールや生活に必要な情報について質問や相談を受けることが多いため、そういった情報の発信が必要だと考える。</t>
    <rPh sb="0" eb="3">
      <t>ニホンゴ</t>
    </rPh>
    <rPh sb="4" eb="5">
      <t>オシ</t>
    </rPh>
    <rPh sb="7" eb="8">
      <t>ナカ</t>
    </rPh>
    <rPh sb="10" eb="12">
      <t>ニホン</t>
    </rPh>
    <rPh sb="13" eb="15">
      <t>セイカツ</t>
    </rPh>
    <rPh sb="19" eb="21">
      <t>セイカツ</t>
    </rPh>
    <rPh sb="22" eb="24">
      <t>ヒツヨウ</t>
    </rPh>
    <rPh sb="25" eb="27">
      <t>ジョウホウ</t>
    </rPh>
    <rPh sb="31" eb="33">
      <t>シツモン</t>
    </rPh>
    <rPh sb="34" eb="36">
      <t>ソウダン</t>
    </rPh>
    <rPh sb="37" eb="38">
      <t>ウ</t>
    </rPh>
    <rPh sb="43" eb="44">
      <t>オオ</t>
    </rPh>
    <rPh sb="53" eb="55">
      <t>ジョウホウ</t>
    </rPh>
    <rPh sb="56" eb="58">
      <t>ハッシン</t>
    </rPh>
    <rPh sb="59" eb="61">
      <t>ヒツヨウ</t>
    </rPh>
    <rPh sb="63" eb="64">
      <t>カンガ</t>
    </rPh>
    <phoneticPr fontId="5"/>
  </si>
  <si>
    <t>技能実習生は会社の人の紹介が多く、その他にはネットで地域を検索して知った方が多い。地域の中で広がっている感じがする。</t>
    <rPh sb="0" eb="5">
      <t>ギノウジッシュウセイ</t>
    </rPh>
    <rPh sb="6" eb="8">
      <t>カイシャ</t>
    </rPh>
    <rPh sb="9" eb="10">
      <t>ヒト</t>
    </rPh>
    <rPh sb="11" eb="13">
      <t>ショウカイ</t>
    </rPh>
    <rPh sb="14" eb="15">
      <t>オオ</t>
    </rPh>
    <rPh sb="19" eb="20">
      <t>ホカ</t>
    </rPh>
    <rPh sb="26" eb="28">
      <t>チイキ</t>
    </rPh>
    <rPh sb="29" eb="31">
      <t>ケンサク</t>
    </rPh>
    <rPh sb="33" eb="34">
      <t>シ</t>
    </rPh>
    <rPh sb="36" eb="37">
      <t>カタ</t>
    </rPh>
    <rPh sb="38" eb="39">
      <t>オオ</t>
    </rPh>
    <rPh sb="41" eb="43">
      <t>チイキ</t>
    </rPh>
    <rPh sb="44" eb="45">
      <t>ナカ</t>
    </rPh>
    <rPh sb="46" eb="47">
      <t>ヒロ</t>
    </rPh>
    <rPh sb="52" eb="53">
      <t>カン</t>
    </rPh>
    <phoneticPr fontId="5"/>
  </si>
  <si>
    <t>多民族共生人権教育センターでは、民族差別撤廃をめざすことを主に活動しており、メーレックという略称で多民族共生をめざした教育を行っている。最近は、新型コロナウイルスの感染拡大の影響により、帰国困難になった方の、ビザや医療費のことなどで中国籍の方からの相談も受けている。
相談は、差別対応が半分を占めており、差別対応は国籍を理由に入居が出来なかったり、就職、結婚が多い。
また、別団体であるNPO法人パダとしては、日本語教室のサポートも行っており、パダは包括支援センターでもあるので、外国人住民からの様々な相談も受けている。
さらに、大阪府人権協会と提携してるため、人権相談窓口からの紹介もある。当団体への相談は、韓国籍や在日コリアンの方が多く、流入ルートはネット検索が多い傾向がある。</t>
  </si>
  <si>
    <t>Q.日本語教室をしている中で課題やニーズ、その他何か感じることはありますか？
A.まず、地域で日本語教室をしてくれることはありがたい。またパダには日本語の教員免許もってる人が2人在籍して、サポートを行っているが、日本語の教材は万人に対応していないことが課題であり、独自で作成して補完をしている。
Q.外国人支援を行う中で課題に感じることはありますか？
A.4～5年前に入居の際に断られた韓国人がいらっしゃり、仲介業者や保証会社がいやがったのを間に入って仲裁したことがある。条例などがないため、「差別をしてはダメですよ」としか言えず民間だけでは限界を感じる。高額な医療費や差別など相談内容によっては専門家の支援が必要である。
特に、住宅、就労、近隣住民をはじめとした日本人住民との交際における差別を受けることが多い。入居差別、職場内での差別的言動の被害者からの相談を受け、相手方企業との話し合いを支援し、あるいは民事訴訟の支援をおこなっている。しかし、差別被害の救済義務を負うはずの行政が、法令上の根拠がないことを理由に仲裁に参加することに躊躇されることが多く、民間法人の仲裁には限界があると感じている。
Q.情報発信について課題と感じていることを教えてください。。
A.防災情報や災害時の情報を、外国人住民にも確実に届く形で多言語化して届けてほしい。地域の自治会を通じて発信だけではなく、行政からの促しが大事と感じるので日本人住民と同じように情報を届けてほしい。現状、外国人住民は自治会への加入は2017外国人住民調査によると加入率がとても低く、理由としては、自治会から加入の呼びかけをされていない、どのようにして加入してよいのかわからない、という意見が多く上がった。</t>
  </si>
  <si>
    <t>Q.現状の課題解決にどんなことが有効と考えますか？
A.現状理解と差別をなくすための教育が大切だと思う。大阪府内の組織に在籍するボランティアの方でさえ、何気ない一言で自然と差別をしていたことがあった。外国人からすればせっかくたどり着いてきた場所で、裏切られた気持ちになる。レイシャルハラスメント、ボランティアのための教育・啓発がよいと思います。
また、民生委員、児童福祉委員、人権擁護委員など、住民としての権利を保障する既存の施策を周知するなかで、外国人の権利擁護のためにも取り組んでいることを他言語で周知することが大切だと思う。外国人住民の側には、日本の行政施策を自分たちの悩みや困難を解決するための手段として利用しにくいと感じる場が多々ある。あわせて、日本人住民にも人種差別問題について、最低限必要な知識を学校教育や社会教育で学ぶことが有効であると考える。</t>
  </si>
  <si>
    <t>行政機関については、差別解消に向けた取り組みを希望する。また、その根拠となる人種差別を解消するための法律や条例の施行とそれに向けた意見交換の場を希望する。</t>
  </si>
  <si>
    <t>貧困層や中学生以下の子どもをもつ親に食料や日用品などを渡す事業を行っている。</t>
    <rPh sb="0" eb="3">
      <t>ヒンコンソウ</t>
    </rPh>
    <rPh sb="4" eb="7">
      <t>チュウガクセイ</t>
    </rPh>
    <rPh sb="7" eb="9">
      <t>イカ</t>
    </rPh>
    <rPh sb="10" eb="11">
      <t>コ</t>
    </rPh>
    <rPh sb="16" eb="17">
      <t>オヤ</t>
    </rPh>
    <rPh sb="18" eb="20">
      <t>ショクリョウ</t>
    </rPh>
    <rPh sb="21" eb="24">
      <t>ニチヨウヒン</t>
    </rPh>
    <rPh sb="27" eb="28">
      <t>ワタ</t>
    </rPh>
    <rPh sb="29" eb="31">
      <t>ジギョウ</t>
    </rPh>
    <rPh sb="32" eb="33">
      <t>オコナ</t>
    </rPh>
    <phoneticPr fontId="5"/>
  </si>
  <si>
    <t>生活ルールが理解できていないのではないか、生活に必要な情報が不足しているでのはないかと考え、「淀川区民福祉のつどい」での周知活動や、食糧支援・サニタリー支援を行っている。</t>
    <rPh sb="0" eb="2">
      <t>セイカツ</t>
    </rPh>
    <rPh sb="6" eb="8">
      <t>リカイ</t>
    </rPh>
    <rPh sb="21" eb="23">
      <t>セイカツ</t>
    </rPh>
    <rPh sb="24" eb="26">
      <t>ヒツヨウ</t>
    </rPh>
    <rPh sb="27" eb="29">
      <t>ジョウホウ</t>
    </rPh>
    <rPh sb="30" eb="32">
      <t>フソク</t>
    </rPh>
    <rPh sb="43" eb="44">
      <t>カンガ</t>
    </rPh>
    <rPh sb="47" eb="49">
      <t>ヨドカワ</t>
    </rPh>
    <rPh sb="49" eb="51">
      <t>クミン</t>
    </rPh>
    <rPh sb="51" eb="53">
      <t>フクシ</t>
    </rPh>
    <rPh sb="60" eb="64">
      <t>シュウチカツドウ</t>
    </rPh>
    <rPh sb="66" eb="70">
      <t>ショクリョウシエン</t>
    </rPh>
    <rPh sb="76" eb="78">
      <t>シエン</t>
    </rPh>
    <rPh sb="79" eb="80">
      <t>オコナ</t>
    </rPh>
    <phoneticPr fontId="5"/>
  </si>
  <si>
    <t>大阪市や民間団体との情報の受発信や活動の協働、周知活動について連携していきたい。</t>
    <rPh sb="0" eb="3">
      <t>オオサカシ</t>
    </rPh>
    <rPh sb="4" eb="8">
      <t>ミンカンダンタイ</t>
    </rPh>
    <rPh sb="10" eb="12">
      <t>ジョウホウ</t>
    </rPh>
    <rPh sb="13" eb="16">
      <t>ジュハッシン</t>
    </rPh>
    <rPh sb="17" eb="19">
      <t>カツドウ</t>
    </rPh>
    <rPh sb="20" eb="22">
      <t>キョウドウ</t>
    </rPh>
    <rPh sb="23" eb="27">
      <t>シュウチカツドウ</t>
    </rPh>
    <rPh sb="31" eb="33">
      <t>レンケイ</t>
    </rPh>
    <phoneticPr fontId="5"/>
  </si>
  <si>
    <t>そもそも外国人向けの支援ではなかったが、中学生の子どもをもつ貧困世帯向けに外国人の方がいた感じで始まった。中学生の子どもをもつ外国人の割合は全体の1割程度。</t>
    <rPh sb="4" eb="6">
      <t>ガイコク</t>
    </rPh>
    <rPh sb="6" eb="7">
      <t>ジン</t>
    </rPh>
    <rPh sb="7" eb="8">
      <t>ム</t>
    </rPh>
    <rPh sb="10" eb="12">
      <t>シエン</t>
    </rPh>
    <rPh sb="20" eb="23">
      <t>チュウガクセイ</t>
    </rPh>
    <rPh sb="24" eb="25">
      <t>コ</t>
    </rPh>
    <rPh sb="30" eb="32">
      <t>ヒンコン</t>
    </rPh>
    <rPh sb="32" eb="34">
      <t>セタイ</t>
    </rPh>
    <rPh sb="34" eb="35">
      <t>ム</t>
    </rPh>
    <rPh sb="37" eb="39">
      <t>ガイコク</t>
    </rPh>
    <rPh sb="39" eb="40">
      <t>ジン</t>
    </rPh>
    <rPh sb="41" eb="42">
      <t>カタ</t>
    </rPh>
    <rPh sb="45" eb="46">
      <t>カン</t>
    </rPh>
    <rPh sb="48" eb="49">
      <t>ハジ</t>
    </rPh>
    <rPh sb="53" eb="56">
      <t>チュウガクセイ</t>
    </rPh>
    <rPh sb="57" eb="58">
      <t>コ</t>
    </rPh>
    <rPh sb="63" eb="65">
      <t>ガイコク</t>
    </rPh>
    <rPh sb="65" eb="66">
      <t>ジン</t>
    </rPh>
    <rPh sb="67" eb="69">
      <t>ワリアイ</t>
    </rPh>
    <rPh sb="70" eb="72">
      <t>ゼンタイ</t>
    </rPh>
    <rPh sb="74" eb="75">
      <t>ワリ</t>
    </rPh>
    <rPh sb="75" eb="77">
      <t>テイド</t>
    </rPh>
    <phoneticPr fontId="5"/>
  </si>
  <si>
    <t>・外国人の支援、行政書士としてVISAの手続きを行っている
・VISAの手続き以外のことでもサポートするために別会社を立ち上げ、困りごとを伺って必要があれば他事業を紹介している</t>
    <rPh sb="24" eb="25">
      <t>オコナ</t>
    </rPh>
    <phoneticPr fontId="5"/>
  </si>
  <si>
    <t>・行政書士の部分は本人から手続き費用をいただき雑多な質問に関しては無償で伺っているため、どうやって収益化していくかが課題。今のところは完全無償。VISAの手続きをしていく中で手続きが終わればそれでOKというわけではないのでもっとサポートを充実させたい。
・外国人の中で積極的にアプローチできる方とできない方がいる→中国の方からは比較的質問があがる。個別相談。
・ベトナム人技能実習生は専門職に相談するよりベトナム人同士のコミュニティで相談することが多い→求める回答が得られなかった場合、ブローカーなどに誘われてしまうことが多く企業側も困っている。急な退職の申し出がある。企業相談。
・相談件数はコロナ前に比べると新たな雇用が少なくなったから少し減った→国内にいる外国の方からいつ帰れるかという相談が増えた
・ベトナムの方に参加してもらいたいと思い、ベトナム文化を全面的に打ち出したイベントを開催したが、参加者の大半が日本人だった。→THE日本を打ち出したイベントの方が異文化交流という点で人が集まるのではないか。
・今年の９月にイベントを計画したが、日本人の参加者のが多く、コロナの影響もあり中止
Q.外国の方は日本人と交流したいと思っている？
A.ベトナムの方は正直そう思ってないと思う。倹約家が多く、家への仕送りのため生活費を切り詰めているので、あまり積極的に外に出歩かない。同郷の人とシェアハウスをして生活費を折半してその中でわいわいしているイメージが強い。日本人の方から積極的にアプローチをしないと交流は難しい。これ面白いなと思ってもらえたら何度も来てもらえると思う。その一歩がなかなか踏み出せていない。
Q.ベトナムの方は永住権を取りたいと思っている？
A.永住権の希望者は現在は一人。全体的に希望者は多くない。最終的に帰る方が大半。日本には給与の違いで出稼ぎ感覚で来ている人が多い。日本で働くにあたり奥さんを日本に呼びたいというリクエストはあるが、最終的に帰国を選択する人が多い</t>
    <rPh sb="67" eb="69">
      <t>カンゼン</t>
    </rPh>
    <rPh sb="164" eb="166">
      <t>ヒカク</t>
    </rPh>
    <rPh sb="166" eb="167">
      <t>テキ</t>
    </rPh>
    <rPh sb="167" eb="169">
      <t>シツモン</t>
    </rPh>
    <rPh sb="227" eb="228">
      <t>モト</t>
    </rPh>
    <rPh sb="265" eb="266">
      <t>ガワ</t>
    </rPh>
    <rPh sb="273" eb="274">
      <t>キュウ</t>
    </rPh>
    <rPh sb="280" eb="281">
      <t>デ</t>
    </rPh>
    <rPh sb="292" eb="294">
      <t>ソウダン</t>
    </rPh>
    <rPh sb="294" eb="296">
      <t>ケンスウ</t>
    </rPh>
    <rPh sb="322" eb="323">
      <t>ヘ</t>
    </rPh>
    <rPh sb="385" eb="386">
      <t>ウ</t>
    </rPh>
    <rPh sb="395" eb="397">
      <t>カイサイ</t>
    </rPh>
    <rPh sb="403" eb="404">
      <t>シャ</t>
    </rPh>
    <rPh sb="405" eb="407">
      <t>タイハン</t>
    </rPh>
    <rPh sb="432" eb="433">
      <t>ホウ</t>
    </rPh>
    <rPh sb="481" eb="482">
      <t>シャ</t>
    </rPh>
    <rPh sb="547" eb="548">
      <t>イエ</t>
    </rPh>
    <rPh sb="578" eb="580">
      <t>セッキョク</t>
    </rPh>
    <rPh sb="580" eb="581">
      <t>テキ</t>
    </rPh>
    <rPh sb="629" eb="630">
      <t>ツヨ</t>
    </rPh>
    <rPh sb="653" eb="655">
      <t>コウリュウ</t>
    </rPh>
    <rPh sb="656" eb="657">
      <t>ムズカ</t>
    </rPh>
    <rPh sb="734" eb="737">
      <t>エイジュウケン</t>
    </rPh>
    <rPh sb="738" eb="741">
      <t>キボウシャ</t>
    </rPh>
    <rPh sb="742" eb="744">
      <t>ゲンザイ</t>
    </rPh>
    <rPh sb="752" eb="755">
      <t>キボウシャ</t>
    </rPh>
    <rPh sb="769" eb="771">
      <t>タイハン</t>
    </rPh>
    <rPh sb="776" eb="778">
      <t>キュウヨ</t>
    </rPh>
    <rPh sb="788" eb="789">
      <t>キ</t>
    </rPh>
    <rPh sb="792" eb="793">
      <t>ヒト</t>
    </rPh>
    <rPh sb="834" eb="836">
      <t>キコク</t>
    </rPh>
    <rPh sb="837" eb="839">
      <t>センタク</t>
    </rPh>
    <rPh sb="841" eb="842">
      <t>ヒト</t>
    </rPh>
    <phoneticPr fontId="5"/>
  </si>
  <si>
    <t>・公式のアナウンスであっても、大阪の支援が必要な方のところまで行き届いていないと感じる部分がある
Q.今後どのようなイベントをしてみたいなどはありますか？
A.中国人の方などは日本人がよく話しかけてくれるので日本にいる感じがあまりしないとしていた。泉佐野市などにベトナム人がたくさんいる。中国人の方は個として参加する。ベトナム人は誰かが参加すると一緒に参加する。今後はベトナム人の方に対して、コミュニティの方に向けたアプローチをしたい。団体を誘う感じ。</t>
    <rPh sb="1" eb="3">
      <t>コウシキ</t>
    </rPh>
    <rPh sb="15" eb="17">
      <t>オオサカ</t>
    </rPh>
    <rPh sb="18" eb="20">
      <t>シエン</t>
    </rPh>
    <rPh sb="21" eb="23">
      <t>ヒツヨウ</t>
    </rPh>
    <rPh sb="24" eb="25">
      <t>カタ</t>
    </rPh>
    <rPh sb="31" eb="32">
      <t>イ</t>
    </rPh>
    <rPh sb="33" eb="34">
      <t>トド</t>
    </rPh>
    <rPh sb="40" eb="41">
      <t>カン</t>
    </rPh>
    <rPh sb="43" eb="45">
      <t>ブブン</t>
    </rPh>
    <rPh sb="51" eb="53">
      <t>コンゴ</t>
    </rPh>
    <rPh sb="80" eb="81">
      <t>チュウ</t>
    </rPh>
    <rPh sb="90" eb="91">
      <t>ジン</t>
    </rPh>
    <phoneticPr fontId="5"/>
  </si>
  <si>
    <t>・基本的に今は外国人の方が対象→日本人の外国人に対する無関心さをなくすためにイベントやコミュニティを作ろうと策定している。
・相談時の言語は日本語で対応→日本語が堪能でない方でも日本語対応になる。対企業の場合は、通訳が同行している場合は通訳を頼むこともある。互いに通じない場合はポケトークを使用
・和泉市はなぜ外国の方が多い→ベトナムの方が働いているのをよく見かける。永住権を持っている人も。ベトナム人がいるから自分もここに住むという考えがある。泉佐野は関空があるからというのもあるが、中国となんとなく雰囲気が似ているらしい。
・中国の方は自分で家を買いたいという思いがあり，泉佐野は比較的空き家がたくさんあるため、泉佐野には中国の方が多い。比較的裕福な方が多い。会社を興したいという方や、もともと中国の家は会社をしているという方も。中国の方も永住権希望者が多い。パスポートを取りたいから帰化するという方もいる。何度も往復すると手続きがかかるので永住権を取りたいという方も。
・永住権を取ると日本での生活が基盤になり、自国と行き来できると考えている。
・日本人の他者に必要以上に干渉しない部分と、困っているときに親切にしてくれる部分のバランスがよく居心地がいい。安心安全であり給料面もよい。</t>
    <rPh sb="77" eb="80">
      <t>ニホンゴ</t>
    </rPh>
    <rPh sb="98" eb="99">
      <t>タイ</t>
    </rPh>
    <rPh sb="109" eb="111">
      <t>ドウコウ</t>
    </rPh>
    <rPh sb="115" eb="117">
      <t>バアイ</t>
    </rPh>
    <rPh sb="118" eb="120">
      <t>ツウヤク</t>
    </rPh>
    <rPh sb="121" eb="122">
      <t>タノ</t>
    </rPh>
    <rPh sb="145" eb="147">
      <t>シヨウ</t>
    </rPh>
    <rPh sb="149" eb="151">
      <t>イズミ</t>
    </rPh>
    <rPh sb="151" eb="152">
      <t>シ</t>
    </rPh>
    <rPh sb="155" eb="157">
      <t>ガイコク</t>
    </rPh>
    <rPh sb="158" eb="159">
      <t>カタ</t>
    </rPh>
    <rPh sb="160" eb="161">
      <t>オオ</t>
    </rPh>
    <rPh sb="375" eb="378">
      <t>キボウシャ</t>
    </rPh>
    <rPh sb="459" eb="461">
      <t>ジコク</t>
    </rPh>
    <rPh sb="481" eb="483">
      <t>タシャ</t>
    </rPh>
    <rPh sb="484" eb="488">
      <t>ヒツヨウイジョウ</t>
    </rPh>
    <phoneticPr fontId="5"/>
  </si>
  <si>
    <t>外国人技能実習の管理、特定技能の支援。事前・配属後も訪問して生活面の話をしており、在留期間は3年ほど。ミャンマー、ベトナム、カンボジアの方が多い。</t>
    <rPh sb="0" eb="3">
      <t>ガイコクジン</t>
    </rPh>
    <rPh sb="3" eb="5">
      <t>ギノウ</t>
    </rPh>
    <rPh sb="5" eb="7">
      <t>ジッシュウ</t>
    </rPh>
    <rPh sb="8" eb="10">
      <t>カンリ</t>
    </rPh>
    <rPh sb="11" eb="13">
      <t>トクテイ</t>
    </rPh>
    <rPh sb="13" eb="15">
      <t>ギノウ</t>
    </rPh>
    <rPh sb="16" eb="18">
      <t>シエン</t>
    </rPh>
    <rPh sb="19" eb="21">
      <t>ジゼン</t>
    </rPh>
    <rPh sb="22" eb="24">
      <t>ハイゾク</t>
    </rPh>
    <rPh sb="24" eb="25">
      <t>ゴ</t>
    </rPh>
    <rPh sb="26" eb="28">
      <t>ホウモン</t>
    </rPh>
    <rPh sb="30" eb="32">
      <t>セイカツ</t>
    </rPh>
    <rPh sb="32" eb="33">
      <t>メン</t>
    </rPh>
    <rPh sb="34" eb="35">
      <t>ハナシ</t>
    </rPh>
    <rPh sb="41" eb="43">
      <t>ザイリュウ</t>
    </rPh>
    <rPh sb="43" eb="45">
      <t>キカン</t>
    </rPh>
    <rPh sb="47" eb="48">
      <t>ネン</t>
    </rPh>
    <rPh sb="68" eb="69">
      <t>カタ</t>
    </rPh>
    <rPh sb="70" eb="71">
      <t>オオ</t>
    </rPh>
    <phoneticPr fontId="5"/>
  </si>
  <si>
    <t>日本の生活ルールへの理解が課題。
→入国前、入国後の講習と、月1回の訪問でヒアリングし対応している。</t>
    <rPh sb="0" eb="2">
      <t>ニホン</t>
    </rPh>
    <rPh sb="3" eb="5">
      <t>セイカツ</t>
    </rPh>
    <rPh sb="10" eb="12">
      <t>リカイ</t>
    </rPh>
    <rPh sb="13" eb="15">
      <t>カダイ</t>
    </rPh>
    <rPh sb="18" eb="21">
      <t>ニュウコクマエ</t>
    </rPh>
    <rPh sb="22" eb="24">
      <t>ニュウコク</t>
    </rPh>
    <rPh sb="24" eb="25">
      <t>ゴ</t>
    </rPh>
    <rPh sb="26" eb="28">
      <t>コウシュウ</t>
    </rPh>
    <rPh sb="30" eb="31">
      <t>ツキ</t>
    </rPh>
    <rPh sb="32" eb="33">
      <t>カイ</t>
    </rPh>
    <rPh sb="34" eb="36">
      <t>ホウモン</t>
    </rPh>
    <rPh sb="43" eb="45">
      <t>タイオウ</t>
    </rPh>
    <phoneticPr fontId="5"/>
  </si>
  <si>
    <t>大阪府や国の機関、他の活動団体（外国人間のコミュニティ等）と連携し、いろいろな情報や仕事の斡旋など、悪い部分があれば情報共有したいし、してもらいたい。それを実習生を管理している外国人に教え、影響がないようにしたい。</t>
    <rPh sb="0" eb="3">
      <t>オオサカフ</t>
    </rPh>
    <rPh sb="4" eb="5">
      <t>クニ</t>
    </rPh>
    <rPh sb="6" eb="8">
      <t>キカン</t>
    </rPh>
    <rPh sb="9" eb="10">
      <t>ホカ</t>
    </rPh>
    <rPh sb="11" eb="15">
      <t>カツドウダンタイ</t>
    </rPh>
    <rPh sb="16" eb="20">
      <t>ガイコクジンカン</t>
    </rPh>
    <rPh sb="27" eb="28">
      <t>トウ</t>
    </rPh>
    <rPh sb="30" eb="32">
      <t>レンケイ</t>
    </rPh>
    <rPh sb="39" eb="41">
      <t>ジョウホウ</t>
    </rPh>
    <rPh sb="42" eb="44">
      <t>シゴト</t>
    </rPh>
    <rPh sb="45" eb="47">
      <t>アッセン</t>
    </rPh>
    <rPh sb="50" eb="51">
      <t>ワル</t>
    </rPh>
    <rPh sb="52" eb="54">
      <t>ブブン</t>
    </rPh>
    <rPh sb="58" eb="60">
      <t>ジョウホウ</t>
    </rPh>
    <rPh sb="60" eb="62">
      <t>キョウユウ</t>
    </rPh>
    <rPh sb="78" eb="81">
      <t>ジッシュウセイ</t>
    </rPh>
    <rPh sb="82" eb="84">
      <t>カンリ</t>
    </rPh>
    <rPh sb="88" eb="91">
      <t>ガイコクジン</t>
    </rPh>
    <rPh sb="92" eb="93">
      <t>オシ</t>
    </rPh>
    <rPh sb="95" eb="97">
      <t>エイキョウ</t>
    </rPh>
    <phoneticPr fontId="5"/>
  </si>
  <si>
    <t>受け入れ企業様と外国人との関わりにおいて、受け入れ企業へはなんでも話し、意思を伝えるよう外国人には研修時に伝えています。また、地域になじんでもらうために、企業の方には地域のお祭りに参加させてもらえるようお願いしています。そこからきっかけ作りをし、いつかは主催者に回る、という流れにしないと地域に入り込むことは難しいと感じています。</t>
    <rPh sb="0" eb="1">
      <t>ウ</t>
    </rPh>
    <rPh sb="2" eb="3">
      <t>イ</t>
    </rPh>
    <rPh sb="4" eb="6">
      <t>キギョウ</t>
    </rPh>
    <rPh sb="6" eb="7">
      <t>サマ</t>
    </rPh>
    <rPh sb="8" eb="11">
      <t>ガイコクジン</t>
    </rPh>
    <rPh sb="13" eb="14">
      <t>カカ</t>
    </rPh>
    <rPh sb="21" eb="22">
      <t>ウ</t>
    </rPh>
    <rPh sb="23" eb="24">
      <t>イ</t>
    </rPh>
    <rPh sb="25" eb="27">
      <t>キギョウ</t>
    </rPh>
    <rPh sb="33" eb="34">
      <t>ハナ</t>
    </rPh>
    <rPh sb="36" eb="38">
      <t>イシ</t>
    </rPh>
    <rPh sb="39" eb="40">
      <t>ツタ</t>
    </rPh>
    <rPh sb="44" eb="47">
      <t>ガイコクジン</t>
    </rPh>
    <rPh sb="49" eb="52">
      <t>ケンシュウジ</t>
    </rPh>
    <rPh sb="53" eb="54">
      <t>ツタ</t>
    </rPh>
    <rPh sb="63" eb="65">
      <t>チイキ</t>
    </rPh>
    <rPh sb="77" eb="79">
      <t>キギョウ</t>
    </rPh>
    <rPh sb="80" eb="81">
      <t>カタ</t>
    </rPh>
    <rPh sb="83" eb="85">
      <t>チイキ</t>
    </rPh>
    <rPh sb="87" eb="88">
      <t>マツ</t>
    </rPh>
    <rPh sb="90" eb="92">
      <t>サンカ</t>
    </rPh>
    <rPh sb="102" eb="103">
      <t>ネガ</t>
    </rPh>
    <rPh sb="118" eb="119">
      <t>ツク</t>
    </rPh>
    <rPh sb="127" eb="130">
      <t>シュサイシャ</t>
    </rPh>
    <rPh sb="131" eb="132">
      <t>マワ</t>
    </rPh>
    <rPh sb="137" eb="138">
      <t>ナガ</t>
    </rPh>
    <rPh sb="144" eb="146">
      <t>チイキ</t>
    </rPh>
    <rPh sb="147" eb="148">
      <t>ハイ</t>
    </rPh>
    <rPh sb="149" eb="150">
      <t>コ</t>
    </rPh>
    <rPh sb="154" eb="155">
      <t>ムズカ</t>
    </rPh>
    <rPh sb="158" eb="159">
      <t>カン</t>
    </rPh>
    <phoneticPr fontId="5"/>
  </si>
  <si>
    <t>・２００６年から外国人の紹介事業、紹介以外にも派遣や家庭技能
・長く経営しておりベトナムの方の大半が知っている会社で安心感がる→働いているのは１００％ベトナムの方でベトナム語が通じ、スムーズにやり取りができる
・就業場所はいろいろな工場→日本語を話さない子が大半
・事務所は堺社長は日本人７人がベトナム人全部で８人</t>
    <rPh sb="45" eb="46">
      <t>カタ</t>
    </rPh>
    <rPh sb="47" eb="49">
      <t>タイハン</t>
    </rPh>
    <rPh sb="80" eb="81">
      <t>カタ</t>
    </rPh>
    <rPh sb="106" eb="110">
      <t>シュウギョウバショ</t>
    </rPh>
    <phoneticPr fontId="5"/>
  </si>
  <si>
    <t>Q.日本人と交流したいと思っている方はどれくらいいる？
A.３，４割くらい。交流したいけどどうしたらいいか分からないという方が多い。今後交流会が再開すれば興味を持ってくれる人は多いと思う。ラインやツイッターなどよりもフェイスブックやティックトックなどで流した方がみんなよく見ると思う。SNSなどを使って日本のことを紹介したりしている。よく見てくれているなという感覚はある。</t>
    <rPh sb="86" eb="87">
      <t>ヒト</t>
    </rPh>
    <rPh sb="88" eb="89">
      <t>オオ</t>
    </rPh>
    <phoneticPr fontId="5"/>
  </si>
  <si>
    <t>・担当の仕事の割合→６割（製造）：３割（営業）
・男女比は７割が男性、少ないが女性も検品等へ就職する場合あり
・永住か帰国の割合→半々。日本で仕事をして奥さんや夫を連れてくる場合は長く住む場合が多い。未婚や相手がベトナムにいる場合は3～5年での帰国者が多い。
・帰国後、日系企業で働く割合→2割。ベトナムの賃金が上昇傾向にあり帰国希望者増。
・最近の賃金では日本とほとんど変わらない</t>
    <rPh sb="1" eb="3">
      <t>タントウ</t>
    </rPh>
    <rPh sb="4" eb="6">
      <t>シゴト</t>
    </rPh>
    <rPh sb="7" eb="9">
      <t>ワリアイ</t>
    </rPh>
    <rPh sb="44" eb="45">
      <t>トウ</t>
    </rPh>
    <rPh sb="59" eb="61">
      <t>キコク</t>
    </rPh>
    <rPh sb="65" eb="67">
      <t>ハンハン</t>
    </rPh>
    <rPh sb="100" eb="102">
      <t>ミコン</t>
    </rPh>
    <rPh sb="122" eb="125">
      <t>キコクシャ</t>
    </rPh>
    <rPh sb="131" eb="134">
      <t>キコクゴ</t>
    </rPh>
    <rPh sb="135" eb="137">
      <t>ニッケイ</t>
    </rPh>
    <rPh sb="142" eb="144">
      <t>ワリアイ</t>
    </rPh>
    <rPh sb="146" eb="147">
      <t>ワリ</t>
    </rPh>
    <rPh sb="156" eb="158">
      <t>ジョウショウ</t>
    </rPh>
    <rPh sb="158" eb="160">
      <t>ケイコウ</t>
    </rPh>
    <rPh sb="163" eb="165">
      <t>キコク</t>
    </rPh>
    <rPh sb="165" eb="168">
      <t>キボウシャ</t>
    </rPh>
    <rPh sb="168" eb="169">
      <t>ゾウ</t>
    </rPh>
    <rPh sb="175" eb="177">
      <t>チンギン</t>
    </rPh>
    <phoneticPr fontId="5"/>
  </si>
  <si>
    <t>キリスト教教会（カトリック）をまとめている事務局、信者や外国人の支援をしています。シナピスホームでは空き修道院を地域の場にして交流しています。</t>
  </si>
  <si>
    <t>全国で1800～2000人は在留資格がありません。日本人の夫が亡くなった場合、子どもたちは日本で住み続けられるのに、妻は国へ帰らないといけません。国での空白期間が長すぎて難しいケースがあります。日本での生活については、市からの手紙が日本語で難しいので、大切な書類こそ多言語化してほしいと思います。また、やさしい日本語の紙をもらっても、その書き方や使い方が分からないケースがあります。（手続きをするにはどの書類がいるのか、どこに出すのかなどの説明。記入等のサポートがほしいと思います。特に、進学や入学等の時期は母親が一番大変です。（入学準備や手続き、制服は至急ではなく買わないといけないのか、販売日はいつなのか等）
支援制度の情報や色々な交流サロンがありますが、それを知る手立てがないと思います。あとは、18歳以上の言語サポートがほとんどありません。</t>
    <rPh sb="36" eb="38">
      <t>バアイ</t>
    </rPh>
    <rPh sb="39" eb="40">
      <t>コ</t>
    </rPh>
    <rPh sb="73" eb="74">
      <t>クニ</t>
    </rPh>
    <rPh sb="97" eb="99">
      <t>ニホン</t>
    </rPh>
    <rPh sb="101" eb="103">
      <t>セイカツ</t>
    </rPh>
    <rPh sb="143" eb="144">
      <t>オモ</t>
    </rPh>
    <rPh sb="177" eb="178">
      <t>ワ</t>
    </rPh>
    <rPh sb="223" eb="225">
      <t>キニュウ</t>
    </rPh>
    <rPh sb="225" eb="226">
      <t>トウ</t>
    </rPh>
    <rPh sb="236" eb="237">
      <t>オモ</t>
    </rPh>
    <rPh sb="241" eb="242">
      <t>トク</t>
    </rPh>
    <rPh sb="249" eb="250">
      <t>トウ</t>
    </rPh>
    <rPh sb="254" eb="256">
      <t>ハハオヤ</t>
    </rPh>
    <rPh sb="304" eb="305">
      <t>トウ</t>
    </rPh>
    <rPh sb="316" eb="318">
      <t>イロイロ</t>
    </rPh>
    <rPh sb="319" eb="321">
      <t>コウリュウ</t>
    </rPh>
    <rPh sb="343" eb="344">
      <t>オモ</t>
    </rPh>
    <phoneticPr fontId="1"/>
  </si>
  <si>
    <t xml:space="preserve">難民認定が世界基準に合わないため、認定に向けた支援に苦労しています。在留資格取得の相談が多くあり、日本社会のセノフォビアから難民移住者を用語する必要があると考えます。市民や学校に向けた啓発活動は必須です。
また、大阪万博に向けてのグローバル人材というよりも、まずは生活する上での支援をしてほしいと思います。特に、文字だけでなくイラストの活用や、オンラインでの手続き、ちょっとしたことをすぐ聞ける場所、進学するときに日本語が分からず授業へついていけなかった子達のサポートをしてほしいと思います。
</t>
    <rPh sb="0" eb="2">
      <t>ナンミン</t>
    </rPh>
    <rPh sb="2" eb="4">
      <t>ニンテイ</t>
    </rPh>
    <rPh sb="5" eb="7">
      <t>セカイ</t>
    </rPh>
    <rPh sb="7" eb="9">
      <t>キジュン</t>
    </rPh>
    <rPh sb="10" eb="11">
      <t>ア</t>
    </rPh>
    <rPh sb="17" eb="19">
      <t>ニンテイ</t>
    </rPh>
    <rPh sb="20" eb="21">
      <t>ム</t>
    </rPh>
    <rPh sb="23" eb="25">
      <t>シエン</t>
    </rPh>
    <rPh sb="26" eb="28">
      <t>クロウ</t>
    </rPh>
    <rPh sb="34" eb="38">
      <t>ザイリュウシカク</t>
    </rPh>
    <rPh sb="38" eb="40">
      <t>シュトク</t>
    </rPh>
    <rPh sb="41" eb="43">
      <t>ソウダン</t>
    </rPh>
    <rPh sb="44" eb="45">
      <t>オオ</t>
    </rPh>
    <rPh sb="49" eb="53">
      <t>ニホンシャカイ</t>
    </rPh>
    <rPh sb="62" eb="64">
      <t>ナンミン</t>
    </rPh>
    <rPh sb="64" eb="67">
      <t>イジュウシャ</t>
    </rPh>
    <rPh sb="68" eb="70">
      <t>ヨウゴ</t>
    </rPh>
    <rPh sb="72" eb="74">
      <t>ヒツヨウ</t>
    </rPh>
    <rPh sb="78" eb="79">
      <t>カンガ</t>
    </rPh>
    <rPh sb="83" eb="85">
      <t>シミン</t>
    </rPh>
    <rPh sb="86" eb="88">
      <t>ガッコウ</t>
    </rPh>
    <rPh sb="89" eb="90">
      <t>ム</t>
    </rPh>
    <rPh sb="92" eb="94">
      <t>ケイハツ</t>
    </rPh>
    <rPh sb="94" eb="96">
      <t>カツドウ</t>
    </rPh>
    <rPh sb="97" eb="99">
      <t>ヒッス</t>
    </rPh>
    <rPh sb="106" eb="108">
      <t>オオサカ</t>
    </rPh>
    <rPh sb="148" eb="149">
      <t>オモ</t>
    </rPh>
    <rPh sb="153" eb="154">
      <t>トク</t>
    </rPh>
    <rPh sb="168" eb="170">
      <t>カツヨウ</t>
    </rPh>
    <rPh sb="211" eb="212">
      <t>ワ</t>
    </rPh>
    <rPh sb="228" eb="229">
      <t>タチ</t>
    </rPh>
    <rPh sb="241" eb="242">
      <t>オモ</t>
    </rPh>
    <phoneticPr fontId="1"/>
  </si>
  <si>
    <t>中国、ベトナム、ネパール人向けの日本語教室。多い時には200名程度在籍していた。</t>
    <rPh sb="0" eb="2">
      <t>チュウゴク</t>
    </rPh>
    <rPh sb="12" eb="14">
      <t>ジンム</t>
    </rPh>
    <rPh sb="16" eb="19">
      <t>ニホンゴ</t>
    </rPh>
    <rPh sb="19" eb="21">
      <t>キョウシツ</t>
    </rPh>
    <rPh sb="22" eb="23">
      <t>オオ</t>
    </rPh>
    <rPh sb="24" eb="25">
      <t>トキ</t>
    </rPh>
    <rPh sb="30" eb="33">
      <t>メイテイド</t>
    </rPh>
    <rPh sb="33" eb="35">
      <t>ザイセキ</t>
    </rPh>
    <phoneticPr fontId="5"/>
  </si>
  <si>
    <t xml:space="preserve">日本の生活ルールへの理解が課題。
→独自に母国語のマニュアルを作成している。
交通ルールや時間を守ること、詐欺に合わないようにすること、信号機を守ることなどの注意事項をまとめてマニュアルを作成している
最初はぴんと来ないようだが、徐々に慣れて行っている感じはある。
例えば飲食店でアルバイトをすると、時間を守らない生徒がいて、そこで日本人と外国人との摩擦が生じるのでそれを防ぐためにマニュアルを作成している。
</t>
    <rPh sb="0" eb="2">
      <t>ニホン</t>
    </rPh>
    <rPh sb="3" eb="5">
      <t>セイカツ</t>
    </rPh>
    <rPh sb="10" eb="12">
      <t>リカイ</t>
    </rPh>
    <rPh sb="13" eb="15">
      <t>カダイ</t>
    </rPh>
    <rPh sb="18" eb="20">
      <t>ドクジ</t>
    </rPh>
    <rPh sb="21" eb="24">
      <t>ボコクゴ</t>
    </rPh>
    <rPh sb="31" eb="33">
      <t>サクセイ</t>
    </rPh>
    <phoneticPr fontId="5"/>
  </si>
  <si>
    <t>大阪市や国の機関と連携することによって、家族を来日させ、生活上、日本語教育が必要な場合など（小学生など）生活に必要な日本語教育を提供し、滞在者が生活に馴染めるよう貢献したい。</t>
    <rPh sb="0" eb="3">
      <t>オオサカシ</t>
    </rPh>
    <rPh sb="4" eb="5">
      <t>クニ</t>
    </rPh>
    <rPh sb="6" eb="8">
      <t>キカン</t>
    </rPh>
    <rPh sb="9" eb="11">
      <t>レンケイ</t>
    </rPh>
    <rPh sb="20" eb="22">
      <t>カゾク</t>
    </rPh>
    <rPh sb="23" eb="25">
      <t>ライニチ</t>
    </rPh>
    <rPh sb="28" eb="31">
      <t>セイカツジョウ</t>
    </rPh>
    <rPh sb="32" eb="35">
      <t>ニホンゴ</t>
    </rPh>
    <rPh sb="35" eb="37">
      <t>キョウイク</t>
    </rPh>
    <rPh sb="38" eb="40">
      <t>ヒツヨウ</t>
    </rPh>
    <rPh sb="41" eb="43">
      <t>バアイ</t>
    </rPh>
    <rPh sb="46" eb="49">
      <t>ショウガクセイ</t>
    </rPh>
    <rPh sb="52" eb="54">
      <t>セイカツ</t>
    </rPh>
    <rPh sb="55" eb="57">
      <t>ヒツヨウ</t>
    </rPh>
    <rPh sb="58" eb="63">
      <t>ニホンゴキョウイク</t>
    </rPh>
    <rPh sb="64" eb="66">
      <t>テイキョウ</t>
    </rPh>
    <rPh sb="68" eb="71">
      <t>タイザイシャ</t>
    </rPh>
    <rPh sb="72" eb="74">
      <t>セイカツ</t>
    </rPh>
    <rPh sb="75" eb="77">
      <t>ナジ</t>
    </rPh>
    <rPh sb="81" eb="83">
      <t>コウケン</t>
    </rPh>
    <phoneticPr fontId="5"/>
  </si>
  <si>
    <t>地域に住む外国人が地域になじみ、交流・共生していくためには、お互いの文化風習を知ることが大切だと思う。
例えばアルバイトで外国人を雇うときに、翻訳アプリを使うなど雇い主ができることはたくさんあると思う。
日本語ができないからダメ、ではなくてすり合わせをしていく必要があると思う。
また、見よう見まねでできることからやらせてみるなど、外国人に対してハードルを下げてあげることも大事だと思う。
ものさしを日本目線ではなくてグローバル目線で考えてほしいなと思う。
「日本人は普通しないよ。」と言ってしまうと、相手のアイデンティティも傷つけてしまうと思う。</t>
    <rPh sb="48" eb="49">
      <t>オモ</t>
    </rPh>
    <rPh sb="71" eb="73">
      <t>ホンヤク</t>
    </rPh>
    <rPh sb="77" eb="78">
      <t>ツカ</t>
    </rPh>
    <phoneticPr fontId="5"/>
  </si>
  <si>
    <t xml:space="preserve">戦時中、中国に取り残された残留邦人（残留孤児、残留婦人）の帰国を支援するため1984年に設立されました。現在は大阪市の委託を受け、在留1世の支援金給付事業とともに生活のサポートを行っています。（元の財源は厚生労働省）相談員6名が在籍しており生活支援（ゴミ出しのルールから眼鏡を作りに行く付き添い、病院での通訳など多岐にわたる）をしています。在留1世の支援は事業として行っているが、在留2世・3世の支援依頼などもボランティアで行っています。また、帰国者以外の中国人からも電話で問合せがあり、できる限り電話で情報提供などの対応をしています。帰国者1世は高齢になっており（終戦時に生まれた人でも77歳）高齢者向けの教室などを行っていますが、（帰国者は平野区が一番多い。その次が東淀川区。）ここ10年は帰国者はいない状況です。（2012年福建省からの帰国者で最後）
</t>
    <rPh sb="170" eb="172">
      <t>ザイリュウ</t>
    </rPh>
    <rPh sb="190" eb="192">
      <t>ザイリュウ</t>
    </rPh>
    <rPh sb="354" eb="356">
      <t>ジョウキョウ</t>
    </rPh>
    <phoneticPr fontId="1"/>
  </si>
  <si>
    <t xml:space="preserve">家族の中でも世代で言葉の壁があります。（1世は中国語しかしゃべれない、2世・3世は日本語しかしゃべれない）そのため、老人ホームに入ると言葉が通じない上に文化が違うのでなじめずに大変です。特に食文化が一番違います。
</t>
  </si>
  <si>
    <t>医療通訳は命に係わるので、2世・3世・中国人からの依頼でも断れないですが、予算としては1世に対応するのにも足りていない状況。</t>
    <rPh sb="59" eb="61">
      <t>ジョウキョウ</t>
    </rPh>
    <phoneticPr fontId="1"/>
  </si>
  <si>
    <t>コロナ前まで、年に一度、消防署の人に来てもらい防災訓練を、警察の人に来てもらい交通安全教室を行っていました。大阪市内のYWCA中国交流センターとは連携していますが、他の支援団体とは連携していることは少ない状況です。</t>
    <rPh sb="3" eb="4">
      <t>マエ</t>
    </rPh>
    <rPh sb="73" eb="75">
      <t>レンケイ</t>
    </rPh>
    <rPh sb="82" eb="83">
      <t>タ</t>
    </rPh>
    <rPh sb="84" eb="86">
      <t>シエン</t>
    </rPh>
    <rPh sb="86" eb="88">
      <t>ダンタイ</t>
    </rPh>
    <rPh sb="102" eb="104">
      <t>ジョウキョウ</t>
    </rPh>
    <phoneticPr fontId="1"/>
  </si>
  <si>
    <t>​海外との連携を活かし、日本語教育事業、外国人の就職サポート事業等を展開している。就職サポートをした外国人は通算で2,000名を超える。</t>
    <rPh sb="41" eb="43">
      <t>シュウショク</t>
    </rPh>
    <rPh sb="50" eb="53">
      <t>ガイコクジン</t>
    </rPh>
    <rPh sb="54" eb="56">
      <t>ツウサン</t>
    </rPh>
    <rPh sb="62" eb="63">
      <t>メイ</t>
    </rPh>
    <rPh sb="64" eb="65">
      <t>コ</t>
    </rPh>
    <phoneticPr fontId="1"/>
  </si>
  <si>
    <t>・行政の発行物が多言語化していないため、外国人は理解しないまま生活をスタートさせている。</t>
    <rPh sb="1" eb="3">
      <t>ギョウセイ</t>
    </rPh>
    <rPh sb="4" eb="7">
      <t>ハッコウブツ</t>
    </rPh>
    <rPh sb="8" eb="11">
      <t>タゲンゴ</t>
    </rPh>
    <rPh sb="11" eb="12">
      <t>カ</t>
    </rPh>
    <rPh sb="20" eb="23">
      <t>ガイコクジン</t>
    </rPh>
    <rPh sb="24" eb="26">
      <t>リカイ</t>
    </rPh>
    <rPh sb="31" eb="33">
      <t>セイカツ</t>
    </rPh>
    <phoneticPr fontId="1"/>
  </si>
  <si>
    <t>日台交流やワーホリデー、留学、学校、仕事、不動産紹介などを実施しています。ワンコイン言語交換会を毎週大阪で4か所やっていて、毎回25～30人集まっています。（大阪弁講座等）ターゲットは20～30代で集客に工夫しています。（20代：Instagram、30代：Facebook、40代以上：公式LINE）運営する上で、台湾、中国、香港など政治的な問題に触れるのはNGです。話題には気をつけています。</t>
    <rPh sb="29" eb="31">
      <t>ジッシ</t>
    </rPh>
    <rPh sb="84" eb="85">
      <t>トウ</t>
    </rPh>
    <rPh sb="99" eb="101">
      <t>シュウキャク</t>
    </rPh>
    <rPh sb="151" eb="153">
      <t>ウンエイ</t>
    </rPh>
    <rPh sb="155" eb="156">
      <t>ウエ</t>
    </rPh>
    <phoneticPr fontId="4"/>
  </si>
  <si>
    <t xml:space="preserve">「いたしかねます」など、YESかNOか分かりにくい日本人特有の言い方は難しいと思います。得に、学校案内等では、学級閉鎖や休園など言葉の意味が分かりにくいと思います。「学校が閉まっています」「授業はありません」など簡単な日本語にしてほしいです。また、・多言語でのLINEの自動返信+応答サポートがあると利用しやすいと思います。
</t>
    <rPh sb="19" eb="20">
      <t>ワ</t>
    </rPh>
    <rPh sb="35" eb="36">
      <t>ムズカ</t>
    </rPh>
    <rPh sb="39" eb="40">
      <t>オモ</t>
    </rPh>
    <rPh sb="51" eb="52">
      <t>トウ</t>
    </rPh>
    <rPh sb="77" eb="78">
      <t>オモ</t>
    </rPh>
    <rPh sb="157" eb="158">
      <t>オモ</t>
    </rPh>
    <phoneticPr fontId="4"/>
  </si>
  <si>
    <t xml:space="preserve">地域のボランティアは、学校と絡めて学生など若者がやると国際交流や留学のきっかけにもなり企画も面白いものになると思います。過去に、日本×台湾の夜市をホテル1棟を貸し切りイベントを実施しましたが、ヨーヨー釣りやたこ焼きが台湾では異なりとても高い満足度でした。今後、岸和田や泉佐野の周遊バスツアーもやりたいと思っていますが、過去にイベント時のきまりが厳しく断念したこともあるので、市の協力を仰ぎたいと思っています。
</t>
    <rPh sb="11" eb="13">
      <t>ガッコウ</t>
    </rPh>
    <rPh sb="14" eb="15">
      <t>カラ</t>
    </rPh>
    <rPh sb="55" eb="56">
      <t>オモ</t>
    </rPh>
    <rPh sb="79" eb="80">
      <t>カ</t>
    </rPh>
    <rPh sb="81" eb="82">
      <t>キ</t>
    </rPh>
    <rPh sb="88" eb="90">
      <t>ジッシ</t>
    </rPh>
    <rPh sb="127" eb="129">
      <t>コンゴ</t>
    </rPh>
    <rPh sb="151" eb="152">
      <t>オモ</t>
    </rPh>
    <rPh sb="166" eb="167">
      <t>ジ</t>
    </rPh>
    <rPh sb="197" eb="198">
      <t>オモ</t>
    </rPh>
    <phoneticPr fontId="4"/>
  </si>
  <si>
    <t>東成区役所は受付を委託しているので、固くなく柔軟に対応してくれます。以前、東岸和田のだんじりを台湾人グループを引き連れて見に行ったら、実際曳いてみたいという声がたくさんありました。支援する中では、「文化は違ってあたりまえ」という意識が大事だと思います。</t>
    <rPh sb="34" eb="36">
      <t>イゼン</t>
    </rPh>
    <rPh sb="90" eb="92">
      <t>シエン</t>
    </rPh>
    <rPh sb="94" eb="95">
      <t>ナカ</t>
    </rPh>
    <rPh sb="121" eb="122">
      <t>オモ</t>
    </rPh>
    <phoneticPr fontId="4"/>
  </si>
  <si>
    <t>金属プレス加工業をメインに事業展開。従業員の約半数が外国人。総務担当者は3年前に日本語教師の資格を取得し、外国人従業員に向けた日本語教室を行っている。</t>
    <rPh sb="0" eb="2">
      <t>キンゾク</t>
    </rPh>
    <rPh sb="5" eb="8">
      <t>カコウギョウ</t>
    </rPh>
    <rPh sb="13" eb="17">
      <t>ジギョウテンカイ</t>
    </rPh>
    <rPh sb="18" eb="21">
      <t>ジュウギョウイン</t>
    </rPh>
    <rPh sb="22" eb="25">
      <t>ヤクハンスウ</t>
    </rPh>
    <rPh sb="26" eb="29">
      <t>ガイコクジン</t>
    </rPh>
    <rPh sb="30" eb="35">
      <t>ソウムタントウシャ</t>
    </rPh>
    <rPh sb="37" eb="39">
      <t>ネンマエ</t>
    </rPh>
    <rPh sb="40" eb="45">
      <t>ニホンゴキョウシ</t>
    </rPh>
    <rPh sb="46" eb="48">
      <t>シカク</t>
    </rPh>
    <rPh sb="49" eb="51">
      <t>シュトク</t>
    </rPh>
    <rPh sb="53" eb="56">
      <t>ガイコクジン</t>
    </rPh>
    <rPh sb="56" eb="59">
      <t>ジュウギョウイン</t>
    </rPh>
    <rPh sb="60" eb="61">
      <t>ム</t>
    </rPh>
    <rPh sb="63" eb="68">
      <t>ニホンゴキョウシツ</t>
    </rPh>
    <rPh sb="69" eb="70">
      <t>オコナ</t>
    </rPh>
    <phoneticPr fontId="4"/>
  </si>
  <si>
    <t>外国人雇用に伴い、感覚の違いが障壁になることが多い。ちょっとしたケガですぐに救急車を呼んでしまったり、法律がわからず個人で輸入したものを販売してしまったりする。また、日本語能力が低いと通訳が必要になり、作業１つでも時間がかかる。</t>
    <rPh sb="0" eb="3">
      <t>ガイコクジン</t>
    </rPh>
    <rPh sb="3" eb="5">
      <t>コヨウ</t>
    </rPh>
    <rPh sb="6" eb="7">
      <t>トモナ</t>
    </rPh>
    <rPh sb="9" eb="11">
      <t>カンカク</t>
    </rPh>
    <rPh sb="12" eb="13">
      <t>チガ</t>
    </rPh>
    <rPh sb="15" eb="17">
      <t>ショウヘキ</t>
    </rPh>
    <rPh sb="23" eb="24">
      <t>オオ</t>
    </rPh>
    <rPh sb="38" eb="41">
      <t>キュウキュウシャ</t>
    </rPh>
    <rPh sb="42" eb="43">
      <t>ヨ</t>
    </rPh>
    <rPh sb="51" eb="53">
      <t>ホウリツ</t>
    </rPh>
    <rPh sb="58" eb="60">
      <t>コジン</t>
    </rPh>
    <rPh sb="61" eb="63">
      <t>ユニュウ</t>
    </rPh>
    <rPh sb="68" eb="70">
      <t>ハンバイ</t>
    </rPh>
    <rPh sb="83" eb="88">
      <t>ニホンゴノウリョク</t>
    </rPh>
    <rPh sb="89" eb="90">
      <t>ヒク</t>
    </rPh>
    <rPh sb="92" eb="94">
      <t>ツウヤク</t>
    </rPh>
    <rPh sb="95" eb="97">
      <t>ヒツヨウ</t>
    </rPh>
    <rPh sb="101" eb="104">
      <t>サギョウヒト</t>
    </rPh>
    <rPh sb="107" eb="109">
      <t>ジカン</t>
    </rPh>
    <phoneticPr fontId="4"/>
  </si>
  <si>
    <t>・在留カードの更新などに時間がかかる関係で、長期休みを取る際に日本人従業員からの理解が得られず困っている。（日本人にそこまで休みをとる人は少ないという文化も関係。）外国人の働き方や文化に理解を促進するような取り組みが必要。
・外国人のための情報サイトが枝増えしており、「ここだけ行けば全部知れる」というサイトがあると便利。</t>
    <rPh sb="1" eb="3">
      <t>ザイリュウ</t>
    </rPh>
    <rPh sb="7" eb="9">
      <t>コウシン</t>
    </rPh>
    <rPh sb="12" eb="14">
      <t>ジカン</t>
    </rPh>
    <rPh sb="18" eb="20">
      <t>カンケイ</t>
    </rPh>
    <rPh sb="22" eb="25">
      <t>チョウキヤス</t>
    </rPh>
    <rPh sb="27" eb="28">
      <t>ト</t>
    </rPh>
    <rPh sb="29" eb="30">
      <t>サイ</t>
    </rPh>
    <rPh sb="31" eb="37">
      <t>ニホンジンジュウギョウイン</t>
    </rPh>
    <rPh sb="40" eb="42">
      <t>リカイ</t>
    </rPh>
    <rPh sb="43" eb="44">
      <t>エ</t>
    </rPh>
    <rPh sb="47" eb="48">
      <t>コマ</t>
    </rPh>
    <rPh sb="54" eb="57">
      <t>ニホンジン</t>
    </rPh>
    <rPh sb="62" eb="63">
      <t>ヤス</t>
    </rPh>
    <rPh sb="67" eb="68">
      <t>ヒト</t>
    </rPh>
    <rPh sb="69" eb="70">
      <t>スク</t>
    </rPh>
    <rPh sb="75" eb="77">
      <t>ブンカ</t>
    </rPh>
    <rPh sb="78" eb="80">
      <t>カンケイ</t>
    </rPh>
    <rPh sb="82" eb="85">
      <t>ガイコクジン</t>
    </rPh>
    <rPh sb="86" eb="87">
      <t>ハタラ</t>
    </rPh>
    <rPh sb="88" eb="89">
      <t>カタ</t>
    </rPh>
    <rPh sb="90" eb="92">
      <t>ブンカ</t>
    </rPh>
    <rPh sb="93" eb="95">
      <t>リカイ</t>
    </rPh>
    <rPh sb="96" eb="98">
      <t>ソクシン</t>
    </rPh>
    <rPh sb="103" eb="104">
      <t>ト</t>
    </rPh>
    <rPh sb="105" eb="106">
      <t>ク</t>
    </rPh>
    <rPh sb="108" eb="110">
      <t>ヒツヨウ</t>
    </rPh>
    <rPh sb="113" eb="116">
      <t>ガイコクジン</t>
    </rPh>
    <rPh sb="120" eb="122">
      <t>ジョウホウ</t>
    </rPh>
    <phoneticPr fontId="4"/>
  </si>
  <si>
    <t>買い物や転校の手続きなどもサポートし、付き添いなど行う。「これってなんですか？」という問い合わせが多く、総務担当者は24時間休み問わずに対応し続けている。</t>
    <rPh sb="0" eb="1">
      <t>カ</t>
    </rPh>
    <rPh sb="2" eb="3">
      <t>モノ</t>
    </rPh>
    <rPh sb="4" eb="6">
      <t>テンコウ</t>
    </rPh>
    <rPh sb="7" eb="9">
      <t>テツヅ</t>
    </rPh>
    <rPh sb="19" eb="20">
      <t>ツ</t>
    </rPh>
    <rPh sb="21" eb="22">
      <t>ソ</t>
    </rPh>
    <rPh sb="25" eb="26">
      <t>オコナ</t>
    </rPh>
    <rPh sb="43" eb="44">
      <t>ト</t>
    </rPh>
    <rPh sb="45" eb="46">
      <t>ア</t>
    </rPh>
    <rPh sb="49" eb="50">
      <t>オオ</t>
    </rPh>
    <rPh sb="52" eb="57">
      <t>ソウムタントウシャ</t>
    </rPh>
    <rPh sb="60" eb="62">
      <t>ジカン</t>
    </rPh>
    <rPh sb="62" eb="63">
      <t>ヤス</t>
    </rPh>
    <rPh sb="64" eb="65">
      <t>ト</t>
    </rPh>
    <rPh sb="68" eb="70">
      <t>タイオウ</t>
    </rPh>
    <rPh sb="71" eb="72">
      <t>ツヅ</t>
    </rPh>
    <phoneticPr fontId="4"/>
  </si>
  <si>
    <t>西淀川インターナショナルコミュニティ"もうもう"、多文化塾「アニモ」の学習支援教室に対してバックアップとして場所を提供。
秋に出来島商店街でチャリティーフェスタを行い多文化交流を行う。</t>
  </si>
  <si>
    <t>・災害時に安全に避難できるようにするために、コミュニティのSNSを利用できるようにしたい。
・中島地区の大手企業の製造現場で働く方々は日本語がほとんどできないので、5か国語で対応している。</t>
  </si>
  <si>
    <t>・ご近所に溶け込めるようにするために、文化交流ができる場が必要。
・生活に必要な情報を提供するため、各言語での説明会を行ってほしい。
・子供たちが自立するための教育の場を設けてほしい。</t>
  </si>
  <si>
    <t>7月のペルーの日に映画上映やダンスなどで自分をアピールする場を設けている。困りごとに対する説明会も行っており、そこでキーパーソンとつながることができる。</t>
  </si>
  <si>
    <t>イスラム教モスク（イスラムの飲食店、生活用品店なども入っているビル）で、毎週金曜日、皆でモスクに集まりお祈りしています。</t>
    <rPh sb="42" eb="43">
      <t>ミンナ</t>
    </rPh>
    <phoneticPr fontId="1"/>
  </si>
  <si>
    <t>日本の学校で過ごすうちに宗教のことが頭から抜けてしまうのが課題です。毎週金曜日にお祈りをしますが、学校や会社は勉強や仕事の配慮をしてほしいと思います。食事面（ハラール料理店）やお祈り場所には自身の工夫次第でできるので苦労していません。</t>
    <rPh sb="29" eb="31">
      <t>カダイ</t>
    </rPh>
    <rPh sb="70" eb="71">
      <t>オモ</t>
    </rPh>
    <rPh sb="75" eb="77">
      <t>ショクジ</t>
    </rPh>
    <rPh sb="77" eb="78">
      <t>メン</t>
    </rPh>
    <rPh sb="95" eb="97">
      <t>ジシン</t>
    </rPh>
    <rPh sb="98" eb="100">
      <t>クフウ</t>
    </rPh>
    <rPh sb="100" eb="102">
      <t>シダイ</t>
    </rPh>
    <phoneticPr fontId="1"/>
  </si>
  <si>
    <t xml:space="preserve">イスラム教では、第2次成長期を迎えるとコーランの教育が始まります。
服装や髪型などは学校へ申請すれば認めてくれます。（男女ともに足をださない、大人はヒジャブをする）天満橋にあるITの会社では、一人のイスラム教徒のために、お祈りスペースを用意してくれました。
・新今宮にミオというここより大きいモスクができた。
</t>
    <rPh sb="4" eb="5">
      <t>キョウ</t>
    </rPh>
    <rPh sb="8" eb="9">
      <t>ダイ</t>
    </rPh>
    <rPh sb="10" eb="14">
      <t>ジセイチョウキ</t>
    </rPh>
    <rPh sb="96" eb="98">
      <t>ヒトリ</t>
    </rPh>
    <phoneticPr fontId="1"/>
  </si>
  <si>
    <t>ペルー</t>
  </si>
  <si>
    <t/>
  </si>
  <si>
    <t>カンボジア</t>
  </si>
  <si>
    <t>ウクライナ・ポーランドほか</t>
  </si>
  <si>
    <t>国籍は問いません。</t>
  </si>
  <si>
    <t>ジャマイカ</t>
  </si>
  <si>
    <t>1、1、アフガニスタンなど多数</t>
  </si>
  <si>
    <t>ミャンマー・モンゴル</t>
  </si>
  <si>
    <t>ミャンマー、トルコ</t>
  </si>
  <si>
    <t>問わない</t>
  </si>
  <si>
    <t>ラオス</t>
  </si>
  <si>
    <t>イスラエル他</t>
  </si>
  <si>
    <t>上記を含めた48の国と地域</t>
  </si>
  <si>
    <t>スペイン</t>
  </si>
  <si>
    <t>エジプト、レバノン、ロシア、スーダン、カナダ、ポーランド、シンガポール、ザンビア</t>
  </si>
  <si>
    <t>ミャンマー</t>
  </si>
  <si>
    <t>ミャンマー、カンボジア</t>
  </si>
  <si>
    <t>アフガニスタン、イラン、ナイジェリア、ミャンマー他</t>
  </si>
  <si>
    <t>カンボジア　ミャンマー</t>
  </si>
  <si>
    <t>マレーシア</t>
  </si>
  <si>
    <t>原則国籍問わず支援いたします。</t>
    <rPh sb="0" eb="5">
      <t>ゲンソクコクセキト</t>
    </rPh>
    <rPh sb="7" eb="9">
      <t>シエン</t>
    </rPh>
    <phoneticPr fontId="9"/>
  </si>
  <si>
    <t>バングラデシュ</t>
  </si>
  <si>
    <t>ミャンマー、モンゴル、ポルトガル、台湾、アメリカ</t>
  </si>
  <si>
    <t>台湾</t>
    <rPh sb="0" eb="2">
      <t>タイワン</t>
    </rPh>
    <phoneticPr fontId="9"/>
  </si>
  <si>
    <t>コロンビア・インド</t>
  </si>
  <si>
    <t>世界各国にルーツをもつイスラム信徒</t>
    <rPh sb="15" eb="17">
      <t>シント</t>
    </rPh>
    <phoneticPr fontId="9"/>
  </si>
  <si>
    <t>ミャンマー、モンゴル、ほか</t>
  </si>
  <si>
    <t>スペイン語</t>
  </si>
  <si>
    <t>多言語翻訳機、多言語通訳電話サービスを利用</t>
  </si>
  <si>
    <t>スペイン語</t>
    <rPh sb="4" eb="5">
      <t>ゴ</t>
    </rPh>
    <phoneticPr fontId="9"/>
  </si>
  <si>
    <t>相談のうえ、ニーズにあった専門性の高い通訳および講師を紹介</t>
    <rPh sb="27" eb="29">
      <t>ショウカイ</t>
    </rPh>
    <phoneticPr fontId="9"/>
  </si>
  <si>
    <t>フランス、ドイツ、フラマン、ブルガリア、ロシア、フィンランド、ノルウェー、トルコ、カンボジア、スペイン</t>
  </si>
  <si>
    <t>ポルトガル語、タカログ語、タイ語、スペイン語</t>
    <rPh sb="5" eb="6">
      <t>ゴ</t>
    </rPh>
    <rPh sb="11" eb="12">
      <t>ゴ</t>
    </rPh>
    <rPh sb="15" eb="16">
      <t>ゴ</t>
    </rPh>
    <rPh sb="21" eb="22">
      <t>ゴ</t>
    </rPh>
    <phoneticPr fontId="10"/>
  </si>
  <si>
    <t>自動翻訳機購入</t>
  </si>
  <si>
    <t>タイ語、スペイン語（通訳ボランティア対応言語記載）</t>
  </si>
  <si>
    <t>カンボジア語</t>
  </si>
  <si>
    <t>スペイン語、フランス語、ペルシャ語、ダリ語</t>
  </si>
  <si>
    <t>ポルトガル語</t>
    <rPh sb="5" eb="6">
      <t>ゴ</t>
    </rPh>
    <phoneticPr fontId="9"/>
  </si>
  <si>
    <t>日本語講座では、各言語版対応できます。</t>
    <rPh sb="0" eb="5">
      <t>ニホンゴコウザ</t>
    </rPh>
    <rPh sb="8" eb="9">
      <t>カク</t>
    </rPh>
    <rPh sb="9" eb="11">
      <t>ゲンゴ</t>
    </rPh>
    <rPh sb="11" eb="12">
      <t>バン</t>
    </rPh>
    <rPh sb="12" eb="14">
      <t>タイオウ</t>
    </rPh>
    <phoneticPr fontId="9"/>
  </si>
  <si>
    <t>ベンガル語</t>
  </si>
  <si>
    <t>台湾語</t>
    <rPh sb="0" eb="2">
      <t>タイワン</t>
    </rPh>
    <rPh sb="2" eb="3">
      <t>ゴ</t>
    </rPh>
    <phoneticPr fontId="9"/>
  </si>
  <si>
    <t>外国語に関しては、外国人ボランティアなどまたツールなどを介して</t>
  </si>
  <si>
    <t>日頃の日本語教室で説明。</t>
  </si>
  <si>
    <t>挨拶をきちんとする様に指導。</t>
  </si>
  <si>
    <t>冊子を作成、配布し　その時に備える。</t>
  </si>
  <si>
    <t>外国人が何を望んでいるのかもっと知りたい。</t>
  </si>
  <si>
    <t>相談サービスで個別に支援</t>
  </si>
  <si>
    <t>相談サービスで個別に支援、日本語交流活動での地域でのつながりづくり</t>
  </si>
  <si>
    <t>防災事業での啓発など</t>
  </si>
  <si>
    <t>多言語情報発信、相談サービス</t>
  </si>
  <si>
    <t>相談に対応するなかで情報提供も行っている</t>
  </si>
  <si>
    <t>困りごとがあったときの相談に対応するには、やはりその外国人の母語で行うのが望ましい。多言語での情報提供や相談対応の充実が必要と考える。</t>
  </si>
  <si>
    <t>外国人といっても、定住している方、技能実習生のように期間がすぎれば帰する方がいるので、ひとくくりにすることが難しい。現状では外国人の側に求めることより日本人が変わる必要の方が大きいと考えている。</t>
  </si>
  <si>
    <t>地域にどんな外国人が住んでいるのか具体的に知ること。隣人として差別なく対応することが共生の基本であることを学ぶこと。</t>
  </si>
  <si>
    <t>私たちの相談活動を外国人に知ってもらうため、外国人が必要としている情報提供をするためにもコミュニティとの連携は欠かせない。またとくにSNS相談では全国から相談がくるので、全国の外国人支援団体との連携が必要である。</t>
  </si>
  <si>
    <t>ネパール語のわかり人が間に入ってもらう。じっくりと対面で話す。</t>
  </si>
  <si>
    <t>日本語がわかりにくいので電話ではなく対面で話をしている。</t>
  </si>
  <si>
    <t>なんか悩みなどを共有できれば</t>
  </si>
  <si>
    <t>当法人は日本国内で外国人を支援するのではなく、現地の団体を支援する団体なので、日本国内で直接活動に関わるわけではありませんが、個人的にお答えします。</t>
  </si>
  <si>
    <t>母国語でのサポート/大阪でタイ人などの外国人の相談にのることがありますが、行政手続きなどが複雑すぎるので、もっと単純化できないでしょうか？今は、様々なところで通訳、翻訳サポートなども入ることができるようになっていますが、それでもかゆいところに手が届いておらず、支援が必要な人が抜け落ちていく場面をよく見かけます。難しいとは思いますが、外国人のためのワンストップサービスのようなものを設置することはできないのでしょうか？</t>
  </si>
  <si>
    <t>話を聞いてあげること、子どもがいる場合は子どもの面倒をみてあげたり、、、。外国人が日本に暮らす時、大人の場合、いろいろ課題はあったとしても、相談者を見つけたり、時間をかければ問題も解決することができると思います。でも、子どもの場合、日本語サポートを含め、遊び友達を見つけることが難しかったり、大人より暮らしがつらいこともあるでしょう。そのような子どもたちを地域でサポートできるような、居場所やそのような居場所での母国語サポートなどがあれば救われるのではないかと思います。</t>
  </si>
  <si>
    <t>日本語学習の中で取り上げる、行政情報の翻訳等</t>
  </si>
  <si>
    <t>地域のイベント等の案内等</t>
  </si>
  <si>
    <t>在住外国人に向けた防災減災事業の実施</t>
  </si>
  <si>
    <t>協会HP・相談窓口HP等での情報発信、相談窓口での対応</t>
  </si>
  <si>
    <t>一方的に、誰かが考える「日本文化・日本社会・日本のルール」という価値観を押し付けないこと</t>
  </si>
  <si>
    <t>対話するスキル</t>
  </si>
  <si>
    <t>日本語が分からなくても楽しめる活動を紹介（園芸・手芸など）</t>
  </si>
  <si>
    <t>防災に関する催しを行うときは関わりのある外国人にも案内をしている</t>
  </si>
  <si>
    <t>外国人の方が理解できるルールブックのようなもの。ゴミ出しの曜日など生活に必要な情報や、「これは守ってほしい」といった情報を言語化しておくことでトラブルを減らすことができると思う。</t>
  </si>
  <si>
    <t>外国人を受け入れる心。言葉が伝わらなかったり、文化の違いで困ることはあると思うが、そこで壁を作るのではなく、関係を作ろうとする努力が必要だと思う。</t>
  </si>
  <si>
    <t>地域に住む外国人のニーズ発掘。自分の組織だけでは外国人のニーズだけでなく、どこに住んでいるのかなどの情報が分からないため、様々な情報を教えてほしい。</t>
  </si>
  <si>
    <t>医療へのアクセス</t>
  </si>
  <si>
    <t>知人の知人、九州在住のジャマイカ人が不眠症で眠れていないが、良いドクターが見つからないとのこと</t>
  </si>
  <si>
    <t>ジャマイカ支援（特に障害者）で力を貸してくれる団体がいたら教えてください。フェアトレード&amp;サステナブルな商品の共同開発や販売協力など</t>
  </si>
  <si>
    <t>上記の案件のような課題点は当団体側では今までの活動では遭遇したことはありません。</t>
  </si>
  <si>
    <t>子育てに関わる情報を西区のHPに掲載した。（現在は掲載されていない）</t>
  </si>
  <si>
    <t>子育てや教育など生活する上で情報が十分伝わっていないため、本来受けるべき支援が受けられない場合が多く見られる。自治体や公共施設は案内や告知を多言語化、あるいはわかりやすい（やさしい）日本語で表示したり告知したりすべきである。</t>
  </si>
  <si>
    <t>生活していく上で困難なことや心配事が起こった場合、安心して母語で相談できる機関を拡充すべき。</t>
  </si>
  <si>
    <t>外国人にはそれぞれの文化風習があることをマジョリティである日本人が知るべき。</t>
  </si>
  <si>
    <t>行政の発信力協働で物事を行う力は民間団体にはない。一方、外国人との密着力は民間団体が優れている。両者が協働することは重要である。そのため行政は民間団体に頼るだけでなく育成し必要な場合は財政的支援も公正な形で実施すべきである。</t>
  </si>
  <si>
    <t>交流機会を持つ</t>
  </si>
  <si>
    <t>講習会の実施</t>
  </si>
  <si>
    <t>日本人の中で話あえる友人を作ったり、世代は違うが我々のようなシニアとの接点を持つこと</t>
  </si>
  <si>
    <t>将来の日本の為に多くの外国人と共に生きていく必要性を感じてもらう事</t>
  </si>
  <si>
    <t>ごみの分別等の問題については、町内会の回覧板を持参いただき、通訳を通じて内容を説明し理解を深めて頂いています。</t>
  </si>
  <si>
    <t>近所とのもめごとの問題を抱えている家族がいるので、対応の仕方を助言し、経緯を見守るようにしている。</t>
  </si>
  <si>
    <t>大阪市のHPから、やさしい日本語での説明している。災害対策を参加者と一緒に学ぶ機会を設けている。</t>
  </si>
  <si>
    <t>コロナ禍における給付金等について、相談を受けることがあったので、具体的な説明をしながら支援した。</t>
  </si>
  <si>
    <t>地域に馴染むための方法として、ご近所で積極的に挨拶すること、地域のお祭りなどに参加することは大変重要と考えています。</t>
  </si>
  <si>
    <t>地域社会での受け入れが重要と考えます。マーケットでのやさしい日本語での話しかけ、公共施設等の利用について説明してあげる等もコミュニケーションを高めるためには必要と考えます。</t>
  </si>
  <si>
    <t>当NPOは、外国の子どもと保護者のサポートを行っていますので、市の教育委員会事務局、小学校、他の施設等との連携により、こどもたちへの支援の輪を広げることが可能となります。生きた情報を得ることが大変重要と考えているところです。</t>
  </si>
  <si>
    <t>居場所をつくる</t>
  </si>
  <si>
    <t>施設の避難訓練時に話しをしているが伝わっているかはわからない</t>
  </si>
  <si>
    <t>日本語の読み書きができないので、情報が不足していることを前提に対応する</t>
  </si>
  <si>
    <t>相談する。ごみ分別などの説明会を開催したこともある</t>
  </si>
  <si>
    <t>相談する</t>
  </si>
  <si>
    <t>外国人直接で無く西日本イスラエル貿易事務所を介したお付き合いです。</t>
  </si>
  <si>
    <t>外国人の生活文化を知れる学習会など</t>
  </si>
  <si>
    <t>言語面で、自治会、商店会との連絡を仲介した</t>
  </si>
  <si>
    <t>生野区等の協力を得ながら、生野区在住の外国人高齢者の課題調査をおこなった</t>
  </si>
  <si>
    <t>住宅、就労、近隣住民をはじめとした日本人住民との交際における差別を受けることが多い。入居差別、職場内での差別的言動の被害者からの相談を受け、相手方企業との話し合いを支援し、あるいは民事訴訟の支援をおこなっている。しかし、差別被害の救済義務を負うはずの行政が、法令上の根拠がないことを理由に仲裁に参加することに躊躇されることが多く、民間法人の仲裁には限界があると感じている。</t>
  </si>
  <si>
    <t>民生委員、児童福祉委員、人権擁護委員など、住民としての権利を保障する既存の施策を周知するなかで、外国人の権利擁護のためにも取り組むことを、他言語で周知すること。外国人住民の側には、日本の行政施策を、自分たちの悩みや困難を解決するための手段として利用しづらく感じさせられている場合が多々ある。差別被害について、行政が救済に向けて積極的な役割を果たすこと。「啓発」「教育」のみに終始して、実質的に差別の実態を放置したままでは、外国人住民にとって、日本の地域社会、行政は信頼に足るものにはなりえない。</t>
  </si>
  <si>
    <t>人種差別問題について、最低限必要な知識を学校教育、社会教育で学ぶこと。大阪を含めた日本社会が、日本人住民と外国人住民の両方が主人公として成り立っているという価値観を築くこと。</t>
  </si>
  <si>
    <t>社会福祉協議会</t>
  </si>
  <si>
    <t>行政機関については、人種差別行為者への、差別解消に向けた指導。その根拠となる、人種差別を解消するための法律、条例の施行、それに向けた意見交換。外国人住民のなかにも国籍その他、様々な多様性がある。移民第一世代、第二世代以降は、特に日本語の習得と権利保障が密接に関連しているが、行政による日本語教育支援が極めて貧弱に感じる。少なくとも、過去30年以上にわたって、様々な外国人住民を受入れ、その労働力、税務負担などを社会維持のために利用してきた一方、彼彼女たちを社会的に統合する努力を怠ってきたと言わざるをえない。一方、日本で生まれ育った世代のなか、特に第三世代以降は、言語的な支援は殆ど不要であるが、社会構造的な人種差別得が存在するなかで、社会資源へのアクセスについて、心理的障壁が少なからず存在する。また、世代を問わず、いじめ、ハラスメント、入居、就職差別等の人種差別による被害が厳然として存在する。2017年に法務省が発表した「外国人住民調査報告書」をみても、それらが、「教育・啓発」による間接的な解消を待つ次元ではなく、直ちに法的な対処が必要な状況であることは明らかだ。本来は国が立法により対処すべきことであるが、大阪は、かつて国によるヘイトスピーチ解消法の施行を待たず、「大阪市ヘイトスピーチ対処条例」を施行させた、良き前例がある。国による対処を促す意味でも、大阪の自治体独自の人種差別解消と被害救済の根拠となる条例制定をおこなうべきであり、そのための情報提供等、当センターとして協力、連携していきたいと考えている。</t>
  </si>
  <si>
    <t>ごみの捨て方</t>
  </si>
  <si>
    <t>私たちは、高齢者・障がい者環境出前授業を実施している中で、八尾市の公民館活動として、お誘いを受け、外国にルーツを持つ子どものお世話をされているNPO団体にお声かけ頂き、参加させていただきました。八尾市のごみの分別の方法を勉強しながら、玉ねぎ染めのエコバックを制作するフィールドワークをしてもらいます。障がい児の妹のお世話をしながら、授業に参加されていた小5ののおねえちゃんに「妹さんは、私たちが見るから、自分のだけ頑張って」と声掛けすると「そんな声かけして貰ったのは初めて・・・」と泣き出しました。一方、指導に当たられているＮＰＯの人からは「この子たちはアイロンをかける風習がないので、この取り組みの中で、体験させてあげたい。」と言われました。特別なことはできないかもしれませんが、ご活用いただけたら嬉しいです。</t>
  </si>
  <si>
    <t>日本語学習のサポートをしていきたい。</t>
  </si>
  <si>
    <t>文庫が交流の場となるようにしていきたい。</t>
  </si>
  <si>
    <t>情報提供</t>
  </si>
  <si>
    <t>外国人の方への心配ごとというよりも、多くの日本人の植民地主義的なものの考え方をどうして変えていけるかに活動の主体を置いている。</t>
  </si>
  <si>
    <t>日本社会が外国人を住民としてしっかり受け入れること。その逆で、日本人が近くに暮らす外国人とどう出会えるかが大きな課題だと思う。</t>
  </si>
  <si>
    <t>日本人が近くに暮らす外国人とどう出会えるかが大きな課題だと思う。</t>
  </si>
  <si>
    <t>地域の他のNPOが主催する行事に参加している。_x000D_
クリスマス会や節分など四季を通しての行事など。</t>
  </si>
  <si>
    <t>自国の映画が大阪で開催される国際映画祭にノミネートされていても、その情報に触れる機会が希薄であること。</t>
  </si>
  <si>
    <t>その国の人々が活躍できるステージを設けることが良いかと思います。</t>
  </si>
  <si>
    <t>その方の国の文化や言語が必要となった時に相談できるルートの確保。</t>
  </si>
  <si>
    <t>各国の在住理事</t>
  </si>
  <si>
    <t>ニューヨークに拠点があり、映画の世界共通言語である英語を用いて世界各国と交流をしています。以前、イタリアの映画作品が入選した折、来日されたイタリア人映画監督との交流に他団体の力をお借りしたことがありますが、とても豊かな交流となりました。ドイツの映画祭を視察に訪れた際にはサポートに尽力をしてくれたのは現地在住の市民でした。助けが必要であることを発信して、またそれを受信して拡散する機能はとても大切だと感じています。</t>
  </si>
  <si>
    <t>「淀川区民福祉のつどい」にて周知活動</t>
  </si>
  <si>
    <t>検討中。淀川社協はハブ機能を担う。</t>
  </si>
  <si>
    <t>食料支援、サニタリー支援</t>
  </si>
  <si>
    <t>お互い一歩ずつ踏み出して支援する。自国の発信。</t>
  </si>
  <si>
    <t>先入観を持たない。</t>
  </si>
  <si>
    <t>民間の支援者、団体</t>
  </si>
  <si>
    <t>周知活動</t>
  </si>
  <si>
    <t>日本語教室の活動</t>
  </si>
  <si>
    <t>外国人防災に関する講習の案内</t>
  </si>
  <si>
    <t>特にコロナ渦において、多様な言語での対応や手続きなどの解説が充実していないと感じ、またわかりやすさも不十分と感じる。当社では代わりに各機関へ問い合わせたり、通訳翻訳で対応するしかない。</t>
  </si>
  <si>
    <t>就労の機会に多く恵まれること</t>
  </si>
  <si>
    <t>子供の頃から外国人と触れ合う機会を増やすこと</t>
  </si>
  <si>
    <t>日本語学校としては、法務省や外務省、近年であれば厚労省などの関係省庁からの情報がより早く、漏れなく配信されるような形が望ましい。_x000D_
(各省庁のHPを毎日確認し、サイト内を探し回ることが常であり、近年では入管庁はメールアドレスを登録すれば教育機関向けの情報は配信してくれるようになった。そういった入手したい関連情報を登録すれば自動配信されるようなシステムが、各省庁や自治体に広がれば便利かと思う。)</t>
  </si>
  <si>
    <t>在留資格の手続きをする際に、お困りごとをヒアリングしています。</t>
  </si>
  <si>
    <t>多くの団体が外国人サポートをしていることを、もっと外国人様に伝えたいと思っています。_x000D_
具体的には各団体が連携してイベントを開催するなどして、このことを周知し、活動規模を広げていくこと肝要かと思います。</t>
  </si>
  <si>
    <t>入国前、入国後の講習と、月１回の訪問でヒアリングし対応している</t>
  </si>
  <si>
    <t>外国人の間でコミュニティがあり、いろいろな情報や仕事などの斡旋など、悪い部分があれば情報共有したいし、してもらいたい。それを実習生や監理している外国人に教え、影響がないようにしたいですね。</t>
  </si>
  <si>
    <t>配属している企業を通して、従業員の指導を進む</t>
  </si>
  <si>
    <t>交流会を周知し、多くの外国人に参加案内を届く</t>
  </si>
  <si>
    <t>配属している企業を通して、従業員に案内する</t>
  </si>
  <si>
    <t>個別に指導している。</t>
  </si>
  <si>
    <t>研修で教育している。</t>
  </si>
  <si>
    <t>その都度、個別対応をしている</t>
  </si>
  <si>
    <t>地域で関わってもらえそうな人をあたる</t>
  </si>
  <si>
    <t>防災講座を開く企画を考案中</t>
  </si>
  <si>
    <t>個別相談を受けて対応している</t>
  </si>
  <si>
    <t>難民認定が世界基準に合わないため認定に向けた支援に苦労している。在留資格取得の相談が多い。日本社会のセノフォビアから難民移住者を擁護する必要がある。市民や学校に向けた啓発活動は必至。</t>
  </si>
  <si>
    <t>上記の項目は全て日本の社会に合わせることを求めている。共生社会に必要なのは、外国人を日本社会の狭い枠にはめ込もうとする日本人の意識を変えないと実現しない。このアンケートを作った人は外国人も日本社会に合わせる努力が必須だと思っているように見える。</t>
  </si>
  <si>
    <t>例えば「ご近所で挨拶すること」は、日本人が外国人に挨拶する必要がある、との質問なのかよくわからない。確かに日本人は外国人に挨拶すらせず無視する傾向がある。国籍問わず普通にご近所づきあいができるくらいの社会であるべき</t>
  </si>
  <si>
    <t>外国人が暮らしやすい社会になるには、さまざまなネットワーク活動が不可欠だと思う</t>
  </si>
  <si>
    <t>登録支援機関として、初めて日本に入国する特定技能外国人に対しては生活ルール等もレクチャーします。</t>
  </si>
  <si>
    <t>登録支援機関として、支援する特定技能外国人に対してはサポートを行います。</t>
  </si>
  <si>
    <t>登録支援機関としての支援する特定技能外国人に対してはレクチャーします。</t>
  </si>
  <si>
    <t>ゴミの分別ルールについて母国語での説明</t>
  </si>
  <si>
    <t>就職活動の支援</t>
  </si>
  <si>
    <t>事前教育、実地指導</t>
  </si>
  <si>
    <t>防災センターでの体験</t>
  </si>
  <si>
    <t>毎月の定期訪問時の情報提供</t>
  </si>
  <si>
    <t>周囲の日本人からの声掛けや配慮</t>
  </si>
  <si>
    <t>セミナーへの登壇や相談会の開催等</t>
  </si>
  <si>
    <t>独自に母国語でマニュアルを作成している。</t>
  </si>
  <si>
    <t>外国人家族に対する日本語教育に協力したい。家族を来日させ、生活上、日本語教育が必要な場合（小学校など）、生活に必要な日本語教育を提供し、滞在者が生活に馴染めるよう貢献したい。</t>
  </si>
  <si>
    <t>海外駐在経験者の日本人が、文化の違いを入社時に説明を実施している。</t>
  </si>
  <si>
    <t>入居時に、近隣の挨拶を徹底。問題があれば連絡をいただき、即問題解決に取り組んでいる。</t>
  </si>
  <si>
    <t>入社時、災害時の避難場所等を説明している。</t>
  </si>
  <si>
    <t>定期訪問を実施し、生活部面での問題点をヒアリングし対応している。</t>
  </si>
  <si>
    <t>まだまだ外国人の受け入れには、偏見や文化の違いなど問題が発生しますので、企業レベルの改善ではなく国、府を交えて共有できればもっと外国人雇用が進むと思います。</t>
  </si>
  <si>
    <t>個別対応</t>
  </si>
  <si>
    <t>求職者情報、求人者情報などの受発信。_x000D_
外国人就労に関する企業の相談の対応や外国人自身の相談対応など、日本語教育、マナー教育などの協働。</t>
  </si>
  <si>
    <t>そもそも行政の発行物が多言語化しておらず理解しないまま生活をスタートさせているため、生活講習の時間を設けるようにしている</t>
  </si>
  <si>
    <t>地域住民への引越の挨拶等、昔の日本では当たり前だった取り組みを行っています</t>
  </si>
  <si>
    <t>とにかく高いところに逃げるように母国語で伝達</t>
  </si>
  <si>
    <t>生活相談をLINEで常時行っています</t>
  </si>
  <si>
    <t>外国人労働者の人口は年々増えてきており、当社を介して日本の企業に就職していった外国人材も通算で２０００名を超えて参りました。その中で、外国人材がこれから日本社会に溶け込んでいくためには行政のお力で変えていただくべき点もたくさんあると感じており、「外国人」「日本人」という隔てのない柔軟な交流の機会の創出に参画させていただきたいです。</t>
  </si>
  <si>
    <t>ゴミ出しなどの指導</t>
  </si>
  <si>
    <t>外国人可能な不動産の紹介</t>
  </si>
  <si>
    <t>母国語での避難マニュアル作成支援</t>
  </si>
  <si>
    <t>無料ビザ相談会の開催</t>
  </si>
  <si>
    <t>入国前より事前教育に力を入れると同時に入国後もサポートさせて頂きます。</t>
  </si>
  <si>
    <t>お手伝いさせて頂いております。</t>
  </si>
  <si>
    <t>避難経路等につきましては、情報共有に努めております。</t>
  </si>
  <si>
    <t>常時SNS等で情報共有に努めております。</t>
  </si>
  <si>
    <t>日本人との共存についての理解、歩み寄り</t>
  </si>
  <si>
    <t>学内でオリエンテーションを実施している</t>
  </si>
  <si>
    <t>避難訓練実施時に伝えている</t>
  </si>
  <si>
    <t>関係機関からの情報を適宜共有している。時に説明会を開く。</t>
  </si>
  <si>
    <t>詐欺被害に合わないかが心配。_x000D_
対応：関係機関からの情報を適宜共有している。時に説明会を開く。</t>
  </si>
  <si>
    <t>各市町村から頂く図入りの資料を基に説明</t>
  </si>
  <si>
    <t>日本人が外国人、弊社は特にミャンマー人のため敬遠されるため進んで自分から近所の方に挨拶するように注意している。</t>
  </si>
  <si>
    <t>各市町村から頂くハザードマップを入居時に母国語で説明している。</t>
  </si>
  <si>
    <t>生活必需品が必要な場合は、一緒に探して買いに行く。</t>
  </si>
  <si>
    <t>外国人の心配ごとよりも日本人が外国人を敬遠しすぎる。</t>
  </si>
  <si>
    <t>外国人だからといって避けるのではなく、積極的にコミニケーションを取る必要があると思う。</t>
  </si>
  <si>
    <t>今回のアンケートもそうだが、全てが一方通行すぎる。_x000D_メルマガ等、情報共有され活用するべきだと思う。</t>
  </si>
  <si>
    <t>随時Messengerにて告知。</t>
  </si>
  <si>
    <t>随時、facebookなどで投稿</t>
  </si>
  <si>
    <t>日本のビジネス(社会に出たとき)ルールを学ぶこと。日本人の言い回しなどの本当はどういう意図をもって日本人が話しているか、こう言ったときにどういえば正解なのか…という日本人とのコミュニケーションの仕方</t>
  </si>
  <si>
    <t>「やさしい日本語」だと思います。</t>
  </si>
  <si>
    <t>外国人とどのような活動をされているのか日々共有していきたいと感じます。</t>
  </si>
  <si>
    <t>文化交流ができれば</t>
  </si>
  <si>
    <t>コミュニティのSNSを利用できれば</t>
  </si>
  <si>
    <t>各言語ごとの説明会などが、必要</t>
  </si>
  <si>
    <t>子供たちの自立するための教育</t>
  </si>
  <si>
    <t>いきなり、日本の常識をあてはめないで、_x000D_
時間をかけて、相互理解が、できるようになる</t>
  </si>
  <si>
    <t>１</t>
  </si>
  <si>
    <t>日本語教室のなかでの日本文化や習慣の説明</t>
  </si>
  <si>
    <t>地域イベントへの参加、外国人同士の交流、地域清掃活動への参加、子育てサロンへの誘導</t>
  </si>
  <si>
    <t>未就学児のコロナワクチン申込、</t>
  </si>
  <si>
    <t>外国人支援に特化せず、インクルーシブなイベントによる多様性の体感。地域コミュニティへのソフトランディング</t>
  </si>
  <si>
    <t>コミュニティへのつなぎ</t>
  </si>
  <si>
    <t>オユモ主催の日韓交流会にて日本人との交流を増やし、いち早く日本の生活に慣れられるようサポートする。</t>
  </si>
  <si>
    <t>災害時の知識を、当サイト、SNSを行使して定期的に発信する。提携している不動産屋のほうで、入居時にきちんと避難方法、避難経路等説明していただく。</t>
  </si>
  <si>
    <t>当サイト、その他SNSで情報の発信に力を入れていく</t>
  </si>
  <si>
    <t>日本の伝統文化を体験できる交流会等、なにか今後そういった催しを開催したいと考えています。</t>
  </si>
  <si>
    <t>学内で、生活ルールや交通ルール等に関するオリエンテーションを実施している。</t>
  </si>
  <si>
    <t>学内で防災に関する講座を実施している。</t>
  </si>
  <si>
    <t>学生からの相談には、適宜に対応。日本に住む同国人からの情報もあるよう。</t>
  </si>
  <si>
    <t>行政や銀行、携帯電話の申込等の手続きがわかりにくい。より一層の多言語化や簡素化をお願いしたいです。</t>
  </si>
  <si>
    <t>外国人も共に地域を形づくる仲間だという意識。違いを豊かさととらえられる寛容さ。外国人の方が一方的に日本社会に合わせるのではなく、外国人も含めてみんなが住みやすい地域になるため必要なことを一緒に考えていく姿勢が必要だと思います。</t>
  </si>
  <si>
    <t>大阪府</t>
  </si>
  <si>
    <t>大阪市浪速区</t>
    <rPh sb="0" eb="3">
      <t>オオサカシ</t>
    </rPh>
    <rPh sb="3" eb="6">
      <t>ナニワク</t>
    </rPh>
    <phoneticPr fontId="9"/>
  </si>
  <si>
    <t>大阪市生野区</t>
  </si>
  <si>
    <t>大阪市西区</t>
  </si>
  <si>
    <t>非公開</t>
    <rPh sb="0" eb="3">
      <t>ヒコウカイ</t>
    </rPh>
    <phoneticPr fontId="9"/>
  </si>
  <si>
    <t>大阪市阿倍野区</t>
    <rPh sb="0" eb="3">
      <t>オオサカシ</t>
    </rPh>
    <rPh sb="3" eb="7">
      <t>アベノク</t>
    </rPh>
    <phoneticPr fontId="9"/>
  </si>
  <si>
    <t>大阪府</t>
    <rPh sb="0" eb="3">
      <t>オオサカフ</t>
    </rPh>
    <phoneticPr fontId="9"/>
  </si>
  <si>
    <t>貝塚市</t>
    <rPh sb="0" eb="3">
      <t>カイヅカシ</t>
    </rPh>
    <phoneticPr fontId="9"/>
  </si>
  <si>
    <t>大阪市城東区</t>
  </si>
  <si>
    <t>大阪市生野区</t>
    <rPh sb="0" eb="3">
      <t>オオサカシ</t>
    </rPh>
    <rPh sb="3" eb="6">
      <t>イクノク</t>
    </rPh>
    <phoneticPr fontId="9"/>
  </si>
  <si>
    <t>大阪市中央区</t>
    <rPh sb="0" eb="3">
      <t>オオサカシ</t>
    </rPh>
    <rPh sb="3" eb="6">
      <t>チュウオウク</t>
    </rPh>
    <phoneticPr fontId="9"/>
  </si>
  <si>
    <t>土佐堀1‐6‐3　
JAM西日本会館５F　市民オフィス内</t>
  </si>
  <si>
    <t>千葉県</t>
    <rPh sb="0" eb="3">
      <t>チバケン</t>
    </rPh>
    <phoneticPr fontId="9"/>
  </si>
  <si>
    <t>柏市</t>
  </si>
  <si>
    <t>泉町6番41号</t>
  </si>
  <si>
    <t>東大阪市</t>
    <rPh sb="0" eb="4">
      <t>ヒガシオオサカシ</t>
    </rPh>
    <phoneticPr fontId="9"/>
  </si>
  <si>
    <t>大阪市北区</t>
    <rPh sb="0" eb="3">
      <t>オオサカシ</t>
    </rPh>
    <rPh sb="3" eb="5">
      <t>キタク</t>
    </rPh>
    <phoneticPr fontId="9"/>
  </si>
  <si>
    <t>大阪市中央区</t>
    <rPh sb="0" eb="3">
      <t>オオサカシ</t>
    </rPh>
    <phoneticPr fontId="9"/>
  </si>
  <si>
    <t>東大阪市</t>
    <rPh sb="3" eb="4">
      <t>シ</t>
    </rPh>
    <phoneticPr fontId="9"/>
  </si>
  <si>
    <t>加納八丁目26番16号</t>
  </si>
  <si>
    <t>大阪市天王寺区</t>
    <rPh sb="0" eb="3">
      <t>オオサカシ</t>
    </rPh>
    <rPh sb="3" eb="7">
      <t>テンノウジク</t>
    </rPh>
    <phoneticPr fontId="9"/>
  </si>
  <si>
    <t>大阪市西区</t>
    <rPh sb="0" eb="3">
      <t>オオサカシ</t>
    </rPh>
    <rPh sb="3" eb="5">
      <t>ニシク</t>
    </rPh>
    <phoneticPr fontId="9"/>
  </si>
  <si>
    <t>大阪市淀川区</t>
    <rPh sb="0" eb="3">
      <t>オオサカシ</t>
    </rPh>
    <phoneticPr fontId="9"/>
  </si>
  <si>
    <t>大阪市淀川区</t>
    <rPh sb="0" eb="3">
      <t>オオサカシ</t>
    </rPh>
    <rPh sb="3" eb="6">
      <t>ヨドガワク</t>
    </rPh>
    <phoneticPr fontId="9"/>
  </si>
  <si>
    <t>阪南町1-45-1-302</t>
  </si>
  <si>
    <t>大阪市淀川区</t>
  </si>
  <si>
    <t>大阪市住吉区</t>
    <rPh sb="0" eb="6">
      <t>オオサカシスミヨシク</t>
    </rPh>
    <phoneticPr fontId="9"/>
  </si>
  <si>
    <t>浅香２－２－５７</t>
  </si>
  <si>
    <t>大阪市住吉区</t>
    <rPh sb="0" eb="3">
      <t>オオサカシ</t>
    </rPh>
    <phoneticPr fontId="9"/>
  </si>
  <si>
    <t>岸和田市</t>
    <rPh sb="3" eb="4">
      <t>シ</t>
    </rPh>
    <phoneticPr fontId="9"/>
  </si>
  <si>
    <t>荒木町１丁目１７番１マドカホール内</t>
  </si>
  <si>
    <t>津雲台1-2-1千里ニュータウンプラザ6階</t>
  </si>
  <si>
    <t>箕面市</t>
    <rPh sb="2" eb="3">
      <t>シ</t>
    </rPh>
    <phoneticPr fontId="9"/>
  </si>
  <si>
    <t>小野原西5-2-36箕面市立多文化交流センター</t>
  </si>
  <si>
    <t>大阪市西淀川区</t>
    <rPh sb="5" eb="6">
      <t>カワ</t>
    </rPh>
    <rPh sb="6" eb="7">
      <t>ク</t>
    </rPh>
    <phoneticPr fontId="9"/>
  </si>
  <si>
    <t>千舟1－1－1あおぞらビル４階</t>
  </si>
  <si>
    <t>上本町8-2-6</t>
  </si>
  <si>
    <t>本町橋2-5ﾏｲﾄﾞｰﾑおおさか5階</t>
  </si>
  <si>
    <t>大阪市西成区</t>
    <rPh sb="0" eb="3">
      <t>オオサカシ</t>
    </rPh>
    <rPh sb="3" eb="6">
      <t>ニシナリク</t>
    </rPh>
    <phoneticPr fontId="9"/>
  </si>
  <si>
    <t>岸里1丁目5番20号　西成区合同庁舎8階</t>
  </si>
  <si>
    <t>土佐堀1-5-6</t>
  </si>
  <si>
    <t>大阪市中央区</t>
  </si>
  <si>
    <t>大阪市港区</t>
    <rPh sb="0" eb="3">
      <t>オオサカシ</t>
    </rPh>
    <rPh sb="3" eb="5">
      <t>ミナトク</t>
    </rPh>
    <phoneticPr fontId="9"/>
  </si>
  <si>
    <t>大阪市北区</t>
  </si>
  <si>
    <t>北堀江４-３-２</t>
  </si>
  <si>
    <t>大阪市東住吉区</t>
    <rPh sb="0" eb="3">
      <t>オオサカシ</t>
    </rPh>
    <rPh sb="3" eb="7">
      <t>ヒガシスミヨシク</t>
    </rPh>
    <phoneticPr fontId="9"/>
  </si>
  <si>
    <t>長居公園１－１</t>
  </si>
  <si>
    <t>中寺1-1-54大阪社会福祉指導ｾﾝﾀｰ3F</t>
  </si>
  <si>
    <t>大阪市鶴見区</t>
    <rPh sb="0" eb="6">
      <t>オオサカシツルミク</t>
    </rPh>
    <phoneticPr fontId="9"/>
  </si>
  <si>
    <t>鶴見２丁目22番５－603号</t>
  </si>
  <si>
    <t>清水丘１－15－23</t>
  </si>
  <si>
    <t>上町１丁目15番15－904</t>
  </si>
  <si>
    <t>西心斎橋2-10-15 心斎橋ロジックビル1F奥</t>
  </si>
  <si>
    <t>茶屋町２番30号大阪聖パウロ教会3階</t>
    <rPh sb="0" eb="1">
      <t>チャ</t>
    </rPh>
    <phoneticPr fontId="9"/>
  </si>
  <si>
    <t>大阪市都島区</t>
    <rPh sb="0" eb="3">
      <t>オオサカシ</t>
    </rPh>
    <phoneticPr fontId="9"/>
  </si>
  <si>
    <t>都島中通１丁目５番25号</t>
  </si>
  <si>
    <t>大阪市西区</t>
    <rPh sb="0" eb="3">
      <t>オオサカシ</t>
    </rPh>
    <rPh sb="3" eb="4">
      <t>ニシ</t>
    </rPh>
    <rPh sb="4" eb="5">
      <t>ク</t>
    </rPh>
    <phoneticPr fontId="9"/>
  </si>
  <si>
    <t>西本町1-7-7CE西本町ﾋﾞﾙ8F</t>
  </si>
  <si>
    <t>大阪市西区</t>
    <rPh sb="0" eb="3">
      <t>オオサカシ</t>
    </rPh>
    <phoneticPr fontId="9"/>
  </si>
  <si>
    <t>桃谷5丁目5-37いくのコーライブズパークA棟2階</t>
  </si>
  <si>
    <t>高槻市</t>
    <rPh sb="0" eb="2">
      <t>タカツキ</t>
    </rPh>
    <rPh sb="2" eb="3">
      <t>シ</t>
    </rPh>
    <phoneticPr fontId="9"/>
  </si>
  <si>
    <t>大畑町2-7摂津マンションB-501</t>
  </si>
  <si>
    <t>十八条２－１５－１</t>
  </si>
  <si>
    <t>桃谷5-5-37いくのコーライブズパークA棟2階</t>
  </si>
  <si>
    <t>大阪市生野区</t>
    <rPh sb="0" eb="3">
      <t>オオサカシ</t>
    </rPh>
    <rPh sb="3" eb="5">
      <t>イクノ</t>
    </rPh>
    <rPh sb="5" eb="6">
      <t>ク</t>
    </rPh>
    <phoneticPr fontId="9"/>
  </si>
  <si>
    <t>西天満１丁目2-5大阪ＪＡビル12階（なにわ橋法律事務所内）</t>
  </si>
  <si>
    <t>法円坂1-1-35 大阪市教育会館</t>
  </si>
  <si>
    <t>瓦町4丁目4－7　8F</t>
  </si>
  <si>
    <t>末広町3-3 ネパール商工会議所内</t>
  </si>
  <si>
    <t>鶴橋2丁目15番27号</t>
  </si>
  <si>
    <t>谷町９丁目２番８－1403号</t>
  </si>
  <si>
    <t>大阪市東淀川区</t>
  </si>
  <si>
    <t>大阪市鶴見区</t>
  </si>
  <si>
    <t>杭全1-15-18大西ビル3F</t>
  </si>
  <si>
    <t>京町堀１丁目１７番１６－９０１号</t>
  </si>
  <si>
    <t>本町3-3-2-101</t>
  </si>
  <si>
    <t>江戸堀1丁目22番7-602号</t>
  </si>
  <si>
    <t>中川西3丁目10番18号</t>
  </si>
  <si>
    <t>大阪市港区</t>
  </si>
  <si>
    <t>波除4丁目１番３７号 ＨＲＣビル９階</t>
  </si>
  <si>
    <t>西本町1-7-7　ＣＥ西本町ビル8F</t>
  </si>
  <si>
    <t>安土町1-5-8　本町DSビル803号室</t>
  </si>
  <si>
    <t>西本町３丁目１番46号奥内第五ビル415号</t>
  </si>
  <si>
    <t>十八条2-7-28</t>
  </si>
  <si>
    <t>ひえ島町32-8</t>
  </si>
  <si>
    <t>東京都</t>
    <rPh sb="0" eb="3">
      <t>トウキョウト</t>
    </rPh>
    <phoneticPr fontId="9"/>
  </si>
  <si>
    <t>港区</t>
    <rPh sb="0" eb="2">
      <t>ミナトク</t>
    </rPh>
    <phoneticPr fontId="9"/>
  </si>
  <si>
    <t>芝5-14-2鈴木ビル2階</t>
  </si>
  <si>
    <t>東天満2-7-12　スターポート</t>
  </si>
  <si>
    <t>三国本町2-14-3淀川区在宅ｻｰﾋﾞｽｾﾝﾀｰやすらぎ内</t>
  </si>
  <si>
    <t>府中町二丁目7番5号</t>
  </si>
  <si>
    <t>大阪市阿倍野区</t>
    <rPh sb="0" eb="3">
      <t>オオサカシ</t>
    </rPh>
    <phoneticPr fontId="9"/>
  </si>
  <si>
    <t>大阪市生野区</t>
    <rPh sb="0" eb="3">
      <t>オオサカシ</t>
    </rPh>
    <phoneticPr fontId="9"/>
  </si>
  <si>
    <t>立売堀1-1-3</t>
  </si>
  <si>
    <t>府中町６丁目１３番１８３号</t>
  </si>
  <si>
    <t>都島本通1-6-19リンクビル都島本通6階</t>
  </si>
  <si>
    <t>堺市堺区</t>
  </si>
  <si>
    <t>戎島町2-53-1 キッコービル502</t>
  </si>
  <si>
    <t>中垣内6-7-19</t>
  </si>
  <si>
    <t>堺市堺区</t>
    <rPh sb="0" eb="2">
      <t>サカイシ</t>
    </rPh>
    <rPh sb="2" eb="4">
      <t>サカイク</t>
    </rPh>
    <phoneticPr fontId="9"/>
  </si>
  <si>
    <t>玉造2-24-22</t>
  </si>
  <si>
    <t>吹田市</t>
    <rPh sb="0" eb="3">
      <t>スイタシ</t>
    </rPh>
    <phoneticPr fontId="9"/>
  </si>
  <si>
    <t>蛍池西町2-7-26NACLビル２階</t>
  </si>
  <si>
    <t>清水1-29-20</t>
  </si>
  <si>
    <t>鴻池元町3-23-202号</t>
  </si>
  <si>
    <t>新町1-2-13新町ビル4F</t>
    <rPh sb="0" eb="2">
      <t>シンマチ</t>
    </rPh>
    <phoneticPr fontId="9"/>
  </si>
  <si>
    <t>山田北5-14</t>
  </si>
  <si>
    <t>中之町西1-1-30JFFビル</t>
  </si>
  <si>
    <t>堺市北区</t>
  </si>
  <si>
    <t>大日町２丁目１８番１号</t>
  </si>
  <si>
    <t>泉南郡岬町</t>
  </si>
  <si>
    <t>天神1-10-21-303</t>
  </si>
  <si>
    <t>栄町５−１９</t>
  </si>
  <si>
    <t>大阪市東淀川区</t>
    <rPh sb="0" eb="2">
      <t>オオサカ</t>
    </rPh>
    <rPh sb="2" eb="3">
      <t>シ</t>
    </rPh>
    <phoneticPr fontId="9"/>
  </si>
  <si>
    <t>柴島3-10-19</t>
  </si>
  <si>
    <t>若松町５丁目3-3</t>
  </si>
  <si>
    <t>瓦町4丁目5番9号 井門瓦町ビル8F</t>
  </si>
  <si>
    <t>大池町17-17</t>
  </si>
  <si>
    <t>東天満1-10-20ECC本社ビル5F</t>
  </si>
  <si>
    <t>瓦町4-3-14御堂アーバンライフ406</t>
  </si>
  <si>
    <t>大阪市平野区</t>
  </si>
  <si>
    <t>西本町１－５－２０　サーミー本町ビル３F</t>
  </si>
  <si>
    <t>西中島 7-1-26　オリエンタル新大阪ビル 4階</t>
  </si>
  <si>
    <t>巽東2丁目1番17号</t>
  </si>
  <si>
    <t>真砂1-12-5 2Ｆ</t>
  </si>
  <si>
    <t>萱野4-3-10 箕面野口ビル3F</t>
  </si>
  <si>
    <t>北江口4-3-18</t>
  </si>
  <si>
    <t>広芝町10番25号第2池上ビル1階</t>
  </si>
  <si>
    <t>高松東一丁目10番37号泉佐野センタービル・コンバーチブル棟4階</t>
  </si>
  <si>
    <t>淡輪6092-7</t>
  </si>
  <si>
    <t>新今里1-11-3</t>
  </si>
  <si>
    <t>伏屋町1-11-22</t>
  </si>
  <si>
    <t>淡路町3-6-12ローズプラザ401</t>
  </si>
  <si>
    <t>小野原西４丁目４−１６</t>
  </si>
  <si>
    <t>農人橋2-1-30谷町八木ビル3階</t>
  </si>
  <si>
    <t>向陵中町4丁4－1 三栄ビル501</t>
  </si>
  <si>
    <t>信達牧野1541番</t>
  </si>
  <si>
    <t>若松町東1丁目2番6号</t>
  </si>
  <si>
    <t>宮原2-14-14-4F</t>
  </si>
  <si>
    <t>南久宝寺町4丁目4-1新御堂ビル</t>
  </si>
  <si>
    <t>甲斐町東５丁1-18</t>
  </si>
  <si>
    <t>新宿区</t>
  </si>
  <si>
    <t>新宿6-7-1-502</t>
  </si>
  <si>
    <t>山之上北町5-2-501</t>
  </si>
  <si>
    <t>芝田2-5-8</t>
  </si>
  <si>
    <t>丸山通1-6-3</t>
  </si>
  <si>
    <t>鳥飼野々1-16-8-1</t>
  </si>
  <si>
    <t>玉造2-26-47</t>
  </si>
  <si>
    <t>北堀江2-9-14</t>
  </si>
  <si>
    <t>十三元今里1-1-52</t>
  </si>
  <si>
    <t>喜連5-2-38</t>
  </si>
  <si>
    <t>天満1丁目8-24</t>
  </si>
  <si>
    <t>金田町1-13-11</t>
  </si>
  <si>
    <t>北安井町1-10</t>
  </si>
  <si>
    <t>遠里小野2-9-12サザンクロス103</t>
  </si>
  <si>
    <t>大隅１－１－２５</t>
  </si>
  <si>
    <t>島之内1-22-20堺筋ビルディング8階</t>
  </si>
  <si>
    <t>堺市西区</t>
    <rPh sb="0" eb="2">
      <t>サカイシ</t>
    </rPh>
    <rPh sb="2" eb="4">
      <t>ニシク</t>
    </rPh>
    <phoneticPr fontId="9"/>
  </si>
  <si>
    <t>小路東5-5-26　1F</t>
  </si>
  <si>
    <t>加納4-8-27</t>
  </si>
  <si>
    <t>中川東1-8-19</t>
  </si>
  <si>
    <t>大阪市西淀川区</t>
    <rPh sb="0" eb="3">
      <t>オオサカシ</t>
    </rPh>
    <rPh sb="3" eb="7">
      <t>ニシヨドガワク</t>
    </rPh>
    <phoneticPr fontId="9"/>
  </si>
  <si>
    <t>出来島1-13-2</t>
  </si>
  <si>
    <t>桑津3丁目26-2天王寺ジェイオービル5F</t>
  </si>
  <si>
    <t>萩之茶屋2-8-5</t>
  </si>
  <si>
    <t>幸町２丁目4-12</t>
  </si>
  <si>
    <t>大和田4-12-16</t>
  </si>
  <si>
    <t>神山町11-12</t>
  </si>
  <si>
    <t>〒544-0034</t>
  </si>
  <si>
    <t>〒550-0002</t>
  </si>
  <si>
    <t>〒537-0013</t>
  </si>
  <si>
    <t>〒597-8585</t>
  </si>
  <si>
    <t>〒560-0026</t>
  </si>
  <si>
    <t>〒550‐0001</t>
  </si>
  <si>
    <t>〒277-0022</t>
  </si>
  <si>
    <t>〒530-0047</t>
  </si>
  <si>
    <t>〒578-0901</t>
  </si>
  <si>
    <t>〒535-0031</t>
  </si>
  <si>
    <t>〒550-0005</t>
  </si>
  <si>
    <t>〒532-0004　</t>
  </si>
  <si>
    <t>〒540-0026</t>
  </si>
  <si>
    <t>〒545-0021</t>
  </si>
  <si>
    <t>〒532-0011</t>
  </si>
  <si>
    <t>〒558-0021</t>
  </si>
  <si>
    <t>〒530-0013</t>
  </si>
  <si>
    <t>〒596-0004</t>
  </si>
  <si>
    <t>〒565-0862</t>
  </si>
  <si>
    <t>〒562-0032</t>
  </si>
  <si>
    <t>〒555-0013</t>
  </si>
  <si>
    <t>〒543-0001</t>
  </si>
  <si>
    <t>〒540-0029</t>
  </si>
  <si>
    <t>〒550-0013</t>
  </si>
  <si>
    <t>〒557-0041</t>
  </si>
  <si>
    <t>〒532-0004</t>
  </si>
  <si>
    <t>〒550-0001</t>
  </si>
  <si>
    <t>〒540-0012</t>
  </si>
  <si>
    <t>〒550-0014</t>
  </si>
  <si>
    <t>〒546-0034</t>
  </si>
  <si>
    <t>〒552-0007</t>
  </si>
  <si>
    <t>〒542-0065</t>
  </si>
  <si>
    <t>〒534-0021</t>
  </si>
  <si>
    <t>〒538-0053</t>
  </si>
  <si>
    <t>〒558-0033</t>
  </si>
  <si>
    <t>〒540-0005</t>
  </si>
  <si>
    <t>〒530-0041</t>
  </si>
  <si>
    <t>〒542-0086</t>
  </si>
  <si>
    <t>〒544-0006</t>
  </si>
  <si>
    <t>〒534-0022</t>
  </si>
  <si>
    <t>〒541-0046</t>
  </si>
  <si>
    <t>〒569-1144</t>
  </si>
  <si>
    <t>〒532-0001</t>
  </si>
  <si>
    <t>〒541-0058</t>
  </si>
  <si>
    <t>〒540-0006</t>
  </si>
  <si>
    <t>〒546-0002</t>
  </si>
  <si>
    <t>〒541-0048</t>
  </si>
  <si>
    <t>〒530-0053</t>
  </si>
  <si>
    <t>〒544-0031</t>
  </si>
  <si>
    <t>〒542-0012</t>
  </si>
  <si>
    <t>〒559-0011</t>
  </si>
  <si>
    <t>〒538-0031</t>
  </si>
  <si>
    <t>〒542-0081</t>
  </si>
  <si>
    <t>〒550-0003</t>
  </si>
  <si>
    <t>〒541-0053</t>
  </si>
  <si>
    <t>〒560-0021</t>
  </si>
  <si>
    <t>〒544-0032</t>
  </si>
  <si>
    <t>〒541-0052</t>
  </si>
  <si>
    <t>〒530-0037</t>
  </si>
  <si>
    <t>〒552-0001</t>
  </si>
  <si>
    <t>〒544-0011</t>
  </si>
  <si>
    <t>〒557-0004</t>
  </si>
  <si>
    <t>〒555-0012</t>
  </si>
  <si>
    <t>〒556-0021</t>
  </si>
  <si>
    <t>〒543-0032</t>
  </si>
  <si>
    <t>〒530-0043</t>
  </si>
  <si>
    <t>〒541-0047</t>
  </si>
  <si>
    <t>〒532-0003</t>
  </si>
  <si>
    <t>〒571-0037</t>
  </si>
  <si>
    <t>〒530-0044</t>
  </si>
  <si>
    <t>〒530-0026</t>
  </si>
  <si>
    <t>〒532-0005</t>
  </si>
  <si>
    <t>〒552-0012</t>
  </si>
  <si>
    <t>〒594-8501</t>
  </si>
  <si>
    <t xml:space="preserve">〒550-0012 </t>
  </si>
  <si>
    <t>〒594-0071</t>
  </si>
  <si>
    <t>〒559-0985</t>
  </si>
  <si>
    <t>〒574-0013</t>
  </si>
  <si>
    <t>〒590-0943</t>
  </si>
  <si>
    <t>〒561-0813</t>
  </si>
  <si>
    <t>〒540-0004</t>
  </si>
  <si>
    <t>〒541-0054</t>
  </si>
  <si>
    <t>〒560-0036</t>
  </si>
  <si>
    <t>〒567-0059</t>
  </si>
  <si>
    <t>〒578-0974</t>
  </si>
  <si>
    <t>〒561-0832</t>
  </si>
  <si>
    <t xml:space="preserve">〒550-0013 </t>
  </si>
  <si>
    <t>〒569-0803</t>
  </si>
  <si>
    <t>〒565-0825</t>
  </si>
  <si>
    <t>〒590-0957</t>
  </si>
  <si>
    <t>〒590-0953</t>
  </si>
  <si>
    <t>〒591-8024</t>
  </si>
  <si>
    <t>〒570-0003</t>
  </si>
  <si>
    <t>〒599-0301</t>
  </si>
  <si>
    <t>〒563-0031</t>
  </si>
  <si>
    <t xml:space="preserve">〒598-0054 </t>
  </si>
  <si>
    <t>〒533-0024</t>
  </si>
  <si>
    <t>〒541-0056</t>
  </si>
  <si>
    <t>〒584-0024</t>
  </si>
  <si>
    <t>〒571-0076</t>
  </si>
  <si>
    <t>〒550-0027</t>
  </si>
  <si>
    <t>〒544-0014</t>
  </si>
  <si>
    <t>〒542-0073</t>
  </si>
  <si>
    <t>〒567-0851</t>
  </si>
  <si>
    <t>〒562-0014</t>
  </si>
  <si>
    <t>〒533-0002</t>
  </si>
  <si>
    <t>〒564-0052</t>
  </si>
  <si>
    <t>〒598-0012</t>
  </si>
  <si>
    <t>〒544-0001</t>
  </si>
  <si>
    <t>〒594-0031</t>
  </si>
  <si>
    <t>〒540-0011</t>
  </si>
  <si>
    <t>〒590-0024</t>
  </si>
  <si>
    <t>〒590-0522</t>
  </si>
  <si>
    <t>〒584-0083</t>
  </si>
  <si>
    <t>〒160-0022</t>
  </si>
  <si>
    <t>〒573-0049</t>
  </si>
  <si>
    <t xml:space="preserve">〒530-0012 </t>
  </si>
  <si>
    <t xml:space="preserve">〒545-0042 </t>
  </si>
  <si>
    <t>〒566-0053</t>
  </si>
  <si>
    <t>〒532-0028</t>
  </si>
  <si>
    <t xml:space="preserve">〒547-0027 </t>
  </si>
  <si>
    <t>〒547-0015</t>
  </si>
  <si>
    <t>〒570-0011</t>
  </si>
  <si>
    <t>〒590-0062</t>
  </si>
  <si>
    <t>〒558-0032</t>
  </si>
  <si>
    <t xml:space="preserve">〒533-0015 </t>
  </si>
  <si>
    <t xml:space="preserve">〒542-0082 </t>
  </si>
  <si>
    <t>〒544-0003</t>
  </si>
  <si>
    <t>〒555-0031</t>
  </si>
  <si>
    <t>〒540-0036</t>
  </si>
  <si>
    <t>〒530-0015</t>
  </si>
  <si>
    <t>〒546-0041</t>
  </si>
  <si>
    <t>〒550-0025</t>
  </si>
  <si>
    <t>〒555-0032</t>
  </si>
  <si>
    <t>記載なし</t>
    <rPh sb="0" eb="2">
      <t>キサイ</t>
    </rPh>
    <phoneticPr fontId="1"/>
  </si>
  <si>
    <t>記載なし</t>
    <rPh sb="0" eb="2">
      <t>キサイ</t>
    </rPh>
    <phoneticPr fontId="9"/>
  </si>
  <si>
    <t>06-6711-7601</t>
  </si>
  <si>
    <t>06-6711-7606</t>
  </si>
  <si>
    <t>072-433-7230　</t>
  </si>
  <si>
    <t>072-433-7233</t>
  </si>
  <si>
    <t xml:space="preserve">koryu@city.kaizuka.lg.jp </t>
  </si>
  <si>
    <t>06-6843-4343</t>
  </si>
  <si>
    <t>06-6843-4375</t>
  </si>
  <si>
    <t>atoms@a.zap.jp</t>
  </si>
  <si>
    <t>https://www.gold-egg.co.jp/</t>
  </si>
  <si>
    <t>HPなし</t>
  </si>
  <si>
    <t>06‐6476‐8228</t>
  </si>
  <si>
    <t>06-6476-8229</t>
  </si>
  <si>
    <t>rink@a.email.ne.jp</t>
  </si>
  <si>
    <t>https://www.npo-homepage.go.jp/npoportal/detail/012002863</t>
  </si>
  <si>
    <t>072-870-8907</t>
  </si>
  <si>
    <t>0728-70-8907</t>
  </si>
  <si>
    <t>freespacekanno@gmail.com</t>
  </si>
  <si>
    <t>06-6543-7004</t>
  </si>
  <si>
    <t>webmail@hurights.or.jp</t>
  </si>
  <si>
    <t>03-6233-9560</t>
  </si>
  <si>
    <t xml:space="preserve"> office@diversityjapan.jp </t>
  </si>
  <si>
    <t>06-6622-5645</t>
  </si>
  <si>
    <t>06-6621-7139</t>
  </si>
  <si>
    <t>community_4_children@yahoo.co.jp</t>
  </si>
  <si>
    <t>06-6697-3331</t>
  </si>
  <si>
    <t>06-6687-9790</t>
  </si>
  <si>
    <t>hasegawa@yosami-hr.com</t>
  </si>
  <si>
    <t>06-6377-5144</t>
  </si>
  <si>
    <t>06-6377-5148</t>
  </si>
  <si>
    <t>https://kansaingo.net/index.html</t>
  </si>
  <si>
    <t>072-457-9694</t>
  </si>
  <si>
    <t>kokusai@sensyu.ne.jp</t>
  </si>
  <si>
    <t>https://www.facebook.com/groups/189246191820276/?mibextid=6NoCDW</t>
  </si>
  <si>
    <t>06-6835-1192</t>
  </si>
  <si>
    <t>info@suita-sifa.org</t>
  </si>
  <si>
    <t>https://www.facebook.com/suita.sifa/</t>
  </si>
  <si>
    <t>072-727-6912</t>
  </si>
  <si>
    <t>072-727-6920</t>
  </si>
  <si>
    <t>https://docs.google.com/forms/d/e/1FAIpQLSeGXpnaQ8N0cZtbI2R9HFJlEl7JsG6PG0RrNMTeqZ2mq9H3ig/viewform</t>
  </si>
  <si>
    <t>https://ja-jp.facebook.com/Mafga/</t>
  </si>
  <si>
    <t>https://twitter.com/mafga0630</t>
  </si>
  <si>
    <t>https://www.instagram.com/explore/locations/319678521/mafga/?hl=ja</t>
  </si>
  <si>
    <t>06－6475－8885</t>
  </si>
  <si>
    <t>06－6478－5885</t>
  </si>
  <si>
    <t>webmaster@aozora.or.jp</t>
  </si>
  <si>
    <t>https://ja-jp.facebook.com/aozorazaidan/</t>
  </si>
  <si>
    <t>https://twitter.com/aozorazaidan</t>
  </si>
  <si>
    <t>https://www.instagram.com/explore/locations/243950628977640/?utm_source=ig_embed&amp;ig_rid=4a0c6413-3f52-49de-9da1-ad165e6c647f</t>
  </si>
  <si>
    <t>06-6773-8182</t>
  </si>
  <si>
    <t>06-6773-8421</t>
  </si>
  <si>
    <t>center@ih-osaka.or.jp</t>
  </si>
  <si>
    <t>https://www.facebook.com/osakaihousefoundation/</t>
  </si>
  <si>
    <t>https://twitter.com/IhouseOsaka?ref_src=twsrc%5Egoogle%7Ctwcamp%5Eserp%7Ctwgr%5Eauthor</t>
  </si>
  <si>
    <t>https://www.instagram.com/explore/locations/187428/</t>
  </si>
  <si>
    <t>06-6966-2401</t>
  </si>
  <si>
    <t>info@ofix.or.jp</t>
  </si>
  <si>
    <t>http://www.facebook.com/osakafoundation</t>
  </si>
  <si>
    <t>06-6656-0080</t>
  </si>
  <si>
    <t>06-6656-0668</t>
  </si>
  <si>
    <t>com@nishinari-shakyo.jp</t>
  </si>
  <si>
    <t>https://www.facebook.com/pages/%E8%A5%BF%E6%88%90%E5%8C%BA%E7%A4%BE%E4%BC%9A%E7%A6%8F%E7%A5%89%E5%8D%94%E8%AD%B0%E4%BC%9A/862457160432276?fref=pb&amp;amp;hc_location=profile_browser</t>
  </si>
  <si>
    <t>06-6195-8812</t>
  </si>
  <si>
    <t>06-6441-0894</t>
  </si>
  <si>
    <t>06-6445-0297</t>
  </si>
  <si>
    <t>info@osakaymca.org</t>
  </si>
  <si>
    <t>06-6539-3326</t>
  </si>
  <si>
    <t>ua0041@city.osaka.lg.jp</t>
  </si>
  <si>
    <t>http://www.oml.city.osaka.lg.jp</t>
  </si>
  <si>
    <t>https://www.facebook.com/osaka.municipal.library/</t>
  </si>
  <si>
    <t>https://twitter.com/oml_tweet</t>
  </si>
  <si>
    <t>06-6699-5631</t>
  </si>
  <si>
    <t>06-6699-5644</t>
  </si>
  <si>
    <t>info@nagai-yh.com</t>
  </si>
  <si>
    <t>06-6762-9631</t>
  </si>
  <si>
    <t>06-6762-9679</t>
  </si>
  <si>
    <t>osakavc@osakafusyakyo.or.jp</t>
  </si>
  <si>
    <t>contact@piece-of-syria.org</t>
  </si>
  <si>
    <t>https://piece-of-syria.org/</t>
  </si>
  <si>
    <t>https://www.facebook.com/piece.of.syria/</t>
  </si>
  <si>
    <t>https://twitter.com/piece_of_syria</t>
  </si>
  <si>
    <t>Instagram：https://www.instagram.com/piece.of.syria/
YouTube：https://www.youtube.com/c/PieceofSyria</t>
  </si>
  <si>
    <t>https://www.smilering.org/</t>
  </si>
  <si>
    <t>https://www.facebook.com/smileringproject/?ref=bookmarks</t>
  </si>
  <si>
    <t>https://twitter.com/smileringp</t>
  </si>
  <si>
    <t>Instagram：https://www.instagram.com/smileringproject/?hl=ja</t>
  </si>
  <si>
    <t>06-7173-3562</t>
  </si>
  <si>
    <t>https://www.facebook.com/people/%E3%82%A2%E3%83%A1%E3%83%AA%E3%82%AB%E6%9D%91%E4%B8%8D%E5%8B%95%E7%94%A3-%E6%A0%AA%E5%BC%8F%E4%BC%9A%E7%A4%BE%E3%83%A1%E3%83%AA%E3%82%A2%E3%82%B3%E3%83%BC%E3%83%87%E3%82%A3%E3%83%8D%E3%83%BC%E3%83%88/100063657186376/</t>
  </si>
  <si>
    <t>Instagram</t>
  </si>
  <si>
    <t>06-6371-1508</t>
  </si>
  <si>
    <t>amitybangladesh@kca.biglobe.ne.jp</t>
  </si>
  <si>
    <t>http://www.amitybangladesh.org/</t>
  </si>
  <si>
    <t>090-6558-6412</t>
  </si>
  <si>
    <t>info@inexs.jp</t>
  </si>
  <si>
    <t>https://www.facebook.com/mymelodyandhellokitty/posts/pfbid02va5RM9XQ5YBjemKiPYEJKrgywebgo92cyiCyUMPAXyhBo4JNR46Wfxem8NAgwvwPl</t>
  </si>
  <si>
    <t>https://inexs.jp/</t>
  </si>
  <si>
    <t>06-6586-9477</t>
  </si>
  <si>
    <t>osakakodomo@gmail.com</t>
  </si>
  <si>
    <t>https://ja-jp.facebook.com/%E3%81%8A%E3%81%8A%E3%81%95%E3%81%8B%E3%81%93%E3%81%A9%E3%82%82%E5%A4%9A%E6%96%87%E5%8C%96%E3%82%BB%E3%83%B3%E3%82%BF%E3%83%BC-781921498543787/</t>
  </si>
  <si>
    <t>06-6741-1123</t>
  </si>
  <si>
    <t>https://www.npo-homepage.go.jp/npoportal/detail/027080041</t>
  </si>
  <si>
    <t>090-8538-5253</t>
  </si>
  <si>
    <t>06-6395-5303</t>
  </si>
  <si>
    <t>vivere778@gmail.com</t>
  </si>
  <si>
    <t>https://www.facebook.com/cocokara100/</t>
  </si>
  <si>
    <t>center@korea-ngo.org</t>
  </si>
  <si>
    <t>https://korea-ngo.org/</t>
  </si>
  <si>
    <t>06-6364-0241</t>
  </si>
  <si>
    <t>06-6364-4800</t>
  </si>
  <si>
    <t>jimu@npoadr.info</t>
  </si>
  <si>
    <t>https://www.facebook.com/%E7%89%B9%E5%AE%9A%E9%9D%9E%E5%96%B6%E5%88%A9%E6%B4%BB%E5%8B%95%E6%B3%95%E4%BA%BA-%E3%82%B7%E3%83%B4%E3%82%A3%E3%83%AB%E3%83%97%E3%83%AD%E3%83%8D%E3%83%83%E3%83%88%E9%96%A2%E8%A5%BF-539806689403504/</t>
  </si>
  <si>
    <t>080-3040-6336</t>
  </si>
  <si>
    <t>h.muramatsu1368@gmail.com</t>
  </si>
  <si>
    <t>0120-833-214</t>
  </si>
  <si>
    <t>support@tsuitamon.com</t>
  </si>
  <si>
    <t>https://www.facebook.com/tsuitamon/</t>
  </si>
  <si>
    <t>YouTube：https://www.youtube.com/channel/UCJTxHsTXWJ2De-ferVGudkA</t>
  </si>
  <si>
    <t>06-6312-0476</t>
  </si>
  <si>
    <t>06-6312-0484</t>
  </si>
  <si>
    <t>morita@idc.minpaku.ac.jp</t>
  </si>
  <si>
    <t>http://www.meric.co.jp/meric/introduction/</t>
  </si>
  <si>
    <t>service@world--gift.jp</t>
  </si>
  <si>
    <t>06-6777-1039</t>
  </si>
  <si>
    <t>06-6777-2050</t>
  </si>
  <si>
    <t>kna.info@interpeople.or.jp</t>
  </si>
  <si>
    <t>https://www.facebook.com/knainterpeople/</t>
  </si>
  <si>
    <t>https://twitter.com/kna_interpeople</t>
  </si>
  <si>
    <t>https://www.ivc.jp/contact/contact.html</t>
  </si>
  <si>
    <t>https://www.ivc.jp/</t>
  </si>
  <si>
    <t>06-6840-1014</t>
  </si>
  <si>
    <t>tifa99@nifty.ne.jp</t>
  </si>
  <si>
    <t>記載なし</t>
    <rPh sb="0" eb="2">
      <t>キサイ</t>
    </rPh>
    <phoneticPr fontId="10"/>
  </si>
  <si>
    <t>06-4305-3523</t>
  </si>
  <si>
    <t>06-6445-7146</t>
  </si>
  <si>
    <t>kokusairakugo@gmail.com</t>
  </si>
  <si>
    <t>06-6715-3751</t>
  </si>
  <si>
    <t>06-6715-3752</t>
  </si>
  <si>
    <t>080-3846-2581</t>
  </si>
  <si>
    <t>info@ichioka-nihongo.org.jp</t>
  </si>
  <si>
    <t>https://www.facebook.com/ichiokanihongo?ref=aymt_homepage_panel</t>
  </si>
  <si>
    <t>06-6777-1141</t>
  </si>
  <si>
    <t>06-6777-1147</t>
  </si>
  <si>
    <t>info@wakamono-isa.com</t>
  </si>
  <si>
    <t>https://www.instagram.com/wakamonoisa/</t>
  </si>
  <si>
    <t>06-6556-6018</t>
  </si>
  <si>
    <t>info@itactechno.org</t>
  </si>
  <si>
    <t>なし</t>
  </si>
  <si>
    <t>06-6581-8650</t>
  </si>
  <si>
    <t>06-6581-8594</t>
  </si>
  <si>
    <t>info@jinkenn-jinzai.net</t>
  </si>
  <si>
    <t>070-1807-8899</t>
  </si>
  <si>
    <t>npotabumane@gmail.com</t>
  </si>
  <si>
    <t>06-6715-6600</t>
  </si>
  <si>
    <t>06-6715-0153</t>
  </si>
  <si>
    <t>info@taminzoku.com</t>
  </si>
  <si>
    <t>https://www.facebook.com/MEHREC2000</t>
  </si>
  <si>
    <t>「@MEHRECPE」</t>
  </si>
  <si>
    <t>06-4391-0600</t>
  </si>
  <si>
    <t>06-6543-0607</t>
  </si>
  <si>
    <t>info@osaka-eca.org</t>
  </si>
  <si>
    <t>http://www.osaka-eca.org/</t>
  </si>
  <si>
    <t>090-9882-1663</t>
  </si>
  <si>
    <t>masipon@nifty.com</t>
  </si>
  <si>
    <t>https://www.npo-homepage.go.jp/npoportal/detail/113010031</t>
  </si>
  <si>
    <t>06-6271-4021</t>
  </si>
  <si>
    <t>06-6271-4022</t>
  </si>
  <si>
    <t>info@jrcc.or.jp</t>
  </si>
  <si>
    <t>https://www.jrcc.or.jp/</t>
  </si>
  <si>
    <t>https://www.npo-homepage.go.jp/npoportal/detail/113002917</t>
  </si>
  <si>
    <t>080-2371-9612</t>
  </si>
  <si>
    <t>06-6152-9627</t>
  </si>
  <si>
    <t>hakobune2092@yahoo.co.jp</t>
  </si>
  <si>
    <t>https://www.facebook.com/profile.php?id=100056335712584</t>
  </si>
  <si>
    <t>https://twitter.com/NPO90840336</t>
  </si>
  <si>
    <t>06-6911-7877</t>
  </si>
  <si>
    <t>info@kadoma-film.com</t>
  </si>
  <si>
    <t>https://www.facebook.com/KADOMA.International.Film.Festival/</t>
  </si>
  <si>
    <t>https://twitter.com/kadomafilmcom</t>
  </si>
  <si>
    <t>https://www.instagram.com/kadoma_filmfes/</t>
  </si>
  <si>
    <t>03-6435-0812</t>
  </si>
  <si>
    <t>03-6435-0813</t>
  </si>
  <si>
    <t>tokyo-office@jhp.or.jp</t>
  </si>
  <si>
    <t>http://www.jhp.or.jp</t>
  </si>
  <si>
    <t>https://www.facebook.com/jhp.or.jp</t>
  </si>
  <si>
    <t>https://twitter.com/jhp_tokyo</t>
  </si>
  <si>
    <t>06-4256-5010</t>
  </si>
  <si>
    <t>haruka_inoue@ican.or.jp</t>
  </si>
  <si>
    <t>https://ican.or.jp/</t>
  </si>
  <si>
    <t>https://www.facebook.com/ICAN.NGO1994</t>
  </si>
  <si>
    <t>06-6242-6501</t>
  </si>
  <si>
    <t>06-6242-6502</t>
  </si>
  <si>
    <t>minato@astem-co.co.jp</t>
  </si>
  <si>
    <t>https://twitter.com/medekikutv</t>
  </si>
  <si>
    <t>06-6394-2900</t>
  </si>
  <si>
    <t>06-6394-2978</t>
  </si>
  <si>
    <t>yodogawa.shakyo@gmail.com</t>
  </si>
  <si>
    <t>http://www.facebook.com/yodogawakushakyo</t>
  </si>
  <si>
    <t>0725-44-8687</t>
  </si>
  <si>
    <t>0725-41-0599</t>
  </si>
  <si>
    <t>kokusai@city.osaka-izumi.lg.jp</t>
  </si>
  <si>
    <t>ikunotabunkaflat@gmail.com</t>
  </si>
  <si>
    <t>https://www.facebook.com/ikunotabunkaflat</t>
  </si>
  <si>
    <t>https://www.instagram.com/ikunotabunkaflat/</t>
  </si>
  <si>
    <t>06-6532-7480 </t>
  </si>
  <si>
    <t xml:space="preserve">06-6532-7430 </t>
  </si>
  <si>
    <t>info@jcom-ies.co.jp</t>
  </si>
  <si>
    <t>0725-24-1617</t>
  </si>
  <si>
    <t>kasahara.zum.office@gmail.com</t>
  </si>
  <si>
    <t>06-6964-4022</t>
  </si>
  <si>
    <t>info@access-hr.jp</t>
  </si>
  <si>
    <t>072-228-9555</t>
  </si>
  <si>
    <t>keiri@asahi-humanresource.com</t>
  </si>
  <si>
    <t>072-873-7080</t>
  </si>
  <si>
    <t>072-873-7081</t>
  </si>
  <si>
    <t>info@a-jinzai.jp</t>
  </si>
  <si>
    <t>072-233-7033</t>
  </si>
  <si>
    <t>072-233-7055</t>
  </si>
  <si>
    <t>phu@everlasting-japan.com</t>
  </si>
  <si>
    <t>06-6333-5151</t>
  </si>
  <si>
    <t>06-6333-0111</t>
  </si>
  <si>
    <t>everlife.co-op2018@juno.ocn.ne.jp</t>
  </si>
  <si>
    <t>06-6942-1784</t>
  </si>
  <si>
    <t>06-6920-2203</t>
  </si>
  <si>
    <t>sinapis@osaka.catholic.jp</t>
  </si>
  <si>
    <t>k-hosoe@aoyama-med.gr.jp</t>
  </si>
  <si>
    <t>※個人メールアドレスの為取扱注意</t>
    <rPh sb="1" eb="3">
      <t>コジン</t>
    </rPh>
    <rPh sb="11" eb="12">
      <t>タメ</t>
    </rPh>
    <rPh sb="12" eb="14">
      <t>トリアツカイ</t>
    </rPh>
    <rPh sb="14" eb="16">
      <t>チュウイ</t>
    </rPh>
    <phoneticPr fontId="9"/>
  </si>
  <si>
    <t>06-6335-7861</t>
  </si>
  <si>
    <t>06-6335-7862</t>
  </si>
  <si>
    <t>shibata@poplar-id.com</t>
  </si>
  <si>
    <t>072-665-9505</t>
  </si>
  <si>
    <t>072-665-9506</t>
  </si>
  <si>
    <t>soumu@luckwork.co.jp</t>
  </si>
  <si>
    <t>06-6748-8839</t>
  </si>
  <si>
    <t>06-6744-6558</t>
  </si>
  <si>
    <t>katsu_0501@rintec-jp.com</t>
  </si>
  <si>
    <t>※個人メールアドレスの為取扱注意</t>
  </si>
  <si>
    <t>06-6333-3990</t>
  </si>
  <si>
    <t>nakamura@kansai-gijyutsu.org</t>
  </si>
  <si>
    <t>https://www.facebook.com/kansaigijyutsu</t>
  </si>
  <si>
    <t xml:space="preserve">06-6533-3072 </t>
  </si>
  <si>
    <t xml:space="preserve">06-6533-3163 </t>
  </si>
  <si>
    <t>info@clover-li.co.jp</t>
  </si>
  <si>
    <t>072-639-3033</t>
  </si>
  <si>
    <t>072-639-3034</t>
  </si>
  <si>
    <t>sakamoto-toshiyasu@globalcareer-osaka.com</t>
  </si>
  <si>
    <t>06-6816-1801</t>
  </si>
  <si>
    <t>06-6816-1802</t>
  </si>
  <si>
    <t>hamanishi@care-nw.org</t>
  </si>
  <si>
    <t>072-247-7503</t>
  </si>
  <si>
    <t>072-247-7504</t>
  </si>
  <si>
    <t>okuda@jff.co.jp</t>
  </si>
  <si>
    <t>072-240-3839</t>
  </si>
  <si>
    <t>06-6905-1388</t>
  </si>
  <si>
    <t>072-734-7625</t>
  </si>
  <si>
    <t>072-734-7640</t>
  </si>
  <si>
    <t>tamazawa@straight-magokoro.com</t>
  </si>
  <si>
    <t>072-469-7751</t>
  </si>
  <si>
    <t>072-469-7752</t>
  </si>
  <si>
    <t>ifos7@outlook.jp</t>
  </si>
  <si>
    <t>06-6321-1967</t>
  </si>
  <si>
    <t>06-6321-1966</t>
  </si>
  <si>
    <t>os.kikokusha-ctr@ock.or.jp</t>
  </si>
  <si>
    <t>0721-24-2951</t>
  </si>
  <si>
    <t>0721-24-2953</t>
  </si>
  <si>
    <t>info@kawachi-dream.or.jp</t>
  </si>
  <si>
    <t>06-6227-8150</t>
  </si>
  <si>
    <t>06-6208-2587</t>
  </si>
  <si>
    <t>https://www.kaigai-support.or.jp/contact/</t>
  </si>
  <si>
    <t>072-883-7820</t>
  </si>
  <si>
    <t>072-883-7830</t>
  </si>
  <si>
    <t>rpmjw390@ybb.ne.jp</t>
  </si>
  <si>
    <t>06-6352-3722</t>
  </si>
  <si>
    <t>06-6567-9890</t>
  </si>
  <si>
    <t>06-6567-9891</t>
  </si>
  <si>
    <t>06-4708-4407</t>
  </si>
  <si>
    <t> 06-4708-4403</t>
  </si>
  <si>
    <t>sakamoto@sub-global.com</t>
  </si>
  <si>
    <t>shota@discovery-support.com</t>
  </si>
  <si>
    <t>06-6195-6300</t>
  </si>
  <si>
    <t>06-6195-6302</t>
  </si>
  <si>
    <t>http://www.certec.co.jp/contact/</t>
  </si>
  <si>
    <t>06-6757-4550</t>
  </si>
  <si>
    <t>06-6757-4565</t>
  </si>
  <si>
    <t>https://soltec21.co.jp/contact/</t>
  </si>
  <si>
    <t>072-665-6712</t>
  </si>
  <si>
    <t>072-665-6713</t>
  </si>
  <si>
    <t>nishioka@nextaff.co.jp</t>
  </si>
  <si>
    <t>072-725-3388</t>
  </si>
  <si>
    <t>072-725-3088</t>
  </si>
  <si>
    <t>info@hni.co.jp</t>
  </si>
  <si>
    <t>https://www.youtube.com/channel/UCDEO95ErJgVGY6ZJ2W8nYWg</t>
  </si>
  <si>
    <t>06-6340-1634</t>
  </si>
  <si>
    <t>06-6340-3585</t>
  </si>
  <si>
    <t>https://www.hirofoodservice.com/contact/</t>
  </si>
  <si>
    <t>https://www.facebook.com/HirofoodService/</t>
  </si>
  <si>
    <t>https://www.youtube.com/watch?v=gwZkD4_g0zA</t>
  </si>
  <si>
    <t>06-6190-6276</t>
  </si>
  <si>
    <t>manabel-support@pro-seeds.co.jp</t>
  </si>
  <si>
    <t>https://www.facebook.com/proseeds/</t>
  </si>
  <si>
    <t>072-447-7666</t>
  </si>
  <si>
    <t>072-447-7677</t>
  </si>
  <si>
    <t>shien@issyoukenmei.com</t>
  </si>
  <si>
    <t>https://www.facebook.com/issyoukenmei.tourokusienkikan/</t>
  </si>
  <si>
    <t>072-493-8977</t>
  </si>
  <si>
    <t>072-484-5000</t>
  </si>
  <si>
    <t>http://kyoushin-group.co.jp/contact.html</t>
  </si>
  <si>
    <t>06-6752-2009</t>
  </si>
  <si>
    <t>http://www.clip-s.co.jp/contact.html</t>
  </si>
  <si>
    <t>0725-24-4307</t>
  </si>
  <si>
    <t>072-344-5606</t>
  </si>
  <si>
    <t>https://onakatr.com/contact</t>
  </si>
  <si>
    <t>06-6563-7424</t>
  </si>
  <si>
    <t>06-6563-7438</t>
  </si>
  <si>
    <t>https://fujileading.jp/contact/contact.html</t>
  </si>
  <si>
    <t>https://www.facebook.com/agehanagoya/</t>
  </si>
  <si>
    <t>https://twitter.com/fujileading?ref_src=twsrc%5Etfw</t>
  </si>
  <si>
    <t>https://fujileading.hatenablog.com/</t>
  </si>
  <si>
    <t>06-6949-8756</t>
  </si>
  <si>
    <t>mail@office-yinui.com</t>
  </si>
  <si>
    <t>https://www.facebook.com/immigrationlawyerosaka</t>
  </si>
  <si>
    <t>https://twitter.com/officeyinui</t>
  </si>
  <si>
    <t>https://www.youtube.com/channel/UCjtDfXwR33HkY4zBKLEqJtg</t>
  </si>
  <si>
    <t>072-727-5050</t>
  </si>
  <si>
    <t>https://www.kwansei.ac.jp/sis/sis_016973.html</t>
  </si>
  <si>
    <t>https://www.facebook.com/sois.jp/</t>
  </si>
  <si>
    <t>https://www.instagram.com/soisstories/</t>
  </si>
  <si>
    <t>06-6944-1259</t>
  </si>
  <si>
    <t>06-6942-7846</t>
  </si>
  <si>
    <t>072-259-4634</t>
  </si>
  <si>
    <t>072-259-4626</t>
  </si>
  <si>
    <t>https://web.gogo.jp/jbu-jp/form/contactus</t>
  </si>
  <si>
    <t>https://www.instagram.com/jbu_cooperative/</t>
  </si>
  <si>
    <t>072-468-9227</t>
  </si>
  <si>
    <t>072-468-9228</t>
  </si>
  <si>
    <t>mail@isshin-coop.or.jp</t>
  </si>
  <si>
    <t>https://www.facebook.com/isshincooperative/</t>
  </si>
  <si>
    <t>https://twitter.com/isshin_coop</t>
  </si>
  <si>
    <t>https://www.instagram.com/isshin_cooperative/?hl=ja</t>
  </si>
  <si>
    <t>072-484-5151</t>
  </si>
  <si>
    <t>072-484-5858</t>
  </si>
  <si>
    <t>http://globallink.or.jp/contact/</t>
  </si>
  <si>
    <t>https://www.facebook.com/people/%E5%8D%94%E5%90%8C%E7%B5%84%E5%90%88%E3%82%B0%E3%83%AD%E3%83%BC%E3%83%90%E3%83%AB%E3%83%AA%E3%83%B3%E3%82%AF/100063360600932/</t>
  </si>
  <si>
    <t>0721-69-4141</t>
  </si>
  <si>
    <t>0721-69-6541</t>
  </si>
  <si>
    <t>http://j-t-t.org/index.php/contact/</t>
  </si>
  <si>
    <t>https://m.facebook.com/profile.php?id=100063629795870</t>
  </si>
  <si>
    <t>06-6391-0555</t>
  </si>
  <si>
    <t>06-6391-0570</t>
  </si>
  <si>
    <t>https://navi.or.jp/contact/</t>
  </si>
  <si>
    <t>https://ja-jp.facebook.com/coop.navi/</t>
  </si>
  <si>
    <t>https://www.instagram.com/coop.navi/?hl=ja</t>
  </si>
  <si>
    <t>06-6244-2366</t>
  </si>
  <si>
    <t>06-6244-9422</t>
  </si>
  <si>
    <t>oisca-k@nifty.com</t>
  </si>
  <si>
    <t>https://www.facebook.com/OISCA</t>
  </si>
  <si>
    <t>https://twitter.com/OISCA_Japan</t>
  </si>
  <si>
    <t>https://www.instagram.com/oisca60th/</t>
  </si>
  <si>
    <t>072-365-8889</t>
  </si>
  <si>
    <t>072-365-8678</t>
  </si>
  <si>
    <t>http://takahashi-metal.com/contact/</t>
  </si>
  <si>
    <t>070-5653-1493</t>
  </si>
  <si>
    <t>info@yokosojapan.net</t>
  </si>
  <si>
    <t>https://ja-jp.facebook.com/RedWhiteSinging/</t>
  </si>
  <si>
    <t>072-845-6759</t>
  </si>
  <si>
    <t xml:space="preserve">06-6371-1661 </t>
  </si>
  <si>
    <t>06-6375-2820</t>
  </si>
  <si>
    <t xml:space="preserve">	06-6657-2369 </t>
  </si>
  <si>
    <t xml:space="preserve">06-6657-2386 </t>
  </si>
  <si>
    <t>072-650-2701</t>
  </si>
  <si>
    <t>072-650-2702</t>
  </si>
  <si>
    <t>06-6441-9067</t>
  </si>
  <si>
    <t>06-6443-2069</t>
  </si>
  <si>
    <t>furuya-katsuyuki@osakaymca.org</t>
  </si>
  <si>
    <t>0120-947-511</t>
  </si>
  <si>
    <t>06-6533-0140</t>
  </si>
  <si>
    <t xml:space="preserve">06 - 6309- 3232 </t>
  </si>
  <si>
    <t>06- 6309 - 3299</t>
  </si>
  <si>
    <t>06-4306-4000</t>
  </si>
  <si>
    <t xml:space="preserve">	06-4306-4000 </t>
  </si>
  <si>
    <t>06-6352-0091　</t>
  </si>
  <si>
    <t>06-6352-0135</t>
  </si>
  <si>
    <t>takashi.souda@fukuda.ac.jp</t>
  </si>
  <si>
    <t>06-6790-0700</t>
  </si>
  <si>
    <t>https://www2.osaka-c.ed.jp/nagayoshi/</t>
  </si>
  <si>
    <t>06-6902-4596</t>
  </si>
  <si>
    <t>.06-6902-4564</t>
  </si>
  <si>
    <t>072-226-5580</t>
  </si>
  <si>
    <t>072 226 5581</t>
  </si>
  <si>
    <t>ueda@toyotec.org</t>
  </si>
  <si>
    <t xml:space="preserve">06-6329-6553 </t>
  </si>
  <si>
    <t xml:space="preserve">06-6321-0861 </t>
  </si>
  <si>
    <t>info@kamei.ac.jp</t>
  </si>
  <si>
    <t>https://ja-jp.facebook.com/nihonrikou.nrj/</t>
  </si>
  <si>
    <t>https://twitter.com/kamei_rikou</t>
  </si>
  <si>
    <t>https://www.instagram.com/nihonrikojoho1935/</t>
  </si>
  <si>
    <t>06-6241-0508</t>
  </si>
  <si>
    <t>06-6241-0504</t>
  </si>
  <si>
    <t>info@hs-jobs.com</t>
  </si>
  <si>
    <t>https://www.facebook.com/kansai.work/</t>
  </si>
  <si>
    <t>06-7176-0199</t>
  </si>
  <si>
    <t>info@yusinjinzai.co.jp</t>
  </si>
  <si>
    <t>info@thumbsup-osaka.com</t>
  </si>
  <si>
    <t>06-6754-7682</t>
  </si>
  <si>
    <t>06-6754-7678</t>
  </si>
  <si>
    <t>rieyamashita@sanei-1970.com</t>
  </si>
  <si>
    <t>facebook</t>
  </si>
  <si>
    <t>090-8205-9052</t>
  </si>
  <si>
    <t>06-6478-3703</t>
  </si>
  <si>
    <t>a-konishi@yuseiyakkyoku.co.jp</t>
  </si>
  <si>
    <t>090-6752-3117​</t>
  </si>
  <si>
    <t>morikokusalon@gmail.com</t>
  </si>
  <si>
    <t xml:space="preserve"> https://www.facebook.com/MorikokuSalon55/</t>
  </si>
  <si>
    <t>06-6485-8968</t>
  </si>
  <si>
    <t>https://nihonasia.com/contact/</t>
  </si>
  <si>
    <t>06-6714-7022 </t>
  </si>
  <si>
    <t>06-6714-7002</t>
  </si>
  <si>
    <t>info@o-caresupport.jp</t>
  </si>
  <si>
    <t>06-6626-9640</t>
  </si>
  <si>
    <t>06-6626-9642</t>
  </si>
  <si>
    <t>06-6606-9679</t>
  </si>
  <si>
    <t>06-6606-9681</t>
  </si>
  <si>
    <t>http://osaka-intlacademy.jp/contact.html</t>
  </si>
  <si>
    <t>072-966-5558</t>
  </si>
  <si>
    <t>072-966-5559</t>
  </si>
  <si>
    <t>https://www.ogsjapan.com/</t>
  </si>
  <si>
    <t>06-6264-9913</t>
  </si>
  <si>
    <t>k-takai@obda.or.jp</t>
  </si>
  <si>
    <t>090-5903-9041</t>
  </si>
  <si>
    <t>oyumo7@gmail.com</t>
  </si>
  <si>
    <t>https://linktr.ee/oyumo7?fbclid=PAAaYRRrj4Ynr46cGEmtJJ6bAvK-2h--4Bzr90rWfQlVtR7iTS6sLuw6FYIso</t>
  </si>
  <si>
    <t>06-6361-0838</t>
  </si>
  <si>
    <t xml:space="preserve"> 06-6361-2997</t>
  </si>
  <si>
    <t>info@osaka.ywca.or.jp</t>
  </si>
  <si>
    <t>技能実習生、外国人特定技能者支援</t>
  </si>
  <si>
    <t>削除</t>
    <rPh sb="0" eb="2">
      <t>サクジョ</t>
    </rPh>
    <phoneticPr fontId="7"/>
  </si>
  <si>
    <t>区役所のため削除</t>
    <rPh sb="0" eb="3">
      <t>クヤクショ</t>
    </rPh>
    <rPh sb="6" eb="8">
      <t>サクジョ</t>
    </rPh>
    <phoneticPr fontId="9"/>
  </si>
  <si>
    <t>生野区役所地域まちづくり課</t>
  </si>
  <si>
    <t>イクノクヤクショチイキマチヅクリカ</t>
  </si>
  <si>
    <t>行政機関・まちづくりセンター</t>
    <rPh sb="0" eb="4">
      <t>ギョウセイキカン</t>
    </rPh>
    <phoneticPr fontId="9"/>
  </si>
  <si>
    <t>西淀川区役所地域支援課地域支援グループ</t>
  </si>
  <si>
    <t>ニシヨドガワクヤクショチイキシエンカチイキシエングループ</t>
  </si>
  <si>
    <t>大阪市教育委員会事務局生涯学習部生涯学習担当</t>
  </si>
  <si>
    <t>オオサカシキョウイクイインカイジムキョクショウガイガクシュウブショウガイガクシュウタントウ</t>
  </si>
  <si>
    <t>大阪市市民局区政支援室地域力担当地域連携グループ（地域公共人材バンク）</t>
  </si>
  <si>
    <t>オオサカシシミンキョククセイシエンシツチイキチカラタントウチイキレンケイグループ（チイキコウキョウジンザイバンク）</t>
  </si>
  <si>
    <t>中央区役所市民協働課市民活動支援担当</t>
  </si>
  <si>
    <t>チュウオウクヤクショシミンキョウドウカシミンカツドウシエンタントウ</t>
  </si>
  <si>
    <t>削除対象</t>
    <rPh sb="0" eb="4">
      <t>サクジョタイショウ</t>
    </rPh>
    <phoneticPr fontId="9"/>
  </si>
  <si>
    <t>東大阪市多文化共生情報プラザ</t>
  </si>
  <si>
    <t>ヒガシオオサカシタブンカキョウセイジョウホウプラザ</t>
  </si>
  <si>
    <t>地方自治体（市役所）</t>
  </si>
  <si>
    <t>削除対象？</t>
    <rPh sb="0" eb="4">
      <t>サクジョタイショウ</t>
    </rPh>
    <phoneticPr fontId="9"/>
  </si>
  <si>
    <t>一般社団法人既存住宅・空家プロデュース協会</t>
  </si>
  <si>
    <t>キソンジュウタク・アキヤプロデュースキョウカイ</t>
  </si>
  <si>
    <t>削除予定</t>
    <rPh sb="0" eb="4">
      <t>サクジョヨテイ</t>
    </rPh>
    <phoneticPr fontId="9"/>
  </si>
  <si>
    <t>（×障がい者支援施設）社会福祉法人大阪自興会</t>
    <rPh sb="2" eb="3">
      <t>ショウ</t>
    </rPh>
    <rPh sb="5" eb="6">
      <t>シャ</t>
    </rPh>
    <rPh sb="6" eb="8">
      <t>シエン</t>
    </rPh>
    <rPh sb="8" eb="10">
      <t>シセツ</t>
    </rPh>
    <phoneticPr fontId="9"/>
  </si>
  <si>
    <t>社会福祉法人大阪自興会</t>
  </si>
  <si>
    <t>社会福祉法人</t>
    <rPh sb="0" eb="6">
      <t>シャカイフクシホウジン</t>
    </rPh>
    <phoneticPr fontId="9"/>
  </si>
  <si>
    <t>特定非営利活動法人記録と表現とメディアのための組織</t>
  </si>
  <si>
    <t>記録ト表現トメディアノタメノ組織</t>
  </si>
  <si>
    <t>（×子供の支援のみ）特定非営利活動法人子どもセンターあさひ</t>
    <rPh sb="2" eb="4">
      <t>コドモ</t>
    </rPh>
    <rPh sb="5" eb="7">
      <t>シエン</t>
    </rPh>
    <phoneticPr fontId="9"/>
  </si>
  <si>
    <t>子ドモセンターアサヒ</t>
  </si>
  <si>
    <t>（×中高年の健康支援）特定非営利活動法人大阪活性化推進総研</t>
    <rPh sb="2" eb="5">
      <t>チュウコウネン</t>
    </rPh>
    <rPh sb="6" eb="10">
      <t>ケンコウシエン</t>
    </rPh>
    <phoneticPr fontId="9"/>
  </si>
  <si>
    <t>大阪活性化推進総研</t>
  </si>
  <si>
    <t>（×環境）特定非営利活動法人地球環境市民会議</t>
    <rPh sb="2" eb="4">
      <t>カンキョウ</t>
    </rPh>
    <phoneticPr fontId="9"/>
  </si>
  <si>
    <t>地球環境市民会議</t>
  </si>
  <si>
    <t>（×多文化共生は行っていない）茨木商工会議所</t>
    <rPh sb="2" eb="7">
      <t>タブンカキョウセイ</t>
    </rPh>
    <rPh sb="8" eb="9">
      <t>オコナ</t>
    </rPh>
    <rPh sb="15" eb="17">
      <t>イバラキ</t>
    </rPh>
    <rPh sb="17" eb="19">
      <t>ショウコウ</t>
    </rPh>
    <rPh sb="19" eb="22">
      <t>カイギショ</t>
    </rPh>
    <phoneticPr fontId="9"/>
  </si>
  <si>
    <t>イバラキショウコウカイギショ</t>
  </si>
  <si>
    <t>株式会社OGATE</t>
    <rPh sb="0" eb="2">
      <t>カブシキ</t>
    </rPh>
    <rPh sb="2" eb="4">
      <t>カイシャ</t>
    </rPh>
    <phoneticPr fontId="9"/>
  </si>
  <si>
    <t>OGATE</t>
  </si>
  <si>
    <t>企業</t>
    <rPh sb="0" eb="2">
      <t>キギョウ</t>
    </rPh>
    <phoneticPr fontId="9"/>
  </si>
  <si>
    <t>株式会社日本技術センター東大阪事業所</t>
    <rPh sb="0" eb="2">
      <t>カブシキ</t>
    </rPh>
    <rPh sb="2" eb="4">
      <t>カイシャ</t>
    </rPh>
    <rPh sb="4" eb="6">
      <t>ニホン</t>
    </rPh>
    <rPh sb="6" eb="8">
      <t>ギジュツ</t>
    </rPh>
    <rPh sb="12" eb="13">
      <t>ヒガシ</t>
    </rPh>
    <rPh sb="13" eb="15">
      <t>オオサカ</t>
    </rPh>
    <rPh sb="15" eb="18">
      <t>ジギョウショ</t>
    </rPh>
    <phoneticPr fontId="9"/>
  </si>
  <si>
    <t>ニホンギジュツセンターヒガシオオサカジギョウショ</t>
  </si>
  <si>
    <t>カワG技研株式会社</t>
  </si>
  <si>
    <t>カワG技研</t>
  </si>
  <si>
    <t>（留学生採用と支援を行っている）カワソーテクセル株式会社</t>
    <rPh sb="1" eb="4">
      <t>リュウガクセイ</t>
    </rPh>
    <rPh sb="4" eb="6">
      <t>サイヨウ</t>
    </rPh>
    <rPh sb="7" eb="9">
      <t>シエン</t>
    </rPh>
    <rPh sb="10" eb="11">
      <t>オコナ</t>
    </rPh>
    <rPh sb="24" eb="26">
      <t>カブシキ</t>
    </rPh>
    <rPh sb="26" eb="28">
      <t>カイシャ</t>
    </rPh>
    <phoneticPr fontId="9"/>
  </si>
  <si>
    <t>カワソーテクセル</t>
  </si>
  <si>
    <t>ゴールドエッグ株式会社</t>
    <rPh sb="7" eb="11">
      <t>カブシキガイシャ</t>
    </rPh>
    <phoneticPr fontId="9"/>
  </si>
  <si>
    <t>ゴールドエッグ</t>
  </si>
  <si>
    <t>でぃあほうむ株式会社</t>
  </si>
  <si>
    <t>ディアホウム</t>
  </si>
  <si>
    <t>特別養護老人ホームユーフォリア豊中</t>
    <rPh sb="0" eb="2">
      <t>トクベツ</t>
    </rPh>
    <rPh sb="2" eb="4">
      <t>ヨウゴ</t>
    </rPh>
    <rPh sb="4" eb="6">
      <t>ロウジン</t>
    </rPh>
    <rPh sb="15" eb="17">
      <t>トヨナカ</t>
    </rPh>
    <phoneticPr fontId="9"/>
  </si>
  <si>
    <t>トクベツヨウゴロウジンホームユーフォリアトヨナカ</t>
  </si>
  <si>
    <t>（技能実習生の受入）光硬質鍍金工業株式会社</t>
    <rPh sb="1" eb="6">
      <t>ギノウジッシュウセイ</t>
    </rPh>
    <rPh sb="7" eb="9">
      <t>ウケイレ</t>
    </rPh>
    <rPh sb="10" eb="11">
      <t>ヒカ</t>
    </rPh>
    <rPh sb="11" eb="13">
      <t>コウシツ</t>
    </rPh>
    <rPh sb="13" eb="14">
      <t>ド</t>
    </rPh>
    <rPh sb="14" eb="15">
      <t>キン</t>
    </rPh>
    <rPh sb="15" eb="17">
      <t>コウギョウ</t>
    </rPh>
    <rPh sb="17" eb="19">
      <t>カブシキ</t>
    </rPh>
    <rPh sb="19" eb="21">
      <t>カイシャ</t>
    </rPh>
    <phoneticPr fontId="9"/>
  </si>
  <si>
    <t>ヒカコウシツドキンコウギョウ</t>
  </si>
  <si>
    <t>登録支援機関</t>
    <rPh sb="0" eb="6">
      <t>トウロクシエンキカン</t>
    </rPh>
    <phoneticPr fontId="9"/>
  </si>
  <si>
    <t>株式会社テクノーブル</t>
  </si>
  <si>
    <t>テクノーブル</t>
  </si>
  <si>
    <t>株式会社ヒルズ</t>
  </si>
  <si>
    <t>ヒルズ</t>
  </si>
  <si>
    <t>株式会社日本エスティグループ</t>
  </si>
  <si>
    <t>日本エスティグループ</t>
  </si>
  <si>
    <t>共生・共走マラソン実行委員会</t>
  </si>
  <si>
    <t>事務局</t>
    <rPh sb="0" eb="3">
      <t>ジムキョク</t>
    </rPh>
    <phoneticPr fontId="9"/>
  </si>
  <si>
    <t>株式会社ソフトギア</t>
    <rPh sb="0" eb="2">
      <t>カブシキ</t>
    </rPh>
    <rPh sb="2" eb="4">
      <t>カイシャ</t>
    </rPh>
    <phoneticPr fontId="9"/>
  </si>
  <si>
    <t>ソフトギア</t>
  </si>
  <si>
    <t>有限会社岡元工作所</t>
  </si>
  <si>
    <t>支援団体ではない</t>
    <rPh sb="0" eb="2">
      <t>シエン</t>
    </rPh>
    <rPh sb="2" eb="4">
      <t>ダンタイ</t>
    </rPh>
    <phoneticPr fontId="9"/>
  </si>
  <si>
    <t>ＮＶジャパン株式会社</t>
  </si>
  <si>
    <t>エヌブイジャパン</t>
  </si>
  <si>
    <t>市民活動を応援する企業等</t>
    <rPh sb="0" eb="4">
      <t>シミンカツドウ</t>
    </rPh>
    <rPh sb="5" eb="7">
      <t>オウエン</t>
    </rPh>
    <rPh sb="9" eb="12">
      <t>キギョウトウ</t>
    </rPh>
    <phoneticPr fontId="9"/>
  </si>
  <si>
    <t>SANWA外国語学院</t>
  </si>
  <si>
    <t>サンワガイコクゴガクイン</t>
  </si>
  <si>
    <t>教育機関</t>
    <rPh sb="0" eb="4">
      <t>キョウイクキカン</t>
    </rPh>
    <phoneticPr fontId="9"/>
  </si>
  <si>
    <t>支援を実施していないため削除</t>
    <rPh sb="0" eb="2">
      <t>シエン</t>
    </rPh>
    <rPh sb="3" eb="5">
      <t>ジッシ</t>
    </rPh>
    <rPh sb="12" eb="14">
      <t>サクジョ</t>
    </rPh>
    <phoneticPr fontId="9"/>
  </si>
  <si>
    <t>認定NPO法人 J.POSH （日本乳がんピンクリボン運動）</t>
  </si>
  <si>
    <t xml:space="preserve"> ジェイポッシュ （ニホンニュウガンピンクリボンウンドウ）</t>
  </si>
  <si>
    <t>NPO法人</t>
    <rPh sb="3" eb="5">
      <t>ホウジン</t>
    </rPh>
    <phoneticPr fontId="9"/>
  </si>
  <si>
    <t>支援団体ではない</t>
    <rPh sb="0" eb="2">
      <t>シエン</t>
    </rPh>
    <phoneticPr fontId="9"/>
  </si>
  <si>
    <t>ユーテック株式会社</t>
  </si>
  <si>
    <t>ユーテック</t>
  </si>
  <si>
    <t>重複削除</t>
    <rPh sb="0" eb="4">
      <t>チョウフクサクジョ</t>
    </rPh>
    <phoneticPr fontId="9"/>
  </si>
  <si>
    <t>オオサカワイエムシーエー</t>
  </si>
  <si>
    <t>特定非営利活動法人日本アジア球友団ラリグラス(重複)</t>
    <rPh sb="23" eb="25">
      <t>チョウフク</t>
    </rPh>
    <phoneticPr fontId="9"/>
  </si>
  <si>
    <t>日本アジア球友団ラリグラス(チョウフク)</t>
  </si>
  <si>
    <t>ThumbsUp株式会社(本社じゃないため)＜重複＞</t>
    <rPh sb="13" eb="15">
      <t>ホンシャ</t>
    </rPh>
    <rPh sb="23" eb="25">
      <t>チョウフク</t>
    </rPh>
    <phoneticPr fontId="9"/>
  </si>
  <si>
    <t>ThumbsUp(ホンシャジャナイタメ)＜チョウフク＞</t>
  </si>
  <si>
    <t>コリアNGOセンター(重複の為)</t>
    <rPh sb="11" eb="13">
      <t>チョウフク</t>
    </rPh>
    <rPh sb="14" eb="15">
      <t>タメ</t>
    </rPh>
    <phoneticPr fontId="9"/>
  </si>
  <si>
    <t>コリアNGOセンター(チョウフクノタメ)</t>
  </si>
  <si>
    <t>大阪府立長吉高校　(665と重複)</t>
    <rPh sb="0" eb="4">
      <t>オオサカフリツ</t>
    </rPh>
    <rPh sb="14" eb="16">
      <t>チョウフク</t>
    </rPh>
    <phoneticPr fontId="9"/>
  </si>
  <si>
    <t>オオサカフリツナガヨシコウコウ　(665トチョウフク)</t>
  </si>
  <si>
    <t>オオサカコウカンコウアンナイジョ（重複削除）</t>
    <rPh sb="17" eb="21">
      <t>チョウフクサクジョ</t>
    </rPh>
    <phoneticPr fontId="9"/>
  </si>
  <si>
    <t>食の関係団体</t>
  </si>
  <si>
    <t>カンサイエヌジーオーキョウギカイ（重複削除）</t>
    <rPh sb="17" eb="21">
      <t>チョウフクサクジョ</t>
    </rPh>
    <phoneticPr fontId="9"/>
  </si>
  <si>
    <t>行政のためNG</t>
    <rPh sb="0" eb="2">
      <t>ギョウセイ</t>
    </rPh>
    <phoneticPr fontId="9"/>
  </si>
  <si>
    <t>港区役所協働まちづくり推進課（教育・人権啓発）</t>
  </si>
  <si>
    <t>ミナトクヤクショキョウドウマチヅクリスイシンカ</t>
  </si>
  <si>
    <t>スイテン</t>
  </si>
  <si>
    <t>ストレンジエムズ</t>
  </si>
  <si>
    <t>エコサイクルネットワーク</t>
  </si>
  <si>
    <t>エイチケーヒューマンアソシエーション</t>
  </si>
  <si>
    <t>協同組合</t>
    <rPh sb="0" eb="2">
      <t>キョウドウ</t>
    </rPh>
    <rPh sb="2" eb="4">
      <t>クミアイ</t>
    </rPh>
    <phoneticPr fontId="9"/>
  </si>
  <si>
    <t>アットジャパンプランニング</t>
  </si>
  <si>
    <t>オオサカギノウジンザイサポート</t>
  </si>
  <si>
    <t>オオサカテクノサポート</t>
  </si>
  <si>
    <t>ボーダーリング</t>
  </si>
  <si>
    <t>カンサイプロボノノカイキコカ33</t>
  </si>
  <si>
    <t>任意団体</t>
    <rPh sb="0" eb="4">
      <t>ニンイダンタイ</t>
    </rPh>
    <phoneticPr fontId="9"/>
  </si>
  <si>
    <t>シンワ</t>
  </si>
  <si>
    <t>ダイコウシコウ</t>
  </si>
  <si>
    <t>オオサカチュウショウキギョウサポートセンタージギョウ</t>
  </si>
  <si>
    <t>オオサカナンブオリモノコウゾウカイゼンコウギョウクミアイ</t>
  </si>
  <si>
    <t>ツジイホウムギョウセイショシジムショ</t>
  </si>
  <si>
    <t>「民都・大阪」フィランソロピー会議（行政のためNG）</t>
    <rPh sb="18" eb="20">
      <t>ギョウセイ</t>
    </rPh>
    <phoneticPr fontId="9"/>
  </si>
  <si>
    <t>ミントオオサカフィランソロビーカイギ</t>
  </si>
  <si>
    <t>会議</t>
    <rPh sb="0" eb="2">
      <t>カイギ</t>
    </rPh>
    <phoneticPr fontId="9"/>
  </si>
  <si>
    <t>〒544-8501</t>
  </si>
  <si>
    <t>勝山南3丁目1番19号（生野区役所4階）</t>
  </si>
  <si>
    <t>御幣島１－２－１０</t>
  </si>
  <si>
    <t>大阪市西区西区</t>
    <rPh sb="5" eb="7">
      <t>ニシク</t>
    </rPh>
    <phoneticPr fontId="9"/>
  </si>
  <si>
    <t>北堀江4丁目3番2号（大阪市立中央図書館4階）</t>
  </si>
  <si>
    <t>〒530-0005</t>
  </si>
  <si>
    <t>中之島１丁目３番２０号</t>
  </si>
  <si>
    <t>久太郎町1丁目2番27号</t>
  </si>
  <si>
    <t>〒577-0011</t>
  </si>
  <si>
    <t>〒532-0022</t>
  </si>
  <si>
    <t>〒567-8588</t>
  </si>
  <si>
    <t>〒577-0056</t>
  </si>
  <si>
    <t>〒575-0052</t>
  </si>
  <si>
    <t>〒581-0813</t>
  </si>
  <si>
    <t>〒581-0022</t>
  </si>
  <si>
    <t>〒561-0894</t>
  </si>
  <si>
    <t>〒578-0914</t>
  </si>
  <si>
    <t>〒547-0001</t>
  </si>
  <si>
    <t>〒567-0042</t>
  </si>
  <si>
    <t>宇野辺1丁目1－54－302号</t>
  </si>
  <si>
    <t xml:space="preserve">〒547-0048 </t>
  </si>
  <si>
    <t>大阪市平野区</t>
    <rPh sb="0" eb="3">
      <t>オオサカシ</t>
    </rPh>
    <phoneticPr fontId="9"/>
  </si>
  <si>
    <t>平野馬場2-3-31</t>
  </si>
  <si>
    <t>〒538-0043</t>
  </si>
  <si>
    <t>今津南２丁目６番３号</t>
  </si>
  <si>
    <t>本町四丁目5番16号</t>
  </si>
  <si>
    <t>土佐堀1-5-6</t>
    <rPh sb="0" eb="1">
      <t>ツチ</t>
    </rPh>
    <phoneticPr fontId="9"/>
  </si>
  <si>
    <t xml:space="preserve">〒554-0012 </t>
  </si>
  <si>
    <t>市岡1－15－25</t>
    <rPh sb="0" eb="1">
      <t>イチ</t>
    </rPh>
    <phoneticPr fontId="9"/>
  </si>
  <si>
    <t>〒590-0531</t>
  </si>
  <si>
    <t>泉南市</t>
    <rPh sb="0" eb="3">
      <t>センナンシ</t>
    </rPh>
    <phoneticPr fontId="9"/>
  </si>
  <si>
    <t>岡田五丁目1962番地の67</t>
  </si>
  <si>
    <t>〒586-0043</t>
  </si>
  <si>
    <t>河内長野市</t>
    <rPh sb="0" eb="5">
      <t>カワチナガノシ</t>
    </rPh>
    <phoneticPr fontId="9"/>
  </si>
  <si>
    <t>清見台一丁目２２番１２号</t>
  </si>
  <si>
    <t>〒569-0822</t>
  </si>
  <si>
    <t>津之江２丁目２１番９号ハイツココ１Ｆ</t>
  </si>
  <si>
    <t>〒593-8303</t>
  </si>
  <si>
    <t>上野芝向ヶ丘町４丁１５－４</t>
  </si>
  <si>
    <t>〒580-0006</t>
  </si>
  <si>
    <t>松原市</t>
  </si>
  <si>
    <t>大堀1-6-5</t>
  </si>
  <si>
    <t>〒590-0958</t>
  </si>
  <si>
    <t>宿院町西三丁２番１４号</t>
  </si>
  <si>
    <t>〒587-0941</t>
  </si>
  <si>
    <t>岩田町4丁目17-12</t>
  </si>
  <si>
    <t>〒567-0034</t>
  </si>
  <si>
    <t>穂積1丁目1-59茨木中穂積ビル２F</t>
  </si>
  <si>
    <t>〒578-0935</t>
  </si>
  <si>
    <t>若江東町6-3-38</t>
  </si>
  <si>
    <t>〒571-0007</t>
  </si>
  <si>
    <t>北岸和田2丁目1番12号</t>
  </si>
  <si>
    <t>和泉市</t>
    <rPh sb="0" eb="3">
      <t>イズミシ</t>
    </rPh>
    <phoneticPr fontId="9"/>
  </si>
  <si>
    <t>伏屋町3-5-40４F</t>
  </si>
  <si>
    <t>〒598-0011</t>
  </si>
  <si>
    <t>泉佐野市</t>
    <rPh sb="0" eb="4">
      <t>イズミサノシ</t>
    </rPh>
    <phoneticPr fontId="9"/>
  </si>
  <si>
    <t>高松北1丁目2番40号</t>
  </si>
  <si>
    <t>〒590-0028</t>
  </si>
  <si>
    <t>三国ヶ丘御幸通1-2 ケンスイビル4F</t>
  </si>
  <si>
    <t>中之島1-3-20（大阪市役所内）</t>
  </si>
  <si>
    <t>06-6715-9734</t>
  </si>
  <si>
    <t>to0002@city.osaka.lg.jp</t>
  </si>
  <si>
    <t>06-6478-9743</t>
  </si>
  <si>
    <t>06-6478-5979</t>
  </si>
  <si>
    <t>tk0013@city.osaka.lg.jp</t>
  </si>
  <si>
    <t>06-6539-3346</t>
  </si>
  <si>
    <t>ua0012@city.osaka.lg.jp</t>
  </si>
  <si>
    <t>https://www.city.osaka.lg.jp/kyoiku/page/0000467220.html</t>
  </si>
  <si>
    <t>06-6208-7344</t>
  </si>
  <si>
    <t>06-6202-7073</t>
  </si>
  <si>
    <t>ca0027@city.osaka.lg.jp</t>
  </si>
  <si>
    <t>https://www.city.osaka.lg.jp/shimin/page/0000268766.html</t>
  </si>
  <si>
    <t>https://www.facebook.com/osakashi.shiminkyoku</t>
  </si>
  <si>
    <t>06-6267-9743</t>
  </si>
  <si>
    <t>06-6264-8283</t>
  </si>
  <si>
    <t>te0002@city.osaka.lg.jp</t>
  </si>
  <si>
    <t>06-4309-3311</t>
  </si>
  <si>
    <t>06-4309-3823</t>
  </si>
  <si>
    <t>bunkoku.plaza@city.higashiosaka.lg.jp</t>
  </si>
  <si>
    <t>https://www.city.higashiosaka.lg.jp/category/30-0-0-0-0-0-0-0-0-0.html</t>
  </si>
  <si>
    <t>06-6941-2525</t>
  </si>
  <si>
    <t>06-6941-8337</t>
  </si>
  <si>
    <t>info@ve-produce.org</t>
  </si>
  <si>
    <t>http://ve-produce.org/</t>
  </si>
  <si>
    <t>https://www.facebook.com/E.H.Produce.Association</t>
  </si>
  <si>
    <t>06-6301-5265</t>
  </si>
  <si>
    <t>06-6390-1404</t>
  </si>
  <si>
    <t>kibou-jk@titan.ocn.ne.jp</t>
  </si>
  <si>
    <t>http://kibounosono.jp/</t>
  </si>
  <si>
    <t>06-6686-5757</t>
  </si>
  <si>
    <t>info@remo.or.jp</t>
  </si>
  <si>
    <t>https://www.remo.or.jp/ja/</t>
  </si>
  <si>
    <t>YouTube：https://www.youtube.com/watch?v=zLfeblsJrIk</t>
  </si>
  <si>
    <t>06-6951-0055</t>
  </si>
  <si>
    <t>06-6951-0056</t>
  </si>
  <si>
    <t>asahi@kodomo-center.org</t>
  </si>
  <si>
    <t>http://www.kodomo-center.org/</t>
  </si>
  <si>
    <t>https://www.facebook.com/kodomo.center</t>
  </si>
  <si>
    <t>06-6438-9070</t>
  </si>
  <si>
    <t>ica14229@nifty.com</t>
  </si>
  <si>
    <t>http://npo-odi.life.coocan.jp/index.html</t>
  </si>
  <si>
    <t>06-6910-6301</t>
  </si>
  <si>
    <t>06-6910-6302</t>
  </si>
  <si>
    <t>office@casa1988.or.jp</t>
  </si>
  <si>
    <t>https://www.casa1988.or.jp/</t>
  </si>
  <si>
    <t>https://www.facebook.com/ngocasa1988</t>
  </si>
  <si>
    <t>072-622-6631</t>
  </si>
  <si>
    <t>072-622-6632</t>
  </si>
  <si>
    <t>http://www.ibaraki-cci.or.jp/</t>
  </si>
  <si>
    <t>06-6568-1100</t>
  </si>
  <si>
    <t>06-6568-2200</t>
  </si>
  <si>
    <t>https://ogate.co.jp/</t>
  </si>
  <si>
    <t>06-6787-8077　</t>
  </si>
  <si>
    <t>06-6787-8078</t>
  </si>
  <si>
    <t>https://www.nichigicenter.co.jp/</t>
  </si>
  <si>
    <t>https://www.gai-rou.com/shien/19060/</t>
  </si>
  <si>
    <t>072-813-7918</t>
  </si>
  <si>
    <t>https://kawanaka-group.co.jp/group#company03</t>
  </si>
  <si>
    <t>06-6532-1301</t>
  </si>
  <si>
    <t>osaka-sales@kawaso-texcel.co.jp</t>
  </si>
  <si>
    <t>https://www.kawaso-texcel.co.jp/index.html</t>
  </si>
  <si>
    <t>072-925-0461</t>
  </si>
  <si>
    <t>072-925-0465</t>
  </si>
  <si>
    <t>お問い合わせ(gold-egg.co.jp)</t>
  </si>
  <si>
    <t>072-943-0888</t>
  </si>
  <si>
    <t>072-940-5565</t>
  </si>
  <si>
    <t>info@dear-home.jp</t>
  </si>
  <si>
    <t>http://www.dear-home.jp/index.html</t>
  </si>
  <si>
    <t>https://www.gai-rou.com/shien/19648/</t>
  </si>
  <si>
    <t>06-6844-3550</t>
  </si>
  <si>
    <t>http://www.euphoria-toyonaka.com/</t>
  </si>
  <si>
    <t>072-962-3551</t>
  </si>
  <si>
    <t>072-965-1446</t>
  </si>
  <si>
    <t>https://atcompany.jp/hikarikoshitsu/</t>
  </si>
  <si>
    <t>https://www.gai-rou.com/shien/18591/</t>
  </si>
  <si>
    <t>06-6538-2595</t>
  </si>
  <si>
    <t>06-6538-2597</t>
  </si>
  <si>
    <t>info@technoble.co.jp</t>
  </si>
  <si>
    <t>https://www.technoble.co.jp/index.html</t>
  </si>
  <si>
    <t>https://www.facebook.com/pages/%E6%A0%AA%E5%BC%8F%E4%BC%9A%E7%A4%BE%E3%83%86%E3%82%AF%E3%83%8E%E3%83%BC%E3%83%96%E3%83%AB/1685197681536915</t>
  </si>
  <si>
    <t>06-4708-8228</t>
  </si>
  <si>
    <t>06-4708-8229</t>
  </si>
  <si>
    <t>info@hillsstaff.co.jp</t>
  </si>
  <si>
    <t>https://hills3.co.jp/</t>
  </si>
  <si>
    <t>06-4309-8956</t>
  </si>
  <si>
    <t>06-4307-6134</t>
  </si>
  <si>
    <t>info@st-group-japan.jp</t>
  </si>
  <si>
    <t>https://www.st-group-japan.jp/</t>
  </si>
  <si>
    <t>06-6791-2212</t>
  </si>
  <si>
    <t>06-6791-7993</t>
  </si>
  <si>
    <t>https://www.kyousei-marathon.com/ask.html</t>
  </si>
  <si>
    <t>http://www.kyousei-marathon.com/</t>
  </si>
  <si>
    <t>https://www.facebook.com/people/%E5%85%B1%E7%94%9F%E5%85%B1%E8%B5%B0%E3%83%9E%E3%83%A9%E3%82%BD%E3%83%B3%E5%AE%9F%E8%A1%8C%E5%A7%94%E5%93%A1%E4%BC%9A/100068271812460/</t>
  </si>
  <si>
    <t>https://www.soft-gear.co.jp/</t>
  </si>
  <si>
    <t>072-875-4045</t>
  </si>
  <si>
    <t>072-875-0633</t>
  </si>
  <si>
    <t>okagen@tmt.ne.jp</t>
  </si>
  <si>
    <t>http://okagen.flips.jp/?page=menu4</t>
  </si>
  <si>
    <t>072-631-8777</t>
  </si>
  <si>
    <t>072-631-8778</t>
  </si>
  <si>
    <t>s.sasaki@nv-japan.com</t>
  </si>
  <si>
    <t>https://www.nv-japan.com/index.html</t>
  </si>
  <si>
    <t xml:space="preserve">06-6705-7017 </t>
  </si>
  <si>
    <t xml:space="preserve">06-6705-7018 </t>
  </si>
  <si>
    <t xml:space="preserve">	http://sanwa-language.com </t>
  </si>
  <si>
    <t>06-6962-5071</t>
  </si>
  <si>
    <t>06-6962-0065</t>
  </si>
  <si>
    <t>jposh@j-posh.com</t>
  </si>
  <si>
    <t>https://www.j-posh.com/about/summary/</t>
  </si>
  <si>
    <t>https://www.facebook.com/npojposh</t>
  </si>
  <si>
    <t>06-6260-2131</t>
  </si>
  <si>
    <t>06-6260-2117</t>
  </si>
  <si>
    <t>http://www.u-tc.co.jp/form1/</t>
  </si>
  <si>
    <t>http://www.u-tc.co.jp/</t>
  </si>
  <si>
    <t>https://www.osakaymca.or.jp/index.html</t>
  </si>
  <si>
    <t>06-4708-4320</t>
  </si>
  <si>
    <t>http://www.thumbsup-osaka.com/</t>
  </si>
  <si>
    <t>06-6700-5106</t>
  </si>
  <si>
    <t>06-6463-3956</t>
  </si>
  <si>
    <t xml:space="preserve">06-6463-3958 </t>
  </si>
  <si>
    <t xml:space="preserve">	http://www.inter-edu.co.jp/ </t>
  </si>
  <si>
    <t>yoshinori.kurita@kansaingo.net</t>
  </si>
  <si>
    <t>https://ja-jp.facebook.com/kansaingocouncil/</t>
  </si>
  <si>
    <t>https://twitter.com/knc_ngo</t>
  </si>
  <si>
    <t>06-6576-9975</t>
  </si>
  <si>
    <t>06-6572-9512</t>
  </si>
  <si>
    <t>https://sc.city.osaka.lg.jp/mail/inquiry.cgi?so=976c8883f1359c8e18a3ae22c8e25a98c9d77da5&amp;ref=minato%2Fpage%2F0000384692.html&amp;_ga=2.218460377.1976379848.1668654427-1606906876.1668654427</t>
  </si>
  <si>
    <t>https://www.city.osaka.lg.jp/minato/page/0000591099.html</t>
  </si>
  <si>
    <t>https://www.npo-homepage.go.jp/npoportal/detail/027290008</t>
  </si>
  <si>
    <t>https://www.npo-homepage.go.jp/npoportal/detail/027440144</t>
  </si>
  <si>
    <t>072-648-3207</t>
  </si>
  <si>
    <t>072-648-3208</t>
  </si>
  <si>
    <t>https://www.24u.jp/0726483207/</t>
  </si>
  <si>
    <t>072-278-1426</t>
  </si>
  <si>
    <t>toshiko201810@outlook.jp</t>
  </si>
  <si>
    <t>https://ecocyclenetwork.grupo.jp/</t>
  </si>
  <si>
    <t>072-336-5682</t>
  </si>
  <si>
    <t>072-336-5557</t>
  </si>
  <si>
    <t>hk.h.a.coop@hoko-exp.co.jp</t>
  </si>
  <si>
    <t>http://hoko-exp.co.jp/hkhacoop</t>
  </si>
  <si>
    <t>072-320-8548</t>
  </si>
  <si>
    <t>info@atjapanplanning.com</t>
  </si>
  <si>
    <t>http://atjapanplanning.com/index.html</t>
  </si>
  <si>
    <t>072-960-3773</t>
  </si>
  <si>
    <t>072-960-3774</t>
  </si>
  <si>
    <t>https://otsc.jp/</t>
  </si>
  <si>
    <t>048-631-0230</t>
  </si>
  <si>
    <t>https://www.borderlink.co.jp/index.html</t>
  </si>
  <si>
    <t>kicoka33@gmail.com</t>
  </si>
  <si>
    <t>https://jica-kansai.jp/wp/wp-content/uploads/2022/03/9a090cd44d9c1cbe5f31312ef0a68b4c.pdf</t>
  </si>
  <si>
    <t>https://www.facebook.com/kicoka33/</t>
  </si>
  <si>
    <t>https://twitter.com/kicoka33</t>
  </si>
  <si>
    <t>06-6730-7780</t>
  </si>
  <si>
    <t>06-6730-7781</t>
  </si>
  <si>
    <t>http://www.k-sinwa.com/lang=jp/</t>
  </si>
  <si>
    <t>072-882-0154</t>
  </si>
  <si>
    <t>072-882-6061</t>
  </si>
  <si>
    <t>daiko-siko@vivid.ocn.ne.jp</t>
  </si>
  <si>
    <t>https://daiko-siko.com/</t>
  </si>
  <si>
    <t>0725-56-4000</t>
  </si>
  <si>
    <t>072-275-7406</t>
  </si>
  <si>
    <t>072-275-7403</t>
  </si>
  <si>
    <t>https://www.osakasakai-souzoku.com/</t>
  </si>
  <si>
    <t>06-6208-8862</t>
  </si>
  <si>
    <t>06-6202-9355</t>
  </si>
  <si>
    <t>minto-osaka@city.osaka.lg.jp</t>
  </si>
  <si>
    <t>http://www.city.osaka.lg.jp/fukushutosuishin/page/0000425822.html</t>
  </si>
  <si>
    <t>顕在層</t>
    <rPh sb="0" eb="3">
      <t>ケンザイソウ</t>
    </rPh>
    <phoneticPr fontId="9"/>
  </si>
  <si>
    <t>潜在層</t>
    <rPh sb="0" eb="2">
      <t>センザイ</t>
    </rPh>
    <rPh sb="2" eb="3">
      <t>ソウ</t>
    </rPh>
    <phoneticPr fontId="9"/>
  </si>
  <si>
    <t>検索</t>
    <rPh sb="0" eb="2">
      <t>ケンサク</t>
    </rPh>
    <phoneticPr fontId="9"/>
  </si>
  <si>
    <t>地域まちづくり課長　中村優三</t>
  </si>
  <si>
    <t>藤井</t>
  </si>
  <si>
    <t>上村　和徳</t>
  </si>
  <si>
    <t>久田　貴美</t>
  </si>
  <si>
    <t>大多　一史</t>
  </si>
  <si>
    <t>加藤　晴子</t>
  </si>
  <si>
    <t>松原</t>
  </si>
  <si>
    <t>村上</t>
  </si>
  <si>
    <t>谷川　敏子</t>
  </si>
  <si>
    <t>久保田　大志</t>
  </si>
  <si>
    <t>東原　由実</t>
  </si>
  <si>
    <t>上野　賢二</t>
  </si>
  <si>
    <t>猪股　豊</t>
  </si>
  <si>
    <t>吉川　美保子</t>
  </si>
  <si>
    <t>今西　義人</t>
  </si>
  <si>
    <t>蔭山　勲</t>
  </si>
  <si>
    <t>久保田　徹</t>
  </si>
  <si>
    <t>大屋　美希</t>
  </si>
  <si>
    <t>佐藤　德治</t>
  </si>
  <si>
    <t>山村　恒年</t>
    <rPh sb="0" eb="2">
      <t>ヤマムラ</t>
    </rPh>
    <rPh sb="3" eb="4">
      <t>ヒサシ</t>
    </rPh>
    <rPh sb="4" eb="5">
      <t>ネン</t>
    </rPh>
    <phoneticPr fontId="10"/>
  </si>
  <si>
    <t>合田　順一</t>
    <rPh sb="0" eb="2">
      <t>ゴウダ</t>
    </rPh>
    <rPh sb="3" eb="5">
      <t>ジュンイチ</t>
    </rPh>
    <phoneticPr fontId="9"/>
  </si>
  <si>
    <t>高橋　範明</t>
  </si>
  <si>
    <t>竹中　隆</t>
  </si>
  <si>
    <t>川中 洋二</t>
  </si>
  <si>
    <t>川本 幹治</t>
  </si>
  <si>
    <t>浪越 智</t>
  </si>
  <si>
    <t>村松　廣昭</t>
  </si>
  <si>
    <t>柴田　彰</t>
  </si>
  <si>
    <t>島崎宗悦</t>
  </si>
  <si>
    <t>澤木茂豊</t>
    <rPh sb="0" eb="2">
      <t>サワキ</t>
    </rPh>
    <rPh sb="2" eb="4">
      <t>シゲトヨ</t>
    </rPh>
    <phoneticPr fontId="9"/>
  </si>
  <si>
    <t>稲岡正浩</t>
    <rPh sb="0" eb="2">
      <t>イナオカ</t>
    </rPh>
    <rPh sb="2" eb="4">
      <t>マサヒロ</t>
    </rPh>
    <phoneticPr fontId="9"/>
  </si>
  <si>
    <t>鈴木 利己</t>
  </si>
  <si>
    <t>松場　作治</t>
  </si>
  <si>
    <t>青木 健悟</t>
  </si>
  <si>
    <t>岡本　一郷</t>
    <rPh sb="0" eb="2">
      <t>オカモト</t>
    </rPh>
    <rPh sb="3" eb="4">
      <t>イチ</t>
    </rPh>
    <rPh sb="4" eb="5">
      <t>フルサト</t>
    </rPh>
    <phoneticPr fontId="9"/>
  </si>
  <si>
    <t>岡本　純一</t>
    <rPh sb="0" eb="2">
      <t>オカモト</t>
    </rPh>
    <rPh sb="3" eb="5">
      <t>ジュンイチ</t>
    </rPh>
    <phoneticPr fontId="9"/>
  </si>
  <si>
    <t>佐々木　繁行</t>
  </si>
  <si>
    <t>金　善南</t>
  </si>
  <si>
    <t>田中　完児</t>
  </si>
  <si>
    <t>久保　敦</t>
  </si>
  <si>
    <t>小川健一郎</t>
    <rPh sb="0" eb="2">
      <t>オガワ</t>
    </rPh>
    <rPh sb="2" eb="5">
      <t>ケンイチロウ</t>
    </rPh>
    <phoneticPr fontId="9"/>
  </si>
  <si>
    <t>箕浦史郎</t>
    <rPh sb="0" eb="2">
      <t>ミノウラ</t>
    </rPh>
    <rPh sb="2" eb="4">
      <t>シロウ</t>
    </rPh>
    <phoneticPr fontId="9"/>
  </si>
  <si>
    <t>ＩＳＷＯＲＴＨＡＰＡ</t>
  </si>
  <si>
    <t>林範夫</t>
  </si>
  <si>
    <t>三輪 敦子</t>
  </si>
  <si>
    <t>栗田　佳典</t>
    <rPh sb="0" eb="2">
      <t>クリタ</t>
    </rPh>
    <rPh sb="3" eb="5">
      <t>ヨシノリ</t>
    </rPh>
    <phoneticPr fontId="10"/>
  </si>
  <si>
    <t>板谷廣二</t>
  </si>
  <si>
    <t>乾　友紀</t>
  </si>
  <si>
    <t>松波　剛史</t>
  </si>
  <si>
    <t>小野　真徳</t>
  </si>
  <si>
    <t>小玉　敏子</t>
  </si>
  <si>
    <t>堀川　顕広</t>
    <rPh sb="3" eb="4">
      <t>アキラ</t>
    </rPh>
    <rPh sb="4" eb="5">
      <t>ヒロシ</t>
    </rPh>
    <phoneticPr fontId="9"/>
  </si>
  <si>
    <t>弓　長　徹</t>
  </si>
  <si>
    <t>中西徹</t>
  </si>
  <si>
    <t>安井 康真</t>
  </si>
  <si>
    <t>田村 進（金 益進）</t>
  </si>
  <si>
    <t xml:space="preserve">	江崎 高志</t>
  </si>
  <si>
    <t>宮本 宗浩</t>
  </si>
  <si>
    <t>辻井博之</t>
  </si>
  <si>
    <t>出口　正之</t>
  </si>
  <si>
    <t>西山</t>
  </si>
  <si>
    <t>国際交流防災・安全・災害支援：教育・人権：国際協力・多文化共生：地域活性・まちづくり</t>
  </si>
  <si>
    <t>国際交流子ども：教育・人権：国際協力・多文化共生：地域活性・まちづくり</t>
  </si>
  <si>
    <t>教育・人権：国際協力・多文化共生</t>
  </si>
  <si>
    <t>障がい者：子ども：教育・人権：国際協力・多文化共生</t>
  </si>
  <si>
    <t>既存住宅・空家をプロデュース</t>
  </si>
  <si>
    <t>障がい者：国際協力・多文化共生</t>
  </si>
  <si>
    <t>メディア・アートなどの表現行為のほか、文房具としての映像の普及、映像をかこむ場づくりなどを実施しています</t>
  </si>
  <si>
    <t>記載なし保健・医療・福祉／社会教育／まちづくり/</t>
  </si>
  <si>
    <t>中古品の売買</t>
  </si>
  <si>
    <t>技術支援事業</t>
  </si>
  <si>
    <t>プレス金型設計・製作</t>
  </si>
  <si>
    <t>陶磁器製造/セラミックス・金属の気密接合専門メーカー</t>
  </si>
  <si>
    <t>卵の加工、販売</t>
  </si>
  <si>
    <t>金属表面処理・機械加工</t>
  </si>
  <si>
    <t>医薬・化粧品、化学工業薬品原料の販売等</t>
  </si>
  <si>
    <t>各種システム開発・運用・保守、IT事業/デザイン制作/クリエイティブ事業/労働者派遣法に基づく一般労働者派遣事業</t>
  </si>
  <si>
    <t>アスベスト除去工事</t>
  </si>
  <si>
    <t>知的な部分、文化・娯楽、リサイクル・資源、環境・公害、無添加・無農薬、イベント企画、イベント参加、レンタル、</t>
  </si>
  <si>
    <t>オンラインゲームの受託開発事業/ライブラリ開発/販売事業/QA事業</t>
  </si>
  <si>
    <t>ベトナム語の翻訳、通訳</t>
  </si>
  <si>
    <t>日本語、日本文化を学ぶ</t>
  </si>
  <si>
    <t>乳がんに関する支援</t>
  </si>
  <si>
    <t>包装・物流事業、生産事業、設計開発事業、商品販売事業</t>
  </si>
  <si>
    <t>イベント/教育/ボランティア</t>
  </si>
  <si>
    <t>外国人生活サポート、インバウント国内旅行業、台湾との貿易業務</t>
  </si>
  <si>
    <t>民族教育/法律相談/国際交流</t>
  </si>
  <si>
    <t>高齢者：障がい者：子ども：健康づくり・医療：教育・人権：雇用・社会生活：国際協力・多文化共生：地域活性・まちづくり：文化・芸能・スポーツ</t>
  </si>
  <si>
    <t>社会教育／学術・文化・芸術・スポーツ／国際協力／連絡・助言・援助</t>
  </si>
  <si>
    <t>保健・医療・福祉／まちづくりなど</t>
  </si>
  <si>
    <t>共同購入・施設事業、外国人技能実習生受入事業、特定技能外
国人に係る胃炎・職業紹介</t>
  </si>
  <si>
    <t>法務省管轄登録支援機関</t>
  </si>
  <si>
    <t>人材サポート</t>
  </si>
  <si>
    <t>外国語講師派遣事業/語学スクール運営事業</t>
  </si>
  <si>
    <t>高齢者：障がい者：子ども：教育・人権：雇用・社会生活：国際協力・多文化共生：地域活性・まちづくり：</t>
  </si>
  <si>
    <t>製造/加工/部品調達など</t>
  </si>
  <si>
    <t>段ボール紙器製造と梱包資材</t>
  </si>
  <si>
    <t>外国人材の受入れ</t>
  </si>
  <si>
    <t>法務行政書士事務所</t>
  </si>
  <si>
    <t>大阪府及び大阪市の「副首都構想」</t>
  </si>
  <si>
    <t>行政機関</t>
  </si>
  <si>
    <t>地域活動支援、工業活性化、商業振興に関すること。人権、生涯学習、社会教育関係に関すること。</t>
  </si>
  <si>
    <t>識字推進事業の概要は以下の通り「大阪市識字施策推進指針」に基づき、さまざまな理由により、文字の読み書き・日本語の会話に不自由している人々への学習機会の拡充と、あらゆる人々が暮らしやすい社会の実現を目指し、識字・日本語教育の推進を図る。(1)識字施策の推進/識字・日本語施策の総合的な企画調整を図る。(2)識字・日本語指導者養成事業/識字・日本語教育の推進と充実のため識字・日本語指導者の養成、研修事業を社会教育施設等において行う。(3)識字・日本語教室の開設識字教室、地域識字・日本語教室、社会教育施設におけるモデル教室等の開設</t>
  </si>
  <si>
    <t>⼤阪市では地域活動のさらなる活性化への⽀援を⽬的に、団体の皆さまからの要請に応じてさまざまな専⾨知識やノウハウを持った「地域公共人材」を派遣しています。依頼に応じて、各地域の実情に応じた⾃主・⾃律的なまちづくりが展開されるよう、まちづくり活動に関する専⾨的知識やノウハウを提供したり、団体内あるいは地域の様々な活動団体との会議で話し合いが円滑に進むように、ファシリテーションやコーディネートを行い、団体の取り組みを⽀援します。</t>
  </si>
  <si>
    <t>①中央区内の大阪市立幼稚園に在籍する発達障がいのある園児のうち、行動面で特に支援が必要とする園児のサポート②中央区内の大阪市立の小学校・中学校に在籍する外国籍児童生徒のうち、学習面で支援が必要とされる児童生徒に対し、教職員と連携しながら、具体的な教科学習に必要な日本語の力を身につけるサポート</t>
  </si>
  <si>
    <t>生活に係る情報や相談場所について、１１言語以上で情報提供及び相談対応する相談窓口</t>
  </si>
  <si>
    <t>①大阪府市と協働で、「空家セミナー＆相談会」の実施。②居住支援事業の実施。③空家相談員「既存住宅・空家トータルプロデューサー」の研修、育成。</t>
  </si>
  <si>
    <t>・第1種社会福祉事業　　障害者支援施設「希望の園」の運営。・公益を目的とする事業　　満蒙引揚開拓民の援護おおよび関連事業</t>
  </si>
  <si>
    <t>メディアを通じて「知る・語らう・表現する」３つの視点から、メディア・アートなどの表現行為のほか、文房具としての映像の普及、映像をかこむ場づくりなどを実施している</t>
  </si>
  <si>
    <t>子供の権利条約の理念に立ち、子どもに関わる全ての人をつなぐセンター的な役割を担う。中高生の居場所の確保、異年齢の子どもたちが共に育ち合う場とし、放課後や週末等を、地域の子供達に広く開放し、子供と青年が中心となって、異世代交流を促し、環境・人権・平和・国際協力などについて学び合い、男女共同参画社会を目指したまちづくりに地域の人たちと共に取り組むことで、子供と青年の未来をきりひらく教育・文化を発展させることを目的とする。</t>
    <rPh sb="0" eb="2">
      <t>コドモ</t>
    </rPh>
    <rPh sb="84" eb="87">
      <t>コドモタチ</t>
    </rPh>
    <rPh sb="94" eb="96">
      <t>コドモ</t>
    </rPh>
    <rPh sb="176" eb="178">
      <t>コドモ</t>
    </rPh>
    <phoneticPr fontId="10"/>
  </si>
  <si>
    <t>健康支援事業、教育支援事業</t>
    <rPh sb="0" eb="2">
      <t>ケンコウ</t>
    </rPh>
    <rPh sb="2" eb="4">
      <t>シエン</t>
    </rPh>
    <rPh sb="4" eb="6">
      <t>ジギョウ</t>
    </rPh>
    <rPh sb="7" eb="9">
      <t>キョウイク</t>
    </rPh>
    <rPh sb="9" eb="11">
      <t>シエン</t>
    </rPh>
    <rPh sb="11" eb="13">
      <t>ジギョウ</t>
    </rPh>
    <phoneticPr fontId="10"/>
  </si>
  <si>
    <t>地球規模で環境問題について考え、国際会議やエコ活動を中心にしている。</t>
    <rPh sb="0" eb="2">
      <t>チキュウ</t>
    </rPh>
    <rPh sb="2" eb="4">
      <t>キボ</t>
    </rPh>
    <rPh sb="5" eb="7">
      <t>カンキョウ</t>
    </rPh>
    <rPh sb="7" eb="9">
      <t>モンダイ</t>
    </rPh>
    <rPh sb="13" eb="14">
      <t>カンガ</t>
    </rPh>
    <rPh sb="16" eb="18">
      <t>コクサイ</t>
    </rPh>
    <rPh sb="18" eb="20">
      <t>カイギ</t>
    </rPh>
    <rPh sb="23" eb="25">
      <t>カツドウ</t>
    </rPh>
    <rPh sb="26" eb="28">
      <t>チュウシン</t>
    </rPh>
    <phoneticPr fontId="10"/>
  </si>
  <si>
    <t>経営支援・ビジネスサポート・交流・人材育成・福利厚生・各種照明取得</t>
    <rPh sb="0" eb="2">
      <t>ケイエイ</t>
    </rPh>
    <rPh sb="2" eb="4">
      <t>シエン</t>
    </rPh>
    <rPh sb="14" eb="16">
      <t>コウリュウ</t>
    </rPh>
    <rPh sb="17" eb="21">
      <t>ジンザイイクセイ</t>
    </rPh>
    <rPh sb="22" eb="26">
      <t>フクリコウセイ</t>
    </rPh>
    <rPh sb="27" eb="29">
      <t>カクシュ</t>
    </rPh>
    <rPh sb="29" eb="31">
      <t>ショウメイ</t>
    </rPh>
    <rPh sb="31" eb="33">
      <t>シュトク</t>
    </rPh>
    <phoneticPr fontId="9"/>
  </si>
  <si>
    <t>・事業内容 ブランドバッグ、時計、ジュエリーの買取及び販売・ブランド品、ジュエリーのネット通信販売・ブランド品、高級時計、ジュエリーの輸出入</t>
  </si>
  <si>
    <t>メカトロ二クスをテーマに設計製作・開発し、コア技術を中心にプランニング、メンテナス、コンサルをしています。技術力やノウハウを持った人材の紹介。</t>
    <rPh sb="4" eb="5">
      <t>ニ</t>
    </rPh>
    <rPh sb="12" eb="14">
      <t>セッケイ</t>
    </rPh>
    <rPh sb="14" eb="16">
      <t>セイサク</t>
    </rPh>
    <rPh sb="17" eb="19">
      <t>カイハツ</t>
    </rPh>
    <rPh sb="23" eb="25">
      <t>ギジュツ</t>
    </rPh>
    <rPh sb="26" eb="28">
      <t>チュウシン</t>
    </rPh>
    <rPh sb="53" eb="56">
      <t>ギジュツリョク</t>
    </rPh>
    <rPh sb="62" eb="63">
      <t>モ</t>
    </rPh>
    <rPh sb="65" eb="67">
      <t>ジンザイ</t>
    </rPh>
    <rPh sb="68" eb="70">
      <t>ショウカイ</t>
    </rPh>
    <phoneticPr fontId="9"/>
  </si>
  <si>
    <t>プレス用金型およびトランスファー仕様の設計、デジタルシステム、モデリングデータシミュレーション解析、加工データ測定および老朽化した部品、金型の再生</t>
  </si>
  <si>
    <t>ものづくりを通して時代のニーズに即した製品やサービスの提供に努め、電力資機材をはじめ、接合技術をベースに水冷ヒートシンクやセラミックス製真空絶縁部品などに事業展開しております。</t>
  </si>
  <si>
    <t>鶏卵の製造・販売、加工食品の製造・販売</t>
  </si>
  <si>
    <t>土地・建物等の不動産売買、賃貸住宅仲介、テナント店舗・事務所等の仲介、総合リフォーム、土地等の不動産管理・委託、不動産コンサルティング、綜合警備保障、取次代理福祉用品のレンタル・販売、バリアフリー住宅改造</t>
  </si>
  <si>
    <t>お客様に合った老人ホームのお探し。</t>
    <rPh sb="1" eb="3">
      <t>キャクサマ</t>
    </rPh>
    <rPh sb="4" eb="5">
      <t>ア</t>
    </rPh>
    <rPh sb="7" eb="9">
      <t>ロウジン</t>
    </rPh>
    <rPh sb="14" eb="15">
      <t>サガ</t>
    </rPh>
    <phoneticPr fontId="9"/>
  </si>
  <si>
    <t>金属表面処理、工業用硬質クロム、工業用ニッケル、ロール・シャフトの機械加工</t>
  </si>
  <si>
    <t>医薬・化粧品、化学工業薬品原料の販売等</t>
    <rPh sb="18" eb="19">
      <t>トウ</t>
    </rPh>
    <phoneticPr fontId="9"/>
  </si>
  <si>
    <t>アスベスト除去工事</t>
    <rPh sb="5" eb="7">
      <t>ジョキョ</t>
    </rPh>
    <rPh sb="7" eb="9">
      <t>コウジ</t>
    </rPh>
    <phoneticPr fontId="9"/>
  </si>
  <si>
    <t>知的な部分、文化・娯楽、リサイクル・資源、環境・公害、無添加・無農薬、イベント企画、イベント参加、レンタル、その他</t>
    <rPh sb="0" eb="2">
      <t>チテキ</t>
    </rPh>
    <rPh sb="3" eb="5">
      <t>ブブン</t>
    </rPh>
    <rPh sb="6" eb="8">
      <t>ブンカ</t>
    </rPh>
    <rPh sb="9" eb="11">
      <t>ゴラク</t>
    </rPh>
    <rPh sb="18" eb="20">
      <t>シゲン</t>
    </rPh>
    <rPh sb="21" eb="23">
      <t>カンキョウ</t>
    </rPh>
    <rPh sb="24" eb="26">
      <t>コウガイ</t>
    </rPh>
    <rPh sb="27" eb="30">
      <t>ムテンカ</t>
    </rPh>
    <rPh sb="31" eb="34">
      <t>ムノウヤク</t>
    </rPh>
    <rPh sb="39" eb="41">
      <t>キカク</t>
    </rPh>
    <rPh sb="46" eb="48">
      <t>サンカ</t>
    </rPh>
    <rPh sb="56" eb="57">
      <t>タ</t>
    </rPh>
    <phoneticPr fontId="9"/>
  </si>
  <si>
    <t>サーバー開発を中心に、リアルタイム型オンラインゲームやライブラリ提供・メタバース開発などを手掛ける技術ベンチャーです。</t>
  </si>
  <si>
    <t>板金、製缶加工、機械加工、レーザー加工部品全般、産業機械部品製作、建設機械部品製作、農業機械部品製作、消防車部品製作、各種装置部品全般、各　鉄、ステンレス、アルミ、銅(レーザー)製品</t>
  </si>
  <si>
    <t>ベトナム語の翻訳、通訳、ベトナム人特定技能、外国人技能実習生の雇用</t>
  </si>
  <si>
    <t>日本語学習者の学習目的に応じた日本語教育を行います。 目標と意欲をもって安心して日本語の学習に励んでいただくために、奨学金授与、学生寮の完備、日本人との交流、健康管理、進路相談の活動に力を入れている。</t>
    <rPh sb="58" eb="61">
      <t>ショウガクキン</t>
    </rPh>
    <rPh sb="61" eb="63">
      <t>ジュヨ</t>
    </rPh>
    <rPh sb="64" eb="67">
      <t>ガクセイリョウ</t>
    </rPh>
    <rPh sb="68" eb="70">
      <t>カンビ</t>
    </rPh>
    <rPh sb="71" eb="74">
      <t>ニホンジン</t>
    </rPh>
    <rPh sb="76" eb="78">
      <t>コウリュウ</t>
    </rPh>
    <rPh sb="79" eb="83">
      <t>ケンコウカンリ</t>
    </rPh>
    <rPh sb="84" eb="88">
      <t>シンロソウダン</t>
    </rPh>
    <rPh sb="89" eb="91">
      <t>カツドウ</t>
    </rPh>
    <rPh sb="92" eb="93">
      <t>チカラ</t>
    </rPh>
    <rPh sb="94" eb="95">
      <t>イ</t>
    </rPh>
    <phoneticPr fontId="9"/>
  </si>
  <si>
    <t>乳がんは、早期に発見・治療すれば、「ほとんど治るガン」。恐れる必要はありません。しかし、進行した状態で受診される人がおられる事も現実です。本人はもとより、家族にも精神的にだけでなく、生活全般に大きな変化・ダメージをもたらします。「受けよう、乳がん検査、早期発見で　笑顔の暮らし」を合言葉に女性だけでなく、男性をも含めて、より多くの人たちに乳がんの恐ろしさ・乳がんに対する正しい知識を持っていただき、専門家による診断と治療、患者さん家族へのサポートを通して、すべての人が素敵な笑顔で幸せに、・・・の願いを込めた、乳がん啓発活動です。</t>
  </si>
  <si>
    <t>設計/開発/生産/物流業務</t>
    <rPh sb="0" eb="2">
      <t>セッケイ</t>
    </rPh>
    <rPh sb="3" eb="5">
      <t>カイハツ</t>
    </rPh>
    <rPh sb="6" eb="8">
      <t>セイサン</t>
    </rPh>
    <rPh sb="9" eb="11">
      <t>ブツリュウ</t>
    </rPh>
    <rPh sb="11" eb="13">
      <t>ギョウム</t>
    </rPh>
    <phoneticPr fontId="11"/>
  </si>
  <si>
    <t>教育、研修、宿泊施設の案内。ボランティア、イベント情報など</t>
  </si>
  <si>
    <t>日本及びネパールをはじめとしたアジア各国の国民に対し、スポーツ、文化等を通じた国際交流に関する事業を行うとともに、ネパールをはじめとしたアジア各国及び日本の文化を相互に伝え合い、共に学び合い協働することを通じて、国際協力に寄与することを目的とする。</t>
  </si>
  <si>
    <t>外国人の生活サポートや国際交流などのイベントや国内旅行の開催、台湾雑貨の輸出入と販売。</t>
    <rPh sb="0" eb="3">
      <t>ガイコクジン</t>
    </rPh>
    <rPh sb="4" eb="6">
      <t>セイカツ</t>
    </rPh>
    <rPh sb="11" eb="13">
      <t>コクサイ</t>
    </rPh>
    <rPh sb="13" eb="15">
      <t>コウリュウ</t>
    </rPh>
    <rPh sb="23" eb="25">
      <t>コクナイ</t>
    </rPh>
    <rPh sb="25" eb="27">
      <t>リョコウ</t>
    </rPh>
    <rPh sb="28" eb="30">
      <t>カイサイ</t>
    </rPh>
    <rPh sb="31" eb="33">
      <t>タイワン</t>
    </rPh>
    <rPh sb="33" eb="35">
      <t>ザッカ</t>
    </rPh>
    <rPh sb="36" eb="39">
      <t>ユシュツニュウ</t>
    </rPh>
    <rPh sb="40" eb="42">
      <t>ハンバイ</t>
    </rPh>
    <phoneticPr fontId="9"/>
  </si>
  <si>
    <t>私たちは「人権・平和・共生」を理念として教育、啓発、交流、政策提言など幅広い活動に取り組んでいます。</t>
  </si>
  <si>
    <t>多文化学級や朝鮮文化の研究会などがあり、外国人の生徒が多く言語や母国のダンス、歌などを披露するイベントもあります</t>
    <rPh sb="0" eb="3">
      <t>タブンカ</t>
    </rPh>
    <rPh sb="3" eb="5">
      <t>ガッキュウ</t>
    </rPh>
    <rPh sb="6" eb="10">
      <t>チョウセンブンカ</t>
    </rPh>
    <rPh sb="11" eb="14">
      <t>ケンキュウカイ</t>
    </rPh>
    <rPh sb="20" eb="23">
      <t>ガイコクジン</t>
    </rPh>
    <rPh sb="24" eb="26">
      <t>セイト</t>
    </rPh>
    <rPh sb="27" eb="28">
      <t>オオ</t>
    </rPh>
    <rPh sb="29" eb="31">
      <t>ゲンゴ</t>
    </rPh>
    <rPh sb="32" eb="34">
      <t>ボコク</t>
    </rPh>
    <rPh sb="39" eb="40">
      <t>ウタ</t>
    </rPh>
    <rPh sb="43" eb="45">
      <t>ヒロウ</t>
    </rPh>
    <phoneticPr fontId="9"/>
  </si>
  <si>
    <t>大坂の観光スポットなどの紹介</t>
    <rPh sb="0" eb="2">
      <t>オオサカ</t>
    </rPh>
    <rPh sb="3" eb="5">
      <t>カンコウ</t>
    </rPh>
    <rPh sb="12" eb="14">
      <t>ショウカイ</t>
    </rPh>
    <phoneticPr fontId="9"/>
  </si>
  <si>
    <t>関西地域NGO助成、将来、世界的な視野を持って、社会課題の解決に向けて行動がとれる次世代の育成関西地域から全国的に、高校生を含めた国際協力・社会貢献分野に関わる多様な人材・セクターのネットワークの強化、 連携の促進</t>
    <rPh sb="7" eb="9">
      <t>ジョセイ</t>
    </rPh>
    <phoneticPr fontId="10"/>
  </si>
  <si>
    <t>学校園へのボランティアサポーターの配置、児童・生徒へのサードプレイス事業の実施、人権啓発にかかる活動</t>
  </si>
  <si>
    <t>泉南市民を始めとして泉南市を愛する人々に対して、清掃活動に関する事業を行うことで環境の保全、まちづくりの推進に寄与すると共に、その活動に青少年の参加を促すことで青少年の健全育成を図ることに寄与する。また、泉南市に居住する外国人に対して国際交流に関する事業を行うことで外国人にやさしいまちづくりに寄与することを目的とする。</t>
  </si>
  <si>
    <t>日本人に中国武術・気功・二胡等の中国伝統文化をはじめ、ヨーガ・伝統武術・舞踏・音楽・食文化・喫茶文化・伝統哲学等アジア各国に伝わる伝統文化を、アジア諸国の人たちに日本の伝統文化を伝えることにより、日本人とアジア諸国の人たちとの交流と相互理解を進め、国際交流を推進すると共に、人々の心身の健康に寄与することを目的とする。</t>
  </si>
  <si>
    <t>地域住民同士が助け合って、障がい者及び高齢者の介護等に関する事業を行い、地域の福祉の推進を図ると共に、自然が失われていく現状に対して、環境の保全を図る活動を通して安全な街づくりにも取り組んでいます。国際交流機関等を通してホームステイを実施し、国際協力に関与すると共に、国内の文化、芸術、スポーツ等の交流に寄与すること。</t>
  </si>
  <si>
    <t>災害備蓄講習会、災害備蓄アドバイザー養成講座、「みんなのエコ新聞」刊行、環境講座、省エネ講座、家庭の不用品や空缶などを集め支援する（ネパール、気仙沼保育園、ワクチン、子ども食堂、ステップ堺）</t>
  </si>
  <si>
    <t>共同購入・施設事業、外国人技能実習生受入事業、特定技能外国人に係る胃炎・職業紹介</t>
  </si>
  <si>
    <t>外国人が日本で就職する際の手続きや生活面での苦労をサポートしたいと感じた一方で、日本の企業も人材不足という課題を抱えていることがわかり、双方の悩みを解消するサービスとして事業化しました。就業者側へは日本語の教育から外国人住民登録、銀行口座の開設、住居の手配などをサポートし、企業側へは就労後のアフターケアも行います。</t>
  </si>
  <si>
    <t>外国人受け入れ・通訳業務・申請代行・人材紹介・企業交流・イベント企画・交通手配・IT企画・海外業務・事業断承サポート</t>
    <rPh sb="0" eb="3">
      <t>ガイコクジン</t>
    </rPh>
    <rPh sb="3" eb="4">
      <t>ウ</t>
    </rPh>
    <rPh sb="5" eb="6">
      <t>イ</t>
    </rPh>
    <rPh sb="8" eb="10">
      <t>ツウヤク</t>
    </rPh>
    <rPh sb="10" eb="12">
      <t>ギョウム</t>
    </rPh>
    <rPh sb="13" eb="15">
      <t>シンセイ</t>
    </rPh>
    <rPh sb="15" eb="17">
      <t>ダイコウ</t>
    </rPh>
    <rPh sb="18" eb="20">
      <t>ジンザイ</t>
    </rPh>
    <rPh sb="20" eb="22">
      <t>ショウカイ</t>
    </rPh>
    <rPh sb="23" eb="25">
      <t>キギョウ</t>
    </rPh>
    <rPh sb="25" eb="27">
      <t>コウリュウ</t>
    </rPh>
    <rPh sb="32" eb="34">
      <t>キカク</t>
    </rPh>
    <rPh sb="35" eb="37">
      <t>コウツウ</t>
    </rPh>
    <rPh sb="37" eb="39">
      <t>テハイ</t>
    </rPh>
    <rPh sb="42" eb="44">
      <t>キカク</t>
    </rPh>
    <rPh sb="45" eb="49">
      <t>カイガイギョウム</t>
    </rPh>
    <rPh sb="50" eb="52">
      <t>ジギョウ</t>
    </rPh>
    <rPh sb="52" eb="53">
      <t>コトワ</t>
    </rPh>
    <rPh sb="53" eb="54">
      <t>ショウ</t>
    </rPh>
    <phoneticPr fontId="9"/>
  </si>
  <si>
    <t>共同計算事業・外国人技能実習生の共同受入れ事業・共同労務管理事業・福利厚生事業・外国人技能実習生受入れに係わる職業紹介事業・前号に附随する事業</t>
  </si>
  <si>
    <t>教育現場で活躍される皆様へ、様々なサービスをご提案しております。</t>
  </si>
  <si>
    <t>・月1回第３日曜日に無料カウンセリング「傾聴屋」として簡単なエゴグラムを用いたミニカウンセリングをあべのハルカス近鉄本店にて行っています。・ほぼ月1回２～３日間、就活イベントでの無料キャリアカウンセリング等も行っています。・年に数回ご依頼いただき、傾聴ボランテイア養成講座など傾聴体験をベースとした講座を行っています。・毎月事例検討会や自主勉強会などを行っています。（一部一般にも公開）</t>
  </si>
  <si>
    <t>お客様のニーズに合ったか価値を協創し、お客様の要求品質の製品を工程内で作りこみ、計画/行動/チェック/アクションを限りなく続けていく。</t>
    <rPh sb="1" eb="3">
      <t>キャクサマ</t>
    </rPh>
    <rPh sb="8" eb="9">
      <t>ア</t>
    </rPh>
    <rPh sb="12" eb="14">
      <t>カチ</t>
    </rPh>
    <rPh sb="15" eb="17">
      <t>キョウソウ</t>
    </rPh>
    <rPh sb="20" eb="22">
      <t>キャクサマ</t>
    </rPh>
    <rPh sb="23" eb="25">
      <t>ヨウキュウ</t>
    </rPh>
    <rPh sb="25" eb="27">
      <t>ヒンシツ</t>
    </rPh>
    <rPh sb="28" eb="30">
      <t>セイヒン</t>
    </rPh>
    <rPh sb="31" eb="34">
      <t>コウテイナイ</t>
    </rPh>
    <rPh sb="35" eb="36">
      <t>ツク</t>
    </rPh>
    <rPh sb="40" eb="42">
      <t>ケイカク</t>
    </rPh>
    <rPh sb="43" eb="45">
      <t>コウドウ</t>
    </rPh>
    <rPh sb="57" eb="58">
      <t>カギ</t>
    </rPh>
    <rPh sb="61" eb="62">
      <t>ツヅ</t>
    </rPh>
    <phoneticPr fontId="9"/>
  </si>
  <si>
    <t>印刷と、弊社で製造した片面段ボールを貼り合わせることにより、その後展開されていく、化粧箱・看板・什器などに厚みや強度、段ボールの機能性をもたせることができるのと、合紙使用とは別に、巻段ボールやパットを製造しております。※現在、外国人の方は在籍しておりませんが今後採用の方向で検討しております。</t>
  </si>
  <si>
    <t>大阪府泉佐野市で中国人・ミャンマー人・ベトナム人技術実習生の受け入れをサポートする監理組合です。</t>
  </si>
  <si>
    <t>相続・遺言・家族信託などシニア向けの法律サポートを担当するプロ集団です。弁護士・司法書士とも日常的に連携し、お客様に最良のリーガルサービスをご提供いたします。</t>
  </si>
  <si>
    <t>「民都・大阪」の実現に向けた都市政策や、大阪の民はどうあるべきか、新たな連携・協働を生み出すためには何が必要か等の議論・検討を行っています。</t>
  </si>
  <si>
    <t>府内</t>
  </si>
  <si>
    <t>大阪府/東京/広島県</t>
    <rPh sb="0" eb="3">
      <t>オオサカフ</t>
    </rPh>
    <rPh sb="4" eb="6">
      <t>トウキョウ</t>
    </rPh>
    <rPh sb="7" eb="9">
      <t>ヒロシマ</t>
    </rPh>
    <rPh sb="9" eb="10">
      <t>ケン</t>
    </rPh>
    <phoneticPr fontId="9"/>
  </si>
  <si>
    <t>大阪市/東京</t>
    <rPh sb="0" eb="3">
      <t>オオサカシ</t>
    </rPh>
    <rPh sb="4" eb="6">
      <t>トウキョウ</t>
    </rPh>
    <phoneticPr fontId="9"/>
  </si>
  <si>
    <t>大阪</t>
    <rPh sb="0" eb="2">
      <t>オオサカ</t>
    </rPh>
    <phoneticPr fontId="9"/>
  </si>
  <si>
    <t>大阪府</t>
    <rPh sb="0" eb="2">
      <t>オオサカ</t>
    </rPh>
    <rPh sb="2" eb="3">
      <t>フ</t>
    </rPh>
    <phoneticPr fontId="9"/>
  </si>
  <si>
    <t>河内長野市、兵庫県</t>
    <rPh sb="0" eb="5">
      <t>カワチナガノシ</t>
    </rPh>
    <rPh sb="6" eb="9">
      <t>ヒョウゴケン</t>
    </rPh>
    <phoneticPr fontId="9"/>
  </si>
  <si>
    <t>高槻市</t>
    <rPh sb="0" eb="3">
      <t>タカツキシ</t>
    </rPh>
    <phoneticPr fontId="9"/>
  </si>
  <si>
    <t>堺市</t>
    <rPh sb="0" eb="2">
      <t>サカイシ</t>
    </rPh>
    <phoneticPr fontId="9"/>
  </si>
  <si>
    <t>松原市</t>
    <rPh sb="0" eb="3">
      <t>マツバラシ</t>
    </rPh>
    <phoneticPr fontId="9"/>
  </si>
  <si>
    <t>埼玉県</t>
    <rPh sb="0" eb="3">
      <t>サイタマケン</t>
    </rPh>
    <phoneticPr fontId="9"/>
  </si>
  <si>
    <t>記載無し</t>
  </si>
  <si>
    <t>共有希望しない</t>
    <rPh sb="0" eb="4">
      <t>キョウユウキボウ</t>
    </rPh>
    <phoneticPr fontId="9"/>
  </si>
  <si>
    <t>×</t>
  </si>
  <si>
    <t>1回目</t>
    <rPh sb="1" eb="3">
      <t>カイメ</t>
    </rPh>
    <phoneticPr fontId="9"/>
  </si>
  <si>
    <t>未発送</t>
    <rPh sb="0" eb="3">
      <t>ミハッソウ</t>
    </rPh>
    <phoneticPr fontId="9"/>
  </si>
  <si>
    <t>3回目</t>
  </si>
  <si>
    <t>未発送</t>
  </si>
  <si>
    <t>4回目</t>
    <rPh sb="1" eb="3">
      <t>カイメ</t>
    </rPh>
    <phoneticPr fontId="9"/>
  </si>
  <si>
    <t>2回目</t>
    <rPh sb="1" eb="3">
      <t>カイメ</t>
    </rPh>
    <phoneticPr fontId="9"/>
  </si>
  <si>
    <t>3回目</t>
    <rPh sb="1" eb="3">
      <t>カイメ</t>
    </rPh>
    <phoneticPr fontId="9"/>
  </si>
  <si>
    <t>◆基本情報</t>
    <rPh sb="1" eb="5">
      <t>キホンジョウホウ</t>
    </rPh>
    <phoneticPr fontId="7"/>
  </si>
  <si>
    <t>◆活動内容</t>
    <rPh sb="1" eb="3">
      <t>カツドウ</t>
    </rPh>
    <rPh sb="3" eb="5">
      <t>ナイヨウ</t>
    </rPh>
    <phoneticPr fontId="7"/>
  </si>
  <si>
    <t>◆活動エリア</t>
    <rPh sb="1" eb="3">
      <t>カツドウ</t>
    </rPh>
    <phoneticPr fontId="7"/>
  </si>
  <si>
    <t>◆調査協力内容</t>
    <rPh sb="1" eb="3">
      <t>チョウサ</t>
    </rPh>
    <rPh sb="3" eb="5">
      <t>キョウリョク</t>
    </rPh>
    <rPh sb="5" eb="7">
      <t>ナイヨウ</t>
    </rPh>
    <phoneticPr fontId="7"/>
  </si>
  <si>
    <t>◆情報共有について</t>
    <rPh sb="1" eb="3">
      <t>ジョウホウ</t>
    </rPh>
    <rPh sb="3" eb="5">
      <t>キョウユウ</t>
    </rPh>
    <phoneticPr fontId="7"/>
  </si>
  <si>
    <t>◆活動対象者の国籍（アンケート又はヒアリングより）</t>
    <rPh sb="1" eb="6">
      <t>カツドウタイショウシャ</t>
    </rPh>
    <rPh sb="7" eb="9">
      <t>コクセキ</t>
    </rPh>
    <rPh sb="15" eb="16">
      <t>マタ</t>
    </rPh>
    <phoneticPr fontId="7"/>
  </si>
  <si>
    <t>◆対応できる言語（アンケート又はヒアリングより）</t>
    <rPh sb="1" eb="3">
      <t>タイオウ</t>
    </rPh>
    <rPh sb="6" eb="8">
      <t>ゲンゴ</t>
    </rPh>
    <rPh sb="14" eb="15">
      <t>マタ</t>
    </rPh>
    <phoneticPr fontId="7"/>
  </si>
  <si>
    <t>◆アンケート回答</t>
    <rPh sb="6" eb="8">
      <t>カイトウ</t>
    </rPh>
    <phoneticPr fontId="7"/>
  </si>
  <si>
    <t>大項目</t>
    <rPh sb="0" eb="3">
      <t>ダイコウモク</t>
    </rPh>
    <phoneticPr fontId="7"/>
  </si>
  <si>
    <t>大阪市各所属共有カウント</t>
    <rPh sb="0" eb="3">
      <t>オオサカシ</t>
    </rPh>
    <rPh sb="3" eb="6">
      <t>カクショゾク</t>
    </rPh>
    <rPh sb="6" eb="8">
      <t>キョウユウ</t>
    </rPh>
    <phoneticPr fontId="7"/>
  </si>
  <si>
    <t>支援団体間共有カウント</t>
    <rPh sb="0" eb="4">
      <t>シエンダンタイ</t>
    </rPh>
    <rPh sb="4" eb="5">
      <t>カン</t>
    </rPh>
    <rPh sb="5" eb="7">
      <t>キョウユウ</t>
    </rPh>
    <phoneticPr fontId="7"/>
  </si>
  <si>
    <t>一般公表カウント</t>
    <rPh sb="0" eb="4">
      <t>イッパンコウヒョウ</t>
    </rPh>
    <phoneticPr fontId="7"/>
  </si>
  <si>
    <t>リスト掲載カウント</t>
    <rPh sb="3" eb="5">
      <t>ケイサイ</t>
    </rPh>
    <phoneticPr fontId="7"/>
  </si>
  <si>
    <t>eラーニング事業（オンライン日本語教育、コンテンツ制作・販売・ASP配信）/システムインテグレーション事業/カスタマーサポート事業/次世代人材事業/有料職業紹介事業/労働/遣事業/保育園開園・運営コンサルティング/保育所の運営</t>
    <rPh sb="14" eb="17">
      <t>ニホンゴ</t>
    </rPh>
    <rPh sb="17" eb="19">
      <t>キョウイク</t>
    </rPh>
    <phoneticPr fontId="7"/>
  </si>
  <si>
    <t>国際交流/日本語教育</t>
    <rPh sb="5" eb="10">
      <t>ニホンゴキョウイク</t>
    </rPh>
    <phoneticPr fontId="7"/>
  </si>
  <si>
    <t>紹介（支援団体）</t>
    <rPh sb="0" eb="2">
      <t>ショウカイ</t>
    </rPh>
    <rPh sb="3" eb="7">
      <t>シエンダンタイ</t>
    </rPh>
    <phoneticPr fontId="2"/>
  </si>
  <si>
    <t>1年制及び2年制の専門学校（</t>
    <rPh sb="1" eb="3">
      <t>ネンセイ</t>
    </rPh>
    <rPh sb="3" eb="4">
      <t>オヨ</t>
    </rPh>
    <rPh sb="6" eb="8">
      <t>ネンセイ</t>
    </rPh>
    <rPh sb="9" eb="13">
      <t>センモンガッコウ</t>
    </rPh>
    <phoneticPr fontId="7"/>
  </si>
  <si>
    <t>工業技術系の専門学校（建築、インテリアデザイン、大工技術、建築設計、ロボット・機械など）</t>
    <rPh sb="0" eb="2">
      <t>コウギョウ</t>
    </rPh>
    <rPh sb="2" eb="5">
      <t>ギジュツケイ</t>
    </rPh>
    <rPh sb="6" eb="10">
      <t>センモンガッコウ</t>
    </rPh>
    <rPh sb="11" eb="13">
      <t>ケンチク</t>
    </rPh>
    <rPh sb="24" eb="28">
      <t>ダイクギジュツ</t>
    </rPh>
    <rPh sb="29" eb="33">
      <t>ケンチクセッケイ</t>
    </rPh>
    <rPh sb="39" eb="41">
      <t>キカイ</t>
    </rPh>
    <phoneticPr fontId="7"/>
  </si>
  <si>
    <t>2年制及び4年生の専門学校（自動車整備学科、電子・情報工学科、電気デジタル情報科、建築デザイン科、ロボットシステム科）</t>
    <rPh sb="1" eb="3">
      <t>ネンセイ</t>
    </rPh>
    <rPh sb="3" eb="4">
      <t>オヨ</t>
    </rPh>
    <rPh sb="6" eb="8">
      <t>ネンセイ</t>
    </rPh>
    <rPh sb="9" eb="13">
      <t>センモンガッコウ</t>
    </rPh>
    <rPh sb="14" eb="17">
      <t>ジドウシャ</t>
    </rPh>
    <rPh sb="17" eb="19">
      <t>セイビ</t>
    </rPh>
    <rPh sb="19" eb="21">
      <t>ガッカ</t>
    </rPh>
    <rPh sb="22" eb="24">
      <t>デンシ</t>
    </rPh>
    <rPh sb="25" eb="30">
      <t>ジョウホウコウガクカ</t>
    </rPh>
    <rPh sb="31" eb="33">
      <t>デンキ</t>
    </rPh>
    <rPh sb="37" eb="39">
      <t>ジョウホウ</t>
    </rPh>
    <rPh sb="39" eb="40">
      <t>カ</t>
    </rPh>
    <rPh sb="41" eb="43">
      <t>ケンチク</t>
    </rPh>
    <rPh sb="47" eb="48">
      <t>カ</t>
    </rPh>
    <rPh sb="57" eb="58">
      <t>カ</t>
    </rPh>
    <phoneticPr fontId="2"/>
  </si>
  <si>
    <t>削除</t>
    <rPh sb="0" eb="2">
      <t>サクジョ</t>
    </rPh>
    <phoneticPr fontId="7"/>
  </si>
  <si>
    <t>特定非営利活動法人ゴーシェア※海外支援であり、外国人住民の支援ではない</t>
    <phoneticPr fontId="7"/>
  </si>
  <si>
    <t>メリックコクサイセンター</t>
    <phoneticPr fontId="7"/>
  </si>
  <si>
    <t>特定非営利活動法人メリック国際センター　※実体のない団体</t>
    <rPh sb="21" eb="23">
      <t>ジッタイ</t>
    </rPh>
    <rPh sb="26" eb="28">
      <t>ダンタイ</t>
    </rPh>
    <phoneticPr fontId="7"/>
  </si>
  <si>
    <t>特定非営利活動法人大阪環境カウンセラー協会　※外国人住民の支援には当たらない</t>
    <rPh sb="23" eb="28">
      <t>ガイコクジンジュウミン</t>
    </rPh>
    <rPh sb="29" eb="31">
      <t>シエン</t>
    </rPh>
    <rPh sb="33" eb="34">
      <t>ア</t>
    </rPh>
    <phoneticPr fontId="7"/>
  </si>
  <si>
    <t>社会教育／学術・文化・芸術・スポーツ／人権・平和／国際協力／男女平等参画社会／情報化社会</t>
    <phoneticPr fontId="7"/>
  </si>
  <si>
    <t>特定非営利活動法人日本女性国際連合会 ※外国人住民の支援ではない</t>
    <rPh sb="20" eb="25">
      <t>ガイコクジンジュウミン</t>
    </rPh>
    <rPh sb="26" eb="28">
      <t>シエン</t>
    </rPh>
    <phoneticPr fontId="7"/>
  </si>
  <si>
    <t>削除</t>
    <rPh sb="0" eb="2">
      <t>サクジョ</t>
    </rPh>
    <phoneticPr fontId="7"/>
  </si>
  <si>
    <t>在住外国人向けに電話やSNSで相談を受け付けている。必要に応じて同行支援も行う。（多言語相談と同行支援事業/在留資格/仕事/福祉などの相談受付）</t>
    <rPh sb="54" eb="56">
      <t>ザイリュウ</t>
    </rPh>
    <rPh sb="56" eb="58">
      <t>シカク</t>
    </rPh>
    <rPh sb="59" eb="61">
      <t>シゴト</t>
    </rPh>
    <rPh sb="62" eb="64">
      <t>フクシ</t>
    </rPh>
    <rPh sb="67" eb="69">
      <t>ソウダン</t>
    </rPh>
    <rPh sb="69" eb="71">
      <t>ウケツケ</t>
    </rPh>
    <phoneticPr fontId="2"/>
  </si>
  <si>
    <t>防災教育の支援活動、ネパールにおける避難所のモデル構築、現存するイベントホールや催事会場を、災害時の避難施設や防災拠点として活用するための取り組み。</t>
    <rPh sb="18" eb="21">
      <t>ヒナンジョ</t>
    </rPh>
    <rPh sb="25" eb="27">
      <t>コウチク</t>
    </rPh>
    <phoneticPr fontId="2"/>
  </si>
  <si>
    <t>災害支援、防災教育</t>
    <rPh sb="5" eb="9">
      <t>ボウサイキョウイク</t>
    </rPh>
    <phoneticPr fontId="7"/>
  </si>
  <si>
    <t>トラブル解決について様々な「学びの場」を提供し、そうした取り組みを実践的に行う「活動の場」を社会の中に創り出す。自分たちの街のトラブルや課題解決は自分たちの手で解決する市民自治の街づくりに挑戦しています。トラブル解決市民講座開催。</t>
    <rPh sb="106" eb="108">
      <t>カイケツ</t>
    </rPh>
    <rPh sb="108" eb="112">
      <t>シミンコウザ</t>
    </rPh>
    <rPh sb="112" eb="114">
      <t>カイサイ</t>
    </rPh>
    <phoneticPr fontId="2"/>
  </si>
  <si>
    <t>居場所づくり、通訳支援、翻訳支援、国際交流、その他（生活相談）</t>
    <rPh sb="0" eb="3">
      <t>イバショ</t>
    </rPh>
    <rPh sb="7" eb="11">
      <t>ツウヤクシエン</t>
    </rPh>
    <rPh sb="12" eb="16">
      <t>ホンヤクシエン</t>
    </rPh>
    <rPh sb="17" eb="21">
      <t>コクサイコウリュウ</t>
    </rPh>
    <rPh sb="24" eb="25">
      <t>タ</t>
    </rPh>
    <rPh sb="26" eb="30">
      <t>セイカツソウダン</t>
    </rPh>
    <phoneticPr fontId="2"/>
  </si>
  <si>
    <t>国際協力、障がい者支援、フェアトレード</t>
    <rPh sb="0" eb="4">
      <t>コクサイキョウリョク</t>
    </rPh>
    <rPh sb="5" eb="6">
      <t>ショウ</t>
    </rPh>
    <rPh sb="8" eb="11">
      <t>シャシエン</t>
    </rPh>
    <phoneticPr fontId="7"/>
  </si>
  <si>
    <t>ジャマイカにおいて経済的に苦しい状況に置かれながらも自らの経済的自立を目指す社会的弱者に対して、仕事づくりによる自立支援、その活動を通した国際協力啓発に関する事業、情報発信、ジャマイカにおける社会的弱者や日本の一般市民に寄与することを目的とする。</t>
    <rPh sb="82" eb="86">
      <t>ジョウホウハッシン</t>
    </rPh>
    <phoneticPr fontId="7"/>
  </si>
  <si>
    <t>不動産コーディネート、居住支援サロン、子どもカフェ</t>
    <rPh sb="0" eb="3">
      <t>フドウサン</t>
    </rPh>
    <phoneticPr fontId="2"/>
  </si>
  <si>
    <t>主にカンボジアでの学校建設・教育支援、ボランティア派遣、国内での啓発活動、国際協力講座、災害救援活動。また、ネパールにおいても学校建設を行っており、国内ではイベント開催や協力団体とのイベント出展、講演会、報告会を実施しています。</t>
    <phoneticPr fontId="7"/>
  </si>
  <si>
    <t>登録支援機関</t>
    <rPh sb="0" eb="6">
      <t>トウロクシエンキカン</t>
    </rPh>
    <phoneticPr fontId="7"/>
  </si>
  <si>
    <t>開発途上諸国の農山魚村においての地域開発協力事業、開発途上諸国の環境保全の推進、環境教育推進のための「子供の森」計画事業開発途上諸国からの研修員受入、人材育成事業
国際相互理解のための啓発普及事業</t>
    <rPh sb="0" eb="2">
      <t>カイハツ</t>
    </rPh>
    <rPh sb="2" eb="4">
      <t>トジョウ</t>
    </rPh>
    <rPh sb="4" eb="6">
      <t>ショコク</t>
    </rPh>
    <rPh sb="7" eb="8">
      <t>ノウ</t>
    </rPh>
    <rPh sb="8" eb="9">
      <t>ヤマ</t>
    </rPh>
    <rPh sb="9" eb="10">
      <t>サカナ</t>
    </rPh>
    <rPh sb="10" eb="11">
      <t>ムラ</t>
    </rPh>
    <rPh sb="16" eb="18">
      <t>チイキ</t>
    </rPh>
    <rPh sb="18" eb="20">
      <t>カイハツ</t>
    </rPh>
    <rPh sb="20" eb="22">
      <t>キョウリョク</t>
    </rPh>
    <rPh sb="22" eb="24">
      <t>ジギョウ</t>
    </rPh>
    <rPh sb="25" eb="27">
      <t>カイハツ</t>
    </rPh>
    <rPh sb="27" eb="29">
      <t>トジョウ</t>
    </rPh>
    <rPh sb="29" eb="31">
      <t>ショコク</t>
    </rPh>
    <rPh sb="32" eb="34">
      <t>カンキョウ</t>
    </rPh>
    <rPh sb="34" eb="36">
      <t>ホゼン</t>
    </rPh>
    <rPh sb="37" eb="39">
      <t>スイシン</t>
    </rPh>
    <rPh sb="40" eb="42">
      <t>カンキョウ</t>
    </rPh>
    <rPh sb="42" eb="44">
      <t>キョウイク</t>
    </rPh>
    <rPh sb="44" eb="46">
      <t>スイシン</t>
    </rPh>
    <rPh sb="51" eb="53">
      <t>コドモ</t>
    </rPh>
    <rPh sb="54" eb="55">
      <t>モリ</t>
    </rPh>
    <rPh sb="56" eb="58">
      <t>ケイカク</t>
    </rPh>
    <rPh sb="58" eb="60">
      <t>ジギョウ</t>
    </rPh>
    <rPh sb="60" eb="62">
      <t>カイハツ</t>
    </rPh>
    <rPh sb="62" eb="64">
      <t>トジョウ</t>
    </rPh>
    <rPh sb="64" eb="66">
      <t>ショコク</t>
    </rPh>
    <rPh sb="69" eb="72">
      <t>ケンシュウイン</t>
    </rPh>
    <rPh sb="72" eb="74">
      <t>ウケイレ</t>
    </rPh>
    <rPh sb="75" eb="77">
      <t>ジンザイ</t>
    </rPh>
    <rPh sb="77" eb="79">
      <t>イクセイ</t>
    </rPh>
    <rPh sb="79" eb="81">
      <t>ジギョウ</t>
    </rPh>
    <rPh sb="83" eb="85">
      <t>コクサイ</t>
    </rPh>
    <rPh sb="85" eb="87">
      <t>ソウゴ</t>
    </rPh>
    <rPh sb="87" eb="89">
      <t>リカイ</t>
    </rPh>
    <rPh sb="93" eb="95">
      <t>ケイハツ</t>
    </rPh>
    <rPh sb="95" eb="97">
      <t>フキュウ</t>
    </rPh>
    <rPh sb="97" eb="99">
      <t>ジギョウ</t>
    </rPh>
    <phoneticPr fontId="2"/>
  </si>
  <si>
    <t>公益財団法人</t>
    <rPh sb="0" eb="6">
      <t>コウエキザイダンホウジン</t>
    </rPh>
    <phoneticPr fontId="7"/>
  </si>
  <si>
    <t>通訳支援、翻訳支援、国際交流</t>
    <rPh sb="0" eb="2">
      <t>ツウヤク</t>
    </rPh>
    <rPh sb="2" eb="4">
      <t>シエン</t>
    </rPh>
    <rPh sb="5" eb="7">
      <t>ホンヤク</t>
    </rPh>
    <rPh sb="7" eb="9">
      <t>シエン</t>
    </rPh>
    <rPh sb="10" eb="12">
      <t>コクサイ</t>
    </rPh>
    <rPh sb="12" eb="14">
      <t>コウリュウ</t>
    </rPh>
    <phoneticPr fontId="2"/>
  </si>
  <si>
    <t>私たちが​支援を行う村は、首都プノンペンから車で４時間ほど離れた場所にあります。​校舎はありますが、雨漏れがすごく２つしかありません。勿論運動場や職員室もありません。しかし、そこの学校には生徒が１２５人在籍しております。全生徒が教室に入る訳でもなく、午前中は１・２年生が通い、午後からは３・４年生。５・６先生は自転車を持っている生徒のみ１０キロ以上離れた学校に通っている状態です。そんな子供達に’’将来の夢’’を聞いてみました。殆どの生徒は黙ってしまい数人が学校の先生・お医者さん・畑仕事と言っていました。子供達は村でみたことがある職業しかわからないのです。私たちは、この村に全生徒が通える校舎を建てそこを中心に村づくりそして自立支援を行なっていきます。</t>
    <phoneticPr fontId="7"/>
  </si>
  <si>
    <t>特定非営利活動法人SMILERING PROJECT　※外国人住民の支援をしていない</t>
    <rPh sb="28" eb="31">
      <t>ガイコクジン</t>
    </rPh>
    <rPh sb="31" eb="33">
      <t>ジュウミン</t>
    </rPh>
    <rPh sb="34" eb="36">
      <t>シエン</t>
    </rPh>
    <phoneticPr fontId="7"/>
  </si>
  <si>
    <t>特定非営利活動法人アミティ・バングラデシュ　※外国人住民の支援をしていない</t>
    <rPh sb="23" eb="28">
      <t>ガイコクジンジュウミン</t>
    </rPh>
    <rPh sb="29" eb="31">
      <t>シエン</t>
    </rPh>
    <phoneticPr fontId="7"/>
  </si>
  <si>
    <t>（１）学術、文化、芸術又はスポーツの振興を図る活動　（２）国際協力の活動　（３）子どもの健全育成を図る活動　（４）保健、医療又は福祉の増進を図る活動　（５）前各号に掲げる活動を行う団体の運営又は活動に関する連絡、助言又は援助の活動</t>
    <phoneticPr fontId="7"/>
  </si>
  <si>
    <t>居場所づくり（定住などの支援や手続きの手伝いなど）、通訳、翻訳支援・国際交流・社会生活相談業務、人権擁護活動ネットワーク、難民移住者支援、海外支援等</t>
    <rPh sb="7" eb="9">
      <t>テイジュウ</t>
    </rPh>
    <rPh sb="12" eb="14">
      <t>シエン</t>
    </rPh>
    <rPh sb="15" eb="17">
      <t>テツヅ</t>
    </rPh>
    <rPh sb="19" eb="21">
      <t>テツダ</t>
    </rPh>
    <rPh sb="26" eb="28">
      <t>ツウヤク</t>
    </rPh>
    <rPh sb="29" eb="31">
      <t>ホンヤク</t>
    </rPh>
    <rPh sb="31" eb="33">
      <t>シエン</t>
    </rPh>
    <rPh sb="34" eb="38">
      <t>コクサイコウリュウ</t>
    </rPh>
    <phoneticPr fontId="3"/>
  </si>
  <si>
    <t>礼拝施設</t>
    <rPh sb="0" eb="4">
      <t>レイハイシセツ</t>
    </rPh>
    <phoneticPr fontId="7"/>
  </si>
  <si>
    <t>国際交流、学習支援</t>
    <rPh sb="0" eb="4">
      <t>コクサイコウリュウ</t>
    </rPh>
    <phoneticPr fontId="7"/>
  </si>
  <si>
    <t>１、フィリピン（アジア）・児童養護施設「子どもの家」建設、住居・食事・教育の場を提供・元路上メンバーによる路上教育の実施・元路上の子どもたちが運営るカリエカフェに対する技術訓練研修の実施・フェアトレード商品生産団体の活動補助（バザー出店、経営方針、商品開発など）２、ジブチ（アフリカ）・ジブチ全土の難民の「子どもの保護」分野で国連（UNHCR)指定の代表団体として活動実施・青少年難民ボランティアと保護者に対して子どもの権利・保護に関する研修を実施・イエメン難民キャンプで心のケアを目的とした「子どもの広場」の活動３、イエメン（中東）避難民に対する食糧提供</t>
    <phoneticPr fontId="7"/>
  </si>
  <si>
    <t>アットジャパンプランニング株式会社</t>
    <phoneticPr fontId="9"/>
  </si>
  <si>
    <t>新和株式会社</t>
    <phoneticPr fontId="9"/>
  </si>
  <si>
    <t>地域づくり、多文化共生、社会づくり</t>
    <rPh sb="0" eb="2">
      <t>チイキ</t>
    </rPh>
    <rPh sb="6" eb="11">
      <t>タブンカキョウセイ</t>
    </rPh>
    <rPh sb="12" eb="14">
      <t>シャカイ</t>
    </rPh>
    <phoneticPr fontId="2"/>
  </si>
  <si>
    <t>高齢者／障がい者／子ども／健康づくり・医療／防災・安全・災害支援／教育・人権／国際協力・多文化共生／地域活性・まちづくり／文化・芸能・スポーツ</t>
    <rPh sb="0" eb="3">
      <t>コウレイシャ</t>
    </rPh>
    <rPh sb="4" eb="5">
      <t>ショウ</t>
    </rPh>
    <rPh sb="7" eb="8">
      <t>シャ</t>
    </rPh>
    <rPh sb="9" eb="10">
      <t>コ</t>
    </rPh>
    <rPh sb="13" eb="15">
      <t>ケンコウ</t>
    </rPh>
    <rPh sb="19" eb="21">
      <t>イリョウ</t>
    </rPh>
    <rPh sb="22" eb="24">
      <t>ボウサイ</t>
    </rPh>
    <rPh sb="25" eb="27">
      <t>アンゼン</t>
    </rPh>
    <rPh sb="28" eb="32">
      <t>サイガイシエン</t>
    </rPh>
    <rPh sb="33" eb="35">
      <t>キョウイク</t>
    </rPh>
    <rPh sb="36" eb="38">
      <t>ジンケン</t>
    </rPh>
    <rPh sb="39" eb="43">
      <t>コクサイキョウリョク</t>
    </rPh>
    <rPh sb="44" eb="49">
      <t>タブンカキョウセイ</t>
    </rPh>
    <rPh sb="50" eb="54">
      <t>チイキカッセイ</t>
    </rPh>
    <rPh sb="61" eb="63">
      <t>ブンカ</t>
    </rPh>
    <rPh sb="64" eb="66">
      <t>ゲイノウ</t>
    </rPh>
    <phoneticPr fontId="7"/>
  </si>
  <si>
    <t>公害問題の啓発活動、地域づくり</t>
    <rPh sb="10" eb="12">
      <t>チイキ</t>
    </rPh>
    <phoneticPr fontId="7"/>
  </si>
  <si>
    <t>高齢者／障がい者／子ども／教育・人権／国際協力・多文化共生</t>
    <phoneticPr fontId="7"/>
  </si>
  <si>
    <t>各種研修会への講師派遣、災害時の外国人支援、在住外国や日本人に対してた文化社化実現に向けた理念の広報などに関する事業</t>
    <rPh sb="0" eb="2">
      <t>カクシュ</t>
    </rPh>
    <rPh sb="2" eb="4">
      <t>ケンシュウ</t>
    </rPh>
    <rPh sb="4" eb="5">
      <t>カイ</t>
    </rPh>
    <rPh sb="7" eb="9">
      <t>コウシ</t>
    </rPh>
    <rPh sb="9" eb="11">
      <t>ハケン</t>
    </rPh>
    <rPh sb="12" eb="14">
      <t>サイガイ</t>
    </rPh>
    <rPh sb="14" eb="15">
      <t>ジ</t>
    </rPh>
    <rPh sb="16" eb="18">
      <t>ガイコク</t>
    </rPh>
    <rPh sb="18" eb="19">
      <t>ジン</t>
    </rPh>
    <rPh sb="19" eb="21">
      <t>シエン</t>
    </rPh>
    <phoneticPr fontId="4"/>
  </si>
  <si>
    <t>社会教育、まちづくり、子どもの健全育成</t>
    <rPh sb="0" eb="4">
      <t>シャカイキョウイク</t>
    </rPh>
    <rPh sb="11" eb="12">
      <t>コ</t>
    </rPh>
    <rPh sb="15" eb="19">
      <t>ケンゼンイクセイ</t>
    </rPh>
    <phoneticPr fontId="7"/>
  </si>
  <si>
    <t>この法人は不特定多数のものに対して、主に保健、医療又は福祉の増進を図る事業および文化、芸術又はスポーツの振興を図る事業を行い、日本とネパールの国際交流の発展に寄与することを目的とする。</t>
    <phoneticPr fontId="7"/>
  </si>
  <si>
    <t>外国人の人権伸長のための活動、大阪コリアタウンでの人権研修、日韓交流プログラムの実施、その他（民族教育、教育支援）</t>
    <rPh sb="47" eb="49">
      <t>ミンゾク</t>
    </rPh>
    <rPh sb="49" eb="51">
      <t>キョウイク</t>
    </rPh>
    <rPh sb="52" eb="56">
      <t>キョウイクシエン</t>
    </rPh>
    <phoneticPr fontId="2"/>
  </si>
  <si>
    <t>保健・医療・福祉、社会教育、観光、学術・文化・芸術・スポーツ、環境の保全、国際協力、情報化社会、科学技術の振興、経済活動の活性化、職業脳j力・雇用機会、消費者の保護</t>
    <rPh sb="0" eb="2">
      <t>ホケン</t>
    </rPh>
    <rPh sb="3" eb="5">
      <t>イリョウ</t>
    </rPh>
    <rPh sb="6" eb="8">
      <t>フクシ</t>
    </rPh>
    <rPh sb="9" eb="13">
      <t>シャカイキョウイク</t>
    </rPh>
    <rPh sb="14" eb="16">
      <t>カンコウ</t>
    </rPh>
    <rPh sb="17" eb="19">
      <t>ガクジュツ</t>
    </rPh>
    <rPh sb="20" eb="22">
      <t>ブンカ</t>
    </rPh>
    <rPh sb="23" eb="25">
      <t>ゲイジュツ</t>
    </rPh>
    <rPh sb="31" eb="33">
      <t>カンキョウ</t>
    </rPh>
    <rPh sb="34" eb="36">
      <t>ホゼン</t>
    </rPh>
    <rPh sb="37" eb="41">
      <t>コクサイキョウリョク</t>
    </rPh>
    <rPh sb="42" eb="47">
      <t>ジョウホウカシャカイ</t>
    </rPh>
    <rPh sb="48" eb="52">
      <t>カガクギジュツ</t>
    </rPh>
    <rPh sb="53" eb="55">
      <t>シンコウ</t>
    </rPh>
    <rPh sb="56" eb="60">
      <t>ケイザイカツドウ</t>
    </rPh>
    <rPh sb="61" eb="64">
      <t>カッセイカ</t>
    </rPh>
    <rPh sb="65" eb="68">
      <t>ショクギョウノウ</t>
    </rPh>
    <rPh sb="69" eb="70">
      <t>リョク</t>
    </rPh>
    <rPh sb="71" eb="75">
      <t>コヨウキカイ</t>
    </rPh>
    <rPh sb="76" eb="79">
      <t>ショウヒシャ</t>
    </rPh>
    <rPh sb="80" eb="82">
      <t>ホゴ</t>
    </rPh>
    <phoneticPr fontId="7"/>
  </si>
  <si>
    <t>文化・芸術・スポーツ</t>
    <rPh sb="0" eb="2">
      <t>ブンカ</t>
    </rPh>
    <rPh sb="3" eb="5">
      <t>ゲイジュツ</t>
    </rPh>
    <phoneticPr fontId="7"/>
  </si>
  <si>
    <t>他の事務用品製造業</t>
    <rPh sb="8" eb="9">
      <t>ギョウ</t>
    </rPh>
    <phoneticPr fontId="7"/>
  </si>
  <si>
    <t>日本語学校</t>
    <rPh sb="0" eb="5">
      <t>ニホンゴガッコウ</t>
    </rPh>
    <phoneticPr fontId="7"/>
  </si>
  <si>
    <t>建設業</t>
    <rPh sb="2" eb="3">
      <t>ギョウ</t>
    </rPh>
    <phoneticPr fontId="7"/>
  </si>
  <si>
    <t>他の一般機械器具卸業、登録支援機関</t>
    <rPh sb="9" eb="10">
      <t>ギョウ</t>
    </rPh>
    <rPh sb="11" eb="17">
      <t>トウロクシエンキカン</t>
    </rPh>
    <phoneticPr fontId="7"/>
  </si>
  <si>
    <t>在日外国人のための人材紹介、派遣業</t>
    <rPh sb="0" eb="5">
      <t>ザイニチガイコクジン</t>
    </rPh>
    <rPh sb="9" eb="13">
      <t>ジンザイショウカイ</t>
    </rPh>
    <rPh sb="14" eb="16">
      <t>ハケン</t>
    </rPh>
    <rPh sb="16" eb="17">
      <t>ギョウ</t>
    </rPh>
    <phoneticPr fontId="7"/>
  </si>
  <si>
    <t>労働者派遣事業、有料職業紹介事業、登録支援機関</t>
    <rPh sb="17" eb="23">
      <t>トウロクシエンキカン</t>
    </rPh>
    <phoneticPr fontId="7"/>
  </si>
  <si>
    <t>金属加工業、登録支援機関</t>
    <rPh sb="0" eb="5">
      <t>キンゾクカコウギョウ</t>
    </rPh>
    <rPh sb="6" eb="12">
      <t>トウロクシエンキカン</t>
    </rPh>
    <phoneticPr fontId="7"/>
  </si>
  <si>
    <t>介護福祉士予備校/介護留学生の受入</t>
    <rPh sb="15" eb="17">
      <t>ウケイレ</t>
    </rPh>
    <phoneticPr fontId="5"/>
  </si>
  <si>
    <t>人材サービス業、登録支援機関</t>
    <rPh sb="0" eb="2">
      <t>ジンザイ</t>
    </rPh>
    <rPh sb="6" eb="7">
      <t>ギョウ</t>
    </rPh>
    <rPh sb="8" eb="14">
      <t>トウロクシエンキカン</t>
    </rPh>
    <phoneticPr fontId="7"/>
  </si>
  <si>
    <t>民間職業紹介、登録支援機関</t>
    <rPh sb="0" eb="6">
      <t>ミンカンショクギョウショウカイ</t>
    </rPh>
    <rPh sb="7" eb="13">
      <t>トウロクシエンキカン</t>
    </rPh>
    <phoneticPr fontId="7"/>
  </si>
  <si>
    <t>建設用金属製品製造、登録支援機関</t>
    <rPh sb="10" eb="16">
      <t>トウロクシエンキカン</t>
    </rPh>
    <phoneticPr fontId="7"/>
  </si>
  <si>
    <t>人材コンサルティング業</t>
    <rPh sb="0" eb="2">
      <t>ジンザイ</t>
    </rPh>
    <rPh sb="10" eb="11">
      <t>ギョウ</t>
    </rPh>
    <phoneticPr fontId="7"/>
  </si>
  <si>
    <t>外国人の人材支援、登録支援機関</t>
    <rPh sb="9" eb="15">
      <t>トウロクシエンキカン</t>
    </rPh>
    <phoneticPr fontId="7"/>
  </si>
  <si>
    <t>ヒアリングNO.</t>
    <phoneticPr fontId="7"/>
  </si>
  <si>
    <t>削除情報</t>
    <rPh sb="0" eb="2">
      <t>サクジョ</t>
    </rPh>
    <rPh sb="2" eb="4">
      <t>ジョウホウ</t>
    </rPh>
    <phoneticPr fontId="7"/>
  </si>
  <si>
    <t>大阪府</t>
    <rPh sb="0" eb="3">
      <t>オオサカフ</t>
    </rPh>
    <phoneticPr fontId="12"/>
  </si>
  <si>
    <t>記載なし</t>
    <rPh sb="0" eb="2">
      <t>キサイ</t>
    </rPh>
    <phoneticPr fontId="12"/>
  </si>
  <si>
    <t>ベトナム料理
＊ベトナム人スタッフ在籍</t>
    <rPh sb="12" eb="13">
      <t>ジン</t>
    </rPh>
    <rPh sb="17" eb="19">
      <t>ザイセキ</t>
    </rPh>
    <phoneticPr fontId="12"/>
  </si>
  <si>
    <t>潜在層</t>
    <rPh sb="0" eb="2">
      <t>センザイ</t>
    </rPh>
    <rPh sb="2" eb="3">
      <t>ソウ</t>
    </rPh>
    <phoneticPr fontId="7"/>
  </si>
  <si>
    <t>検索</t>
    <rPh sb="0" eb="2">
      <t>ケンサク</t>
    </rPh>
    <phoneticPr fontId="7"/>
  </si>
  <si>
    <t>不明</t>
    <rPh sb="0" eb="2">
      <t>フメイ</t>
    </rPh>
    <phoneticPr fontId="7"/>
  </si>
  <si>
    <t>ベトナム料理店</t>
    <rPh sb="6" eb="7">
      <t>テン</t>
    </rPh>
    <phoneticPr fontId="12"/>
  </si>
  <si>
    <t>リストへの掲載をしない</t>
    <rPh sb="5" eb="7">
      <t>ケイサイ</t>
    </rPh>
    <phoneticPr fontId="7"/>
  </si>
  <si>
    <t>北区</t>
    <phoneticPr fontId="7"/>
  </si>
  <si>
    <t>大阪市北区</t>
    <phoneticPr fontId="7"/>
  </si>
  <si>
    <t>01_北区</t>
    <rPh sb="3" eb="5">
      <t>キタク</t>
    </rPh>
    <phoneticPr fontId="7"/>
  </si>
  <si>
    <t>フィリピンママの居酒屋 ラベンダー</t>
    <phoneticPr fontId="7"/>
  </si>
  <si>
    <t>フィリピンママノイザカヤ ラベンダー</t>
    <phoneticPr fontId="7"/>
  </si>
  <si>
    <t>〒536-0006</t>
    <phoneticPr fontId="7"/>
  </si>
  <si>
    <t>大阪市城東区</t>
    <phoneticPr fontId="7"/>
  </si>
  <si>
    <t>野江4-11-7</t>
    <phoneticPr fontId="7"/>
  </si>
  <si>
    <t>フィリピン料理
＊フィリピン人のシェフ</t>
    <rPh sb="5" eb="7">
      <t>リョウリ</t>
    </rPh>
    <rPh sb="14" eb="15">
      <t>ジン</t>
    </rPh>
    <phoneticPr fontId="12"/>
  </si>
  <si>
    <t>フィリピン料理店</t>
    <rPh sb="5" eb="7">
      <t>リョウリ</t>
    </rPh>
    <rPh sb="7" eb="8">
      <t>テン</t>
    </rPh>
    <phoneticPr fontId="12"/>
  </si>
  <si>
    <t>城東区</t>
    <phoneticPr fontId="7"/>
  </si>
  <si>
    <t>Tinh Yeu Chan That（ティンイゥチャンタッ）</t>
    <phoneticPr fontId="7"/>
  </si>
  <si>
    <t>ティンイゥチャンタッ</t>
    <phoneticPr fontId="7"/>
  </si>
  <si>
    <t>530-0047</t>
    <phoneticPr fontId="7"/>
  </si>
  <si>
    <t>西天満6-6-17 YUKI-ANNEXビル</t>
    <phoneticPr fontId="7"/>
  </si>
  <si>
    <t>anh chuji（アン チュージ）</t>
    <phoneticPr fontId="7"/>
  </si>
  <si>
    <t>アン チュージ</t>
  </si>
  <si>
    <t>〒 536-0004</t>
    <phoneticPr fontId="7"/>
  </si>
  <si>
    <t>今福西1-5-26</t>
    <phoneticPr fontId="7"/>
  </si>
  <si>
    <t>https://www.instagram.com/anh.chuji</t>
  </si>
  <si>
    <t>ベトナム料理（サンドイッチ）</t>
    <rPh sb="4" eb="6">
      <t>リョウリ</t>
    </rPh>
    <phoneticPr fontId="12"/>
  </si>
  <si>
    <t>17_城東区</t>
    <phoneticPr fontId="7"/>
  </si>
  <si>
    <t xml:space="preserve">居酒屋 借金SAMURAI </t>
  </si>
  <si>
    <t>イザカヤ　シャッキン　サムライ</t>
    <phoneticPr fontId="7"/>
  </si>
  <si>
    <t xml:space="preserve">〒577-0818 </t>
  </si>
  <si>
    <t>東大阪市</t>
    <rPh sb="0" eb="4">
      <t>ヒガシオオサカシ</t>
    </rPh>
    <phoneticPr fontId="12"/>
  </si>
  <si>
    <t>小若江3-6-5</t>
  </si>
  <si>
    <t>080-6935-4818</t>
  </si>
  <si>
    <t>https://www.instagram.com/sykn_samurai/</t>
  </si>
  <si>
    <t>居酒屋
※スタッフが外国人</t>
    <rPh sb="0" eb="3">
      <t>イザカヤ</t>
    </rPh>
    <rPh sb="10" eb="13">
      <t>ガイコクジン</t>
    </rPh>
    <phoneticPr fontId="12"/>
  </si>
  <si>
    <t>紹介</t>
    <rPh sb="0" eb="2">
      <t>ショウカイ</t>
    </rPh>
    <phoneticPr fontId="7"/>
  </si>
  <si>
    <t>居酒屋</t>
    <rPh sb="0" eb="3">
      <t>イザカヤ</t>
    </rPh>
    <phoneticPr fontId="12"/>
  </si>
  <si>
    <t>東大阪市</t>
    <rPh sb="0" eb="4">
      <t>ヒガシオオサカシ</t>
    </rPh>
    <phoneticPr fontId="7"/>
  </si>
  <si>
    <t>飲食業</t>
    <rPh sb="2" eb="3">
      <t>ギョウ</t>
    </rPh>
    <phoneticPr fontId="7"/>
  </si>
  <si>
    <r>
      <t>活動地域補足</t>
    </r>
    <r>
      <rPr>
        <b/>
        <sz val="10"/>
        <color theme="1"/>
        <rFont val="ＭＳ Ｐゴシック"/>
        <family val="3"/>
        <charset val="128"/>
      </rPr>
      <t>（所在地以外も含む）</t>
    </r>
    <rPh sb="4" eb="6">
      <t>ホソク</t>
    </rPh>
    <rPh sb="7" eb="10">
      <t>ショザイチ</t>
    </rPh>
    <rPh sb="10" eb="12">
      <t>イガイ</t>
    </rPh>
    <rPh sb="13" eb="14">
      <t>フク</t>
    </rPh>
    <phoneticPr fontId="2"/>
  </si>
  <si>
    <t>特定非営利活動法人LEAD（対象外）</t>
    <rPh sb="0" eb="2">
      <t>トクテイ</t>
    </rPh>
    <rPh sb="2" eb="5">
      <t>ヒエイリ</t>
    </rPh>
    <rPh sb="5" eb="9">
      <t>カツドウホウジン</t>
    </rPh>
    <phoneticPr fontId="9"/>
  </si>
  <si>
    <t>特定非営利活動法人Sui-Ten（対象外）</t>
    <rPh sb="0" eb="9">
      <t>トクテイヒエイリカツドウホウジン</t>
    </rPh>
    <phoneticPr fontId="9"/>
  </si>
  <si>
    <t>特定非営利活動法人ストレンジエムズ（対象外）</t>
    <rPh sb="0" eb="9">
      <t>トクテイヒエイリカツドウホウジン</t>
    </rPh>
    <rPh sb="18" eb="21">
      <t>タイショウガイ</t>
    </rPh>
    <phoneticPr fontId="9"/>
  </si>
  <si>
    <t>特定非営利活動法人エコサイクルネットワーク（対象外）</t>
    <rPh sb="22" eb="25">
      <t>タイショウガイ</t>
    </rPh>
    <phoneticPr fontId="9"/>
  </si>
  <si>
    <t>特定非営利活動法人国際ボランティアセンター　※存在しない</t>
    <rPh sb="23" eb="25">
      <t>ソンザイ</t>
    </rPh>
    <phoneticPr fontId="7"/>
  </si>
  <si>
    <t>特定非営利活動法人日本救援衣料センター　※外国人住民の支援ではない</t>
    <rPh sb="21" eb="26">
      <t>ガイコクジンジュウミン</t>
    </rPh>
    <rPh sb="27" eb="29">
      <t>シエン</t>
    </rPh>
    <phoneticPr fontId="7"/>
  </si>
  <si>
    <t>認定特定非営利活動法人アイキャン大阪事務所　※支援場所が海外</t>
    <rPh sb="23" eb="27">
      <t>シエンバショ</t>
    </rPh>
    <rPh sb="28" eb="30">
      <t>カイガイ</t>
    </rPh>
    <phoneticPr fontId="7"/>
  </si>
  <si>
    <t>ＨＫヒューマンアソシエーション協同組合（対象外）</t>
    <rPh sb="20" eb="23">
      <t>タイショウガイ</t>
    </rPh>
    <phoneticPr fontId="9"/>
  </si>
  <si>
    <t>大阪技能人材サポート協同組合（対象外）</t>
    <rPh sb="0" eb="2">
      <t>オオサカ</t>
    </rPh>
    <rPh sb="2" eb="4">
      <t>ギノウ</t>
    </rPh>
    <rPh sb="4" eb="6">
      <t>ジンザイ</t>
    </rPh>
    <rPh sb="10" eb="12">
      <t>キョウドウ</t>
    </rPh>
    <rPh sb="12" eb="14">
      <t>クミアイ</t>
    </rPh>
    <rPh sb="15" eb="18">
      <t>タイショウガイ</t>
    </rPh>
    <phoneticPr fontId="9"/>
  </si>
  <si>
    <t>大阪テクノサポート協同組合（対象外）</t>
    <rPh sb="0" eb="2">
      <t>オオサカ</t>
    </rPh>
    <rPh sb="9" eb="10">
      <t>キョウ</t>
    </rPh>
    <rPh sb="10" eb="11">
      <t>ドウ</t>
    </rPh>
    <rPh sb="11" eb="13">
      <t>クミアイ</t>
    </rPh>
    <phoneticPr fontId="9"/>
  </si>
  <si>
    <t>株式会社ボーダーリング（対象外）</t>
    <rPh sb="0" eb="2">
      <t>カブシキ</t>
    </rPh>
    <rPh sb="2" eb="4">
      <t>カイシャ</t>
    </rPh>
    <rPh sb="12" eb="15">
      <t>タイショウガイ</t>
    </rPh>
    <phoneticPr fontId="9"/>
  </si>
  <si>
    <t>関西プロボノの会KICOKA33（対象外）</t>
    <rPh sb="17" eb="20">
      <t>タイショウガイ</t>
    </rPh>
    <phoneticPr fontId="9"/>
  </si>
  <si>
    <t>大光紙工株式会社（対象外）</t>
    <rPh sb="9" eb="12">
      <t>タイショウガイ</t>
    </rPh>
    <phoneticPr fontId="9"/>
  </si>
  <si>
    <t>大阪中小企業サポートセンター事業協同組合（対象外）</t>
    <rPh sb="21" eb="24">
      <t>タイショウガイ</t>
    </rPh>
    <phoneticPr fontId="9"/>
  </si>
  <si>
    <t>大阪南部織物構造改善工業組合（対象外）</t>
    <rPh sb="15" eb="18">
      <t>タイショウガイ</t>
    </rPh>
    <phoneticPr fontId="9"/>
  </si>
  <si>
    <t>辻井法務行政書士事務所（対象外）</t>
    <rPh sb="12" eb="15">
      <t>タイショウガイ</t>
    </rPh>
    <phoneticPr fontId="9"/>
  </si>
  <si>
    <t>公益財団法人大阪YMCA　※NO.77と重複</t>
    <rPh sb="0" eb="2">
      <t>コウエキ</t>
    </rPh>
    <rPh sb="2" eb="4">
      <t>ザイダン</t>
    </rPh>
    <rPh sb="4" eb="6">
      <t>ホウジン</t>
    </rPh>
    <rPh sb="6" eb="8">
      <t>オオサカ</t>
    </rPh>
    <rPh sb="20" eb="22">
      <t>チョウフク</t>
    </rPh>
    <phoneticPr fontId="9"/>
  </si>
  <si>
    <t>大阪港観光案内所　※８４と重複</t>
    <rPh sb="13" eb="15">
      <t>チョウフク</t>
    </rPh>
    <phoneticPr fontId="9"/>
  </si>
  <si>
    <t>特定非営利活動法人関西NGO協議会　※53と重複</t>
    <rPh sb="22" eb="24">
      <t>チョウフク</t>
    </rPh>
    <phoneticPr fontId="9"/>
  </si>
  <si>
    <t>ホームページ</t>
    <phoneticPr fontId="7"/>
  </si>
  <si>
    <t>マスタ列番号</t>
    <rPh sb="3" eb="6">
      <t>レツバンゴウ</t>
    </rPh>
    <phoneticPr fontId="7"/>
  </si>
  <si>
    <t>No.（入力個所）</t>
    <rPh sb="4" eb="8">
      <t>ニュウリョクカショ</t>
    </rPh>
    <phoneticPr fontId="7"/>
  </si>
  <si>
    <t>個別団体録</t>
    <rPh sb="0" eb="5">
      <t>コベツダンタイロク</t>
    </rPh>
    <phoneticPr fontId="7"/>
  </si>
  <si>
    <t>カオスマップ用活動地域（全データ）</t>
    <rPh sb="6" eb="7">
      <t>ヨウ</t>
    </rPh>
    <rPh sb="7" eb="11">
      <t>カツドウチイキ</t>
    </rPh>
    <rPh sb="12" eb="13">
      <t>ゼン</t>
    </rPh>
    <phoneticPr fontId="2"/>
  </si>
  <si>
    <t>ファッションに関する専門的知識を教える専門学校。</t>
    <rPh sb="7" eb="8">
      <t>カン</t>
    </rPh>
    <rPh sb="10" eb="12">
      <t>センモン</t>
    </rPh>
    <rPh sb="12" eb="13">
      <t>テキ</t>
    </rPh>
    <rPh sb="13" eb="15">
      <t>チシキ</t>
    </rPh>
    <rPh sb="16" eb="17">
      <t>オシ</t>
    </rPh>
    <rPh sb="19" eb="23">
      <t>センモンガッコウ</t>
    </rPh>
    <phoneticPr fontId="2"/>
  </si>
  <si>
    <t>ファッション系専門学校</t>
    <rPh sb="6" eb="7">
      <t>ケイ</t>
    </rPh>
    <phoneticPr fontId="7"/>
  </si>
  <si>
    <t>公開内容等詳細が分からないので回答不可</t>
  </si>
  <si>
    <t>https://japanese-izakaya-restaurant-17228.business.site/</t>
    <phoneticPr fontId="7"/>
  </si>
  <si>
    <t>高等学校</t>
    <rPh sb="0" eb="4">
      <t>コウトウガッコウ</t>
    </rPh>
    <phoneticPr fontId="7"/>
  </si>
  <si>
    <t>西区、大阪市内、大阪府内</t>
    <rPh sb="0" eb="2">
      <t>ニシク</t>
    </rPh>
    <rPh sb="3" eb="5">
      <t>オオサカ</t>
    </rPh>
    <rPh sb="5" eb="6">
      <t>シ</t>
    </rPh>
    <rPh sb="6" eb="7">
      <t>ナイ</t>
    </rPh>
    <phoneticPr fontId="9"/>
  </si>
  <si>
    <t>西淀川区、大阪市内</t>
    <rPh sb="0" eb="4">
      <t>ニシヨドガワク</t>
    </rPh>
    <phoneticPr fontId="7"/>
  </si>
  <si>
    <t>天王寺区、大阪市内</t>
    <rPh sb="0" eb="4">
      <t>テンノウジク</t>
    </rPh>
    <phoneticPr fontId="7"/>
  </si>
  <si>
    <t>西区、大阪市内、大阪府内、全国</t>
    <rPh sb="0" eb="2">
      <t>ニシク</t>
    </rPh>
    <rPh sb="13" eb="15">
      <t>ゼンコク</t>
    </rPh>
    <phoneticPr fontId="9"/>
  </si>
  <si>
    <t>生野区、大阪市内</t>
    <rPh sb="0" eb="3">
      <t>イクノク</t>
    </rPh>
    <phoneticPr fontId="7"/>
  </si>
  <si>
    <t>北区、大阪市内</t>
  </si>
  <si>
    <t>中央区、大阪市内</t>
  </si>
  <si>
    <t>淀川区、大阪市内</t>
  </si>
  <si>
    <t>生野区、大阪市内</t>
  </si>
  <si>
    <t>西区、大阪市内</t>
  </si>
  <si>
    <t>阿倍野区、大阪市内</t>
  </si>
  <si>
    <t>平野区、大阪市内</t>
  </si>
  <si>
    <t>東淀川区、大阪市内</t>
  </si>
  <si>
    <t>門真市、大阪市内、大阪府内、全国</t>
  </si>
  <si>
    <t>中央区、大阪府内</t>
    <rPh sb="0" eb="3">
      <t>チュウオウク</t>
    </rPh>
    <rPh sb="4" eb="6">
      <t>オオサカ</t>
    </rPh>
    <phoneticPr fontId="9"/>
  </si>
  <si>
    <t>浪速区、大阪府内、兵庫、東京、韓国</t>
    <rPh sb="0" eb="3">
      <t>ナニワク</t>
    </rPh>
    <rPh sb="9" eb="11">
      <t>ヒョウゴ</t>
    </rPh>
    <rPh sb="12" eb="14">
      <t>トウキョウ</t>
    </rPh>
    <rPh sb="15" eb="17">
      <t>カンコク</t>
    </rPh>
    <phoneticPr fontId="9"/>
  </si>
  <si>
    <t>淀川区、西淀川区、大阪市内</t>
    <rPh sb="0" eb="3">
      <t>ヨドガワク</t>
    </rPh>
    <rPh sb="4" eb="8">
      <t>ニシヨドガワク</t>
    </rPh>
    <phoneticPr fontId="7"/>
  </si>
  <si>
    <t>淀川区、西淀川区、東淀川区、大阪府内</t>
    <rPh sb="0" eb="3">
      <t>ヨドガワク</t>
    </rPh>
    <rPh sb="4" eb="8">
      <t>ニシヨドガワク</t>
    </rPh>
    <rPh sb="9" eb="13">
      <t>ヒガシヨドガワク</t>
    </rPh>
    <phoneticPr fontId="7"/>
  </si>
  <si>
    <t>阿倍野区、国内、国外</t>
    <rPh sb="0" eb="4">
      <t>アベノク</t>
    </rPh>
    <phoneticPr fontId="7"/>
  </si>
  <si>
    <t>東住吉区、大阪市内、大阪府内</t>
    <rPh sb="10" eb="14">
      <t>オオサカフナイ</t>
    </rPh>
    <phoneticPr fontId="7"/>
  </si>
  <si>
    <t>3/8許可のご連絡をいただいた</t>
    <rPh sb="3" eb="5">
      <t>キョカ</t>
    </rPh>
    <rPh sb="7" eb="9">
      <t>レンラク</t>
    </rPh>
    <phoneticPr fontId="7"/>
  </si>
  <si>
    <t>茨木市、大阪府内</t>
    <rPh sb="0" eb="3">
      <t>イバラギシ</t>
    </rPh>
    <phoneticPr fontId="7"/>
  </si>
  <si>
    <t>貝塚市、大阪府内</t>
    <rPh sb="0" eb="3">
      <t>カイヅカシ</t>
    </rPh>
    <phoneticPr fontId="7"/>
  </si>
  <si>
    <t>堺市、大阪府内</t>
    <rPh sb="0" eb="2">
      <t>サカイシ</t>
    </rPh>
    <phoneticPr fontId="7"/>
  </si>
  <si>
    <t>東大阪市、大阪府内</t>
  </si>
  <si>
    <t>岸和田市、大阪府内</t>
    <rPh sb="0" eb="4">
      <t>キシワダシ</t>
    </rPh>
    <phoneticPr fontId="7"/>
  </si>
  <si>
    <t>吹田市、大阪府内</t>
    <rPh sb="0" eb="3">
      <t>スイタシ</t>
    </rPh>
    <phoneticPr fontId="7"/>
  </si>
  <si>
    <t>箕面市、大阪府内</t>
    <rPh sb="0" eb="3">
      <t>ミノオシ</t>
    </rPh>
    <rPh sb="4" eb="6">
      <t>オオサカ</t>
    </rPh>
    <phoneticPr fontId="7"/>
  </si>
  <si>
    <t>泉佐野市、大阪府内</t>
    <rPh sb="0" eb="4">
      <t>イズミサノシ</t>
    </rPh>
    <phoneticPr fontId="7"/>
  </si>
  <si>
    <t>和泉市、大阪府内</t>
    <rPh sb="0" eb="3">
      <t>イズミシ</t>
    </rPh>
    <phoneticPr fontId="7"/>
  </si>
  <si>
    <t>摂津市、大阪府内</t>
    <rPh sb="0" eb="3">
      <t>セッツシ</t>
    </rPh>
    <phoneticPr fontId="7"/>
  </si>
  <si>
    <t>大東市、大阪府内</t>
    <rPh sb="0" eb="3">
      <t>ダイトウシ</t>
    </rPh>
    <phoneticPr fontId="7"/>
  </si>
  <si>
    <t>豊中市、大阪府内</t>
    <rPh sb="0" eb="3">
      <t>トヨナカシ</t>
    </rPh>
    <phoneticPr fontId="7"/>
  </si>
  <si>
    <t>豊中市、大阪府内</t>
    <rPh sb="0" eb="2">
      <t>トヨナカ</t>
    </rPh>
    <rPh sb="2" eb="3">
      <t>シ</t>
    </rPh>
    <phoneticPr fontId="7"/>
  </si>
  <si>
    <t>高槻市、大阪府内</t>
    <rPh sb="0" eb="3">
      <t>タカツキシ</t>
    </rPh>
    <phoneticPr fontId="7"/>
  </si>
  <si>
    <t>茨木市大阪府内</t>
    <rPh sb="0" eb="3">
      <t>イバラギシ</t>
    </rPh>
    <phoneticPr fontId="7"/>
  </si>
  <si>
    <t>東大阪市、大阪府内、栃木県</t>
    <rPh sb="0" eb="4">
      <t>ヒガシオオサカシ</t>
    </rPh>
    <rPh sb="10" eb="13">
      <t>トチギケン</t>
    </rPh>
    <phoneticPr fontId="9"/>
  </si>
  <si>
    <t>堺市、大阪府内、千葉県、兵庫県、沖縄県</t>
    <rPh sb="0" eb="2">
      <t>サカイシ</t>
    </rPh>
    <rPh sb="8" eb="11">
      <t>チバケン</t>
    </rPh>
    <rPh sb="12" eb="15">
      <t>ヒョウゴケン</t>
    </rPh>
    <rPh sb="16" eb="19">
      <t>オキナワケン</t>
    </rPh>
    <phoneticPr fontId="9"/>
  </si>
  <si>
    <t>守口市、大阪府内</t>
    <rPh sb="0" eb="3">
      <t>モリグチシ</t>
    </rPh>
    <phoneticPr fontId="7"/>
  </si>
  <si>
    <t>枚方市、大阪府内</t>
    <rPh sb="0" eb="3">
      <t>ヒラカタシ</t>
    </rPh>
    <phoneticPr fontId="7"/>
  </si>
  <si>
    <t>池田市、大阪府内</t>
    <rPh sb="0" eb="3">
      <t>イケダシ</t>
    </rPh>
    <phoneticPr fontId="7"/>
  </si>
  <si>
    <t>富田林市、大阪府内、京都府、奈良県、兵庫県、愛知県、静岡県、岐阜県、岡山県</t>
    <rPh sb="0" eb="4">
      <t>トンダバヤシシ</t>
    </rPh>
    <phoneticPr fontId="7"/>
  </si>
  <si>
    <t>門真市、大阪府内</t>
    <rPh sb="0" eb="3">
      <t>カドマシ</t>
    </rPh>
    <phoneticPr fontId="7"/>
  </si>
  <si>
    <t>泉南市、大阪府内</t>
    <rPh sb="0" eb="3">
      <t>センナンシ</t>
    </rPh>
    <phoneticPr fontId="7"/>
  </si>
  <si>
    <t>富田林市、大阪府内、神奈川県、兵庫県、東京都</t>
    <rPh sb="0" eb="4">
      <t>トンダバヤシシ</t>
    </rPh>
    <rPh sb="8" eb="9">
      <t>ナイ</t>
    </rPh>
    <phoneticPr fontId="9"/>
  </si>
  <si>
    <t>淀川区、大阪府内、東京都</t>
    <rPh sb="0" eb="3">
      <t>ヨドガワク</t>
    </rPh>
    <rPh sb="9" eb="12">
      <t>トウキョウト</t>
    </rPh>
    <phoneticPr fontId="11"/>
  </si>
  <si>
    <t>中央区、大阪府内</t>
    <rPh sb="0" eb="3">
      <t>チュウオウク</t>
    </rPh>
    <rPh sb="4" eb="6">
      <t>オオサカ</t>
    </rPh>
    <rPh sb="6" eb="8">
      <t>フナイ</t>
    </rPh>
    <phoneticPr fontId="9"/>
  </si>
  <si>
    <t>堺市、大阪府内、京都府、兵庫県、奈良県、和歌山県、滋賀県</t>
    <rPh sb="0" eb="2">
      <t>サカイシ</t>
    </rPh>
    <phoneticPr fontId="7"/>
  </si>
  <si>
    <t>西区、関西圏域</t>
    <rPh sb="0" eb="2">
      <t>ニシク</t>
    </rPh>
    <rPh sb="3" eb="5">
      <t>カンサイ</t>
    </rPh>
    <rPh sb="5" eb="7">
      <t>ケンイキ</t>
    </rPh>
    <phoneticPr fontId="9"/>
  </si>
  <si>
    <t>北区、大阪市内、大阪府内</t>
    <rPh sb="8" eb="12">
      <t>オオサカフナイ</t>
    </rPh>
    <phoneticPr fontId="7"/>
  </si>
  <si>
    <t>西区、大阪市内、国内、国外</t>
    <rPh sb="8" eb="10">
      <t>コクナイ</t>
    </rPh>
    <rPh sb="11" eb="13">
      <t>コクガイ</t>
    </rPh>
    <phoneticPr fontId="7"/>
  </si>
  <si>
    <t>中央区、大阪市内、大阪府内、埼玉県、国外</t>
    <rPh sb="9" eb="13">
      <t>オオサカフナイ</t>
    </rPh>
    <rPh sb="18" eb="20">
      <t>コクガイ</t>
    </rPh>
    <phoneticPr fontId="7"/>
  </si>
  <si>
    <t>東京都、国内</t>
    <rPh sb="0" eb="3">
      <t>トウキョウト</t>
    </rPh>
    <rPh sb="4" eb="6">
      <t>コクナイ</t>
    </rPh>
    <phoneticPr fontId="9"/>
  </si>
  <si>
    <t>大阪府内、国内</t>
    <rPh sb="5" eb="7">
      <t>コクナイ</t>
    </rPh>
    <phoneticPr fontId="9"/>
  </si>
  <si>
    <t>箕面市、大阪府内</t>
    <rPh sb="0" eb="3">
      <t>ミノオシ</t>
    </rPh>
    <phoneticPr fontId="7"/>
  </si>
  <si>
    <t>泉南郡岬町、大阪府内</t>
    <rPh sb="0" eb="5">
      <t>センナングンミサキチョウ</t>
    </rPh>
    <phoneticPr fontId="7"/>
  </si>
  <si>
    <t>中央区、岸和田市、大阪府内</t>
    <rPh sb="0" eb="3">
      <t>チュウオウク</t>
    </rPh>
    <rPh sb="4" eb="8">
      <t>キシワダシ</t>
    </rPh>
    <phoneticPr fontId="7"/>
  </si>
  <si>
    <t>フードフェスティバル（韓国料理・日本料理）食べ物や体験で地域と外国人住民ををつなぐことが有効ではないか。</t>
    <rPh sb="31" eb="36">
      <t>ガイコクジンジュウミン</t>
    </rPh>
    <phoneticPr fontId="7"/>
  </si>
  <si>
    <t>海外ではご近所付き合いがマナーではないので、馴染もうとしてない傾向があり、地域のイベントに参加させるには課題がある。
日韓交流会：日本の伝統文化（例えば陶芸、茶道、着物等）</t>
    <rPh sb="31" eb="33">
      <t>ケイコウ</t>
    </rPh>
    <phoneticPr fontId="7"/>
  </si>
  <si>
    <t xml:space="preserve">まず、お困りごとセンターのハードルが高いです。気軽に話せる場所があればいいと思います。行政で、たらい回しにされるのは嫌ですので、一緒に考えてほしいと思います。防災に関しては、想像がつかないので、どれだけ防災に関心を持たせられる工夫をするかが課題です。一番困るのは、既に住んでいる人も経験したことのないこと（コロナ、災害など）で、情報入手先がないため混乱します。ヘイトスピーチは60～70代のリタイア後男性が多い傾向にあり、規制するために法律が2016年に改正されました。訴えたり政策の提言をすることでかなり減りましたが、ネットは難しいので規制してほしいと思います。
</t>
    <rPh sb="38" eb="39">
      <t>オモ</t>
    </rPh>
    <rPh sb="74" eb="75">
      <t>オモ</t>
    </rPh>
    <rPh sb="120" eb="122">
      <t>カダイ</t>
    </rPh>
    <rPh sb="205" eb="207">
      <t>ケイコウ</t>
    </rPh>
    <rPh sb="277" eb="278">
      <t>オモ</t>
    </rPh>
    <phoneticPr fontId="1"/>
  </si>
  <si>
    <t>Q.行政からのワクチンなどの情報はきちんと届いていると思う？
A.結構届いていると思う。一人が分かればそのコミュニティに投稿するとみんなが反応するから。怖いのは間違った情報が流れてしまうこと。情報が正しいかどうか確認するコミュニティの管理者が不在。間違った情報も多い。
・最初は出稼ぎ目的。最近は円安の影響を受けており、ベトナムから来にくい状況→去年の同じ時期に比べ３０％減。同じことをしていても賃金減のため、今はそのまま続いているが、人員を増やすことができない
・勤務先で日本語を勉強しながら学ぶ方法が多いが、上達のペースは遅く、事業によっても違う→元から知っているのは挨拶と買い物時のやりとり。仕事が終わったら日本語教室も行っているが、企業側は勉強してほしいと思っているが、あまり積極的には取り組んでいない。</t>
    <rPh sb="121" eb="123">
      <t>フザイ</t>
    </rPh>
    <rPh sb="131" eb="132">
      <t>オオ</t>
    </rPh>
    <rPh sb="170" eb="172">
      <t>ジョウキョウ</t>
    </rPh>
    <rPh sb="176" eb="177">
      <t>オナ</t>
    </rPh>
    <rPh sb="200" eb="201">
      <t>ゲン</t>
    </rPh>
    <rPh sb="218" eb="220">
      <t>ジンイン</t>
    </rPh>
    <rPh sb="237" eb="240">
      <t>ニホンゴ</t>
    </rPh>
    <rPh sb="247" eb="248">
      <t>マナ</t>
    </rPh>
    <rPh sb="249" eb="251">
      <t>ホウホウ</t>
    </rPh>
    <rPh sb="256" eb="258">
      <t>ジョウタツ</t>
    </rPh>
    <rPh sb="276" eb="277">
      <t>モト</t>
    </rPh>
    <rPh sb="291" eb="292">
      <t>モノ</t>
    </rPh>
    <rPh sb="292" eb="293">
      <t>トキ</t>
    </rPh>
    <rPh sb="313" eb="314">
      <t>オコナ</t>
    </rPh>
    <phoneticPr fontId="5"/>
  </si>
  <si>
    <t>アンケート名：市岡日本語教室で回答</t>
  </si>
  <si>
    <t>3/8許可のご連絡をいただいた</t>
  </si>
  <si>
    <t>公開は可能だが、詳細が決まり次第連絡が欲しい</t>
  </si>
  <si>
    <t>公開内容・時期が決定したら連絡が欲しい</t>
  </si>
  <si>
    <t>基本情報は可。担当者名などはNG</t>
  </si>
  <si>
    <t>掲載開始の際は連絡が欲しい</t>
  </si>
  <si>
    <t>アンケート回答：「公益財団法人大阪YWCA」</t>
  </si>
  <si>
    <t>活動分野</t>
    <rPh sb="0" eb="4">
      <t>カツドウブンヤ</t>
    </rPh>
    <phoneticPr fontId="7"/>
  </si>
  <si>
    <t>活動分野2</t>
    <rPh sb="0" eb="5">
      <t>カツドウブンヤ2</t>
    </rPh>
    <phoneticPr fontId="7"/>
  </si>
  <si>
    <t>所在地
市区町村</t>
    <rPh sb="0" eb="3">
      <t>ショザイチ</t>
    </rPh>
    <rPh sb="4" eb="8">
      <t>シクチョウソン</t>
    </rPh>
    <phoneticPr fontId="2"/>
  </si>
  <si>
    <t>中津小学校生涯学習ルーム
中津識字・日本語交流教室</t>
    <phoneticPr fontId="7"/>
  </si>
  <si>
    <t>ナカツショウガッコウショウガイガクシュウルーム
ナカツシキジ・ニホンゴコウリュウキョウシツ</t>
    <phoneticPr fontId="7"/>
  </si>
  <si>
    <t>識字・日本語教室</t>
    <rPh sb="0" eb="2">
      <t>シキジ</t>
    </rPh>
    <rPh sb="3" eb="8">
      <t>ニホンゴキョウシツ</t>
    </rPh>
    <phoneticPr fontId="7"/>
  </si>
  <si>
    <t>〒531-0071</t>
    <phoneticPr fontId="7"/>
  </si>
  <si>
    <t>中津3-34-18
中津小学校 2階多目的室</t>
    <phoneticPr fontId="7"/>
  </si>
  <si>
    <t>市民のボランティアと学習者が、一緒に、日本語の会話や文字の読み書きを学んだり、交流したりしています。</t>
    <phoneticPr fontId="7"/>
  </si>
  <si>
    <t>北区、大阪市内</t>
    <rPh sb="0" eb="2">
      <t>キタク</t>
    </rPh>
    <rPh sb="3" eb="7">
      <t>オオサカシナイ</t>
    </rPh>
    <phoneticPr fontId="7"/>
  </si>
  <si>
    <t>よみかき茶屋</t>
    <phoneticPr fontId="7"/>
  </si>
  <si>
    <t>ヨミカキチャヤ</t>
    <phoneticPr fontId="7"/>
  </si>
  <si>
    <t>〒530-0001</t>
    <phoneticPr fontId="7"/>
  </si>
  <si>
    <t>梅田1-2-2-500大阪駅前第2ビル6階
総合生涯学習センター  第2研修室</t>
    <phoneticPr fontId="7"/>
  </si>
  <si>
    <t>大阪市立総合生涯学習センター
06-6345-5004</t>
    <phoneticPr fontId="7"/>
  </si>
  <si>
    <t>クレオ大阪西
日本語交流サロン</t>
    <phoneticPr fontId="7"/>
  </si>
  <si>
    <t>クレオオオサカニシ
ニホンゴコウリュウサロン</t>
    <phoneticPr fontId="7"/>
  </si>
  <si>
    <t>〒554-0012</t>
    <phoneticPr fontId="7"/>
  </si>
  <si>
    <t>大阪市此花区</t>
    <phoneticPr fontId="7"/>
  </si>
  <si>
    <t>西九条6-1-20
クレオ大阪西</t>
    <phoneticPr fontId="7"/>
  </si>
  <si>
    <t>クレオ大阪西
06-6460-7800</t>
    <rPh sb="3" eb="6">
      <t>オオサカニシ</t>
    </rPh>
    <phoneticPr fontId="7"/>
  </si>
  <si>
    <t>此花区、大阪市内</t>
    <rPh sb="0" eb="2">
      <t>コノハナ</t>
    </rPh>
    <rPh sb="2" eb="3">
      <t>ク</t>
    </rPh>
    <rPh sb="4" eb="8">
      <t>オオサカシナイ</t>
    </rPh>
    <phoneticPr fontId="7"/>
  </si>
  <si>
    <t>南小学校生涯学習ルーム
南識字・日本語交流教室</t>
    <phoneticPr fontId="7"/>
  </si>
  <si>
    <t>ミナミショウガッコウショウガイガクシュウルーム
ミナミシキジ・ニホンゴコウリュウキョウシツ</t>
    <phoneticPr fontId="7"/>
  </si>
  <si>
    <t>〒542-0083</t>
    <phoneticPr fontId="7"/>
  </si>
  <si>
    <t>大阪市中央区</t>
    <phoneticPr fontId="7"/>
  </si>
  <si>
    <t>東心斎橋1-14-29
南小学校 1階会議室</t>
    <phoneticPr fontId="7"/>
  </si>
  <si>
    <t>中央区、大阪市内</t>
    <rPh sb="0" eb="2">
      <t>チュウオウ</t>
    </rPh>
    <rPh sb="2" eb="3">
      <t>ク</t>
    </rPh>
    <rPh sb="4" eb="8">
      <t>オオサカシナイ</t>
    </rPh>
    <phoneticPr fontId="7"/>
  </si>
  <si>
    <t>05_中央区</t>
    <phoneticPr fontId="7"/>
  </si>
  <si>
    <t>西区日本語教室</t>
    <phoneticPr fontId="7"/>
  </si>
  <si>
    <t>ニシクニホンゴキョウシツ</t>
    <phoneticPr fontId="7"/>
  </si>
  <si>
    <t>〒550-0014</t>
    <phoneticPr fontId="7"/>
  </si>
  <si>
    <t>大阪市西区</t>
    <phoneticPr fontId="7"/>
  </si>
  <si>
    <t>北堀江4-2-7
西区民センター 3階第6会議室</t>
    <phoneticPr fontId="7"/>
  </si>
  <si>
    <t>西区民センター
06-6531-1400</t>
    <phoneticPr fontId="7"/>
  </si>
  <si>
    <t>西区、大阪市内</t>
    <rPh sb="0" eb="1">
      <t>ニシ</t>
    </rPh>
    <rPh sb="1" eb="2">
      <t>ク</t>
    </rPh>
    <rPh sb="3" eb="7">
      <t>オオサカシナイ</t>
    </rPh>
    <phoneticPr fontId="7"/>
  </si>
  <si>
    <t>クレオ大阪中央
さくら日本語教室</t>
    <phoneticPr fontId="7"/>
  </si>
  <si>
    <t>クレオオオサカチュウオウ
サクラニホンゴキョウシツ</t>
    <phoneticPr fontId="7"/>
  </si>
  <si>
    <t>〒543-0002</t>
    <phoneticPr fontId="7"/>
  </si>
  <si>
    <t>大阪市天王寺区</t>
    <phoneticPr fontId="7"/>
  </si>
  <si>
    <t>上汐5-6-25
クレオ大阪中央</t>
    <phoneticPr fontId="7"/>
  </si>
  <si>
    <t>クレオ大阪中央
06-6770-7200</t>
    <phoneticPr fontId="7"/>
  </si>
  <si>
    <t>天王寺区、大阪市内</t>
    <rPh sb="0" eb="3">
      <t>テンノウジ</t>
    </rPh>
    <rPh sb="3" eb="4">
      <t>ク</t>
    </rPh>
    <rPh sb="5" eb="9">
      <t>オオサカシナイ</t>
    </rPh>
    <phoneticPr fontId="7"/>
  </si>
  <si>
    <t>しきじ・にほんご天王寺</t>
    <phoneticPr fontId="7"/>
  </si>
  <si>
    <t>シキジ・ニホンゴテンノウジ</t>
    <phoneticPr fontId="7"/>
  </si>
  <si>
    <t>〒543-0054</t>
    <phoneticPr fontId="7"/>
  </si>
  <si>
    <t>南河堀町4-88
大阪教育大学天王寺キャンパス</t>
    <phoneticPr fontId="7"/>
  </si>
  <si>
    <t>大阪教育大学 学術連携課社会連携係
072-978-3253</t>
    <phoneticPr fontId="7"/>
  </si>
  <si>
    <t>立葉小学校生涯学習ルーム
立葉識字・日本語交流教室</t>
    <phoneticPr fontId="7"/>
  </si>
  <si>
    <t>タテバショウガッコウショウガイガクシュウルーム
タテバシキジ・ニホンゴコウリュウキョウシツ</t>
    <phoneticPr fontId="7"/>
  </si>
  <si>
    <t>〒556-0020</t>
    <phoneticPr fontId="7"/>
  </si>
  <si>
    <t>大阪市浪速区</t>
    <phoneticPr fontId="7"/>
  </si>
  <si>
    <t>立葉2-1-15
もと立葉小学校 2階生涯学習ルーム</t>
    <phoneticPr fontId="7"/>
  </si>
  <si>
    <t>浪速区、大阪市内</t>
    <rPh sb="0" eb="2">
      <t>ナニワ</t>
    </rPh>
    <rPh sb="2" eb="3">
      <t>ク</t>
    </rPh>
    <rPh sb="4" eb="8">
      <t>オオサカシナイ</t>
    </rPh>
    <phoneticPr fontId="7"/>
  </si>
  <si>
    <t>10_浪速区</t>
    <phoneticPr fontId="7"/>
  </si>
  <si>
    <t>浪速識字・日本語教室
（浪速読み書き教室）</t>
    <phoneticPr fontId="7"/>
  </si>
  <si>
    <t>ナニワシキジ・ニホンゴキョウシツ
（ナニワヨミカキキョウシツ）</t>
    <phoneticPr fontId="7"/>
  </si>
  <si>
    <t>〒556-0025</t>
    <phoneticPr fontId="7"/>
  </si>
  <si>
    <t>浪速東1-1-61
栄小学校 1階生涯学習室</t>
    <phoneticPr fontId="7"/>
  </si>
  <si>
    <t>にほんご・なんば</t>
    <phoneticPr fontId="7"/>
  </si>
  <si>
    <t>ニホンゴ・ナンバ</t>
    <phoneticPr fontId="7"/>
  </si>
  <si>
    <t>〒556-0017</t>
    <phoneticPr fontId="7"/>
  </si>
  <si>
    <t>湊町1-4-1
OCATビル4階　難波市民学習センター 内</t>
    <phoneticPr fontId="7"/>
  </si>
  <si>
    <t>大阪市立難波市民学習センター
06-6643-7010</t>
    <phoneticPr fontId="7"/>
  </si>
  <si>
    <t>出来島小学校生涯学習ルーム
出来島識字・日本語交流教室</t>
    <phoneticPr fontId="7"/>
  </si>
  <si>
    <t>デキジマショウガッコウショウガイガクシュウルーム
デキジマシキジ・ニホンゴコウリュウキョウシツ</t>
    <phoneticPr fontId="7"/>
  </si>
  <si>
    <t>〒555-0031</t>
    <phoneticPr fontId="7"/>
  </si>
  <si>
    <t>大阪市西淀川区</t>
    <rPh sb="3" eb="6">
      <t>ニシヨドガワ</t>
    </rPh>
    <phoneticPr fontId="7"/>
  </si>
  <si>
    <t>出来島2-2-24
出来島小学校 1階多目的室</t>
    <phoneticPr fontId="7"/>
  </si>
  <si>
    <t>西淀川区、大阪市内</t>
    <rPh sb="0" eb="3">
      <t>ニシヨドガワ</t>
    </rPh>
    <rPh sb="3" eb="4">
      <t>ク</t>
    </rPh>
    <rPh sb="5" eb="9">
      <t>オオサカシナイ</t>
    </rPh>
    <phoneticPr fontId="7"/>
  </si>
  <si>
    <t>北中島小学校生涯学習ルーム
北中島識字・日本語交流教室</t>
    <phoneticPr fontId="7"/>
  </si>
  <si>
    <t>キタナカジマショウガッコウショウガイガクシュウルーム
キタナカジマシキジ・ニホンゴコウリュウキョウシツ</t>
    <phoneticPr fontId="7"/>
  </si>
  <si>
    <t>〒532-0003</t>
    <phoneticPr fontId="7"/>
  </si>
  <si>
    <t>大阪市淀川区</t>
    <rPh sb="3" eb="5">
      <t>ヨドガワ</t>
    </rPh>
    <rPh sb="5" eb="6">
      <t>ク</t>
    </rPh>
    <phoneticPr fontId="7"/>
  </si>
  <si>
    <t>宮原5-3-4
北中島小学校 4階多目的室</t>
    <phoneticPr fontId="7"/>
  </si>
  <si>
    <t>淀川区、大阪市内</t>
    <rPh sb="0" eb="2">
      <t>ヨドガワ</t>
    </rPh>
    <rPh sb="2" eb="3">
      <t>ク</t>
    </rPh>
    <rPh sb="4" eb="8">
      <t>オオサカシナイ</t>
    </rPh>
    <phoneticPr fontId="7"/>
  </si>
  <si>
    <t>加島識字・日本語教室
（加島識字学級）</t>
    <phoneticPr fontId="7"/>
  </si>
  <si>
    <t>カシマシキジ・ニホンゴキョウシツ
（カシマシキジガッキュウ）</t>
    <phoneticPr fontId="7"/>
  </si>
  <si>
    <t>〒532-0031</t>
    <phoneticPr fontId="7"/>
  </si>
  <si>
    <t>加島1-60-28
加島小学校 2階大会議室</t>
    <phoneticPr fontId="7"/>
  </si>
  <si>
    <t>啓発小学校生涯学習ルーム
啓発よみかき教室</t>
    <phoneticPr fontId="7"/>
  </si>
  <si>
    <t>ケイハツショウガッコウショウガイガクシュウルーム
ケイハツヨミカキキョウシツ</t>
    <phoneticPr fontId="7"/>
  </si>
  <si>
    <t>〒533-0033</t>
    <phoneticPr fontId="7"/>
  </si>
  <si>
    <t>大阪市東淀川区</t>
    <rPh sb="3" eb="4">
      <t>ヒガシ</t>
    </rPh>
    <rPh sb="4" eb="6">
      <t>ヨドガワ</t>
    </rPh>
    <rPh sb="6" eb="7">
      <t>ク</t>
    </rPh>
    <phoneticPr fontId="7"/>
  </si>
  <si>
    <t>東中島4-8-38
啓発小学校 2階図書室</t>
    <phoneticPr fontId="7"/>
  </si>
  <si>
    <t>東淀川区、大阪市内</t>
    <rPh sb="0" eb="1">
      <t>ヒガシ</t>
    </rPh>
    <rPh sb="1" eb="3">
      <t>ヨドガワ</t>
    </rPh>
    <rPh sb="3" eb="4">
      <t>ク</t>
    </rPh>
    <rPh sb="5" eb="9">
      <t>オオサカシナイ</t>
    </rPh>
    <phoneticPr fontId="7"/>
  </si>
  <si>
    <t>南方識字・日本語教室
（南方識字学級）</t>
    <phoneticPr fontId="7"/>
  </si>
  <si>
    <t>ミナミカタシキジ・ニホンゴキョウシツ
（ミナミカタシキジガッキュウ）</t>
    <phoneticPr fontId="7"/>
  </si>
  <si>
    <t>東中島5-1-6
啓発センター 2階会議室</t>
    <phoneticPr fontId="7"/>
  </si>
  <si>
    <t>あすか識字・日本語教室
（あすかしきじ日本語教室）</t>
    <phoneticPr fontId="7"/>
  </si>
  <si>
    <t>アスカシキジ・ニホンゴキョウシツ
（アスカシキジニホンゴキョウシツ）</t>
    <phoneticPr fontId="7"/>
  </si>
  <si>
    <t>日之出識字・日本語教室
（日之出よみかき教室）</t>
    <phoneticPr fontId="7"/>
  </si>
  <si>
    <t>ヒノデシキジ・ニホンゴキョウシツ
（ヒノデヨミカキキョウシツ）</t>
    <phoneticPr fontId="7"/>
  </si>
  <si>
    <t>〒533-0031</t>
    <phoneticPr fontId="7"/>
  </si>
  <si>
    <t>西淡路4-25-53
淡路中学校 1階ふれあいルーム</t>
    <phoneticPr fontId="7"/>
  </si>
  <si>
    <t>初級日本語教室</t>
    <phoneticPr fontId="7"/>
  </si>
  <si>
    <t>ショキュウニホンゴキョウシツ</t>
    <phoneticPr fontId="7"/>
  </si>
  <si>
    <t>〒533-0023</t>
    <phoneticPr fontId="7"/>
  </si>
  <si>
    <t>東淡路1-4-53
東淀川区民会館</t>
    <phoneticPr fontId="7"/>
  </si>
  <si>
    <t>小松小学校生涯学習ルーム
小松識字・日本語交流教室（小松日本語サロン）</t>
    <phoneticPr fontId="7"/>
  </si>
  <si>
    <t>コマツショウガッコウショウガイガクシュウルーム
コマツシキジ・ニホンゴコウリュウキョウシツ（コマツニホンゴサロン）</t>
    <phoneticPr fontId="7"/>
  </si>
  <si>
    <t>小松3-18-15
小松小学校 1階ミーティングルーム</t>
    <phoneticPr fontId="7"/>
  </si>
  <si>
    <t>大成小学校生涯学習ルーム
大成識字・日本語交流教室</t>
    <phoneticPr fontId="7"/>
  </si>
  <si>
    <t>〒537-0012</t>
    <phoneticPr fontId="7"/>
  </si>
  <si>
    <t>大阪市東成区</t>
    <rPh sb="3" eb="5">
      <t>ヒガシナリ</t>
    </rPh>
    <rPh sb="5" eb="6">
      <t>ク</t>
    </rPh>
    <phoneticPr fontId="7"/>
  </si>
  <si>
    <t>大今里西3-2-62
大成小学校 1階多目的室</t>
    <phoneticPr fontId="7"/>
  </si>
  <si>
    <t>東成区、大阪市内</t>
    <rPh sb="0" eb="2">
      <t>ヒガシナリ</t>
    </rPh>
    <rPh sb="2" eb="3">
      <t>ク</t>
    </rPh>
    <rPh sb="4" eb="8">
      <t>オオサカシナイ</t>
    </rPh>
    <phoneticPr fontId="7"/>
  </si>
  <si>
    <t>北巽小学校生涯学習ルーム
北巽識字・日本語交流教室</t>
    <phoneticPr fontId="7"/>
  </si>
  <si>
    <t>キタタツミショウガッコウショウガイガクシュウルーム
キタタツミシキジ・ニホンゴコウリュウキョウシツ</t>
    <phoneticPr fontId="7"/>
  </si>
  <si>
    <t>〒544-0004</t>
    <phoneticPr fontId="7"/>
  </si>
  <si>
    <t>大阪市生野区</t>
    <rPh sb="3" eb="5">
      <t>イクノ</t>
    </rPh>
    <rPh sb="5" eb="6">
      <t>ク</t>
    </rPh>
    <phoneticPr fontId="7"/>
  </si>
  <si>
    <t>巽北1-30-29
北巽小学校 3階図書室</t>
    <phoneticPr fontId="7"/>
  </si>
  <si>
    <t>生野区、大阪市内</t>
    <rPh sb="0" eb="2">
      <t>イクノ</t>
    </rPh>
    <rPh sb="2" eb="3">
      <t>ク</t>
    </rPh>
    <rPh sb="4" eb="8">
      <t>オオサカシナイ</t>
    </rPh>
    <phoneticPr fontId="7"/>
  </si>
  <si>
    <t>高殿識字・日本語教室
（高殿識字）</t>
    <phoneticPr fontId="7"/>
  </si>
  <si>
    <t>タカドノシキジ・ニホンゴキョウシツ
（タカドノシキジ）</t>
    <phoneticPr fontId="7"/>
  </si>
  <si>
    <t>〒535-0031</t>
    <phoneticPr fontId="7"/>
  </si>
  <si>
    <t>大阪市旭区</t>
    <phoneticPr fontId="7"/>
  </si>
  <si>
    <t>高殿6-9-10
高殿小学校 1階多目的室</t>
    <phoneticPr fontId="7"/>
  </si>
  <si>
    <t>旭区、大阪市内</t>
    <rPh sb="0" eb="1">
      <t>アサヒ</t>
    </rPh>
    <rPh sb="1" eb="2">
      <t>ク</t>
    </rPh>
    <rPh sb="3" eb="7">
      <t>オオサカシナイ</t>
    </rPh>
    <phoneticPr fontId="7"/>
  </si>
  <si>
    <t>生江識字・日本語教室
（生江識字教室）</t>
    <phoneticPr fontId="7"/>
  </si>
  <si>
    <t>イクエシキジ・ニホンゴキョウシツ
（イクエシキジキョウシツ）</t>
    <phoneticPr fontId="7"/>
  </si>
  <si>
    <t>〒535-0005</t>
    <phoneticPr fontId="7"/>
  </si>
  <si>
    <t>両国識字・日本語教室
（両国識字学級）</t>
    <phoneticPr fontId="7"/>
  </si>
  <si>
    <t>リョウゴクシキジ・ニホンゴキョウシツ
（リョウゴクシキジガッキュウ）</t>
    <phoneticPr fontId="7"/>
  </si>
  <si>
    <t>〒535-0021</t>
    <phoneticPr fontId="7"/>
  </si>
  <si>
    <t>清水5-1-12
清水小学校 1階会議室</t>
    <phoneticPr fontId="7"/>
  </si>
  <si>
    <t>旭区にほんご教室</t>
    <phoneticPr fontId="7"/>
  </si>
  <si>
    <t>アサヒクニホンゴキョウシツ</t>
    <phoneticPr fontId="7"/>
  </si>
  <si>
    <t>〒535-0003</t>
    <phoneticPr fontId="7"/>
  </si>
  <si>
    <t>鴫野小学校生涯学習ルーム
鴫野識字・日本語交流教室</t>
    <phoneticPr fontId="7"/>
  </si>
  <si>
    <t>シギノショウガッコウショウガイガクシュウルーム
シギノシキジ・ニホンゴコウリュウキョウシツ</t>
    <phoneticPr fontId="7"/>
  </si>
  <si>
    <t>〒536-0014</t>
    <phoneticPr fontId="7"/>
  </si>
  <si>
    <t>大阪市城東区</t>
    <rPh sb="3" eb="5">
      <t>ジョウトウ</t>
    </rPh>
    <phoneticPr fontId="7"/>
  </si>
  <si>
    <t>鴫野西4-11-48
鴫野小学校 1階低学年理科室</t>
    <phoneticPr fontId="7"/>
  </si>
  <si>
    <t>城東区、大阪市内</t>
    <rPh sb="0" eb="2">
      <t>ジョウトウ</t>
    </rPh>
    <rPh sb="2" eb="3">
      <t>ク</t>
    </rPh>
    <rPh sb="4" eb="8">
      <t>オオサカシナイ</t>
    </rPh>
    <phoneticPr fontId="7"/>
  </si>
  <si>
    <t>クレオ大阪東
初級日本語教室</t>
    <phoneticPr fontId="7"/>
  </si>
  <si>
    <t>クレオオオサカヒガシ
ショキュウニホンゴキョウシツ</t>
    <phoneticPr fontId="7"/>
  </si>
  <si>
    <t>鴫野西2-1-21
クレオ大阪東</t>
    <phoneticPr fontId="7"/>
  </si>
  <si>
    <t>クレオ大阪東
06-6965-1200</t>
    <phoneticPr fontId="7"/>
  </si>
  <si>
    <t>あべの日本語読み書き教室</t>
    <phoneticPr fontId="7"/>
  </si>
  <si>
    <t>アベノニホンゴヨミカキキョウシツ</t>
    <phoneticPr fontId="7"/>
  </si>
  <si>
    <t>〒545-0052</t>
    <phoneticPr fontId="7"/>
  </si>
  <si>
    <t>大阪市阿倍野区</t>
    <rPh sb="3" eb="6">
      <t>アベノ</t>
    </rPh>
    <phoneticPr fontId="7"/>
  </si>
  <si>
    <t xml:space="preserve">阿倍野筋3-10-1-300 あべのベルタ3階
阿倍野市民学習センター </t>
    <phoneticPr fontId="7"/>
  </si>
  <si>
    <t>大阪市立阿倍野市民学習センター
06-6634-7951</t>
    <phoneticPr fontId="7"/>
  </si>
  <si>
    <t>阿倍野区、大阪市内</t>
    <rPh sb="0" eb="3">
      <t>アベノ</t>
    </rPh>
    <rPh sb="3" eb="4">
      <t>ク</t>
    </rPh>
    <rPh sb="5" eb="9">
      <t>オオサカシナイ</t>
    </rPh>
    <phoneticPr fontId="7"/>
  </si>
  <si>
    <t>平林小学校生涯学習ルーム
平林日本語交流教室</t>
    <phoneticPr fontId="7"/>
  </si>
  <si>
    <t>ヒラバヤシショウガッコウショウガイガクシュウルーム
ヒラバヤシニホンゴコウリュウキョウシツ</t>
    <phoneticPr fontId="7"/>
  </si>
  <si>
    <t>〒559-0025</t>
    <phoneticPr fontId="7"/>
  </si>
  <si>
    <t>大阪市住之江区</t>
    <phoneticPr fontId="7"/>
  </si>
  <si>
    <t>平林南2-6-48
平林小学校  1階生涯学習ルーム</t>
    <phoneticPr fontId="7"/>
  </si>
  <si>
    <t>住之江区、大阪市内</t>
    <rPh sb="0" eb="3">
      <t>スミノエ</t>
    </rPh>
    <rPh sb="3" eb="4">
      <t>ク</t>
    </rPh>
    <rPh sb="5" eb="9">
      <t>オオサカシナイ</t>
    </rPh>
    <phoneticPr fontId="7"/>
  </si>
  <si>
    <t>住之江会館　日本語教室</t>
    <phoneticPr fontId="7"/>
  </si>
  <si>
    <t>スミノエカイカン　ニホンゴキョウシツ</t>
    <phoneticPr fontId="7"/>
  </si>
  <si>
    <t>〒559-0015</t>
    <phoneticPr fontId="7"/>
  </si>
  <si>
    <t>南加賀屋3-1-20 住之江複合ビル２階
住之江会館</t>
    <phoneticPr fontId="7"/>
  </si>
  <si>
    <t>住之江会館
06-6683-2882</t>
    <phoneticPr fontId="7"/>
  </si>
  <si>
    <t>浅香識字・日本語教室</t>
    <phoneticPr fontId="7"/>
  </si>
  <si>
    <t>アサカシキジ・ニホンゴキョウシツ</t>
    <phoneticPr fontId="7"/>
  </si>
  <si>
    <t>〒558-0021</t>
    <phoneticPr fontId="7"/>
  </si>
  <si>
    <t>大阪市住吉区</t>
    <phoneticPr fontId="7"/>
  </si>
  <si>
    <t>浅香1-8-55
我孫子南中学校 1階多目的室</t>
    <phoneticPr fontId="7"/>
  </si>
  <si>
    <t>住吉区、大阪市内</t>
    <rPh sb="0" eb="2">
      <t>スミヨシ</t>
    </rPh>
    <rPh sb="2" eb="3">
      <t>ク</t>
    </rPh>
    <rPh sb="4" eb="8">
      <t>オオサカシナイ</t>
    </rPh>
    <phoneticPr fontId="7"/>
  </si>
  <si>
    <t>住吉識字・日本語教室
（住吉輪読会）（すみよし日本語教室）</t>
    <phoneticPr fontId="7"/>
  </si>
  <si>
    <t>スミヨシシキジ・ニホンゴキョウシツ
（スミヨシリンドクカイ）（スミヨシニホンゴキョウシツ）</t>
    <phoneticPr fontId="7"/>
  </si>
  <si>
    <t>〒558-0054</t>
    <phoneticPr fontId="7"/>
  </si>
  <si>
    <t>帝塚山東5-6-15
すみよし隣保館寿 1階近隣交流スペース</t>
    <phoneticPr fontId="7"/>
  </si>
  <si>
    <t>今川小学校生涯学習ルーム
今川識字・日本語交流教室</t>
    <phoneticPr fontId="7"/>
  </si>
  <si>
    <t>イマガワショウガッコウショウガイガクシュウルーム
イマガワシキジ・ニホンゴコウリュウキョウシツ</t>
    <phoneticPr fontId="7"/>
  </si>
  <si>
    <t>〒546-0003</t>
    <phoneticPr fontId="7"/>
  </si>
  <si>
    <t>大阪市東住吉区</t>
    <rPh sb="3" eb="4">
      <t>ヒガシ</t>
    </rPh>
    <phoneticPr fontId="7"/>
  </si>
  <si>
    <t>今川4-24-4
今川小学校 1階多目的室</t>
    <phoneticPr fontId="7"/>
  </si>
  <si>
    <t>東住吉区、大阪市内</t>
    <rPh sb="0" eb="1">
      <t>ヒガシ</t>
    </rPh>
    <rPh sb="1" eb="3">
      <t>スミヨシ</t>
    </rPh>
    <rPh sb="3" eb="4">
      <t>ク</t>
    </rPh>
    <rPh sb="5" eb="9">
      <t>オオサカシナイ</t>
    </rPh>
    <phoneticPr fontId="7"/>
  </si>
  <si>
    <t>22_東住吉区</t>
    <rPh sb="3" eb="4">
      <t>ヒガシ</t>
    </rPh>
    <rPh sb="4" eb="7">
      <t>スミヨシク</t>
    </rPh>
    <phoneticPr fontId="9"/>
  </si>
  <si>
    <t>矢田識字・日本語教室
（矢田しきじ教室）</t>
    <phoneticPr fontId="7"/>
  </si>
  <si>
    <t>ヤタシキジ・ニホンゴキョウシツ
（ヤタシキジキョウシツ）</t>
    <phoneticPr fontId="7"/>
  </si>
  <si>
    <t>〒546-0023</t>
    <phoneticPr fontId="7"/>
  </si>
  <si>
    <t>矢田5-13-9
ゆうあいセンター 3階大会議室</t>
    <phoneticPr fontId="7"/>
  </si>
  <si>
    <t>瓜破東小学校生涯学習ルーム
瓜破東日本語交流教室</t>
    <phoneticPr fontId="7"/>
  </si>
  <si>
    <t>ウリワリヒガシショウガッコウショウガイガクシュウルーム
ウリワリヒガシニホンゴコウリュウキョウシツ</t>
    <phoneticPr fontId="7"/>
  </si>
  <si>
    <t>〒547-0022</t>
    <phoneticPr fontId="7"/>
  </si>
  <si>
    <t>大阪市平野区</t>
    <phoneticPr fontId="7"/>
  </si>
  <si>
    <t>瓜破東2-5-78
瓜破東小学校 1階ミーティングルーム</t>
    <phoneticPr fontId="7"/>
  </si>
  <si>
    <t>平野区、大阪市内</t>
    <rPh sb="0" eb="2">
      <t>ヒラノ</t>
    </rPh>
    <rPh sb="2" eb="3">
      <t>ク</t>
    </rPh>
    <rPh sb="4" eb="8">
      <t>オオサカシナイ</t>
    </rPh>
    <phoneticPr fontId="7"/>
  </si>
  <si>
    <t>平野識字・日本語教室
（識字教室、日本語教室）</t>
    <phoneticPr fontId="7"/>
  </si>
  <si>
    <t>ヒラノシキジ・ニホンゴキョウシツ
（シキジキョウシツ、ニホンゴキョウシツ）</t>
    <phoneticPr fontId="7"/>
  </si>
  <si>
    <t>〒547-0046</t>
    <phoneticPr fontId="7"/>
  </si>
  <si>
    <t>平野宮町1-8-55
平野北中学校 1階会議室</t>
    <phoneticPr fontId="7"/>
  </si>
  <si>
    <t>クレオ大阪南
初級日本語教室</t>
    <phoneticPr fontId="7"/>
  </si>
  <si>
    <t>クレオオオサカミナミ
ショキュウニホンゴキョウシツ</t>
    <phoneticPr fontId="7"/>
  </si>
  <si>
    <t>〒547-0026</t>
    <phoneticPr fontId="7"/>
  </si>
  <si>
    <t>喜連西6-2-33
クレオ大阪南</t>
    <phoneticPr fontId="7"/>
  </si>
  <si>
    <t>クレオ大阪南
06-6705-1100</t>
    <phoneticPr fontId="7"/>
  </si>
  <si>
    <t>岸里小学校生涯学習ルーム
岸里識字・日本語交流教室</t>
    <phoneticPr fontId="7"/>
  </si>
  <si>
    <t>キシノサトショウガッコウショウガイガクシュウルーム
キシノサトシキジ・ニホンゴコウリュウキョウシツ</t>
    <phoneticPr fontId="7"/>
  </si>
  <si>
    <t>〒557-0054</t>
    <phoneticPr fontId="7"/>
  </si>
  <si>
    <t>大阪市西成区</t>
    <rPh sb="3" eb="5">
      <t>ニシナリ</t>
    </rPh>
    <phoneticPr fontId="7"/>
  </si>
  <si>
    <t>千本中1-8-22
岸里小学校 3階図書室</t>
    <phoneticPr fontId="7"/>
  </si>
  <si>
    <t>西成区、大阪市内</t>
    <rPh sb="0" eb="2">
      <t>ニシナリ</t>
    </rPh>
    <rPh sb="2" eb="3">
      <t>ク</t>
    </rPh>
    <rPh sb="4" eb="8">
      <t>オオサカシナイ</t>
    </rPh>
    <phoneticPr fontId="7"/>
  </si>
  <si>
    <t>24_西成区</t>
    <phoneticPr fontId="7"/>
  </si>
  <si>
    <t>西成識字・日本語教室
（西成しきじ教室）</t>
    <phoneticPr fontId="7"/>
  </si>
  <si>
    <t>ニシナリシキジ・ニホンゴキョウシツ
（ニシナリシキジキョウシツ）</t>
    <phoneticPr fontId="7"/>
  </si>
  <si>
    <t>〒557-0024</t>
    <phoneticPr fontId="7"/>
  </si>
  <si>
    <t>出城2-5-9
にしなり隣保館 スマイルゆ～とあい 1階スタジオ1</t>
    <phoneticPr fontId="7"/>
  </si>
  <si>
    <t>支援団体等一覧</t>
    <rPh sb="0" eb="5">
      <t>シエンダンタイトウ</t>
    </rPh>
    <rPh sb="5" eb="7">
      <t>イチラン</t>
    </rPh>
    <phoneticPr fontId="7"/>
  </si>
  <si>
    <t>まちづくり,連絡・助言・援助</t>
    <phoneticPr fontId="7"/>
  </si>
  <si>
    <t xml:space="preserve">この法人は、共創の理念の普及促進と共創の場を提供することにより、産業技術を総合的に支援して、新産業の創出・育成の発展と国民生活の向上を図る。また、海外研究機関・企業との情報交換を行い、国際交流の発展に寄与することを目的とする。 </t>
    <phoneticPr fontId="4"/>
  </si>
  <si>
    <t xml:space="preserve">保健、医療又は福祉 / 社会教育 / まちづくり / 学術、文化、芸術 / 環境の保全 / 災害救援活動 / 地域安全活動 / 人権の擁護又は平和の活動 / 国際協力 / 男女共同参画社会の形成の促進 / 子どもの健全育成 </t>
    <phoneticPr fontId="7"/>
  </si>
  <si>
    <t>高齢者／障がい者／子ども／教育・人権／国際交流</t>
    <phoneticPr fontId="7"/>
  </si>
  <si>
    <t>女性のエンパワメント、子育て支援、またNGO/NPOリーダーの育成、国際交流等の社会貢献活動をしています。よりよい社会の実現のために働く人を育て、女性のあらゆるライフステージの課題に包括的に取り組みます。</t>
    <phoneticPr fontId="7"/>
  </si>
  <si>
    <t>国際協力・多文化共生</t>
    <phoneticPr fontId="7"/>
  </si>
  <si>
    <t>外国人相談や留学生寮の運営などの外国人受入体制の整備、国際理解教育などのグローバル人材の育成、国際交流情報の収集・発信を行うなど府域における国際化を推進する中核的組織として活動。</t>
    <phoneticPr fontId="7"/>
  </si>
  <si>
    <t>大阪府ボランティア・市民活動センター（大阪府社会福祉協議会）</t>
    <phoneticPr fontId="7"/>
  </si>
  <si>
    <t>防災・安全・災害支援／地域活性・まちづくり</t>
    <phoneticPr fontId="7"/>
  </si>
  <si>
    <t xml:space="preserve">この法人は、大阪府下の元気な高齢者が長年培ってきた豊富な社会経験・知識・技能を活かして多様な地域福祉活動や、子どもの健全育成、安全で住み易い「まちづくり」活動を通じて豊かで生きがいのある生活と支え合う地域社会を目指します。又、市民・企業・行政との協働により高齢者の就業支援を促進し豊かな高齢化社会の実現と、国際交流活動を通じて多文化共生社会を実現することを目的とする。 </t>
    <phoneticPr fontId="7"/>
  </si>
  <si>
    <t>環境保全・啓発、環境教育、地域防犯、子どもの安全、国際協力</t>
    <phoneticPr fontId="7"/>
  </si>
  <si>
    <t>横山　泰三</t>
    <phoneticPr fontId="7"/>
  </si>
  <si>
    <t>社会教育,まちづくり,学術・文化・芸術・スポーツ,環境の保全,国際協力,子どもの健全育成,情報化社会,経済活動の活性化,職業能力・雇用機会</t>
    <phoneticPr fontId="7"/>
  </si>
  <si>
    <t>引きこもりやニート、無職の状態にある若年者、単身生活者等、孤独な環境にある者を対象に総合的な支援を行い、その社会参加を促進し、また地域社会・経済の発展と福祉の向上に寄与し、まちづくりを行うことを目的とする。</t>
    <phoneticPr fontId="7"/>
  </si>
  <si>
    <t>国際協力，環境，異文化理解</t>
    <phoneticPr fontId="7"/>
  </si>
  <si>
    <t>当団体では、国際交流を日本が直面している「共生社会」の枠組みをつくるための活動と位置付けています。語学学習をきっかけとした地域住民と外国人の相互交流、子どもたちの多様性に対する感受性を豊かにすることを活動の主軸に置き、誰もが安心して暮らせる地域社会をつくるためのプラットフォームとして機能することを目指しています。
■地域による教育力の向上をめざした英語教室
地域による教育力の向上をめざして、日本人(就学前児童〜８０歳代)を中心に英語教室を実施。外国人の講師と接することによるコミュニケーション能力の向上、異文化に触れる機会を提供。
■日本語教室を通じた外国人の居場所・交流の場づくり
森之宮在住の外国人を中心に日本語の授業を実施。語学の習得にとどまらず、地域や社会から孤立しないよう、森之宮に住む外国人が地域コミュティにとけこむきっかけづくりを提供。
■外国人支援のための人材育成
ボランティアの外国語習得（英語）を支援し、レッスン、交流会の担い手を育成。
■コミュニティ強化を目指した午後各教室を通じた多世代交流
老若男女、障がいの有無、LGBTQ+、国籍に関係なく、だれもが楽しめて、多様性、社会的包摂を肌で感じることのできることを目指して、スポーツ体験、音楽、手話ダンス、語学ワークショップ、アート、食育等の体験型イベントの実施。
■中国語教室、スペイン語教室（パイロット事業）
　当サロンの資源と、中国語、スペイン語の需要をマッチングして、新たなコミュニティのための語学レッス</t>
    <phoneticPr fontId="7"/>
  </si>
  <si>
    <t>(1) 中小企業等の支援に関する事業、(2) 施設の管理運営に関する事業、(3) その他この法人の目的を達成するために必要な事業</t>
    <phoneticPr fontId="7"/>
  </si>
  <si>
    <t>大阪の国際交流並びに府民の国際的な人権感覚の醸成に寄与するための情報収集・発信事業、調査・研究事業、研修・啓発事業、広報・出版事業、情報サービス事業、人材育成事業、普及・広報事業</t>
    <phoneticPr fontId="7"/>
  </si>
  <si>
    <t>子ども／国際協力・多文化共生／地域活性・まちづくり／文化・芸能・スポーツ</t>
    <phoneticPr fontId="7"/>
  </si>
  <si>
    <t>ジェーコクサイガクイン</t>
    <phoneticPr fontId="2"/>
  </si>
  <si>
    <t>専門学校</t>
    <phoneticPr fontId="7"/>
  </si>
  <si>
    <t>人権・平和</t>
    <phoneticPr fontId="7"/>
  </si>
  <si>
    <t>教育・人権／国際協力・多文化共生／地域活性・まちづくり</t>
    <phoneticPr fontId="7"/>
  </si>
  <si>
    <t>市民の国際交流を深め、国際交流・国際協力の一層の促進を図るとともに、在住外国人住民が安心して暮らし活躍できる社会の実現に貢献することにより国際社会の発展に寄与することを目的としています。</t>
    <phoneticPr fontId="7"/>
  </si>
  <si>
    <t>大阪留学に関するコミュニティサイトを運営しており、日本留学、就職、ワーキングホリデーを考えている多くの方が当サイトを利用してくださっています。現在は約５万名の会員様がおり、年齢層は幅広く、留学準備や就職サポートはもちろん、入国後の日本での生活や、帰国してからの手続きまでサポートを行っておりますが、単に私たちが一方的にサポートするのではなく、オユモの会員様同士で知恵を分け合い、助け合いの場となっているのが当コミュニティサイトの最大の特徴だと考えております。</t>
    <phoneticPr fontId="7"/>
  </si>
  <si>
    <t>公益財団法人公害地域再生センター（愛称：あおぞら財団）</t>
    <phoneticPr fontId="7"/>
  </si>
  <si>
    <t>1.公害地域の再生のための地域づくりに係る調査研究と活動の実践　2.公害経験や公害地域再生等地域づくり活動に関する情報発信・交流事業　3.環境学習・環境保健活動等支援事業　4.その他本法人の目的を達成するために必要な事業。公害の経験に学び、それを教訓としながら、よりよい地域づくりを進めていく活動を。</t>
    <phoneticPr fontId="7"/>
  </si>
  <si>
    <t>2001年『大阪出来島マスジド』として大阪市西淀川区出来島に開堂。まもなく大阪市西淀川区中島１丁目へ移転。３階部分で日々の礼拝を行っている。</t>
    <phoneticPr fontId="2"/>
  </si>
  <si>
    <t>（１）人的多様性配慮型社会に関する調査および研究　（２）人的多様性配慮型社会に関する情報の収集および提供　（３）人的多様性配慮型社会に関するセミナーの開催および講師派遣、 コンサルティング　（４）その他前各号に関連する事業</t>
    <phoneticPr fontId="7"/>
  </si>
  <si>
    <t>高齢者／国際協力・多文化共生／地域活性・まちづくり</t>
    <phoneticPr fontId="7"/>
  </si>
  <si>
    <t>https://www.npotabumane.com/</t>
    <phoneticPr fontId="7"/>
  </si>
  <si>
    <t>災害救援,人権・平和,国際協力,子どもの健全育成,連絡・助言・援助</t>
    <phoneticPr fontId="7"/>
  </si>
  <si>
    <t>保健・医療・福祉／社会教育／まちづくり／学術・文化・芸術・スポーツ／地域安全／人権・平和／国際協力／子どもの健全育成／情報化社会／職業能力・雇用機会</t>
    <phoneticPr fontId="7"/>
  </si>
  <si>
    <t>（1）中国残留邦人等の肉親捜し、帰国援護、身元保証の相談援助（2）帰国した残留邦人等に対する宿泊施設の提供（3）帰国した残留邦人等を対象とした日本語支援・地域交流事業（4）帰国した残留邦人等に対する生活相談、指導（5）日中友好促進への協力（6）介護保険法による指定居宅介護支援（7）介護保険法による居宅サービス（8）介護保険法による介護予防サービス事業</t>
    <phoneticPr fontId="7"/>
  </si>
  <si>
    <t>在日外国人に対する生活支援や問題に関する支援、人権教育</t>
    <phoneticPr fontId="7"/>
  </si>
  <si>
    <t>生野区、大阪市内、大阪府内</t>
    <phoneticPr fontId="7"/>
  </si>
  <si>
    <t>大阪市生野区における人権尊重を基調とした多文化共生のまちづくりを目指して、市民主導による人的交流と論議、情報交換と共有、学びと実践の場となるプラットホームをつくることで、「多文化共生の生野区モデル」の構築に寄与することを目的とする。（1）社会教育の推進を図る活動　（2）まちづくりの推進を図る活動　（3）子どもの健全育成を図る活動</t>
    <phoneticPr fontId="7"/>
  </si>
  <si>
    <t>機械器具設置工事業</t>
    <phoneticPr fontId="7"/>
  </si>
  <si>
    <t>06-6752-2671(代)</t>
  </si>
  <si>
    <t>特定非営利活動法人LINK UP JAJA</t>
    <phoneticPr fontId="7"/>
  </si>
  <si>
    <t>保健・医療・福祉／国際協力／子どもの健全育成／連絡・助言・援助</t>
    <phoneticPr fontId="7"/>
  </si>
  <si>
    <t>この法人は、広く一般市民、特に子ども達に対して、難民、貧困地域などに対する物資、食料の支援並びに生活、教育の支援に関する事業等を行い、国際協力の推進及び子どもの健全育成を図り、もって広く公益に寄与することを目的とする。</t>
    <phoneticPr fontId="7"/>
  </si>
  <si>
    <t>タイで長年ボランティア活動をされていた故角田真弓氏の遺志を受け継ぎ、タイをはじめとするアジア諸国の青少年育成のための活動を柱に、広く草の根の国際文化交流を推進し、日本の国際協力活動に寄与することを目的とする。</t>
    <phoneticPr fontId="7"/>
  </si>
  <si>
    <t>国際協力・多文化共生／地域活性・まちづくり</t>
    <phoneticPr fontId="7"/>
  </si>
  <si>
    <t>株式会社共新</t>
    <phoneticPr fontId="7"/>
  </si>
  <si>
    <t>一般社団法人外国人就労支援機構</t>
    <phoneticPr fontId="7"/>
  </si>
  <si>
    <t>関西学院千里国際高等部</t>
    <phoneticPr fontId="7"/>
  </si>
  <si>
    <t>高齢者／子ども／防災・安全・災害支援／教育・人権／国際協力・多文化共生／地域活性・まちづくり／文化・芸能・スポーツ</t>
    <phoneticPr fontId="7"/>
  </si>
  <si>
    <t>企業様からの外国人雇用に関するご相談、外国人様からの在留資格（いわゆるビザ）に関するご相談</t>
    <phoneticPr fontId="7"/>
  </si>
  <si>
    <t>https://www.nepalquake-aid.jp/</t>
    <phoneticPr fontId="7"/>
  </si>
  <si>
    <t>http://itactechno.org</t>
    <phoneticPr fontId="7"/>
  </si>
  <si>
    <t>http://medekiku.jp/</t>
    <phoneticPr fontId="7"/>
  </si>
  <si>
    <t>https://www.ecc.co.jp/</t>
    <phoneticPr fontId="7"/>
  </si>
  <si>
    <t>https://japanvisacenter.com/</t>
    <phoneticPr fontId="7"/>
  </si>
  <si>
    <t>https://www.ucf.jp/</t>
    <phoneticPr fontId="7"/>
  </si>
  <si>
    <t>https://www.oct.ac.jp/</t>
    <phoneticPr fontId="7"/>
  </si>
  <si>
    <t>http://osaka.ywca.or.jp/home.html</t>
    <phoneticPr fontId="7"/>
  </si>
  <si>
    <t>https://nihonasia.com/company/</t>
    <phoneticPr fontId="7"/>
  </si>
  <si>
    <t>https://osakanpo.org/</t>
    <phoneticPr fontId="7"/>
  </si>
  <si>
    <t>https://access-hr.jp/</t>
    <phoneticPr fontId="7"/>
  </si>
  <si>
    <t>http://www.ofix.or.jp/</t>
    <phoneticPr fontId="7"/>
  </si>
  <si>
    <t>http://www.osakafusyakyo.or.jp/</t>
    <phoneticPr fontId="7"/>
  </si>
  <si>
    <t>https://sanetosaka.com/</t>
    <phoneticPr fontId="7"/>
  </si>
  <si>
    <t>https://wakamono-isa.com/</t>
    <phoneticPr fontId="7"/>
  </si>
  <si>
    <t>https://sinapis.osaka.catholic.jp/</t>
    <phoneticPr fontId="7"/>
  </si>
  <si>
    <t>https://posteed.jp/</t>
    <phoneticPr fontId="7"/>
  </si>
  <si>
    <t>https://www.kaigai-support.or.jp/</t>
    <phoneticPr fontId="7"/>
  </si>
  <si>
    <t>https://fujileading.jp/contact/contact.html</t>
    <phoneticPr fontId="7"/>
  </si>
  <si>
    <t>https://sub-global.com</t>
    <phoneticPr fontId="7"/>
  </si>
  <si>
    <t>http://www.kansai-doyukai.or.jp/</t>
    <phoneticPr fontId="7"/>
  </si>
  <si>
    <t>https://oisca.org/</t>
    <phoneticPr fontId="7"/>
  </si>
  <si>
    <t>https://oicjapan.org/ja/</t>
    <phoneticPr fontId="7"/>
  </si>
  <si>
    <t>https://www.hs-jobs.com/</t>
    <phoneticPr fontId="7"/>
  </si>
  <si>
    <t>https://morikokusalon.wixsite.com/my-site-1</t>
    <phoneticPr fontId="7"/>
  </si>
  <si>
    <t>https://www.obda.or.jp/</t>
    <phoneticPr fontId="7"/>
  </si>
  <si>
    <t>https://rink-osaka.com/</t>
    <phoneticPr fontId="7"/>
  </si>
  <si>
    <t>https://www.hurights.or.jp/japan/</t>
    <phoneticPr fontId="7"/>
  </si>
  <si>
    <t>http://okotac.org/</t>
    <phoneticPr fontId="7"/>
  </si>
  <si>
    <t>http://www1.plala.or.jp/koharudanji/site.top/npo.html</t>
    <phoneticPr fontId="7"/>
  </si>
  <si>
    <t>https://www.clover-li.co.jp/index.html</t>
    <phoneticPr fontId="7"/>
  </si>
  <si>
    <t>J国際学院</t>
    <phoneticPr fontId="7"/>
  </si>
  <si>
    <t>http://jcom-ies.co.jp/</t>
    <phoneticPr fontId="7"/>
  </si>
  <si>
    <t>https://lucido.co.jp/</t>
    <phoneticPr fontId="7"/>
  </si>
  <si>
    <t>https://www.discovery-support.com/</t>
    <phoneticPr fontId="7"/>
  </si>
  <si>
    <t>https://www.osakaymca.ac.jp/college/index.html</t>
    <phoneticPr fontId="7"/>
  </si>
  <si>
    <t>https://www.culinary.ac.jp/</t>
    <phoneticPr fontId="7"/>
  </si>
  <si>
    <t>https://www.smile-cleaper.com/</t>
    <phoneticPr fontId="7"/>
  </si>
  <si>
    <t>http://ichioka-nihongo.org/</t>
    <phoneticPr fontId="7"/>
  </si>
  <si>
    <t>http://jinken-jinzai.net/</t>
    <phoneticPr fontId="7"/>
  </si>
  <si>
    <t>https://www.ih-osaka.or.jp/</t>
    <phoneticPr fontId="7"/>
  </si>
  <si>
    <t>https://cafe.daum.net/osakalife</t>
    <phoneticPr fontId="7"/>
  </si>
  <si>
    <t>http://www.aozora.or.jp/</t>
    <phoneticPr fontId="7"/>
  </si>
  <si>
    <t>https://yusei-y.com/</t>
    <phoneticPr fontId="7"/>
  </si>
  <si>
    <t>https://osakamasjid.org/</t>
    <phoneticPr fontId="7"/>
  </si>
  <si>
    <t>http://diversityjapan.jp/</t>
    <phoneticPr fontId="7"/>
  </si>
  <si>
    <t>https://nishiyodoic.net/organization/</t>
    <phoneticPr fontId="7"/>
  </si>
  <si>
    <t>http://cocokara100.com/</t>
    <phoneticPr fontId="7"/>
  </si>
  <si>
    <t>http://peraichi.com/landing_pages/view/hakobune2092</t>
    <phoneticPr fontId="7"/>
  </si>
  <si>
    <t>https://www.yodogawaku-shakyo.com/</t>
    <phoneticPr fontId="7"/>
  </si>
  <si>
    <t>http://www.certec.co.jp/</t>
    <phoneticPr fontId="7"/>
  </si>
  <si>
    <t>https://navi.or.jp/</t>
    <phoneticPr fontId="7"/>
  </si>
  <si>
    <t>https://www.mead-jp.com/school</t>
    <phoneticPr fontId="7"/>
  </si>
  <si>
    <t>http://www.ock.or.jp/</t>
    <phoneticPr fontId="7"/>
  </si>
  <si>
    <t>https://www.hirofoodservice.com/</t>
    <phoneticPr fontId="7"/>
  </si>
  <si>
    <t>https://www.nrj.ac.jp/</t>
    <phoneticPr fontId="7"/>
  </si>
  <si>
    <t>https://korea-ngo.org/</t>
    <phoneticPr fontId="7"/>
  </si>
  <si>
    <t>http://taminzoku.com/</t>
    <phoneticPr fontId="7"/>
  </si>
  <si>
    <t>https://www.ikunotabunkaflat.org/</t>
    <phoneticPr fontId="7"/>
  </si>
  <si>
    <t>https://soltec21.co.jp/</t>
    <phoneticPr fontId="7"/>
  </si>
  <si>
    <t>http://www.clip-s.co.jp/index.html</t>
    <phoneticPr fontId="7"/>
  </si>
  <si>
    <t>http://yusinjinzai.co.jp/</t>
    <phoneticPr fontId="7"/>
  </si>
  <si>
    <t>https://sanei-1970.com/</t>
    <phoneticPr fontId="7"/>
  </si>
  <si>
    <t>https://linkup-jaja.org/</t>
    <phoneticPr fontId="7"/>
  </si>
  <si>
    <t>https://world--gift.com/</t>
    <phoneticPr fontId="7"/>
  </si>
  <si>
    <t>http://www.community4children.com</t>
    <phoneticPr fontId="7"/>
  </si>
  <si>
    <t>https://i-seifu.com/jp/</t>
    <phoneticPr fontId="7"/>
  </si>
  <si>
    <t>http://yosami-hr.com/children</t>
    <phoneticPr fontId="7"/>
  </si>
  <si>
    <t>http://www.interpeople.or.jp</t>
    <phoneticPr fontId="7"/>
  </si>
  <si>
    <t>http://o-caresupport.jp/</t>
    <phoneticPr fontId="7"/>
  </si>
  <si>
    <t>https://www.nisshinkyo.org/search/college.php?id=347</t>
    <phoneticPr fontId="7"/>
  </si>
  <si>
    <t>http://nishinari-shakyo.jp/</t>
    <phoneticPr fontId="7"/>
  </si>
  <si>
    <t>http://osaka-intlacademy.jp/</t>
    <phoneticPr fontId="7"/>
  </si>
  <si>
    <t>https://luckwork.co.jp/</t>
    <phoneticPr fontId="7"/>
  </si>
  <si>
    <t>https://nextaff.jp/</t>
    <phoneticPr fontId="7"/>
  </si>
  <si>
    <t>https://kaizukakokusai.jimdofree.com/</t>
    <phoneticPr fontId="7"/>
  </si>
  <si>
    <t>https://ifa-kishiwada.rinku.org/</t>
    <phoneticPr fontId="7"/>
  </si>
  <si>
    <t>http://globalcareer-osaka.com/</t>
    <phoneticPr fontId="7"/>
  </si>
  <si>
    <t>https://www.asahi-humanresource.com/</t>
    <phoneticPr fontId="7"/>
  </si>
  <si>
    <t>https://everlasting-japan.co.jp/</t>
    <phoneticPr fontId="7"/>
  </si>
  <si>
    <t>https://systems.jff.co.jp/</t>
    <phoneticPr fontId="7"/>
  </si>
  <si>
    <t>http://www.jbu.jp/</t>
    <phoneticPr fontId="7"/>
  </si>
  <si>
    <t>http://takahashi-metal.com/</t>
    <phoneticPr fontId="7"/>
  </si>
  <si>
    <t>http://toyotec.org/</t>
    <phoneticPr fontId="7"/>
  </si>
  <si>
    <t>https://www.gai-rou.com/shien/27695/</t>
    <phoneticPr fontId="7"/>
  </si>
  <si>
    <t>https://www.rtk-co.jp/index.html</t>
    <phoneticPr fontId="7"/>
  </si>
  <si>
    <t>https://suita-sifa.org/</t>
    <phoneticPr fontId="7"/>
  </si>
  <si>
    <t>https://care-nw.org/</t>
    <phoneticPr fontId="7"/>
  </si>
  <si>
    <t>https://manabel-japan.com/</t>
    <phoneticPr fontId="7"/>
  </si>
  <si>
    <t>https://www.senri-keiei.com/index.php</t>
    <phoneticPr fontId="7"/>
  </si>
  <si>
    <t>https://www.ifos.or.jp/</t>
    <phoneticPr fontId="7"/>
  </si>
  <si>
    <t>https://www.issyoukenmei.com/</t>
    <phoneticPr fontId="7"/>
  </si>
  <si>
    <t>http://kyoushin-group.co.jp/index.html</t>
    <phoneticPr fontId="7"/>
  </si>
  <si>
    <t>http://globallink.or.jp/</t>
    <phoneticPr fontId="7"/>
  </si>
  <si>
    <t>https://isshin-coop.or.jp/</t>
    <phoneticPr fontId="7"/>
  </si>
  <si>
    <t>http://a-jinzai.jp</t>
    <phoneticPr fontId="7"/>
  </si>
  <si>
    <t>https://feso.or.jp/</t>
    <phoneticPr fontId="7"/>
  </si>
  <si>
    <t>https://freespacekanno.amebaownd.com/</t>
    <phoneticPr fontId="7"/>
  </si>
  <si>
    <t>http://rintec-jp.com</t>
    <phoneticPr fontId="7"/>
  </si>
  <si>
    <t>https://kawachi-dream.or.jp/</t>
    <phoneticPr fontId="7"/>
  </si>
  <si>
    <t>http://j-t-t.org/</t>
    <phoneticPr fontId="7"/>
  </si>
  <si>
    <t>https://www.a-atoms.info/</t>
    <phoneticPr fontId="7"/>
  </si>
  <si>
    <t>http://tifa-toyonaka.org/</t>
    <phoneticPr fontId="7"/>
  </si>
  <si>
    <t>https://everlife-coop2018.com/</t>
    <phoneticPr fontId="7"/>
  </si>
  <si>
    <t>http://www.poplar-id.com/</t>
    <phoneticPr fontId="7"/>
  </si>
  <si>
    <t>https://www.kansai-gijyutsu.org/</t>
    <phoneticPr fontId="7"/>
  </si>
  <si>
    <t>https://www.kensetumap.com/company/619931/</t>
    <phoneticPr fontId="7"/>
  </si>
  <si>
    <t>https://mafga.or.jp/</t>
    <phoneticPr fontId="7"/>
  </si>
  <si>
    <t>https://www.hni.co.jp/</t>
    <phoneticPr fontId="7"/>
  </si>
  <si>
    <t>https://www.kwansei.ac.jp/sis</t>
    <phoneticPr fontId="7"/>
  </si>
  <si>
    <t>https://kadoma-film.com/</t>
    <phoneticPr fontId="7"/>
  </si>
  <si>
    <t>HPなし</t>
    <phoneticPr fontId="7"/>
  </si>
  <si>
    <t>https://www.city.osaka-izumi.lg.jp/kakukano/syougaibu/shogaisuisin/kokusai/kokusaikouryu_1.html</t>
    <phoneticPr fontId="7"/>
  </si>
  <si>
    <t>https://kasaharakazumasa.wixsite.com/zum-office</t>
    <phoneticPr fontId="7"/>
  </si>
  <si>
    <t>https://onakatr.com/</t>
    <phoneticPr fontId="7"/>
  </si>
  <si>
    <t>日本橋1丁目6-5 2F</t>
    <phoneticPr fontId="7"/>
  </si>
  <si>
    <t>〒542-0073</t>
    <phoneticPr fontId="7"/>
  </si>
  <si>
    <t>(代表)
06-6966-2400
(相談専用)
06-6941-2297</t>
    <rPh sb="1" eb="3">
      <t>ダイヒョウ</t>
    </rPh>
    <rPh sb="19" eb="21">
      <t>ソウダン</t>
    </rPh>
    <rPh sb="21" eb="23">
      <t>センヨウ</t>
    </rPh>
    <phoneticPr fontId="9"/>
  </si>
  <si>
    <t>［寄付金について］
06-7506-5206
［物品寄付・再利用について］
06-7505-4585</t>
    <phoneticPr fontId="7"/>
  </si>
  <si>
    <r>
      <t>活動地域補足</t>
    </r>
    <r>
      <rPr>
        <b/>
        <sz val="10"/>
        <color theme="1"/>
        <rFont val="游ゴシック"/>
        <family val="3"/>
        <charset val="128"/>
        <scheme val="minor"/>
      </rPr>
      <t>（所在地以外も含む）</t>
    </r>
    <rPh sb="4" eb="6">
      <t>ホソク</t>
    </rPh>
    <rPh sb="7" eb="10">
      <t>ショザイチ</t>
    </rPh>
    <rPh sb="10" eb="12">
      <t>イガイ</t>
    </rPh>
    <rPh sb="13" eb="14">
      <t>フク</t>
    </rPh>
    <phoneticPr fontId="2"/>
  </si>
  <si>
    <r>
      <t>金属プレス加工業、樹脂成形金属プレス金型設計製作業、2次加工、組立て。
具体的には、</t>
    </r>
    <r>
      <rPr>
        <b/>
        <sz val="10"/>
        <color theme="1"/>
        <rFont val="游ゴシック"/>
        <family val="3"/>
        <charset val="128"/>
        <scheme val="minor"/>
      </rPr>
      <t>日本語教育、ファイナンシャルプランナー(家の購入・資産形成・民間保険の管理…等)</t>
    </r>
    <rPh sb="36" eb="39">
      <t>グタイテキ</t>
    </rPh>
    <phoneticPr fontId="2"/>
  </si>
  <si>
    <t>茨田大宮３－７－５２</t>
    <phoneticPr fontId="7"/>
  </si>
  <si>
    <t>（総務）
06-6543-7002
（企画）
06-6543-7003</t>
    <phoneticPr fontId="7"/>
  </si>
  <si>
    <t>―</t>
    <phoneticPr fontId="7"/>
  </si>
  <si>
    <t>様々な言語が飛び交う多文化共生という環境の中で、国際化・グローバル教育を行っている。</t>
    <rPh sb="0" eb="2">
      <t>サマザマ</t>
    </rPh>
    <rPh sb="3" eb="5">
      <t>ゲンゴ</t>
    </rPh>
    <rPh sb="6" eb="7">
      <t>ト</t>
    </rPh>
    <rPh sb="8" eb="9">
      <t>カ</t>
    </rPh>
    <rPh sb="10" eb="15">
      <t>タブンカキョウセイ</t>
    </rPh>
    <rPh sb="18" eb="20">
      <t>カンキョウ</t>
    </rPh>
    <rPh sb="21" eb="22">
      <t>ナカ</t>
    </rPh>
    <rPh sb="24" eb="27">
      <t>コクサイカ</t>
    </rPh>
    <rPh sb="33" eb="35">
      <t>キョウイク</t>
    </rPh>
    <rPh sb="36" eb="37">
      <t>オコナ</t>
    </rPh>
    <phoneticPr fontId="7"/>
  </si>
  <si>
    <t>タイセイショウガッコウショウガイガクシュウルーム
タイセイシキジ・ニホンゴコウリュウキョウシツ</t>
    <phoneticPr fontId="7"/>
  </si>
  <si>
    <t>国際人材採用・教育、国際取引仲介、外国人雇用に関するニーズにこたえる事業、海外進出コンサルティング</t>
    <rPh sb="0" eb="2">
      <t>コクサイ</t>
    </rPh>
    <rPh sb="2" eb="4">
      <t>ジンザイ</t>
    </rPh>
    <rPh sb="4" eb="6">
      <t>サイヨウ</t>
    </rPh>
    <rPh sb="7" eb="9">
      <t>キョウイク</t>
    </rPh>
    <rPh sb="10" eb="12">
      <t>コクサイ</t>
    </rPh>
    <rPh sb="12" eb="14">
      <t>トリヒキ</t>
    </rPh>
    <rPh sb="14" eb="15">
      <t>ナカ</t>
    </rPh>
    <rPh sb="17" eb="19">
      <t>ガイコク</t>
    </rPh>
    <rPh sb="19" eb="20">
      <t>ジン</t>
    </rPh>
    <rPh sb="20" eb="22">
      <t>コヨウ</t>
    </rPh>
    <rPh sb="23" eb="24">
      <t>カン</t>
    </rPh>
    <rPh sb="34" eb="36">
      <t>ジギョウ</t>
    </rPh>
    <rPh sb="37" eb="39">
      <t>カイガイ</t>
    </rPh>
    <rPh sb="39" eb="41">
      <t>シンシュツ</t>
    </rPh>
    <phoneticPr fontId="2"/>
  </si>
  <si>
    <t>組合員のための海外進出支援事業/組合員の必要とする原材料及び消耗品の共同購入/組合位のためにする外国人技能実習生共同受入事業及び外国人技能実習生共同受入に係る職業紹介事業/組合員の事業に関する経営及び技術の改善向上又は組合事業に関する知識の普及を図るための教育及び情報提供/組合員の福利厚生に関する事業</t>
    <phoneticPr fontId="7"/>
  </si>
  <si>
    <t>泉南郡岬町、大阪府内</t>
    <rPh sb="0" eb="3">
      <t>センナングン</t>
    </rPh>
    <rPh sb="3" eb="4">
      <t>ミサキ</t>
    </rPh>
    <rPh sb="4" eb="5">
      <t>チョウ</t>
    </rPh>
    <rPh sb="6" eb="8">
      <t>オオサカ</t>
    </rPh>
    <phoneticPr fontId="7"/>
  </si>
  <si>
    <t>（※）アンケートまたはヒアリングで回答がら得られなかった団体については記載していません。詳細は当該団体に直接お問合せしてください。</t>
    <rPh sb="17" eb="19">
      <t>カイトウ</t>
    </rPh>
    <rPh sb="21" eb="22">
      <t>エ</t>
    </rPh>
    <rPh sb="28" eb="30">
      <t>ダンタイ</t>
    </rPh>
    <rPh sb="35" eb="37">
      <t>キサイ</t>
    </rPh>
    <rPh sb="44" eb="46">
      <t>ショウサイ</t>
    </rPh>
    <rPh sb="47" eb="49">
      <t>トウガイ</t>
    </rPh>
    <rPh sb="49" eb="51">
      <t>ダンタイ</t>
    </rPh>
    <rPh sb="52" eb="54">
      <t>チョクセツ</t>
    </rPh>
    <rPh sb="55" eb="57">
      <t>トイアワ</t>
    </rPh>
    <phoneticPr fontId="7"/>
  </si>
  <si>
    <t>黒土町２１７３番地1</t>
    <rPh sb="0" eb="1">
      <t>クロ</t>
    </rPh>
    <phoneticPr fontId="7"/>
  </si>
  <si>
    <t>旭区役所地域課
06-6957-9734</t>
  </si>
  <si>
    <t>https://www.city.osaka.lg.jp/kyoiku/page/0000467220.html</t>
    <phoneticPr fontId="7"/>
  </si>
  <si>
    <t>https://www.city.osaka.lg.jp/kyoiku/page/0000467220.html</t>
    <phoneticPr fontId="7"/>
  </si>
  <si>
    <t>東淀川区民会館
06-6379-0700</t>
    <rPh sb="0" eb="3">
      <t>ヒガシヨドガワ</t>
    </rPh>
    <rPh sb="3" eb="7">
      <t>クミンカイカン</t>
    </rPh>
    <phoneticPr fontId="7"/>
  </si>
  <si>
    <t>https://www.osakacommunity.jp/higashiyodogawa-kaikan/lesson/%E5%88%9D%E7%B4%9A%E6%97%A5%E6%9C%AC%E8%AA%9E%E6%95%99%E5%AE%A4-4/</t>
    <phoneticPr fontId="7"/>
  </si>
  <si>
    <t>特定非営利活動法人シヴィル・プロネット関西</t>
    <phoneticPr fontId="7"/>
  </si>
  <si>
    <t>Thumbs Up株式会社 </t>
    <phoneticPr fontId="7"/>
  </si>
  <si>
    <t>https://thumbsup-osaka.com/</t>
    <phoneticPr fontId="7"/>
  </si>
  <si>
    <t>列1</t>
    <phoneticPr fontId="7"/>
  </si>
  <si>
    <t>アジアジャパン協同組合</t>
    <phoneticPr fontId="7"/>
  </si>
  <si>
    <t>大阪市立長居ユースホステル</t>
    <phoneticPr fontId="7"/>
  </si>
  <si>
    <t>国際紅白歌合戦実行委員会</t>
    <phoneticPr fontId="7"/>
  </si>
  <si>
    <t>国際紅白歌合戦|TEAM EXPO 2025 | CHALLENGE</t>
  </si>
  <si>
    <t>ドリームワーク株式会社本社</t>
    <phoneticPr fontId="7"/>
  </si>
  <si>
    <t>HPなし</t>
    <phoneticPr fontId="7"/>
  </si>
  <si>
    <t>https://osaka-yha.or.jp/nagai/</t>
    <phoneticPr fontId="7"/>
  </si>
  <si>
    <t>特定非営利活動法人ツイタもん</t>
    <phoneticPr fontId="7"/>
  </si>
  <si>
    <t>https://www.tsuitamon.jp/npo</t>
    <phoneticPr fontId="7"/>
  </si>
  <si>
    <t>九条南3-13-24</t>
    <phoneticPr fontId="7"/>
  </si>
  <si>
    <t>06-6265-1031</t>
    <phoneticPr fontId="7"/>
  </si>
  <si>
    <t>船越町2−3−11−802</t>
    <rPh sb="0" eb="2">
      <t>フナコシ</t>
    </rPh>
    <phoneticPr fontId="9"/>
  </si>
  <si>
    <t>特定非営利活動法人方舟</t>
    <phoneticPr fontId="7"/>
  </si>
  <si>
    <t>https://sepparam-bunko.jimdofree.com</t>
    <phoneticPr fontId="7"/>
  </si>
  <si>
    <t>https://sanboram.org/</t>
    <phoneticPr fontId="7"/>
  </si>
  <si>
    <t>https://amemura-fudousan.co.jp/</t>
    <phoneticPr fontId="7"/>
  </si>
  <si>
    <t>松ヶ枝町6番3号篠原松ヶ枝ビル302号室</t>
    <phoneticPr fontId="7"/>
  </si>
  <si>
    <t>06-6711-4127</t>
    <phoneticPr fontId="7"/>
  </si>
  <si>
    <t>安土町1-8-15 野村不動産大阪ビル12F</t>
    <phoneticPr fontId="7"/>
  </si>
  <si>
    <t>大阪市教育委員会生涯学習担当
06-6539-3348</t>
    <phoneticPr fontId="7"/>
  </si>
  <si>
    <t>磯路1－7－17港区民センター</t>
    <phoneticPr fontId="7"/>
  </si>
  <si>
    <t>新今里2-9-16 もと辻本写真館1階</t>
    <phoneticPr fontId="9"/>
  </si>
  <si>
    <t>西中島6丁目3番24号
北白石ビル西館4F 404</t>
    <phoneticPr fontId="7"/>
  </si>
  <si>
    <t>06-6105-3245</t>
    <phoneticPr fontId="7"/>
  </si>
  <si>
    <t>050-5309-4106</t>
    <phoneticPr fontId="7"/>
  </si>
  <si>
    <t>西中島6丁目3番24号 北白石ビル西館4F 404
一般財団法人ダイバーシティ研究所内
西淀川インターナショナルコミュニティー</t>
    <phoneticPr fontId="7"/>
  </si>
  <si>
    <t>吹田市</t>
    <rPh sb="0" eb="3">
      <t>スイタシ</t>
    </rPh>
    <phoneticPr fontId="7"/>
  </si>
  <si>
    <t>津雲台1-2-1
千里ニュータウンプラザ6階
市民公益活動センター内</t>
    <phoneticPr fontId="7"/>
  </si>
  <si>
    <t>東中島１丁目１１番１２号ＤＩＣビル３Ｆ</t>
    <phoneticPr fontId="7"/>
  </si>
  <si>
    <t>06-6322-7877</t>
    <phoneticPr fontId="7"/>
  </si>
  <si>
    <t>赤川４－１－２６エルビルディング</t>
    <phoneticPr fontId="7"/>
  </si>
  <si>
    <t>https://team.expo2025.or.jp/ja/challenge/1248</t>
    <phoneticPr fontId="7"/>
  </si>
  <si>
    <t>庄内東一丁目1番5号トゥリオーニ豊中南606</t>
    <phoneticPr fontId="7"/>
  </si>
  <si>
    <t>新高3丁目9番14号 ピカソ三国ビル4階</t>
    <phoneticPr fontId="7"/>
  </si>
  <si>
    <t>06-6152-8808</t>
    <phoneticPr fontId="7"/>
  </si>
  <si>
    <t>西中島4-9-22</t>
    <rPh sb="0" eb="3">
      <t>ニシナカジマ</t>
    </rPh>
    <phoneticPr fontId="7"/>
  </si>
  <si>
    <t>https://osaka-yha.or.jp/nagai/</t>
    <phoneticPr fontId="7"/>
  </si>
  <si>
    <t>平野町１丁目７番1号　大阪NPOセンター内</t>
    <phoneticPr fontId="7"/>
  </si>
  <si>
    <t>大阪農業園芸・食テクロノジー専門学校　大阪キャナリー</t>
    <rPh sb="0" eb="2">
      <t>オオサカ</t>
    </rPh>
    <rPh sb="2" eb="4">
      <t>ノウギョウ</t>
    </rPh>
    <rPh sb="4" eb="6">
      <t>エンゲイ</t>
    </rPh>
    <rPh sb="7" eb="8">
      <t>ショク</t>
    </rPh>
    <rPh sb="14" eb="16">
      <t>センモン</t>
    </rPh>
    <rPh sb="16" eb="18">
      <t>ガッコウ</t>
    </rPh>
    <rPh sb="19" eb="21">
      <t>オオサカ</t>
    </rPh>
    <phoneticPr fontId="7"/>
  </si>
  <si>
    <t>オオサカノウギョウエンゲイ・ショクテクノロジーセンモンガッコウ　オオサカキャナリー</t>
    <phoneticPr fontId="7"/>
  </si>
  <si>
    <t>淀川区、大阪府内、国内、国外</t>
    <rPh sb="0" eb="2">
      <t>ヨドガワ</t>
    </rPh>
    <rPh sb="2" eb="3">
      <t>ク</t>
    </rPh>
    <rPh sb="9" eb="11">
      <t>コクナイ</t>
    </rPh>
    <rPh sb="12" eb="14">
      <t>コクガイ</t>
    </rPh>
    <phoneticPr fontId="9"/>
  </si>
  <si>
    <t>12_淀川区</t>
    <rPh sb="3" eb="5">
      <t>ヨドガワ</t>
    </rPh>
    <phoneticPr fontId="7"/>
  </si>
  <si>
    <t>生野区、大阪市内</t>
    <rPh sb="0" eb="2">
      <t>イクノ</t>
    </rPh>
    <phoneticPr fontId="7"/>
  </si>
  <si>
    <t>15_生野区</t>
    <rPh sb="3" eb="5">
      <t>イクノ</t>
    </rPh>
    <phoneticPr fontId="7"/>
  </si>
  <si>
    <t>淀川区、大阪府内</t>
    <rPh sb="0" eb="3">
      <t>ヨドガワク</t>
    </rPh>
    <phoneticPr fontId="7"/>
  </si>
  <si>
    <t>大阪市淀川区</t>
    <rPh sb="0" eb="3">
      <t>オオサカシ</t>
    </rPh>
    <rPh sb="3" eb="6">
      <t>ヨドガワク</t>
    </rPh>
    <phoneticPr fontId="7"/>
  </si>
  <si>
    <t>特定非営利活動法人若者国際支援協会WISA</t>
    <phoneticPr fontId="7"/>
  </si>
  <si>
    <t>本町1-4-5大阪産業創造館13階</t>
    <phoneticPr fontId="7"/>
  </si>
  <si>
    <t>西本町1丁目7－7CE西本町ビル8階</t>
    <rPh sb="0" eb="1">
      <t>ニシ</t>
    </rPh>
    <phoneticPr fontId="7"/>
  </si>
  <si>
    <t>九条2-7-17-2F</t>
    <phoneticPr fontId="7"/>
  </si>
  <si>
    <t>大阪市東淀川区</t>
    <rPh sb="0" eb="3">
      <t>オオサカシ</t>
    </rPh>
    <rPh sb="3" eb="4">
      <t>ヒガシ</t>
    </rPh>
    <phoneticPr fontId="9"/>
  </si>
  <si>
    <t>大宮１－１－１７
旭区役所別館</t>
    <phoneticPr fontId="7"/>
  </si>
  <si>
    <t>畠中1-17-1かいづか国際交流協会(KAIFA)事務局貝塚市役所広報交流課内</t>
    <phoneticPr fontId="7"/>
  </si>
  <si>
    <t>高槻町12番13号明和ビル3階J号室</t>
    <phoneticPr fontId="7"/>
  </si>
  <si>
    <t>宿院町東3丁1番24号FTVビル３F</t>
    <phoneticPr fontId="7"/>
  </si>
  <si>
    <t>玉井町1-1-1-601｢エトレ豊中」6階とよなか国際交流センター</t>
    <phoneticPr fontId="7"/>
  </si>
  <si>
    <t>天神橋1丁目6-6富士ハイツ201</t>
    <phoneticPr fontId="7"/>
  </si>
  <si>
    <t>大阪市淀川区</t>
    <rPh sb="0" eb="2">
      <t>オオサカ</t>
    </rPh>
    <rPh sb="2" eb="3">
      <t>シ</t>
    </rPh>
    <rPh sb="3" eb="5">
      <t>ヨドガワ</t>
    </rPh>
    <rPh sb="5" eb="6">
      <t>ク</t>
    </rPh>
    <phoneticPr fontId="9"/>
  </si>
  <si>
    <t>東淀川区</t>
    <rPh sb="0" eb="1">
      <t>ヒガシ</t>
    </rPh>
    <rPh sb="1" eb="4">
      <t>ヨドガワク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</si>
</sst>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11"/>
      <color theme="1"/>
      <name val="游ゴシック"/>
      <family val="2"/>
      <charset val="128"/>
      <scheme val="minor"/>
    </font>
    <font>
      <sz val="11"/>
      <color theme="1"/>
      <name val="游ゴシック"/>
      <family val="2"/>
      <charset val="128"/>
    </font>
    <font>
      <sz val="11"/>
      <color theme="1"/>
      <name val="HGP創英角ｺﾞｼｯｸUB"/>
      <family val="3"/>
      <charset val="128"/>
    </font>
    <font>
      <sz val="11"/>
      <color theme="1"/>
      <name val="ＭＳ ゴシック"/>
      <family val="3"/>
      <charset val="128"/>
    </font>
    <font>
      <sz val="11"/>
      <color theme="1"/>
      <name val="ＭＳ Ｐ明朝"/>
      <family val="1"/>
      <charset val="128"/>
    </font>
    <font>
      <sz val="10"/>
      <color theme="1"/>
      <name val="ＭＳ Ｐゴシック"/>
      <family val="3"/>
      <charset val="128"/>
    </font>
    <font>
      <sz val="6"/>
      <name val="游ゴシック"/>
      <family val="2"/>
      <charset val="128"/>
      <scheme val="minor"/>
    </font>
    <font>
      <b/>
      <sz val="10"/>
      <color theme="1"/>
      <name val="ＭＳ Ｐゴシック"/>
      <family val="3"/>
      <charset val="128"/>
    </font>
    <font>
      <sz val="11"/>
      <color rgb="FF9C650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sz val="11"/>
      <color rgb="FF3F3F76"/>
      <name val="游ゴシック"/>
      <family val="2"/>
      <charset val="128"/>
      <scheme val="minor"/>
    </font>
    <font>
      <u/>
      <sz val="11"/>
      <color theme="10"/>
      <name val="游ゴシック"/>
      <family val="2"/>
      <charset val="128"/>
      <scheme val="minor"/>
    </font>
    <font>
      <sz val="10"/>
      <color rgb="FFFF0000"/>
      <name val="ＭＳ Ｐゴシック"/>
      <family val="3"/>
      <charset val="128"/>
    </font>
    <font>
      <sz val="10"/>
      <color theme="1"/>
      <name val="游ゴシック"/>
      <family val="3"/>
      <charset val="128"/>
      <scheme val="minor"/>
    </font>
    <font>
      <sz val="10"/>
      <name val="游ゴシック"/>
      <family val="3"/>
      <charset val="128"/>
      <scheme val="minor"/>
    </font>
    <font>
      <b/>
      <sz val="10"/>
      <color theme="1"/>
      <name val="游ゴシック"/>
      <family val="3"/>
      <charset val="128"/>
      <scheme val="minor"/>
    </font>
    <font>
      <b/>
      <sz val="1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u/>
      <sz val="11"/>
      <color theme="10"/>
      <name val="游ゴシック"/>
      <family val="3"/>
      <charset val="128"/>
      <scheme val="minor"/>
    </font>
    <font>
      <sz val="6"/>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9"/>
      <color indexed="81"/>
      <name val="MS P ゴシック"/>
      <family val="3"/>
      <charset val="128"/>
    </font>
    <font>
      <b/>
      <sz val="9"/>
      <color indexed="81"/>
      <name val="MS P ゴシック"/>
      <family val="3"/>
      <charset val="128"/>
    </font>
    <font>
      <u/>
      <sz val="11"/>
      <color rgb="FFFF0000"/>
      <name val="游ゴシック"/>
      <family val="3"/>
      <charset val="128"/>
      <scheme val="minor"/>
    </font>
    <font>
      <u/>
      <sz val="11"/>
      <color rgb="FFFF0000"/>
      <name val="游ゴシック"/>
      <family val="2"/>
      <charset val="128"/>
      <scheme val="minor"/>
    </font>
  </fonts>
  <fills count="7">
    <fill>
      <patternFill patternType="none"/>
    </fill>
    <fill>
      <patternFill patternType="gray125"/>
    </fill>
    <fill>
      <patternFill patternType="solid">
        <fgColor rgb="FFFFCC99"/>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0">
    <xf numFmtId="0" fontId="0" fillId="0" borderId="0" xfId="0">
      <alignment vertical="center"/>
    </xf>
    <xf numFmtId="0" fontId="6" fillId="0" borderId="0" xfId="0" applyFont="1">
      <alignment vertical="center"/>
    </xf>
    <xf numFmtId="0" fontId="8" fillId="0" borderId="0" xfId="0" applyFont="1">
      <alignment vertical="center"/>
    </xf>
    <xf numFmtId="14" fontId="6" fillId="0" borderId="0" xfId="0" applyNumberFormat="1" applyFont="1">
      <alignment vertical="center"/>
    </xf>
    <xf numFmtId="0" fontId="6" fillId="2" borderId="0" xfId="0" applyFont="1" applyFill="1">
      <alignment vertical="center"/>
    </xf>
    <xf numFmtId="14" fontId="8" fillId="0" borderId="0" xfId="0" applyNumberFormat="1" applyFont="1">
      <alignment vertical="center"/>
    </xf>
    <xf numFmtId="0" fontId="6" fillId="3" borderId="0" xfId="0" applyFont="1" applyFill="1">
      <alignment vertical="center"/>
    </xf>
    <xf numFmtId="0" fontId="0" fillId="0" borderId="0" xfId="0" applyAlignment="1">
      <alignment horizontal="left" vertical="center"/>
    </xf>
    <xf numFmtId="0" fontId="6" fillId="4" borderId="0" xfId="0" applyFont="1" applyFill="1">
      <alignment vertical="center"/>
    </xf>
    <xf numFmtId="14" fontId="6" fillId="4" borderId="0" xfId="0" applyNumberFormat="1" applyFont="1" applyFill="1">
      <alignment vertical="center"/>
    </xf>
    <xf numFmtId="0" fontId="6" fillId="4" borderId="0" xfId="0" applyFont="1" applyFill="1" applyAlignment="1">
      <alignment horizontal="left" vertical="center"/>
    </xf>
    <xf numFmtId="0" fontId="14" fillId="4" borderId="0" xfId="0" applyFont="1" applyFill="1">
      <alignment vertical="center"/>
    </xf>
    <xf numFmtId="0" fontId="6" fillId="4"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17" fillId="0" borderId="0" xfId="0" applyFont="1">
      <alignment vertical="center"/>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lignment vertical="center"/>
    </xf>
    <xf numFmtId="14" fontId="17" fillId="0" borderId="0" xfId="0" applyNumberFormat="1"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4" fontId="15" fillId="0" borderId="0" xfId="0" applyNumberFormat="1" applyFont="1">
      <alignment vertical="center"/>
    </xf>
    <xf numFmtId="0" fontId="19" fillId="4" borderId="0" xfId="0" applyFont="1" applyFill="1">
      <alignment vertical="center"/>
    </xf>
    <xf numFmtId="0" fontId="16" fillId="0" borderId="0" xfId="0" applyFont="1">
      <alignment vertical="center"/>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14" fontId="15" fillId="0" borderId="0" xfId="0" applyNumberFormat="1" applyFont="1" applyAlignment="1">
      <alignment horizontal="center" vertical="center" wrapText="1"/>
    </xf>
    <xf numFmtId="0" fontId="16" fillId="0" borderId="0" xfId="0" applyFont="1" applyAlignment="1">
      <alignment horizontal="center" vertical="center" wrapText="1"/>
    </xf>
    <xf numFmtId="0" fontId="15" fillId="0" borderId="1" xfId="0" applyFont="1" applyBorder="1">
      <alignment vertical="center"/>
    </xf>
    <xf numFmtId="0" fontId="15" fillId="0" borderId="1" xfId="0" applyFont="1" applyBorder="1" applyAlignment="1">
      <alignment horizontal="left" vertical="center"/>
    </xf>
    <xf numFmtId="0" fontId="15" fillId="0" borderId="0" xfId="1" applyFont="1" applyAlignment="1">
      <alignment vertical="center" wrapText="1"/>
    </xf>
    <xf numFmtId="0" fontId="21" fillId="0" borderId="1" xfId="1" applyFont="1" applyBorder="1" applyAlignment="1">
      <alignmen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15" fillId="0" borderId="0" xfId="0" applyFont="1" applyAlignment="1">
      <alignment horizontal="right" vertical="center"/>
    </xf>
    <xf numFmtId="0" fontId="17" fillId="0" borderId="0" xfId="0" applyFont="1" applyFill="1" applyBorder="1" applyAlignment="1">
      <alignment horizontal="left" vertical="center"/>
    </xf>
    <xf numFmtId="0" fontId="15" fillId="0" borderId="0" xfId="0" applyFont="1" applyFill="1" applyBorder="1">
      <alignment vertical="center"/>
    </xf>
    <xf numFmtId="0" fontId="17" fillId="5" borderId="5" xfId="0" applyFont="1" applyFill="1" applyBorder="1" applyAlignment="1">
      <alignment horizontal="left" vertical="center"/>
    </xf>
    <xf numFmtId="0" fontId="17" fillId="5" borderId="6" xfId="0" applyFont="1" applyFill="1" applyBorder="1">
      <alignment vertical="center"/>
    </xf>
    <xf numFmtId="0" fontId="15" fillId="5" borderId="6" xfId="0" applyFont="1" applyFill="1" applyBorder="1">
      <alignment vertical="center"/>
    </xf>
    <xf numFmtId="0" fontId="15" fillId="5" borderId="7" xfId="0" applyFont="1" applyFill="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7" fillId="5" borderId="2" xfId="0" applyFont="1" applyFill="1" applyBorder="1" applyAlignment="1">
      <alignment horizontal="left" vertical="center"/>
    </xf>
    <xf numFmtId="0" fontId="17" fillId="5" borderId="3" xfId="0" applyFont="1" applyFill="1" applyBorder="1">
      <alignment vertical="center"/>
    </xf>
    <xf numFmtId="0" fontId="15" fillId="5" borderId="3" xfId="0" applyFont="1" applyFill="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7" fillId="5" borderId="8" xfId="0" applyFont="1" applyFill="1" applyBorder="1" applyAlignment="1">
      <alignment horizontal="left" vertical="center"/>
    </xf>
    <xf numFmtId="0" fontId="17" fillId="5" borderId="0" xfId="0" applyFont="1" applyFill="1">
      <alignment vertical="center"/>
    </xf>
    <xf numFmtId="0" fontId="15" fillId="5" borderId="0" xfId="0" applyFont="1" applyFill="1">
      <alignment vertical="center"/>
    </xf>
    <xf numFmtId="0" fontId="15" fillId="5" borderId="4" xfId="0" applyFont="1" applyFill="1" applyBorder="1">
      <alignment vertical="center"/>
    </xf>
    <xf numFmtId="0" fontId="15" fillId="5" borderId="9" xfId="0" applyFont="1" applyFill="1" applyBorder="1" applyAlignment="1">
      <alignment horizontal="left" vertical="center"/>
    </xf>
    <xf numFmtId="0" fontId="15" fillId="5" borderId="10" xfId="0" applyFont="1" applyFill="1" applyBorder="1">
      <alignment vertical="center"/>
    </xf>
    <xf numFmtId="0" fontId="15" fillId="5" borderId="11" xfId="0" applyFont="1" applyFill="1" applyBorder="1">
      <alignment vertical="center"/>
    </xf>
    <xf numFmtId="0" fontId="15" fillId="0" borderId="1" xfId="0" applyFont="1" applyBorder="1" applyAlignment="1">
      <alignment horizontal="right" vertical="center"/>
    </xf>
    <xf numFmtId="0" fontId="15" fillId="5" borderId="12" xfId="0" applyFont="1" applyFill="1" applyBorder="1">
      <alignment vertical="center"/>
    </xf>
    <xf numFmtId="0" fontId="15" fillId="0" borderId="1" xfId="0" applyFont="1" applyBorder="1" applyAlignment="1">
      <alignment vertical="center" wrapText="1"/>
    </xf>
    <xf numFmtId="0" fontId="17" fillId="5" borderId="4" xfId="0" applyFont="1" applyFill="1" applyBorder="1">
      <alignment vertical="center"/>
    </xf>
    <xf numFmtId="0" fontId="17" fillId="5" borderId="2" xfId="0" applyFont="1" applyFill="1" applyBorder="1">
      <alignment vertical="center"/>
    </xf>
    <xf numFmtId="0" fontId="17" fillId="0" borderId="0" xfId="0" applyFont="1" applyAlignment="1">
      <alignment horizontal="left" vertical="center"/>
    </xf>
    <xf numFmtId="0" fontId="6" fillId="0" borderId="0" xfId="0" applyFont="1" applyBorder="1" applyAlignment="1">
      <alignment horizontal="left" vertical="top"/>
    </xf>
    <xf numFmtId="0" fontId="13" fillId="0" borderId="1" xfId="1" applyBorder="1" applyAlignment="1">
      <alignment vertical="center" wrapText="1"/>
    </xf>
    <xf numFmtId="0" fontId="15" fillId="0" borderId="0" xfId="0" applyFont="1" applyAlignment="1">
      <alignment vertical="center"/>
    </xf>
    <xf numFmtId="0" fontId="27" fillId="0" borderId="1" xfId="1" applyFont="1" applyBorder="1" applyAlignment="1">
      <alignment vertical="center" wrapText="1"/>
    </xf>
    <xf numFmtId="0" fontId="16" fillId="0" borderId="1" xfId="0" applyFont="1" applyBorder="1" applyAlignment="1">
      <alignment vertical="center" wrapText="1"/>
    </xf>
    <xf numFmtId="0" fontId="28" fillId="0" borderId="0" xfId="1" applyFont="1" applyAlignment="1">
      <alignment vertical="center"/>
    </xf>
    <xf numFmtId="0" fontId="20" fillId="0" borderId="0" xfId="0" applyFont="1" applyAlignment="1">
      <alignment vertical="center"/>
    </xf>
    <xf numFmtId="0" fontId="28" fillId="0" borderId="0" xfId="1" applyFont="1">
      <alignment vertical="center"/>
    </xf>
    <xf numFmtId="0" fontId="13" fillId="0" borderId="0" xfId="1" applyAlignment="1">
      <alignment vertical="center"/>
    </xf>
    <xf numFmtId="0" fontId="13" fillId="0" borderId="0" xfId="1" applyAlignment="1">
      <alignment vertical="center" wrapText="1"/>
    </xf>
    <xf numFmtId="0" fontId="13" fillId="0" borderId="0" xfId="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vertical="top"/>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7" fillId="6" borderId="1" xfId="0" applyFont="1" applyFill="1" applyBorder="1" applyAlignment="1">
      <alignment horizontal="center" vertical="center"/>
    </xf>
    <xf numFmtId="0" fontId="17" fillId="5" borderId="5" xfId="0" applyFont="1" applyFill="1" applyBorder="1" applyAlignment="1">
      <alignment horizontal="left" vertical="center"/>
    </xf>
    <xf numFmtId="0" fontId="17" fillId="5" borderId="6" xfId="0" applyFont="1" applyFill="1" applyBorder="1" applyAlignment="1">
      <alignment horizontal="left" vertical="center"/>
    </xf>
    <xf numFmtId="0" fontId="17" fillId="5" borderId="7"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7" fillId="5" borderId="11" xfId="0" applyFont="1" applyFill="1" applyBorder="1" applyAlignment="1">
      <alignment horizontal="left"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0" xfId="0" applyFont="1" applyFill="1" applyBorder="1" applyAlignment="1">
      <alignment horizontal="center" vertical="center"/>
    </xf>
  </cellXfs>
  <cellStyles count="2">
    <cellStyle name="ハイパーリンク" xfId="1" builtinId="8"/>
    <cellStyle name="標準" xfId="0" builtinId="0"/>
  </cellStyles>
  <dxfs count="449">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ＭＳ Ｐゴシック"/>
        <scheme val="none"/>
      </font>
      <alignment horizontal="general" vertical="center" textRotation="0" wrapText="0" indent="0" justifyLastLine="0" shrinkToFit="0" readingOrder="0"/>
    </dxf>
    <dxf>
      <font>
        <color rgb="FF9C0006"/>
      </font>
      <fill>
        <patternFill>
          <bgColor rgb="FFFFC7CE"/>
        </patternFill>
      </fill>
    </dxf>
    <dxf>
      <fill>
        <patternFill>
          <bgColor theme="4" tint="0.39994506668294322"/>
        </patternFill>
      </fill>
    </dxf>
    <dxf>
      <fill>
        <patternFill>
          <bgColor theme="9" tint="0.59996337778862885"/>
        </patternFill>
      </fill>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auto="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numFmt numFmtId="19" formatCode="yyyy/m/d"/>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left"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游ゴシック"/>
        <scheme val="minor"/>
      </font>
      <alignment horizontal="center" vertical="center" textRotation="0" wrapText="1" indent="0" justifyLastLine="0" shrinkToFit="0" readingOrder="0"/>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
      <fill>
        <patternFill>
          <bgColor theme="4" tint="0.39994506668294322"/>
        </patternFill>
      </fill>
    </dxf>
    <dxf>
      <fill>
        <patternFill>
          <bgColor theme="9" tint="0.59996337778862885"/>
        </patternFill>
      </fill>
    </dxf>
    <dxf>
      <font>
        <color rgb="FF9C0006"/>
      </font>
      <fill>
        <patternFill>
          <bgColor rgb="FFFFC7CE"/>
        </patternFill>
      </fill>
    </dxf>
    <dxf>
      <fill>
        <patternFill>
          <bgColor theme="4" tint="0.39994506668294322"/>
        </patternFill>
      </fill>
    </dxf>
    <dxf>
      <fill>
        <patternFill>
          <bgColor theme="9" tint="0.59996337778862885"/>
        </patternFill>
      </fill>
    </dxf>
  </dxfs>
  <tableStyles count="0" defaultTableStyle="TableStyleMedium2" defaultPivotStyle="PivotStyleLight16"/>
  <colors>
    <mruColors>
      <color rgb="FFFFCC99"/>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5:FW171" totalsRowShown="0" headerRowDxfId="363" dataDxfId="362">
  <autoFilter ref="A5:FW171" xr:uid="{00000000-0009-0000-0100-000001000000}"/>
  <sortState xmlns:xlrd2="http://schemas.microsoft.com/office/spreadsheetml/2017/richdata2" ref="A6:FG214">
    <sortCondition ref="B5:B214"/>
  </sortState>
  <tableColumns count="179">
    <tableColumn id="1" xr3:uid="{00000000-0010-0000-0000-000001000000}" name="削除情報" dataDxfId="361"/>
    <tableColumn id="2" xr3:uid="{00000000-0010-0000-0000-000002000000}" name="No" dataDxfId="360"/>
    <tableColumn id="3" xr3:uid="{00000000-0010-0000-0000-000003000000}" name="団体名" dataDxfId="359"/>
    <tableColumn id="4" xr3:uid="{00000000-0010-0000-0000-000004000000}" name="フリガナ" dataDxfId="358"/>
    <tableColumn id="5" xr3:uid="{00000000-0010-0000-0000-000005000000}" name="団体の種別" dataDxfId="357"/>
    <tableColumn id="6" xr3:uid="{00000000-0010-0000-0000-000006000000}" name="その他詳細" dataDxfId="356"/>
    <tableColumn id="7" xr3:uid="{00000000-0010-0000-0000-000007000000}" name="郵便番号" dataDxfId="355"/>
    <tableColumn id="8" xr3:uid="{00000000-0010-0000-0000-000008000000}" name="都道府県" dataDxfId="354"/>
    <tableColumn id="9" xr3:uid="{00000000-0010-0000-0000-000009000000}" name="所在地_x000a_市区町村" dataDxfId="353"/>
    <tableColumn id="10" xr3:uid="{00000000-0010-0000-0000-00000A000000}" name="以下所在地" dataDxfId="352"/>
    <tableColumn id="11" xr3:uid="{00000000-0010-0000-0000-00000B000000}" name="電話番号" dataDxfId="351"/>
    <tableColumn id="12" xr3:uid="{00000000-0010-0000-0000-00000C000000}" name="FAX番号" dataDxfId="350"/>
    <tableColumn id="13" xr3:uid="{00000000-0010-0000-0000-00000D000000}" name="メールアドレス" dataDxfId="349"/>
    <tableColumn id="14" xr3:uid="{00000000-0010-0000-0000-00000E000000}" name="ホームページ" dataDxfId="348"/>
    <tableColumn id="15" xr3:uid="{00000000-0010-0000-0000-00000F000000}" name="Facebook" dataDxfId="347"/>
    <tableColumn id="16" xr3:uid="{00000000-0010-0000-0000-000010000000}" name="twitter" dataDxfId="346"/>
    <tableColumn id="17" xr3:uid="{00000000-0010-0000-0000-000011000000}" name="その他SNS" dataDxfId="345"/>
    <tableColumn id="18" xr3:uid="{00000000-0010-0000-0000-000012000000}" name="備考" dataDxfId="344"/>
    <tableColumn id="19" xr3:uid="{00000000-0010-0000-0000-000013000000}" name="顕在・潜在" dataDxfId="343"/>
    <tableColumn id="20" xr3:uid="{00000000-0010-0000-0000-000014000000}" name="引用元" dataDxfId="342"/>
    <tableColumn id="21" xr3:uid="{00000000-0010-0000-0000-000015000000}" name="代表者名" dataDxfId="341"/>
    <tableColumn id="22" xr3:uid="{00000000-0010-0000-0000-000016000000}" name="担当者名" dataDxfId="340"/>
    <tableColumn id="24" xr3:uid="{00000000-0010-0000-0000-000018000000}" name="大項目" dataDxfId="339"/>
    <tableColumn id="26" xr3:uid="{00000000-0010-0000-0000-00001A000000}" name="活動分野" dataDxfId="338"/>
    <tableColumn id="27" xr3:uid="{00000000-0010-0000-0000-00001B000000}" name="活動分野2" dataDxfId="337"/>
    <tableColumn id="28" xr3:uid="{00000000-0010-0000-0000-00001C000000}" name="主な活動" dataDxfId="336"/>
    <tableColumn id="29" xr3:uid="{00000000-0010-0000-0000-00001D000000}" name="01_北区" dataDxfId="335"/>
    <tableColumn id="30" xr3:uid="{00000000-0010-0000-0000-00001E000000}" name="02_都島区" dataDxfId="334"/>
    <tableColumn id="31" xr3:uid="{00000000-0010-0000-0000-00001F000000}" name="03_福島区" dataDxfId="333"/>
    <tableColumn id="32" xr3:uid="{00000000-0010-0000-0000-000020000000}" name="04_此花区" dataDxfId="332"/>
    <tableColumn id="33" xr3:uid="{00000000-0010-0000-0000-000021000000}" name="05_中央区" dataDxfId="331"/>
    <tableColumn id="34" xr3:uid="{00000000-0010-0000-0000-000022000000}" name="06_西区" dataDxfId="330"/>
    <tableColumn id="35" xr3:uid="{00000000-0010-0000-0000-000023000000}" name="07_港区" dataDxfId="329"/>
    <tableColumn id="36" xr3:uid="{00000000-0010-0000-0000-000024000000}" name="08_大正区" dataDxfId="328"/>
    <tableColumn id="37" xr3:uid="{00000000-0010-0000-0000-000025000000}" name="09_天王寺区" dataDxfId="327"/>
    <tableColumn id="38" xr3:uid="{00000000-0010-0000-0000-000026000000}" name="10_浪速区" dataDxfId="326"/>
    <tableColumn id="39" xr3:uid="{00000000-0010-0000-0000-000027000000}" name="11_西淀川区" dataDxfId="325"/>
    <tableColumn id="40" xr3:uid="{00000000-0010-0000-0000-000028000000}" name="12_淀川区" dataDxfId="324"/>
    <tableColumn id="41" xr3:uid="{00000000-0010-0000-0000-000029000000}" name="13_東淀川区" dataDxfId="323"/>
    <tableColumn id="42" xr3:uid="{00000000-0010-0000-0000-00002A000000}" name="14_東成区" dataDxfId="322"/>
    <tableColumn id="43" xr3:uid="{00000000-0010-0000-0000-00002B000000}" name="15_生野区" dataDxfId="321"/>
    <tableColumn id="44" xr3:uid="{00000000-0010-0000-0000-00002C000000}" name="16_旭区" dataDxfId="320"/>
    <tableColumn id="45" xr3:uid="{00000000-0010-0000-0000-00002D000000}" name="17_城東区" dataDxfId="319"/>
    <tableColumn id="46" xr3:uid="{00000000-0010-0000-0000-00002E000000}" name="18_鶴見区" dataDxfId="318"/>
    <tableColumn id="47" xr3:uid="{00000000-0010-0000-0000-00002F000000}" name="19_阿倍野区" dataDxfId="317"/>
    <tableColumn id="48" xr3:uid="{00000000-0010-0000-0000-000030000000}" name="20_住之江区" dataDxfId="316"/>
    <tableColumn id="49" xr3:uid="{00000000-0010-0000-0000-000031000000}" name="21_住吉区" dataDxfId="315"/>
    <tableColumn id="50" xr3:uid="{00000000-0010-0000-0000-000032000000}" name="22_東住吉区" dataDxfId="314"/>
    <tableColumn id="51" xr3:uid="{00000000-0010-0000-0000-000033000000}" name="23_平野区" dataDxfId="313"/>
    <tableColumn id="52" xr3:uid="{00000000-0010-0000-0000-000034000000}" name="24_西成区" dataDxfId="312"/>
    <tableColumn id="53" xr3:uid="{00000000-0010-0000-0000-000035000000}" name="大阪市内" dataDxfId="311"/>
    <tableColumn id="54" xr3:uid="{00000000-0010-0000-0000-000036000000}" name="府内" dataDxfId="310"/>
    <tableColumn id="55" xr3:uid="{00000000-0010-0000-0000-000037000000}" name="関西圏域" dataDxfId="309"/>
    <tableColumn id="56" xr3:uid="{00000000-0010-0000-0000-000038000000}" name="国内" dataDxfId="308"/>
    <tableColumn id="57" xr3:uid="{00000000-0010-0000-0000-000039000000}" name="国外" dataDxfId="307"/>
    <tableColumn id="58" xr3:uid="{00000000-0010-0000-0000-00003A000000}" name="活動エリア数カウント" dataDxfId="306">
      <calculatedColumnFormula>SUM(AA6:BC6)</calculatedColumnFormula>
    </tableColumn>
    <tableColumn id="59" xr3:uid="{00000000-0010-0000-0000-00003B000000}" name="活動地域補足（所在地以外も含む）" dataDxfId="305"/>
    <tableColumn id="60" xr3:uid="{00000000-0010-0000-0000-00003C000000}" name="カオスマップ用活動地域（全データ）" dataDxfId="304"/>
    <tableColumn id="61" xr3:uid="{00000000-0010-0000-0000-00003D000000}" name="アンケート回答" dataDxfId="303"/>
    <tableColumn id="62" xr3:uid="{00000000-0010-0000-0000-00003E000000}" name="ヒアリング" dataDxfId="302"/>
    <tableColumn id="63" xr3:uid="{00000000-0010-0000-0000-00003F000000}" name="架電調査" dataDxfId="301"/>
    <tableColumn id="64" xr3:uid="{00000000-0010-0000-0000-000040000000}" name="ヒアリング実施日" dataDxfId="300"/>
    <tableColumn id="65" xr3:uid="{00000000-0010-0000-0000-000041000000}" name="ヒアリングNO." dataDxfId="299"/>
    <tableColumn id="66" xr3:uid="{00000000-0010-0000-0000-000042000000}" name="大阪市の各所属での共有" dataDxfId="298"/>
    <tableColumn id="67" xr3:uid="{00000000-0010-0000-0000-000043000000}" name="大阪市各所属共有カウント" dataDxfId="297">
      <calculatedColumnFormula>SUM(BU6,BZ6,CE6)</calculatedColumnFormula>
    </tableColumn>
    <tableColumn id="68" xr3:uid="{00000000-0010-0000-0000-000044000000}" name="支援団体間での共有" dataDxfId="296"/>
    <tableColumn id="69" xr3:uid="{00000000-0010-0000-0000-000045000000}" name="支援団体間共有カウント" dataDxfId="295">
      <calculatedColumnFormula>SUM(BV6,CA6,CF6)</calculatedColumnFormula>
    </tableColumn>
    <tableColumn id="70" xr3:uid="{00000000-0010-0000-0000-000046000000}" name="一般公表を許可" dataDxfId="294"/>
    <tableColumn id="71" xr3:uid="{00000000-0010-0000-0000-000047000000}" name="一般公表カウント" dataDxfId="293">
      <calculatedColumnFormula>SUM(BW6,CB6,CG6)</calculatedColumnFormula>
    </tableColumn>
    <tableColumn id="72" xr3:uid="{00000000-0010-0000-0000-000048000000}" name="リストへの掲載を希望" dataDxfId="292"/>
    <tableColumn id="73" xr3:uid="{00000000-0010-0000-0000-000049000000}" name="リスト掲載カウント" dataDxfId="291"/>
    <tableColumn id="74" xr3:uid="{00000000-0010-0000-0000-00004A000000}" name="その他希望" dataDxfId="290"/>
    <tableColumn id="75" xr3:uid="{00000000-0010-0000-0000-00004B000000}" name="【アンケート】大阪市の各所属での共有" dataDxfId="289"/>
    <tableColumn id="76" xr3:uid="{00000000-0010-0000-0000-00004C000000}" name="【アンケート】支援団体間での共有" dataDxfId="288"/>
    <tableColumn id="77" xr3:uid="{00000000-0010-0000-0000-00004D000000}" name="【アンケート】一般公表を許可" dataDxfId="287"/>
    <tableColumn id="78" xr3:uid="{00000000-0010-0000-0000-00004E000000}" name="【アンケート】リストへの掲載を希望" dataDxfId="286"/>
    <tableColumn id="79" xr3:uid="{00000000-0010-0000-0000-00004F000000}" name="【アンケート】_x000a_その他希望" dataDxfId="285"/>
    <tableColumn id="80" xr3:uid="{00000000-0010-0000-0000-000050000000}" name="【ヒアリング】大阪市の各所属での共有" dataDxfId="284"/>
    <tableColumn id="81" xr3:uid="{00000000-0010-0000-0000-000051000000}" name="【ヒアリング】支援団体間での共有" dataDxfId="283"/>
    <tableColumn id="82" xr3:uid="{00000000-0010-0000-0000-000052000000}" name="【ヒアリング】一般公表を許可" dataDxfId="282"/>
    <tableColumn id="83" xr3:uid="{00000000-0010-0000-0000-000053000000}" name="【ヒアリング】リストへの掲載を希望" dataDxfId="281"/>
    <tableColumn id="84" xr3:uid="{00000000-0010-0000-0000-000054000000}" name="【ヒアリング】_x000a_その他希望" dataDxfId="280"/>
    <tableColumn id="85" xr3:uid="{00000000-0010-0000-0000-000055000000}" name="【架電調査】大阪市の各所属での共有" dataDxfId="279"/>
    <tableColumn id="86" xr3:uid="{00000000-0010-0000-0000-000056000000}" name="【架電調査】支援団体間での共有" dataDxfId="278"/>
    <tableColumn id="87" xr3:uid="{00000000-0010-0000-0000-000057000000}" name="【架電調査】一般公表を許可" dataDxfId="277"/>
    <tableColumn id="88" xr3:uid="{00000000-0010-0000-0000-000058000000}" name="【架電調査】リストへの掲載" dataDxfId="276"/>
    <tableColumn id="89" xr3:uid="{00000000-0010-0000-0000-000059000000}" name="【架電調査】_x000a_その他希望" dataDxfId="275"/>
    <tableColumn id="90" xr3:uid="{00000000-0010-0000-0000-00005A000000}" name="韓国・朝鮮" dataDxfId="274"/>
    <tableColumn id="91" xr3:uid="{00000000-0010-0000-0000-00005B000000}" name="中国" dataDxfId="273"/>
    <tableColumn id="92" xr3:uid="{00000000-0010-0000-0000-00005C000000}" name="ベトナム" dataDxfId="272"/>
    <tableColumn id="93" xr3:uid="{00000000-0010-0000-0000-00005D000000}" name="フィリピン" dataDxfId="271"/>
    <tableColumn id="94" xr3:uid="{00000000-0010-0000-0000-00005E000000}" name="ネパール" dataDxfId="270"/>
    <tableColumn id="95" xr3:uid="{00000000-0010-0000-0000-00005F000000}" name="米国" dataDxfId="269"/>
    <tableColumn id="96" xr3:uid="{00000000-0010-0000-0000-000060000000}" name="インドネシア" dataDxfId="268"/>
    <tableColumn id="97" xr3:uid="{00000000-0010-0000-0000-000061000000}" name="タイ" dataDxfId="267"/>
    <tableColumn id="98" xr3:uid="{00000000-0010-0000-0000-000062000000}" name="ブラジル" dataDxfId="266"/>
    <tableColumn id="99" xr3:uid="{00000000-0010-0000-0000-000063000000}" name="〔参考〕日本" dataDxfId="265"/>
    <tableColumn id="100" xr3:uid="{00000000-0010-0000-0000-000064000000}" name="その他2" dataDxfId="264"/>
    <tableColumn id="101" xr3:uid="{00000000-0010-0000-0000-000065000000}" name="国籍_その他_text" dataDxfId="263"/>
    <tableColumn id="102" xr3:uid="{00000000-0010-0000-0000-000066000000}" name="国籍カウント" dataDxfId="262"/>
    <tableColumn id="103" xr3:uid="{00000000-0010-0000-0000-000067000000}" name="日本語" dataDxfId="261"/>
    <tableColumn id="104" xr3:uid="{00000000-0010-0000-0000-000068000000}" name="英語" dataDxfId="260"/>
    <tableColumn id="105" xr3:uid="{00000000-0010-0000-0000-000069000000}" name="中国語" dataDxfId="259"/>
    <tableColumn id="106" xr3:uid="{00000000-0010-0000-0000-00006A000000}" name="韓国・朝鮮語" dataDxfId="258"/>
    <tableColumn id="107" xr3:uid="{00000000-0010-0000-0000-00006B000000}" name="ベトナム語" dataDxfId="257"/>
    <tableColumn id="108" xr3:uid="{00000000-0010-0000-0000-00006C000000}" name="フィリピン語" dataDxfId="256"/>
    <tableColumn id="109" xr3:uid="{00000000-0010-0000-0000-00006D000000}" name="ネパール語" dataDxfId="255"/>
    <tableColumn id="110" xr3:uid="{00000000-0010-0000-0000-00006E000000}" name="インドネシア語" dataDxfId="254"/>
    <tableColumn id="111" xr3:uid="{00000000-0010-0000-0000-00006F000000}" name="タイ語" dataDxfId="253"/>
    <tableColumn id="112" xr3:uid="{00000000-0010-0000-0000-000070000000}" name="ポルトガル語" dataDxfId="252"/>
    <tableColumn id="113" xr3:uid="{00000000-0010-0000-0000-000071000000}" name="ミャンマー語" dataDxfId="251"/>
    <tableColumn id="114" xr3:uid="{00000000-0010-0000-0000-000072000000}" name="その他3" dataDxfId="250"/>
    <tableColumn id="115" xr3:uid="{00000000-0010-0000-0000-000073000000}" name="言語_その他_text" dataDxfId="249"/>
    <tableColumn id="116" xr3:uid="{00000000-0010-0000-0000-000074000000}" name="対応言語カウント" dataDxfId="248"/>
    <tableColumn id="117" xr3:uid="{00000000-0010-0000-0000-000075000000}" name="日本の生活ルールが理解できていないのではないか。対応：" dataDxfId="247"/>
    <tableColumn id="118" xr3:uid="{00000000-0010-0000-0000-000076000000}" name="日本の生活ルールが理解できていないのではないか。対応：_text" dataDxfId="246"/>
    <tableColumn id="119" xr3:uid="{00000000-0010-0000-0000-000077000000}" name="ご近所に溶け込めないでいるのではないか。対応：" dataDxfId="245"/>
    <tableColumn id="120" xr3:uid="{00000000-0010-0000-0000-000078000000}" name="ご近所に溶け込めないでいるのではないか。対応：_text" dataDxfId="244"/>
    <tableColumn id="121" xr3:uid="{00000000-0010-0000-0000-000079000000}" name="災害時に安全に避難できないのではないか。対応：" dataDxfId="243"/>
    <tableColumn id="122" xr3:uid="{00000000-0010-0000-0000-00007A000000}" name="災害時に安全に避難できないのではないか。対応：_text" dataDxfId="242"/>
    <tableColumn id="123" xr3:uid="{00000000-0010-0000-0000-00007B000000}" name="生活に必要な情報が不足しているのではないか。対応：" dataDxfId="241"/>
    <tableColumn id="124" xr3:uid="{00000000-0010-0000-0000-00007C000000}" name="生活に必要な情報が不足しているのではないか。対応：_text" dataDxfId="240"/>
    <tableColumn id="125" xr3:uid="{00000000-0010-0000-0000-00007D000000}" name="特になし" dataDxfId="239"/>
    <tableColumn id="126" xr3:uid="{00000000-0010-0000-0000-00007E000000}" name="その他心配ごと（自由記述）" dataDxfId="238"/>
    <tableColumn id="127" xr3:uid="{00000000-0010-0000-0000-00007F000000}" name="日本語を学ぶこと" dataDxfId="237"/>
    <tableColumn id="128" xr3:uid="{00000000-0010-0000-0000-000080000000}" name="日本の生活ルールを学ぶこと" dataDxfId="236"/>
    <tableColumn id="129" xr3:uid="{00000000-0010-0000-0000-000081000000}" name="日本の文化風習を知ること" dataDxfId="235"/>
    <tableColumn id="130" xr3:uid="{00000000-0010-0000-0000-000082000000}" name="地域で相談できること" dataDxfId="234"/>
    <tableColumn id="131" xr3:uid="{00000000-0010-0000-0000-000083000000}" name="ご近所であいさつすること" dataDxfId="233"/>
    <tableColumn id="132" xr3:uid="{00000000-0010-0000-0000-000084000000}" name="地域のお祭りへの参加" dataDxfId="232"/>
    <tableColumn id="133" xr3:uid="{00000000-0010-0000-0000-000085000000}" name="地域のスポーツ・文化活動への参加" dataDxfId="231"/>
    <tableColumn id="134" xr3:uid="{00000000-0010-0000-0000-000086000000}" name="地域の清掃活動への参加" dataDxfId="230"/>
    <tableColumn id="135" xr3:uid="{00000000-0010-0000-0000-000087000000}" name="地域の防災訓練への参加" dataDxfId="229"/>
    <tableColumn id="136" xr3:uid="{00000000-0010-0000-0000-000088000000}" name="地域の自治会・町内会への加入" dataDxfId="228"/>
    <tableColumn id="137" xr3:uid="{00000000-0010-0000-0000-000089000000}" name="その他4" dataDxfId="227"/>
    <tableColumn id="138" xr3:uid="{00000000-0010-0000-0000-00008A000000}" name="その他（外国人にとって必要なもの）" dataDxfId="226"/>
    <tableColumn id="139" xr3:uid="{00000000-0010-0000-0000-00008B000000}" name="地域に住む外国人の言語を学ぶこと" dataDxfId="225"/>
    <tableColumn id="140" xr3:uid="{00000000-0010-0000-0000-00008C000000}" name="日本の生活ルールを教えること" dataDxfId="224"/>
    <tableColumn id="141" xr3:uid="{00000000-0010-0000-0000-00008D000000}" name="地域に住む外国人の文化風習を知ること" dataDxfId="223"/>
    <tableColumn id="142" xr3:uid="{00000000-0010-0000-0000-00008E000000}" name="ご近所であいさつすること5" dataDxfId="222"/>
    <tableColumn id="143" xr3:uid="{00000000-0010-0000-0000-00008F000000}" name="地域で相談できること6" dataDxfId="221"/>
    <tableColumn id="144" xr3:uid="{00000000-0010-0000-0000-000090000000}" name="地域のお祭りへの参加の呼びかけ" dataDxfId="220"/>
    <tableColumn id="145" xr3:uid="{00000000-0010-0000-0000-000091000000}" name="地域のスポーツ・文化活動への参加の呼びかけ" dataDxfId="219"/>
    <tableColumn id="146" xr3:uid="{00000000-0010-0000-0000-000092000000}" name="地域の清掃活動への参加の呼びかけ" dataDxfId="218"/>
    <tableColumn id="147" xr3:uid="{00000000-0010-0000-0000-000093000000}" name="地域の防災訓練への参加の呼びかけ" dataDxfId="217"/>
    <tableColumn id="148" xr3:uid="{00000000-0010-0000-0000-000094000000}" name="地域の自治会・町内会への加入の呼びかけ" dataDxfId="216"/>
    <tableColumn id="149" xr3:uid="{00000000-0010-0000-0000-000095000000}" name="その他7" dataDxfId="215"/>
    <tableColumn id="150" xr3:uid="{00000000-0010-0000-0000-000096000000}" name="日本人が必要なこと_その他_text" dataDxfId="214"/>
    <tableColumn id="151" xr3:uid="{00000000-0010-0000-0000-000097000000}" name="連携希望先_大阪市（24区役所を含む）" dataDxfId="213"/>
    <tableColumn id="152" xr3:uid="{00000000-0010-0000-0000-000098000000}" name="連携希望先_大阪国際交流センター" dataDxfId="212"/>
    <tableColumn id="153" xr3:uid="{00000000-0010-0000-0000-000099000000}" name="連携希望先_大阪府" dataDxfId="211"/>
    <tableColumn id="154" xr3:uid="{00000000-0010-0000-0000-00009A000000}" name="連携希望先_国の機関" dataDxfId="210"/>
    <tableColumn id="155" xr3:uid="{00000000-0010-0000-0000-00009B000000}" name="連携希望先_他の活動団体" dataDxfId="209"/>
    <tableColumn id="156" xr3:uid="{00000000-0010-0000-0000-00009C000000}" name="連携希望先_外国人コミュニティ（キーパーソン）" dataDxfId="208"/>
    <tableColumn id="157" xr3:uid="{00000000-0010-0000-0000-00009D000000}" name="連携希望先_その他" dataDxfId="207"/>
    <tableColumn id="158" xr3:uid="{00000000-0010-0000-0000-00009E000000}" name="連携希望先_その他_text" dataDxfId="206"/>
    <tableColumn id="159" xr3:uid="{00000000-0010-0000-0000-00009F000000}" name="連携希望先_特になし" dataDxfId="205"/>
    <tableColumn id="160" xr3:uid="{00000000-0010-0000-0000-0000A0000000}" name="情報の受発信" dataDxfId="204"/>
    <tableColumn id="161" xr3:uid="{00000000-0010-0000-0000-0000A1000000}" name="活動の協働" dataDxfId="203"/>
    <tableColumn id="162" xr3:uid="{00000000-0010-0000-0000-0000A2000000}" name="その他8" dataDxfId="202"/>
    <tableColumn id="163" xr3:uid="{00000000-0010-0000-0000-0000A3000000}" name="その他詳細または連携内容の詳細_text9" dataDxfId="201"/>
    <tableColumn id="164" xr3:uid="{00000000-0010-0000-0000-0000A4000000}" name="【ヒアリング】_x000a_団体情報と取り組みについて" dataDxfId="200"/>
    <tableColumn id="165" xr3:uid="{00000000-0010-0000-0000-0000A5000000}" name="【ヒアリング】_x000a_問題・課題" dataDxfId="199"/>
    <tableColumn id="166" xr3:uid="{00000000-0010-0000-0000-0000A6000000}" name="【ヒアリング】_x000a_ニーズ" dataDxfId="198"/>
    <tableColumn id="167" xr3:uid="{00000000-0010-0000-0000-0000A7000000}" name="【ヒアリング】_x000a_その他" dataDxfId="197"/>
    <tableColumn id="168" xr3:uid="{00000000-0010-0000-0000-0000A8000000}" name="高齢者" dataDxfId="196"/>
    <tableColumn id="169" xr3:uid="{00000000-0010-0000-0000-0000A9000000}" name="障がい者" dataDxfId="195"/>
    <tableColumn id="170" xr3:uid="{00000000-0010-0000-0000-0000AA000000}" name="子ども" dataDxfId="194"/>
    <tableColumn id="171" xr3:uid="{00000000-0010-0000-0000-0000AB000000}" name="健康づくり・医療" dataDxfId="193"/>
    <tableColumn id="172" xr3:uid="{00000000-0010-0000-0000-0000AC000000}" name="防災・安全・災害支援" dataDxfId="192"/>
    <tableColumn id="173" xr3:uid="{00000000-0010-0000-0000-0000AD000000}" name="教育・人権" dataDxfId="191"/>
    <tableColumn id="174" xr3:uid="{00000000-0010-0000-0000-0000AE000000}" name="雇用・社会生活・男女共同参画" dataDxfId="190"/>
    <tableColumn id="175" xr3:uid="{00000000-0010-0000-0000-0000AF000000}" name="国際協力・多文化共生" dataDxfId="189"/>
    <tableColumn id="176" xr3:uid="{00000000-0010-0000-0000-0000B0000000}" name="地域活性・まちづくり" dataDxfId="188"/>
    <tableColumn id="177" xr3:uid="{00000000-0010-0000-0000-0000B1000000}" name="文化・芸能・スポーツ" dataDxfId="187"/>
    <tableColumn id="178" xr3:uid="{00000000-0010-0000-0000-0000B2000000}" name="ＩＣＴ・科学・環境" dataDxfId="186"/>
    <tableColumn id="179" xr3:uid="{00000000-0010-0000-0000-0000B3000000}" name="その他" dataDxfId="185"/>
    <tableColumn id="180" xr3:uid="{00000000-0010-0000-0000-0000B4000000}" name="チラシ送付" dataDxfId="184"/>
    <tableColumn id="23" xr3:uid="{1B92622E-72A2-4921-A7B7-AFC7762E18FF}" name="列1" dataDxfId="183"/>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A4:FV78" totalsRowShown="0" headerRowDxfId="179" dataDxfId="178">
  <autoFilter ref="A4:FV78" xr:uid="{00000000-0009-0000-0100-000002000000}"/>
  <tableColumns count="178">
    <tableColumn id="1" xr3:uid="{00000000-0010-0000-0100-000001000000}" name="削除情報" dataDxfId="177"/>
    <tableColumn id="2" xr3:uid="{00000000-0010-0000-0100-000002000000}" name="No" dataDxfId="176"/>
    <tableColumn id="3" xr3:uid="{00000000-0010-0000-0100-000003000000}" name="団体名" dataDxfId="175"/>
    <tableColumn id="4" xr3:uid="{00000000-0010-0000-0100-000004000000}" name="フリガナ" dataDxfId="174"/>
    <tableColumn id="5" xr3:uid="{00000000-0010-0000-0100-000005000000}" name="団体の種別（市民ポータルサイト順）" dataDxfId="173"/>
    <tableColumn id="6" xr3:uid="{00000000-0010-0000-0100-000006000000}" name="その他詳細" dataDxfId="172"/>
    <tableColumn id="7" xr3:uid="{00000000-0010-0000-0100-000007000000}" name="郵便番号" dataDxfId="171"/>
    <tableColumn id="8" xr3:uid="{00000000-0010-0000-0100-000008000000}" name="都道府県" dataDxfId="170"/>
    <tableColumn id="9" xr3:uid="{00000000-0010-0000-0100-000009000000}" name="市区町村" dataDxfId="169"/>
    <tableColumn id="10" xr3:uid="{00000000-0010-0000-0100-00000A000000}" name="以下所在地" dataDxfId="168"/>
    <tableColumn id="11" xr3:uid="{00000000-0010-0000-0100-00000B000000}" name="電話番号" dataDxfId="167"/>
    <tableColumn id="12" xr3:uid="{00000000-0010-0000-0100-00000C000000}" name="FAX番号" dataDxfId="166"/>
    <tableColumn id="13" xr3:uid="{00000000-0010-0000-0100-00000D000000}" name="メールアドレス" dataDxfId="165"/>
    <tableColumn id="14" xr3:uid="{00000000-0010-0000-0100-00000E000000}" name="ウェブサイト" dataDxfId="164"/>
    <tableColumn id="15" xr3:uid="{00000000-0010-0000-0100-00000F000000}" name="Facebook" dataDxfId="163"/>
    <tableColumn id="16" xr3:uid="{00000000-0010-0000-0100-000010000000}" name="twitter" dataDxfId="162"/>
    <tableColumn id="17" xr3:uid="{00000000-0010-0000-0100-000011000000}" name="その他SNS" dataDxfId="161"/>
    <tableColumn id="18" xr3:uid="{00000000-0010-0000-0100-000012000000}" name="備考" dataDxfId="160"/>
    <tableColumn id="19" xr3:uid="{00000000-0010-0000-0100-000013000000}" name="顕在・潜在" dataDxfId="159"/>
    <tableColumn id="20" xr3:uid="{00000000-0010-0000-0100-000014000000}" name="引用元" dataDxfId="158"/>
    <tableColumn id="21" xr3:uid="{00000000-0010-0000-0100-000015000000}" name="代表者名" dataDxfId="157"/>
    <tableColumn id="22" xr3:uid="{00000000-0010-0000-0100-000016000000}" name="担当者名" dataDxfId="156"/>
    <tableColumn id="24" xr3:uid="{00000000-0010-0000-0100-000018000000}" name="大項目" dataDxfId="155"/>
    <tableColumn id="26" xr3:uid="{00000000-0010-0000-0100-00001A000000}" name="中項目" dataDxfId="154"/>
    <tableColumn id="27" xr3:uid="{00000000-0010-0000-0100-00001B000000}" name="活動分野" dataDxfId="153"/>
    <tableColumn id="28" xr3:uid="{00000000-0010-0000-0100-00001C000000}" name="主な活動" dataDxfId="152"/>
    <tableColumn id="29" xr3:uid="{00000000-0010-0000-0100-00001D000000}" name="01_北区" dataDxfId="151"/>
    <tableColumn id="30" xr3:uid="{00000000-0010-0000-0100-00001E000000}" name="02_都島区" dataDxfId="150"/>
    <tableColumn id="31" xr3:uid="{00000000-0010-0000-0100-00001F000000}" name="03_福島区" dataDxfId="149"/>
    <tableColumn id="32" xr3:uid="{00000000-0010-0000-0100-000020000000}" name="04_此花区" dataDxfId="148"/>
    <tableColumn id="33" xr3:uid="{00000000-0010-0000-0100-000021000000}" name="05_中央区" dataDxfId="147"/>
    <tableColumn id="34" xr3:uid="{00000000-0010-0000-0100-000022000000}" name="06_西区" dataDxfId="146"/>
    <tableColumn id="35" xr3:uid="{00000000-0010-0000-0100-000023000000}" name="07_港区" dataDxfId="145"/>
    <tableColumn id="36" xr3:uid="{00000000-0010-0000-0100-000024000000}" name="08_大正区" dataDxfId="144"/>
    <tableColumn id="37" xr3:uid="{00000000-0010-0000-0100-000025000000}" name="09_天王寺区" dataDxfId="143"/>
    <tableColumn id="38" xr3:uid="{00000000-0010-0000-0100-000026000000}" name="10_浪速区" dataDxfId="142"/>
    <tableColumn id="39" xr3:uid="{00000000-0010-0000-0100-000027000000}" name="11_西淀川区" dataDxfId="141"/>
    <tableColumn id="40" xr3:uid="{00000000-0010-0000-0100-000028000000}" name="12_淀川区" dataDxfId="140"/>
    <tableColumn id="41" xr3:uid="{00000000-0010-0000-0100-000029000000}" name="13_東淀川区" dataDxfId="139"/>
    <tableColumn id="42" xr3:uid="{00000000-0010-0000-0100-00002A000000}" name="14_東成区" dataDxfId="138"/>
    <tableColumn id="43" xr3:uid="{00000000-0010-0000-0100-00002B000000}" name="15_生野区" dataDxfId="137"/>
    <tableColumn id="44" xr3:uid="{00000000-0010-0000-0100-00002C000000}" name="16_旭区" dataDxfId="136"/>
    <tableColumn id="45" xr3:uid="{00000000-0010-0000-0100-00002D000000}" name="17_城東区" dataDxfId="135"/>
    <tableColumn id="46" xr3:uid="{00000000-0010-0000-0100-00002E000000}" name="18_鶴見区" dataDxfId="134"/>
    <tableColumn id="47" xr3:uid="{00000000-0010-0000-0100-00002F000000}" name="19_阿倍野区" dataDxfId="133"/>
    <tableColumn id="48" xr3:uid="{00000000-0010-0000-0100-000030000000}" name="20_住之江区" dataDxfId="132"/>
    <tableColumn id="49" xr3:uid="{00000000-0010-0000-0100-000031000000}" name="21_住吉区" dataDxfId="131"/>
    <tableColumn id="50" xr3:uid="{00000000-0010-0000-0100-000032000000}" name="22_東住吉区" dataDxfId="130"/>
    <tableColumn id="51" xr3:uid="{00000000-0010-0000-0100-000033000000}" name="23_平野区" dataDxfId="129"/>
    <tableColumn id="52" xr3:uid="{00000000-0010-0000-0100-000034000000}" name="24_西成区" dataDxfId="128"/>
    <tableColumn id="53" xr3:uid="{00000000-0010-0000-0100-000035000000}" name="大阪市内" dataDxfId="127"/>
    <tableColumn id="54" xr3:uid="{00000000-0010-0000-0100-000036000000}" name="府内" dataDxfId="126"/>
    <tableColumn id="55" xr3:uid="{00000000-0010-0000-0100-000037000000}" name="関西圏域" dataDxfId="125"/>
    <tableColumn id="56" xr3:uid="{00000000-0010-0000-0100-000038000000}" name="国内" dataDxfId="124"/>
    <tableColumn id="57" xr3:uid="{00000000-0010-0000-0100-000039000000}" name="国外" dataDxfId="123"/>
    <tableColumn id="58" xr3:uid="{00000000-0010-0000-0100-00003A000000}" name="活動エリア数カウント" dataDxfId="122">
      <calculatedColumnFormula>SUM(AA5:BC5)</calculatedColumnFormula>
    </tableColumn>
    <tableColumn id="59" xr3:uid="{00000000-0010-0000-0100-00003B000000}" name="活動地域補足（所在地以外も含む）" dataDxfId="121"/>
    <tableColumn id="60" xr3:uid="{00000000-0010-0000-0100-00003C000000}" name="P_カオスマップ用活動地域" dataDxfId="120"/>
    <tableColumn id="61" xr3:uid="{00000000-0010-0000-0100-00003D000000}" name="アンケート回答" dataDxfId="119"/>
    <tableColumn id="62" xr3:uid="{00000000-0010-0000-0100-00003E000000}" name="ヒアリング" dataDxfId="118"/>
    <tableColumn id="63" xr3:uid="{00000000-0010-0000-0100-00003F000000}" name="架電調査" dataDxfId="117"/>
    <tableColumn id="64" xr3:uid="{00000000-0010-0000-0100-000040000000}" name="ヒアリング実施日" dataDxfId="116"/>
    <tableColumn id="65" xr3:uid="{00000000-0010-0000-0100-000041000000}" name="ヒアリングNO." dataDxfId="115"/>
    <tableColumn id="66" xr3:uid="{00000000-0010-0000-0100-000042000000}" name="大阪市の各所属での共有" dataDxfId="114">
      <calculatedColumnFormula>IF(BM5&gt;0,1,"")</calculatedColumnFormula>
    </tableColumn>
    <tableColumn id="67" xr3:uid="{00000000-0010-0000-0100-000043000000}" name="大阪市各所属共有カウント" dataDxfId="113">
      <calculatedColumnFormula>SUM(BU5,BZ5,CE5)</calculatedColumnFormula>
    </tableColumn>
    <tableColumn id="68" xr3:uid="{00000000-0010-0000-0100-000044000000}" name="支援団体間での共有" dataDxfId="112">
      <calculatedColumnFormula>IF(BO5&gt;0,1,"")</calculatedColumnFormula>
    </tableColumn>
    <tableColumn id="69" xr3:uid="{00000000-0010-0000-0100-000045000000}" name="支援団体間共有カウント" dataDxfId="111">
      <calculatedColumnFormula>SUM(BV5,CA5,CF5)</calculatedColumnFormula>
    </tableColumn>
    <tableColumn id="70" xr3:uid="{00000000-0010-0000-0100-000046000000}" name="一般公表を許可" dataDxfId="110">
      <calculatedColumnFormula>IF(BQ5&gt;0,1,"")</calculatedColumnFormula>
    </tableColumn>
    <tableColumn id="71" xr3:uid="{00000000-0010-0000-0100-000047000000}" name="一般公表カウント" dataDxfId="109">
      <calculatedColumnFormula>SUM(BW5,CB5,CG5)</calculatedColumnFormula>
    </tableColumn>
    <tableColumn id="72" xr3:uid="{00000000-0010-0000-0100-000048000000}" name="リストへの掲載を希望" dataDxfId="108">
      <calculatedColumnFormula>IF(BS5&gt;0,1,"")</calculatedColumnFormula>
    </tableColumn>
    <tableColumn id="73" xr3:uid="{00000000-0010-0000-0100-000049000000}" name="リスト掲載カウント" dataDxfId="107">
      <calculatedColumnFormula>SUM(BX5,CC5,CH5)</calculatedColumnFormula>
    </tableColumn>
    <tableColumn id="74" xr3:uid="{00000000-0010-0000-0100-00004A000000}" name="その他希望" dataDxfId="106">
      <calculatedColumnFormula>CONCATENATE(BY5,CD5,CI5)</calculatedColumnFormula>
    </tableColumn>
    <tableColumn id="75" xr3:uid="{00000000-0010-0000-0100-00004B000000}" name="【アンケート】大阪市の各所属での共有" dataDxfId="105"/>
    <tableColumn id="76" xr3:uid="{00000000-0010-0000-0100-00004C000000}" name="【アンケート】支援団体間での共有" dataDxfId="104"/>
    <tableColumn id="77" xr3:uid="{00000000-0010-0000-0100-00004D000000}" name="【アンケート】一般公表を許可" dataDxfId="103"/>
    <tableColumn id="78" xr3:uid="{00000000-0010-0000-0100-00004E000000}" name="【アンケート】リストへの掲載を希望" dataDxfId="102"/>
    <tableColumn id="79" xr3:uid="{00000000-0010-0000-0100-00004F000000}" name="【アンケート】_x000a_その他希望" dataDxfId="101"/>
    <tableColumn id="80" xr3:uid="{00000000-0010-0000-0100-000050000000}" name="【ヒアリング】大阪市の各所属での共有" dataDxfId="100"/>
    <tableColumn id="81" xr3:uid="{00000000-0010-0000-0100-000051000000}" name="【ヒアリング】支援団体間での共有" dataDxfId="99"/>
    <tableColumn id="82" xr3:uid="{00000000-0010-0000-0100-000052000000}" name="【ヒアリング】一般公表を許可" dataDxfId="98"/>
    <tableColumn id="83" xr3:uid="{00000000-0010-0000-0100-000053000000}" name="【ヒアリング】リストへの掲載を希望" dataDxfId="97"/>
    <tableColumn id="84" xr3:uid="{00000000-0010-0000-0100-000054000000}" name="【ヒアリング】_x000a_その他希望" dataDxfId="96"/>
    <tableColumn id="85" xr3:uid="{00000000-0010-0000-0100-000055000000}" name="【架電調査】大阪市の各所属での共有" dataDxfId="95"/>
    <tableColumn id="86" xr3:uid="{00000000-0010-0000-0100-000056000000}" name="【架電調査】支援団体間での共有" dataDxfId="94"/>
    <tableColumn id="87" xr3:uid="{00000000-0010-0000-0100-000057000000}" name="【架電調査】一般公表を許可" dataDxfId="93"/>
    <tableColumn id="88" xr3:uid="{00000000-0010-0000-0100-000058000000}" name="【架電調査】リストへの掲載" dataDxfId="92"/>
    <tableColumn id="89" xr3:uid="{00000000-0010-0000-0100-000059000000}" name="【架電調査】_x000a_その他希望" dataDxfId="91"/>
    <tableColumn id="90" xr3:uid="{00000000-0010-0000-0100-00005A000000}" name="韓国・朝鮮" dataDxfId="90"/>
    <tableColumn id="91" xr3:uid="{00000000-0010-0000-0100-00005B000000}" name="中国" dataDxfId="89"/>
    <tableColumn id="92" xr3:uid="{00000000-0010-0000-0100-00005C000000}" name="ベトナム" dataDxfId="88"/>
    <tableColumn id="93" xr3:uid="{00000000-0010-0000-0100-00005D000000}" name="フィリピン" dataDxfId="87"/>
    <tableColumn id="94" xr3:uid="{00000000-0010-0000-0100-00005E000000}" name="ネパール" dataDxfId="86"/>
    <tableColumn id="95" xr3:uid="{00000000-0010-0000-0100-00005F000000}" name="米国" dataDxfId="85"/>
    <tableColumn id="96" xr3:uid="{00000000-0010-0000-0100-000060000000}" name="インドネシア" dataDxfId="84"/>
    <tableColumn id="97" xr3:uid="{00000000-0010-0000-0100-000061000000}" name="タイ" dataDxfId="83"/>
    <tableColumn id="98" xr3:uid="{00000000-0010-0000-0100-000062000000}" name="ブラジル" dataDxfId="82"/>
    <tableColumn id="99" xr3:uid="{00000000-0010-0000-0100-000063000000}" name="〔参考〕日本" dataDxfId="81"/>
    <tableColumn id="100" xr3:uid="{00000000-0010-0000-0100-000064000000}" name="その他2" dataDxfId="80"/>
    <tableColumn id="101" xr3:uid="{00000000-0010-0000-0100-000065000000}" name="国籍_その他_text" dataDxfId="79"/>
    <tableColumn id="102" xr3:uid="{00000000-0010-0000-0100-000066000000}" name="国籍カウント" dataDxfId="78">
      <calculatedColumnFormula>SUM(CJ5:CT5)</calculatedColumnFormula>
    </tableColumn>
    <tableColumn id="103" xr3:uid="{00000000-0010-0000-0100-000067000000}" name="日本語" dataDxfId="77"/>
    <tableColumn id="104" xr3:uid="{00000000-0010-0000-0100-000068000000}" name="英語" dataDxfId="76"/>
    <tableColumn id="105" xr3:uid="{00000000-0010-0000-0100-000069000000}" name="中国語" dataDxfId="75"/>
    <tableColumn id="106" xr3:uid="{00000000-0010-0000-0100-00006A000000}" name="韓国・朝鮮語" dataDxfId="74"/>
    <tableColumn id="107" xr3:uid="{00000000-0010-0000-0100-00006B000000}" name="ベトナム語" dataDxfId="73"/>
    <tableColumn id="108" xr3:uid="{00000000-0010-0000-0100-00006C000000}" name="フィリピン語" dataDxfId="72"/>
    <tableColumn id="109" xr3:uid="{00000000-0010-0000-0100-00006D000000}" name="ネパール語" dataDxfId="71"/>
    <tableColumn id="110" xr3:uid="{00000000-0010-0000-0100-00006E000000}" name="インドネシア語" dataDxfId="70"/>
    <tableColumn id="111" xr3:uid="{00000000-0010-0000-0100-00006F000000}" name="タイ語" dataDxfId="69"/>
    <tableColumn id="112" xr3:uid="{00000000-0010-0000-0100-000070000000}" name="ポルトガル語" dataDxfId="68"/>
    <tableColumn id="113" xr3:uid="{00000000-0010-0000-0100-000071000000}" name="ミャンマー語" dataDxfId="67"/>
    <tableColumn id="114" xr3:uid="{00000000-0010-0000-0100-000072000000}" name="その他3" dataDxfId="66"/>
    <tableColumn id="115" xr3:uid="{00000000-0010-0000-0100-000073000000}" name="言語_その他_text" dataDxfId="65"/>
    <tableColumn id="116" xr3:uid="{00000000-0010-0000-0100-000074000000}" name="対応言語カウント" dataDxfId="64">
      <calculatedColumnFormula>SUM(CW5:DH5)</calculatedColumnFormula>
    </tableColumn>
    <tableColumn id="117" xr3:uid="{00000000-0010-0000-0100-000075000000}" name="日本の生活ルールが理解できていないのではないか。対応：" dataDxfId="63"/>
    <tableColumn id="118" xr3:uid="{00000000-0010-0000-0100-000076000000}" name="日本の生活ルールが理解できていないのではないか。対応：_text" dataDxfId="62"/>
    <tableColumn id="119" xr3:uid="{00000000-0010-0000-0100-000077000000}" name="ご近所に溶け込めないでいるのではないか。対応：" dataDxfId="61"/>
    <tableColumn id="120" xr3:uid="{00000000-0010-0000-0100-000078000000}" name="ご近所に溶け込めないでいるのではないか。対応：_text" dataDxfId="60"/>
    <tableColumn id="121" xr3:uid="{00000000-0010-0000-0100-000079000000}" name="災害時に安全に避難できないのではないか。対応：" dataDxfId="59"/>
    <tableColumn id="122" xr3:uid="{00000000-0010-0000-0100-00007A000000}" name="災害時に安全に避難できないのではないか。対応：_text" dataDxfId="58"/>
    <tableColumn id="123" xr3:uid="{00000000-0010-0000-0100-00007B000000}" name="生活に必要な情報が不足しているのではないか。対応：" dataDxfId="57"/>
    <tableColumn id="124" xr3:uid="{00000000-0010-0000-0100-00007C000000}" name="生活に必要な情報が不足しているのではないか。対応：_text" dataDxfId="56"/>
    <tableColumn id="125" xr3:uid="{00000000-0010-0000-0100-00007D000000}" name="特になし" dataDxfId="55"/>
    <tableColumn id="126" xr3:uid="{00000000-0010-0000-0100-00007E000000}" name="その他心配ごと（自由記述）" dataDxfId="54"/>
    <tableColumn id="127" xr3:uid="{00000000-0010-0000-0100-00007F000000}" name="日本語を学ぶこと" dataDxfId="53"/>
    <tableColumn id="128" xr3:uid="{00000000-0010-0000-0100-000080000000}" name="日本の生活ルールを学ぶこと" dataDxfId="52"/>
    <tableColumn id="129" xr3:uid="{00000000-0010-0000-0100-000081000000}" name="日本の文化風習を知ること" dataDxfId="51"/>
    <tableColumn id="130" xr3:uid="{00000000-0010-0000-0100-000082000000}" name="地域で相談できること" dataDxfId="50"/>
    <tableColumn id="131" xr3:uid="{00000000-0010-0000-0100-000083000000}" name="ご近所であいさつすること" dataDxfId="49"/>
    <tableColumn id="132" xr3:uid="{00000000-0010-0000-0100-000084000000}" name="地域のお祭りへの参加" dataDxfId="48"/>
    <tableColumn id="133" xr3:uid="{00000000-0010-0000-0100-000085000000}" name="地域のスポーツ・文化活動への参加" dataDxfId="47"/>
    <tableColumn id="134" xr3:uid="{00000000-0010-0000-0100-000086000000}" name="地域の清掃活動への参加" dataDxfId="46"/>
    <tableColumn id="135" xr3:uid="{00000000-0010-0000-0100-000087000000}" name="地域の防災訓練への参加" dataDxfId="45"/>
    <tableColumn id="136" xr3:uid="{00000000-0010-0000-0100-000088000000}" name="地域の自治会・町内会への加入" dataDxfId="44"/>
    <tableColumn id="137" xr3:uid="{00000000-0010-0000-0100-000089000000}" name="その他4" dataDxfId="43"/>
    <tableColumn id="138" xr3:uid="{00000000-0010-0000-0100-00008A000000}" name="その他（外国人にとって必要なもの）" dataDxfId="42"/>
    <tableColumn id="139" xr3:uid="{00000000-0010-0000-0100-00008B000000}" name="地域に住む外国人の言語を学ぶこと" dataDxfId="41"/>
    <tableColumn id="140" xr3:uid="{00000000-0010-0000-0100-00008C000000}" name="日本の生活ルールを教えること" dataDxfId="40"/>
    <tableColumn id="141" xr3:uid="{00000000-0010-0000-0100-00008D000000}" name="地域に住む外国人の文化風習を知ること" dataDxfId="39"/>
    <tableColumn id="142" xr3:uid="{00000000-0010-0000-0100-00008E000000}" name="ご近所であいさつすること5" dataDxfId="38"/>
    <tableColumn id="143" xr3:uid="{00000000-0010-0000-0100-00008F000000}" name="地域で相談できること6" dataDxfId="37"/>
    <tableColumn id="144" xr3:uid="{00000000-0010-0000-0100-000090000000}" name="地域のお祭りへの参加の呼びかけ" dataDxfId="36"/>
    <tableColumn id="145" xr3:uid="{00000000-0010-0000-0100-000091000000}" name="地域のスポーツ・文化活動への参加の呼びかけ" dataDxfId="35"/>
    <tableColumn id="146" xr3:uid="{00000000-0010-0000-0100-000092000000}" name="地域の清掃活動への参加の呼びかけ" dataDxfId="34"/>
    <tableColumn id="147" xr3:uid="{00000000-0010-0000-0100-000093000000}" name="地域の防災訓練への参加の呼びかけ" dataDxfId="33"/>
    <tableColumn id="148" xr3:uid="{00000000-0010-0000-0100-000094000000}" name="地域の自治会・町内会への加入の呼びかけ" dataDxfId="32"/>
    <tableColumn id="149" xr3:uid="{00000000-0010-0000-0100-000095000000}" name="その他7" dataDxfId="31"/>
    <tableColumn id="150" xr3:uid="{00000000-0010-0000-0100-000096000000}" name="日本人が必要なこと_その他_text" dataDxfId="30"/>
    <tableColumn id="151" xr3:uid="{00000000-0010-0000-0100-000097000000}" name="連携希望先_大阪市（24区役所を含む）" dataDxfId="29"/>
    <tableColumn id="152" xr3:uid="{00000000-0010-0000-0100-000098000000}" name="連携希望先_大阪国際交流センター" dataDxfId="28"/>
    <tableColumn id="153" xr3:uid="{00000000-0010-0000-0100-000099000000}" name="連携希望先_大阪府" dataDxfId="27"/>
    <tableColumn id="154" xr3:uid="{00000000-0010-0000-0100-00009A000000}" name="連携希望先_国の機関" dataDxfId="26"/>
    <tableColumn id="155" xr3:uid="{00000000-0010-0000-0100-00009B000000}" name="連携希望先_他の活動団体" dataDxfId="25"/>
    <tableColumn id="156" xr3:uid="{00000000-0010-0000-0100-00009C000000}" name="連携希望先_外国人コミュニティ（キーパーソン）" dataDxfId="24"/>
    <tableColumn id="157" xr3:uid="{00000000-0010-0000-0100-00009D000000}" name="連携希望先_その他" dataDxfId="23"/>
    <tableColumn id="158" xr3:uid="{00000000-0010-0000-0100-00009E000000}" name="連携希望先_その他_text" dataDxfId="22"/>
    <tableColumn id="159" xr3:uid="{00000000-0010-0000-0100-00009F000000}" name="連携希望先_特になし" dataDxfId="21"/>
    <tableColumn id="160" xr3:uid="{00000000-0010-0000-0100-0000A0000000}" name="情報の受発信" dataDxfId="20"/>
    <tableColumn id="161" xr3:uid="{00000000-0010-0000-0100-0000A1000000}" name="活動の協働" dataDxfId="19"/>
    <tableColumn id="162" xr3:uid="{00000000-0010-0000-0100-0000A2000000}" name="その他8" dataDxfId="18"/>
    <tableColumn id="163" xr3:uid="{00000000-0010-0000-0100-0000A3000000}" name="その他詳細または連携内容の詳細_text9" dataDxfId="17"/>
    <tableColumn id="164" xr3:uid="{00000000-0010-0000-0100-0000A4000000}" name="【ヒアリング】_x000a_団体情報と取り組みについて" dataDxfId="16"/>
    <tableColumn id="165" xr3:uid="{00000000-0010-0000-0100-0000A5000000}" name="【ヒアリング】_x000a_問題・課題" dataDxfId="15"/>
    <tableColumn id="166" xr3:uid="{00000000-0010-0000-0100-0000A6000000}" name="【ヒアリング】_x000a_ニーズ" dataDxfId="14"/>
    <tableColumn id="167" xr3:uid="{00000000-0010-0000-0100-0000A7000000}" name="【ヒアリング】_x000a_その他" dataDxfId="13"/>
    <tableColumn id="168" xr3:uid="{00000000-0010-0000-0100-0000A8000000}" name="高齢者" dataDxfId="12"/>
    <tableColumn id="169" xr3:uid="{00000000-0010-0000-0100-0000A9000000}" name="障がい者" dataDxfId="11"/>
    <tableColumn id="170" xr3:uid="{00000000-0010-0000-0100-0000AA000000}" name="子ども" dataDxfId="10"/>
    <tableColumn id="171" xr3:uid="{00000000-0010-0000-0100-0000AB000000}" name="健康づくり・医療" dataDxfId="9"/>
    <tableColumn id="172" xr3:uid="{00000000-0010-0000-0100-0000AC000000}" name="防災・安全・災害支援" dataDxfId="8"/>
    <tableColumn id="173" xr3:uid="{00000000-0010-0000-0100-0000AD000000}" name="教育・人権" dataDxfId="7"/>
    <tableColumn id="174" xr3:uid="{00000000-0010-0000-0100-0000AE000000}" name="雇用・社会生活・男女共同参画" dataDxfId="6"/>
    <tableColumn id="175" xr3:uid="{00000000-0010-0000-0100-0000AF000000}" name="国際協力・多文化共生" dataDxfId="5"/>
    <tableColumn id="176" xr3:uid="{00000000-0010-0000-0100-0000B0000000}" name="地域活性・まちづくり" dataDxfId="4"/>
    <tableColumn id="177" xr3:uid="{00000000-0010-0000-0100-0000B1000000}" name="文化・芸能・スポーツ" dataDxfId="3"/>
    <tableColumn id="178" xr3:uid="{00000000-0010-0000-0100-0000B2000000}" name="ＩＣＴ・科学・環境" dataDxfId="2"/>
    <tableColumn id="179" xr3:uid="{00000000-0010-0000-0100-0000B3000000}" name="その他" dataDxfId="1"/>
    <tableColumn id="180" xr3:uid="{00000000-0010-0000-0100-0000B4000000}" name="チラシ送付"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obda.or.jp/" TargetMode="External"/><Relationship Id="rId117" Type="http://schemas.openxmlformats.org/officeDocument/2006/relationships/hyperlink" Target="https://www.city.osaka.lg.jp/kyoiku/page/0000467220.html" TargetMode="External"/><Relationship Id="rId21" Type="http://schemas.openxmlformats.org/officeDocument/2006/relationships/hyperlink" Target="http://www.kansai-doyukai.or.jp/" TargetMode="External"/><Relationship Id="rId42" Type="http://schemas.openxmlformats.org/officeDocument/2006/relationships/hyperlink" Target="https://cafe.daum.net/osakalife" TargetMode="External"/><Relationship Id="rId47" Type="http://schemas.openxmlformats.org/officeDocument/2006/relationships/hyperlink" Target="https://nishiyodoic.net/organization/" TargetMode="External"/><Relationship Id="rId63" Type="http://schemas.openxmlformats.org/officeDocument/2006/relationships/hyperlink" Target="http://yusinjinzai.co.jp/" TargetMode="External"/><Relationship Id="rId68" Type="http://schemas.openxmlformats.org/officeDocument/2006/relationships/hyperlink" Target="https://i-seifu.com/jp/" TargetMode="External"/><Relationship Id="rId84" Type="http://schemas.openxmlformats.org/officeDocument/2006/relationships/hyperlink" Target="http://takahashi-metal.com/" TargetMode="External"/><Relationship Id="rId89" Type="http://schemas.openxmlformats.org/officeDocument/2006/relationships/hyperlink" Target="https://care-nw.org/" TargetMode="External"/><Relationship Id="rId112" Type="http://schemas.openxmlformats.org/officeDocument/2006/relationships/hyperlink" Target="https://kadoma-film.com/" TargetMode="External"/><Relationship Id="rId133" Type="http://schemas.openxmlformats.org/officeDocument/2006/relationships/hyperlink" Target="https://www.city.osaka.lg.jp/kyoiku/page/0000467220.html" TargetMode="External"/><Relationship Id="rId138" Type="http://schemas.openxmlformats.org/officeDocument/2006/relationships/hyperlink" Target="https://www.city.osaka.lg.jp/kyoiku/page/0000467220.html" TargetMode="External"/><Relationship Id="rId154" Type="http://schemas.openxmlformats.org/officeDocument/2006/relationships/printerSettings" Target="../printerSettings/printerSettings1.bin"/><Relationship Id="rId16" Type="http://schemas.openxmlformats.org/officeDocument/2006/relationships/hyperlink" Target="https://sinapis.osaka.catholic.jp/" TargetMode="External"/><Relationship Id="rId107" Type="http://schemas.openxmlformats.org/officeDocument/2006/relationships/hyperlink" Target="https://www.kansai-gijyutsu.org/" TargetMode="External"/><Relationship Id="rId11" Type="http://schemas.openxmlformats.org/officeDocument/2006/relationships/hyperlink" Target="https://access-hr.jp/" TargetMode="External"/><Relationship Id="rId32" Type="http://schemas.openxmlformats.org/officeDocument/2006/relationships/hyperlink" Target="http://jcom-ies.co.jp/" TargetMode="External"/><Relationship Id="rId37" Type="http://schemas.openxmlformats.org/officeDocument/2006/relationships/hyperlink" Target="https://www.smile-cleaper.com/" TargetMode="External"/><Relationship Id="rId53" Type="http://schemas.openxmlformats.org/officeDocument/2006/relationships/hyperlink" Target="https://navi.or.jp/" TargetMode="External"/><Relationship Id="rId58" Type="http://schemas.openxmlformats.org/officeDocument/2006/relationships/hyperlink" Target="https://korea-ngo.org/" TargetMode="External"/><Relationship Id="rId74" Type="http://schemas.openxmlformats.org/officeDocument/2006/relationships/hyperlink" Target="http://osaka-intlacademy.jp/" TargetMode="External"/><Relationship Id="rId79" Type="http://schemas.openxmlformats.org/officeDocument/2006/relationships/hyperlink" Target="http://globalcareer-osaka.com/" TargetMode="External"/><Relationship Id="rId102" Type="http://schemas.openxmlformats.org/officeDocument/2006/relationships/hyperlink" Target="http://j-t-t.org/" TargetMode="External"/><Relationship Id="rId123" Type="http://schemas.openxmlformats.org/officeDocument/2006/relationships/hyperlink" Target="https://www.city.osaka.lg.jp/kyoiku/page/0000467220.html" TargetMode="External"/><Relationship Id="rId128" Type="http://schemas.openxmlformats.org/officeDocument/2006/relationships/hyperlink" Target="https://www.city.osaka.lg.jp/kyoiku/page/0000467220.html" TargetMode="External"/><Relationship Id="rId144" Type="http://schemas.openxmlformats.org/officeDocument/2006/relationships/hyperlink" Target="https://thumbsup-osaka.com/" TargetMode="External"/><Relationship Id="rId149" Type="http://schemas.openxmlformats.org/officeDocument/2006/relationships/hyperlink" Target="https://www.tsuitamon.jp/npo" TargetMode="External"/><Relationship Id="rId5" Type="http://schemas.openxmlformats.org/officeDocument/2006/relationships/hyperlink" Target="https://japanvisacenter.com/" TargetMode="External"/><Relationship Id="rId90" Type="http://schemas.openxmlformats.org/officeDocument/2006/relationships/hyperlink" Target="https://manabel-japan.com/" TargetMode="External"/><Relationship Id="rId95" Type="http://schemas.openxmlformats.org/officeDocument/2006/relationships/hyperlink" Target="http://globallink.or.jp/" TargetMode="External"/><Relationship Id="rId22" Type="http://schemas.openxmlformats.org/officeDocument/2006/relationships/hyperlink" Target="https://oisca.org/" TargetMode="External"/><Relationship Id="rId27" Type="http://schemas.openxmlformats.org/officeDocument/2006/relationships/hyperlink" Target="https://rink-osaka.com/" TargetMode="External"/><Relationship Id="rId43" Type="http://schemas.openxmlformats.org/officeDocument/2006/relationships/hyperlink" Target="http://www.aozora.or.jp/" TargetMode="External"/><Relationship Id="rId48" Type="http://schemas.openxmlformats.org/officeDocument/2006/relationships/hyperlink" Target="http://cocokara100.com/" TargetMode="External"/><Relationship Id="rId64" Type="http://schemas.openxmlformats.org/officeDocument/2006/relationships/hyperlink" Target="https://sanei-1970.com/" TargetMode="External"/><Relationship Id="rId69" Type="http://schemas.openxmlformats.org/officeDocument/2006/relationships/hyperlink" Target="http://yosami-hr.com/children" TargetMode="External"/><Relationship Id="rId113" Type="http://schemas.openxmlformats.org/officeDocument/2006/relationships/hyperlink" Target="https://www.city.osaka-izumi.lg.jp/kakukano/syougaibu/shogaisuisin/kokusai/kokusaikouryu_1.html" TargetMode="External"/><Relationship Id="rId118" Type="http://schemas.openxmlformats.org/officeDocument/2006/relationships/hyperlink" Target="https://www.city.osaka.lg.jp/kyoiku/page/0000467220.html" TargetMode="External"/><Relationship Id="rId134" Type="http://schemas.openxmlformats.org/officeDocument/2006/relationships/hyperlink" Target="https://www.city.osaka.lg.jp/kyoiku/page/0000467220.html" TargetMode="External"/><Relationship Id="rId139" Type="http://schemas.openxmlformats.org/officeDocument/2006/relationships/hyperlink" Target="https://www.city.osaka.lg.jp/kyoiku/page/0000467220.html" TargetMode="External"/><Relationship Id="rId80" Type="http://schemas.openxmlformats.org/officeDocument/2006/relationships/hyperlink" Target="https://www.asahi-humanresource.com/" TargetMode="External"/><Relationship Id="rId85" Type="http://schemas.openxmlformats.org/officeDocument/2006/relationships/hyperlink" Target="http://toyotec.org/" TargetMode="External"/><Relationship Id="rId150" Type="http://schemas.openxmlformats.org/officeDocument/2006/relationships/hyperlink" Target="https://thumbsup-osaka.com/" TargetMode="External"/><Relationship Id="rId155" Type="http://schemas.openxmlformats.org/officeDocument/2006/relationships/vmlDrawing" Target="../drawings/vmlDrawing1.vml"/><Relationship Id="rId12" Type="http://schemas.openxmlformats.org/officeDocument/2006/relationships/hyperlink" Target="http://www.ofix.or.jp/" TargetMode="External"/><Relationship Id="rId17" Type="http://schemas.openxmlformats.org/officeDocument/2006/relationships/hyperlink" Target="https://posteed.jp/" TargetMode="External"/><Relationship Id="rId33" Type="http://schemas.openxmlformats.org/officeDocument/2006/relationships/hyperlink" Target="https://lucido.co.jp/" TargetMode="External"/><Relationship Id="rId38" Type="http://schemas.openxmlformats.org/officeDocument/2006/relationships/hyperlink" Target="http://ichioka-nihongo.org/" TargetMode="External"/><Relationship Id="rId59" Type="http://schemas.openxmlformats.org/officeDocument/2006/relationships/hyperlink" Target="http://taminzoku.com/" TargetMode="External"/><Relationship Id="rId103" Type="http://schemas.openxmlformats.org/officeDocument/2006/relationships/hyperlink" Target="https://www.a-atoms.info/" TargetMode="External"/><Relationship Id="rId108" Type="http://schemas.openxmlformats.org/officeDocument/2006/relationships/hyperlink" Target="https://www.kensetumap.com/company/619931/" TargetMode="External"/><Relationship Id="rId124" Type="http://schemas.openxmlformats.org/officeDocument/2006/relationships/hyperlink" Target="https://www.city.osaka.lg.jp/kyoiku/page/0000467220.html" TargetMode="External"/><Relationship Id="rId129" Type="http://schemas.openxmlformats.org/officeDocument/2006/relationships/hyperlink" Target="https://www.city.osaka.lg.jp/kyoiku/page/0000467220.html" TargetMode="External"/><Relationship Id="rId20" Type="http://schemas.openxmlformats.org/officeDocument/2006/relationships/hyperlink" Target="https://sub-global.com/" TargetMode="External"/><Relationship Id="rId41" Type="http://schemas.openxmlformats.org/officeDocument/2006/relationships/hyperlink" Target="https://sepparam-bunko.jimdofree.com/" TargetMode="External"/><Relationship Id="rId54" Type="http://schemas.openxmlformats.org/officeDocument/2006/relationships/hyperlink" Target="https://www.mead-jp.com/school" TargetMode="External"/><Relationship Id="rId62" Type="http://schemas.openxmlformats.org/officeDocument/2006/relationships/hyperlink" Target="http://www.clip-s.co.jp/index.html" TargetMode="External"/><Relationship Id="rId70" Type="http://schemas.openxmlformats.org/officeDocument/2006/relationships/hyperlink" Target="http://www.interpeople.or.jp/" TargetMode="External"/><Relationship Id="rId75" Type="http://schemas.openxmlformats.org/officeDocument/2006/relationships/hyperlink" Target="https://luckwork.co.jp/" TargetMode="External"/><Relationship Id="rId83" Type="http://schemas.openxmlformats.org/officeDocument/2006/relationships/hyperlink" Target="http://www.jbu.jp/" TargetMode="External"/><Relationship Id="rId88" Type="http://schemas.openxmlformats.org/officeDocument/2006/relationships/hyperlink" Target="https://suita-sifa.org/" TargetMode="External"/><Relationship Id="rId91" Type="http://schemas.openxmlformats.org/officeDocument/2006/relationships/hyperlink" Target="https://www.senri-keiei.com/index.php" TargetMode="External"/><Relationship Id="rId96" Type="http://schemas.openxmlformats.org/officeDocument/2006/relationships/hyperlink" Target="https://isshin-coop.or.jp/" TargetMode="External"/><Relationship Id="rId111" Type="http://schemas.openxmlformats.org/officeDocument/2006/relationships/hyperlink" Target="https://www.kwansei.ac.jp/sis" TargetMode="External"/><Relationship Id="rId132" Type="http://schemas.openxmlformats.org/officeDocument/2006/relationships/hyperlink" Target="https://www.city.osaka.lg.jp/kyoiku/page/0000467220.html" TargetMode="External"/><Relationship Id="rId140" Type="http://schemas.openxmlformats.org/officeDocument/2006/relationships/hyperlink" Target="https://www.city.osaka.lg.jp/kyoiku/page/0000467220.html" TargetMode="External"/><Relationship Id="rId145" Type="http://schemas.openxmlformats.org/officeDocument/2006/relationships/hyperlink" Target="https://osaka-yha.or.jp/nagai/" TargetMode="External"/><Relationship Id="rId153" Type="http://schemas.openxmlformats.org/officeDocument/2006/relationships/hyperlink" Target="https://osaka-yha.or.jp/nagai/" TargetMode="External"/><Relationship Id="rId1" Type="http://schemas.openxmlformats.org/officeDocument/2006/relationships/hyperlink" Target="https://www.nepalquake-aid.jp/" TargetMode="External"/><Relationship Id="rId6" Type="http://schemas.openxmlformats.org/officeDocument/2006/relationships/hyperlink" Target="https://www.ucf.jp/" TargetMode="External"/><Relationship Id="rId15" Type="http://schemas.openxmlformats.org/officeDocument/2006/relationships/hyperlink" Target="https://wakamono-isa.com/" TargetMode="External"/><Relationship Id="rId23" Type="http://schemas.openxmlformats.org/officeDocument/2006/relationships/hyperlink" Target="https://oicjapan.org/ja/" TargetMode="External"/><Relationship Id="rId28" Type="http://schemas.openxmlformats.org/officeDocument/2006/relationships/hyperlink" Target="https://www.hurights.or.jp/japan/" TargetMode="External"/><Relationship Id="rId36" Type="http://schemas.openxmlformats.org/officeDocument/2006/relationships/hyperlink" Target="https://www.culinary.ac.jp/" TargetMode="External"/><Relationship Id="rId49" Type="http://schemas.openxmlformats.org/officeDocument/2006/relationships/hyperlink" Target="https://www.npotabumane.com/" TargetMode="External"/><Relationship Id="rId57" Type="http://schemas.openxmlformats.org/officeDocument/2006/relationships/hyperlink" Target="https://www.nrj.ac.jp/" TargetMode="External"/><Relationship Id="rId106" Type="http://schemas.openxmlformats.org/officeDocument/2006/relationships/hyperlink" Target="http://www.poplar-id.com/" TargetMode="External"/><Relationship Id="rId114" Type="http://schemas.openxmlformats.org/officeDocument/2006/relationships/hyperlink" Target="https://kasaharakazumasa.wixsite.com/zum-office" TargetMode="External"/><Relationship Id="rId119" Type="http://schemas.openxmlformats.org/officeDocument/2006/relationships/hyperlink" Target="https://www.city.osaka.lg.jp/kyoiku/page/0000467220.html" TargetMode="External"/><Relationship Id="rId127" Type="http://schemas.openxmlformats.org/officeDocument/2006/relationships/hyperlink" Target="https://www.city.osaka.lg.jp/kyoiku/page/0000467220.html" TargetMode="External"/><Relationship Id="rId10" Type="http://schemas.openxmlformats.org/officeDocument/2006/relationships/hyperlink" Target="https://osakanpo.org/" TargetMode="External"/><Relationship Id="rId31" Type="http://schemas.openxmlformats.org/officeDocument/2006/relationships/hyperlink" Target="https://www.clover-li.co.jp/index.html" TargetMode="External"/><Relationship Id="rId44" Type="http://schemas.openxmlformats.org/officeDocument/2006/relationships/hyperlink" Target="https://yusei-y.com/" TargetMode="External"/><Relationship Id="rId52" Type="http://schemas.openxmlformats.org/officeDocument/2006/relationships/hyperlink" Target="http://www.certec.co.jp/" TargetMode="External"/><Relationship Id="rId60" Type="http://schemas.openxmlformats.org/officeDocument/2006/relationships/hyperlink" Target="https://www.ikunotabunkaflat.org/" TargetMode="External"/><Relationship Id="rId65" Type="http://schemas.openxmlformats.org/officeDocument/2006/relationships/hyperlink" Target="https://linkup-jaja.org/" TargetMode="External"/><Relationship Id="rId73" Type="http://schemas.openxmlformats.org/officeDocument/2006/relationships/hyperlink" Target="http://nishinari-shakyo.jp/" TargetMode="External"/><Relationship Id="rId78" Type="http://schemas.openxmlformats.org/officeDocument/2006/relationships/hyperlink" Target="https://ifa-kishiwada.rinku.org/" TargetMode="External"/><Relationship Id="rId81" Type="http://schemas.openxmlformats.org/officeDocument/2006/relationships/hyperlink" Target="https://everlasting-japan.co.jp/" TargetMode="External"/><Relationship Id="rId86" Type="http://schemas.openxmlformats.org/officeDocument/2006/relationships/hyperlink" Target="https://www.gai-rou.com/shien/27695/" TargetMode="External"/><Relationship Id="rId94" Type="http://schemas.openxmlformats.org/officeDocument/2006/relationships/hyperlink" Target="http://kyoushin-group.co.jp/index.html" TargetMode="External"/><Relationship Id="rId99" Type="http://schemas.openxmlformats.org/officeDocument/2006/relationships/hyperlink" Target="https://freespacekanno.amebaownd.com/" TargetMode="External"/><Relationship Id="rId101" Type="http://schemas.openxmlformats.org/officeDocument/2006/relationships/hyperlink" Target="https://kawachi-dream.or.jp/" TargetMode="External"/><Relationship Id="rId122" Type="http://schemas.openxmlformats.org/officeDocument/2006/relationships/hyperlink" Target="https://www.city.osaka.lg.jp/kyoiku/page/0000467220.html" TargetMode="External"/><Relationship Id="rId130" Type="http://schemas.openxmlformats.org/officeDocument/2006/relationships/hyperlink" Target="https://www.city.osaka.lg.jp/kyoiku/page/0000467220.html" TargetMode="External"/><Relationship Id="rId135" Type="http://schemas.openxmlformats.org/officeDocument/2006/relationships/hyperlink" Target="https://www.city.osaka.lg.jp/kyoiku/page/0000467220.html" TargetMode="External"/><Relationship Id="rId143" Type="http://schemas.openxmlformats.org/officeDocument/2006/relationships/hyperlink" Target="https://www.osakacommunity.jp/higashiyodogawa-kaikan/lesson/%E5%88%9D%E7%B4%9A%E6%97%A5%E6%9C%AC%E8%AA%9E%E6%95%99%E5%AE%A4-4/" TargetMode="External"/><Relationship Id="rId148" Type="http://schemas.openxmlformats.org/officeDocument/2006/relationships/hyperlink" Target="https://amemura-fudousan.co.jp/" TargetMode="External"/><Relationship Id="rId151" Type="http://schemas.openxmlformats.org/officeDocument/2006/relationships/hyperlink" Target="https://team.expo2025.or.jp/ja/challenge/1248" TargetMode="External"/><Relationship Id="rId156" Type="http://schemas.openxmlformats.org/officeDocument/2006/relationships/table" Target="../tables/table1.xml"/><Relationship Id="rId4" Type="http://schemas.openxmlformats.org/officeDocument/2006/relationships/hyperlink" Target="https://www.ecc.co.jp/" TargetMode="External"/><Relationship Id="rId9" Type="http://schemas.openxmlformats.org/officeDocument/2006/relationships/hyperlink" Target="https://nihonasia.com/company/" TargetMode="External"/><Relationship Id="rId13" Type="http://schemas.openxmlformats.org/officeDocument/2006/relationships/hyperlink" Target="http://www.osakafusyakyo.or.jp/" TargetMode="External"/><Relationship Id="rId18" Type="http://schemas.openxmlformats.org/officeDocument/2006/relationships/hyperlink" Target="https://www.kaigai-support.or.jp/" TargetMode="External"/><Relationship Id="rId39" Type="http://schemas.openxmlformats.org/officeDocument/2006/relationships/hyperlink" Target="http://jinken-jinzai.net/" TargetMode="External"/><Relationship Id="rId109" Type="http://schemas.openxmlformats.org/officeDocument/2006/relationships/hyperlink" Target="https://mafga.or.jp/" TargetMode="External"/><Relationship Id="rId34" Type="http://schemas.openxmlformats.org/officeDocument/2006/relationships/hyperlink" Target="https://www.discovery-support.com/" TargetMode="External"/><Relationship Id="rId50" Type="http://schemas.openxmlformats.org/officeDocument/2006/relationships/hyperlink" Target="http://peraichi.com/landing_pages/view/hakobune2092" TargetMode="External"/><Relationship Id="rId55" Type="http://schemas.openxmlformats.org/officeDocument/2006/relationships/hyperlink" Target="http://www.ock.or.jp/" TargetMode="External"/><Relationship Id="rId76" Type="http://schemas.openxmlformats.org/officeDocument/2006/relationships/hyperlink" Target="https://nextaff.jp/" TargetMode="External"/><Relationship Id="rId97" Type="http://schemas.openxmlformats.org/officeDocument/2006/relationships/hyperlink" Target="http://a-jinzai.jp/" TargetMode="External"/><Relationship Id="rId104" Type="http://schemas.openxmlformats.org/officeDocument/2006/relationships/hyperlink" Target="http://tifa-toyonaka.org/" TargetMode="External"/><Relationship Id="rId120" Type="http://schemas.openxmlformats.org/officeDocument/2006/relationships/hyperlink" Target="https://www.city.osaka.lg.jp/kyoiku/page/0000467220.html" TargetMode="External"/><Relationship Id="rId125" Type="http://schemas.openxmlformats.org/officeDocument/2006/relationships/hyperlink" Target="https://www.city.osaka.lg.jp/kyoiku/page/0000467220.html" TargetMode="External"/><Relationship Id="rId141" Type="http://schemas.openxmlformats.org/officeDocument/2006/relationships/hyperlink" Target="https://www.city.osaka.lg.jp/kyoiku/page/0000467220.html" TargetMode="External"/><Relationship Id="rId146" Type="http://schemas.openxmlformats.org/officeDocument/2006/relationships/hyperlink" Target="https://team.expo2025.or.jp/ja/challenge/1248" TargetMode="External"/><Relationship Id="rId7" Type="http://schemas.openxmlformats.org/officeDocument/2006/relationships/hyperlink" Target="https://www.oct.ac.jp/" TargetMode="External"/><Relationship Id="rId71" Type="http://schemas.openxmlformats.org/officeDocument/2006/relationships/hyperlink" Target="http://o-caresupport.jp/" TargetMode="External"/><Relationship Id="rId92" Type="http://schemas.openxmlformats.org/officeDocument/2006/relationships/hyperlink" Target="https://www.ifos.or.jp/" TargetMode="External"/><Relationship Id="rId2" Type="http://schemas.openxmlformats.org/officeDocument/2006/relationships/hyperlink" Target="http://itactechno.org/" TargetMode="External"/><Relationship Id="rId29" Type="http://schemas.openxmlformats.org/officeDocument/2006/relationships/hyperlink" Target="http://okotac.org/" TargetMode="External"/><Relationship Id="rId24" Type="http://schemas.openxmlformats.org/officeDocument/2006/relationships/hyperlink" Target="https://www.hs-jobs.com/" TargetMode="External"/><Relationship Id="rId40" Type="http://schemas.openxmlformats.org/officeDocument/2006/relationships/hyperlink" Target="https://www.ih-osaka.or.jp/" TargetMode="External"/><Relationship Id="rId45" Type="http://schemas.openxmlformats.org/officeDocument/2006/relationships/hyperlink" Target="https://osakamasjid.org/" TargetMode="External"/><Relationship Id="rId66" Type="http://schemas.openxmlformats.org/officeDocument/2006/relationships/hyperlink" Target="https://world--gift.com/" TargetMode="External"/><Relationship Id="rId87" Type="http://schemas.openxmlformats.org/officeDocument/2006/relationships/hyperlink" Target="https://www.rtk-co.jp/index.html" TargetMode="External"/><Relationship Id="rId110" Type="http://schemas.openxmlformats.org/officeDocument/2006/relationships/hyperlink" Target="https://www.hni.co.jp/" TargetMode="External"/><Relationship Id="rId115" Type="http://schemas.openxmlformats.org/officeDocument/2006/relationships/hyperlink" Target="https://onakatr.com/" TargetMode="External"/><Relationship Id="rId131" Type="http://schemas.openxmlformats.org/officeDocument/2006/relationships/hyperlink" Target="https://www.city.osaka.lg.jp/kyoiku/page/0000467220.html" TargetMode="External"/><Relationship Id="rId136" Type="http://schemas.openxmlformats.org/officeDocument/2006/relationships/hyperlink" Target="https://www.city.osaka.lg.jp/kyoiku/page/0000467220.html" TargetMode="External"/><Relationship Id="rId157" Type="http://schemas.openxmlformats.org/officeDocument/2006/relationships/comments" Target="../comments1.xml"/><Relationship Id="rId61" Type="http://schemas.openxmlformats.org/officeDocument/2006/relationships/hyperlink" Target="https://soltec21.co.jp/" TargetMode="External"/><Relationship Id="rId82" Type="http://schemas.openxmlformats.org/officeDocument/2006/relationships/hyperlink" Target="https://systems.jff.co.jp/" TargetMode="External"/><Relationship Id="rId152" Type="http://schemas.openxmlformats.org/officeDocument/2006/relationships/hyperlink" Target="https://sanboram.org/" TargetMode="External"/><Relationship Id="rId19" Type="http://schemas.openxmlformats.org/officeDocument/2006/relationships/hyperlink" Target="https://fujileading.jp/contact/contact.html" TargetMode="External"/><Relationship Id="rId14" Type="http://schemas.openxmlformats.org/officeDocument/2006/relationships/hyperlink" Target="https://sanetosaka.com/" TargetMode="External"/><Relationship Id="rId30" Type="http://schemas.openxmlformats.org/officeDocument/2006/relationships/hyperlink" Target="http://www1.plala.or.jp/koharudanji/site.top/npo.html" TargetMode="External"/><Relationship Id="rId35" Type="http://schemas.openxmlformats.org/officeDocument/2006/relationships/hyperlink" Target="https://www.osakaymca.ac.jp/college/index.html" TargetMode="External"/><Relationship Id="rId56" Type="http://schemas.openxmlformats.org/officeDocument/2006/relationships/hyperlink" Target="https://www.hirofoodservice.com/" TargetMode="External"/><Relationship Id="rId77" Type="http://schemas.openxmlformats.org/officeDocument/2006/relationships/hyperlink" Target="https://kaizukakokusai.jimdofree.com/" TargetMode="External"/><Relationship Id="rId100" Type="http://schemas.openxmlformats.org/officeDocument/2006/relationships/hyperlink" Target="http://rintec-jp.com/" TargetMode="External"/><Relationship Id="rId105" Type="http://schemas.openxmlformats.org/officeDocument/2006/relationships/hyperlink" Target="https://everlife-coop2018.com/" TargetMode="External"/><Relationship Id="rId126" Type="http://schemas.openxmlformats.org/officeDocument/2006/relationships/hyperlink" Target="https://www.city.osaka.lg.jp/kyoiku/page/0000467220.html" TargetMode="External"/><Relationship Id="rId147" Type="http://schemas.openxmlformats.org/officeDocument/2006/relationships/hyperlink" Target="https://sanboram.org/" TargetMode="External"/><Relationship Id="rId8" Type="http://schemas.openxmlformats.org/officeDocument/2006/relationships/hyperlink" Target="http://osaka.ywca.or.jp/home.html" TargetMode="External"/><Relationship Id="rId51" Type="http://schemas.openxmlformats.org/officeDocument/2006/relationships/hyperlink" Target="https://www.yodogawaku-shakyo.com/" TargetMode="External"/><Relationship Id="rId72" Type="http://schemas.openxmlformats.org/officeDocument/2006/relationships/hyperlink" Target="https://www.nisshinkyo.org/search/college.php?id=347" TargetMode="External"/><Relationship Id="rId93" Type="http://schemas.openxmlformats.org/officeDocument/2006/relationships/hyperlink" Target="https://www.issyoukenmei.com/" TargetMode="External"/><Relationship Id="rId98" Type="http://schemas.openxmlformats.org/officeDocument/2006/relationships/hyperlink" Target="https://feso.or.jp/" TargetMode="External"/><Relationship Id="rId121" Type="http://schemas.openxmlformats.org/officeDocument/2006/relationships/hyperlink" Target="https://www.city.osaka.lg.jp/kyoiku/page/0000467220.html" TargetMode="External"/><Relationship Id="rId142" Type="http://schemas.openxmlformats.org/officeDocument/2006/relationships/hyperlink" Target="https://www.city.osaka.lg.jp/kyoiku/page/0000467220.html" TargetMode="External"/><Relationship Id="rId3" Type="http://schemas.openxmlformats.org/officeDocument/2006/relationships/hyperlink" Target="http://medekiku.jp/" TargetMode="External"/><Relationship Id="rId25" Type="http://schemas.openxmlformats.org/officeDocument/2006/relationships/hyperlink" Target="https://morikokusalon.wixsite.com/my-site-1" TargetMode="External"/><Relationship Id="rId46" Type="http://schemas.openxmlformats.org/officeDocument/2006/relationships/hyperlink" Target="http://diversityjapan.jp/" TargetMode="External"/><Relationship Id="rId67" Type="http://schemas.openxmlformats.org/officeDocument/2006/relationships/hyperlink" Target="http://www.community4children.com/" TargetMode="External"/><Relationship Id="rId116" Type="http://schemas.openxmlformats.org/officeDocument/2006/relationships/hyperlink" Target="https://www.city.osaka.lg.jp/kyoiku/page/0000467220.html" TargetMode="External"/><Relationship Id="rId137" Type="http://schemas.openxmlformats.org/officeDocument/2006/relationships/hyperlink" Target="https://www.city.osaka.lg.jp/kyoiku/page/0000467220.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172"/>
  <sheetViews>
    <sheetView tabSelected="1" view="pageBreakPreview" zoomScale="85" zoomScaleNormal="85" zoomScaleSheetLayoutView="85" workbookViewId="0">
      <pane xSplit="4" ySplit="5" topLeftCell="I6" activePane="bottomRight" state="frozen"/>
      <selection sqref="A1:XFD1048576"/>
      <selection pane="topRight" sqref="A1:XFD1048576"/>
      <selection pane="bottomLeft" sqref="A1:XFD1048576"/>
      <selection pane="bottomRight" activeCell="B4" sqref="B4"/>
    </sheetView>
  </sheetViews>
  <sheetFormatPr defaultColWidth="8.69921875" defaultRowHeight="23.4" customHeight="1"/>
  <cols>
    <col min="1" max="1" width="9.69921875" style="19" hidden="1" customWidth="1"/>
    <col min="2" max="2" width="8.69921875" style="19"/>
    <col min="3" max="3" width="46" style="17" customWidth="1"/>
    <col min="4" max="4" width="30.69921875" style="17" hidden="1" customWidth="1"/>
    <col min="5" max="5" width="19.19921875" style="17" hidden="1" customWidth="1"/>
    <col min="6" max="6" width="11.09765625" style="17" hidden="1" customWidth="1"/>
    <col min="7" max="7" width="9.59765625" style="17" hidden="1" customWidth="1"/>
    <col min="8" max="8" width="6.69921875" style="17" hidden="1" customWidth="1"/>
    <col min="9" max="9" width="13.5" style="17" customWidth="1"/>
    <col min="10" max="10" width="37.69921875" style="17" customWidth="1"/>
    <col min="11" max="11" width="14.8984375" style="17" customWidth="1"/>
    <col min="12" max="12" width="9.19921875" style="17" hidden="1" customWidth="1"/>
    <col min="13" max="13" width="13.09765625" style="17" hidden="1" customWidth="1"/>
    <col min="14" max="14" width="31.19921875" style="17" customWidth="1"/>
    <col min="15" max="15" width="9.69921875" style="17" hidden="1" customWidth="1"/>
    <col min="16" max="16" width="8.69921875" style="17" hidden="1" customWidth="1"/>
    <col min="17" max="17" width="10.8984375" style="17" hidden="1" customWidth="1"/>
    <col min="18" max="18" width="8.69921875" style="17" hidden="1" customWidth="1"/>
    <col min="19" max="19" width="10.3984375" style="17" hidden="1" customWidth="1"/>
    <col min="20" max="20" width="12.69921875" style="17" hidden="1" customWidth="1"/>
    <col min="21" max="22" width="9.59765625" style="17" hidden="1" customWidth="1"/>
    <col min="23" max="23" width="11.09765625" style="17" hidden="1" customWidth="1"/>
    <col min="24" max="24" width="22.3984375" style="17" customWidth="1"/>
    <col min="25" max="25" width="30.69921875" style="19" hidden="1" customWidth="1"/>
    <col min="26" max="26" width="23.3984375" style="19" hidden="1" customWidth="1"/>
    <col min="27" max="28" width="6.19921875" style="19" hidden="1" customWidth="1"/>
    <col min="29" max="50" width="4.8984375" style="19" hidden="1" customWidth="1"/>
    <col min="51" max="55" width="6.19921875" style="19" hidden="1" customWidth="1"/>
    <col min="56" max="56" width="5.5" style="19" hidden="1" customWidth="1"/>
    <col min="57" max="57" width="23.69921875" style="19" hidden="1" customWidth="1"/>
    <col min="58" max="58" width="15" style="19" hidden="1" customWidth="1"/>
    <col min="59" max="61" width="12.5" style="19" hidden="1" customWidth="1"/>
    <col min="62" max="62" width="15" style="24" hidden="1" customWidth="1"/>
    <col min="63" max="63" width="12.5" style="19" hidden="1" customWidth="1"/>
    <col min="64" max="70" width="11.69921875" style="19" hidden="1" customWidth="1"/>
    <col min="71" max="71" width="15.69921875" style="19" hidden="1" customWidth="1"/>
    <col min="72" max="72" width="11.09765625" style="19" hidden="1" customWidth="1"/>
    <col min="73" max="76" width="19.5" style="19" hidden="1" customWidth="1"/>
    <col min="77" max="77" width="25.09765625" style="19" hidden="1" customWidth="1"/>
    <col min="78" max="81" width="17.8984375" style="19" hidden="1" customWidth="1"/>
    <col min="82" max="82" width="20.5" style="19" hidden="1" customWidth="1"/>
    <col min="83" max="86" width="18.59765625" style="19" hidden="1" customWidth="1"/>
    <col min="87" max="87" width="19.69921875" style="19" hidden="1" customWidth="1"/>
    <col min="88" max="98" width="8.5" style="19" hidden="1" customWidth="1"/>
    <col min="99" max="99" width="20.59765625" style="19" hidden="1" customWidth="1"/>
    <col min="100" max="100" width="11.69921875" style="19" hidden="1" customWidth="1"/>
    <col min="101" max="103" width="8.69921875" style="19" hidden="1" customWidth="1"/>
    <col min="104" max="104" width="12.09765625" style="19" hidden="1" customWidth="1"/>
    <col min="105" max="105" width="10.3984375" style="19" hidden="1" customWidth="1"/>
    <col min="106" max="107" width="11.09765625" style="19" hidden="1" customWidth="1"/>
    <col min="108" max="108" width="13.09765625" style="19" hidden="1" customWidth="1"/>
    <col min="109" max="109" width="8.69921875" style="19" hidden="1" customWidth="1"/>
    <col min="110" max="110" width="12.09765625" style="19" hidden="1" customWidth="1"/>
    <col min="111" max="111" width="11.69921875" style="19" hidden="1" customWidth="1"/>
    <col min="112" max="112" width="8.69921875" style="19" hidden="1" customWidth="1"/>
    <col min="113" max="114" width="15.09765625" style="19" hidden="1" customWidth="1"/>
    <col min="115" max="161" width="15" style="19" hidden="1" customWidth="1"/>
    <col min="162" max="165" width="33.8984375" style="19" hidden="1" customWidth="1"/>
    <col min="166" max="177" width="11.69921875" style="19" hidden="1" customWidth="1"/>
    <col min="178" max="178" width="10.69921875" style="26" hidden="1" customWidth="1"/>
    <col min="179" max="179" width="42.8984375" style="19" hidden="1" customWidth="1"/>
    <col min="180" max="16384" width="8.69921875" style="19"/>
  </cols>
  <sheetData>
    <row r="1" spans="1:179" s="13" customFormat="1" ht="23.4" hidden="1" customHeight="1">
      <c r="B1" s="13">
        <v>1</v>
      </c>
      <c r="C1" s="14">
        <v>2</v>
      </c>
      <c r="D1" s="14">
        <v>3</v>
      </c>
      <c r="E1" s="14">
        <v>4</v>
      </c>
      <c r="F1" s="14">
        <v>5</v>
      </c>
      <c r="G1" s="14">
        <v>6</v>
      </c>
      <c r="H1" s="14">
        <v>7</v>
      </c>
      <c r="I1" s="14">
        <v>8</v>
      </c>
      <c r="J1" s="14">
        <v>9</v>
      </c>
      <c r="K1" s="14">
        <v>10</v>
      </c>
      <c r="L1" s="14">
        <v>11</v>
      </c>
      <c r="M1" s="14">
        <v>12</v>
      </c>
      <c r="N1" s="14">
        <v>13</v>
      </c>
      <c r="O1" s="14">
        <v>14</v>
      </c>
      <c r="P1" s="14">
        <v>15</v>
      </c>
      <c r="Q1" s="14">
        <v>16</v>
      </c>
      <c r="R1" s="14">
        <v>17</v>
      </c>
      <c r="S1" s="14">
        <v>18</v>
      </c>
      <c r="T1" s="14">
        <v>19</v>
      </c>
      <c r="U1" s="14">
        <v>20</v>
      </c>
      <c r="V1" s="14">
        <v>21</v>
      </c>
      <c r="W1" s="14">
        <v>22</v>
      </c>
      <c r="X1" s="14">
        <v>23</v>
      </c>
      <c r="Y1" s="13">
        <v>24</v>
      </c>
      <c r="Z1" s="13">
        <v>25</v>
      </c>
      <c r="AA1" s="13">
        <v>26</v>
      </c>
      <c r="AB1" s="13">
        <v>27</v>
      </c>
      <c r="AC1" s="13">
        <v>28</v>
      </c>
      <c r="AD1" s="13">
        <v>29</v>
      </c>
      <c r="AE1" s="13">
        <v>30</v>
      </c>
      <c r="AF1" s="13">
        <v>31</v>
      </c>
      <c r="AG1" s="13">
        <v>32</v>
      </c>
      <c r="AH1" s="13">
        <v>33</v>
      </c>
      <c r="AI1" s="13">
        <v>34</v>
      </c>
      <c r="AJ1" s="13">
        <v>35</v>
      </c>
      <c r="AK1" s="13">
        <v>36</v>
      </c>
      <c r="AL1" s="13">
        <v>37</v>
      </c>
      <c r="AM1" s="13">
        <v>38</v>
      </c>
      <c r="AN1" s="13">
        <v>39</v>
      </c>
      <c r="AO1" s="13">
        <v>40</v>
      </c>
      <c r="AP1" s="13">
        <v>41</v>
      </c>
      <c r="AQ1" s="13">
        <v>42</v>
      </c>
      <c r="AR1" s="13">
        <v>43</v>
      </c>
      <c r="AS1" s="13">
        <v>44</v>
      </c>
      <c r="AT1" s="13">
        <v>45</v>
      </c>
      <c r="AU1" s="13">
        <v>46</v>
      </c>
      <c r="AV1" s="13">
        <v>47</v>
      </c>
      <c r="AW1" s="13">
        <v>48</v>
      </c>
      <c r="AX1" s="13">
        <v>49</v>
      </c>
      <c r="AY1" s="13">
        <v>50</v>
      </c>
      <c r="AZ1" s="13">
        <v>51</v>
      </c>
      <c r="BA1" s="13">
        <v>52</v>
      </c>
      <c r="BB1" s="13">
        <v>53</v>
      </c>
      <c r="BC1" s="13">
        <v>54</v>
      </c>
      <c r="BD1" s="13">
        <v>55</v>
      </c>
      <c r="BE1" s="13">
        <v>56</v>
      </c>
      <c r="BF1" s="13">
        <v>57</v>
      </c>
      <c r="BG1" s="13">
        <v>58</v>
      </c>
      <c r="BH1" s="13">
        <v>59</v>
      </c>
      <c r="BI1" s="13">
        <v>60</v>
      </c>
      <c r="BJ1" s="13">
        <v>61</v>
      </c>
      <c r="BK1" s="13">
        <v>62</v>
      </c>
      <c r="BL1" s="13">
        <v>63</v>
      </c>
      <c r="BM1" s="13">
        <v>64</v>
      </c>
      <c r="BN1" s="13">
        <v>65</v>
      </c>
      <c r="BO1" s="13">
        <v>66</v>
      </c>
      <c r="BP1" s="13">
        <v>67</v>
      </c>
      <c r="BQ1" s="13">
        <v>68</v>
      </c>
      <c r="BR1" s="13">
        <v>69</v>
      </c>
      <c r="BS1" s="13">
        <v>70</v>
      </c>
      <c r="BT1" s="13">
        <v>71</v>
      </c>
      <c r="BU1" s="13">
        <v>72</v>
      </c>
      <c r="BV1" s="13">
        <v>73</v>
      </c>
      <c r="BW1" s="13">
        <v>74</v>
      </c>
      <c r="BX1" s="13">
        <v>75</v>
      </c>
      <c r="BY1" s="13">
        <v>76</v>
      </c>
      <c r="BZ1" s="13">
        <v>77</v>
      </c>
      <c r="CA1" s="13">
        <v>78</v>
      </c>
      <c r="CB1" s="13">
        <v>79</v>
      </c>
      <c r="CC1" s="13">
        <v>80</v>
      </c>
      <c r="CD1" s="13">
        <v>81</v>
      </c>
      <c r="CE1" s="13">
        <v>82</v>
      </c>
      <c r="CF1" s="13">
        <v>83</v>
      </c>
      <c r="CG1" s="13">
        <v>84</v>
      </c>
      <c r="CH1" s="13">
        <v>85</v>
      </c>
      <c r="CI1" s="13">
        <v>86</v>
      </c>
      <c r="CJ1" s="13">
        <v>87</v>
      </c>
      <c r="CK1" s="13">
        <v>88</v>
      </c>
      <c r="CL1" s="13">
        <v>89</v>
      </c>
      <c r="CM1" s="13">
        <v>90</v>
      </c>
      <c r="CN1" s="13">
        <v>91</v>
      </c>
      <c r="CO1" s="13">
        <v>92</v>
      </c>
      <c r="CP1" s="13">
        <v>93</v>
      </c>
      <c r="CQ1" s="13">
        <v>94</v>
      </c>
      <c r="CR1" s="13">
        <v>95</v>
      </c>
      <c r="CS1" s="13">
        <v>96</v>
      </c>
      <c r="CT1" s="13">
        <v>97</v>
      </c>
      <c r="CU1" s="13">
        <v>98</v>
      </c>
      <c r="CV1" s="13">
        <v>99</v>
      </c>
      <c r="CW1" s="13">
        <v>100</v>
      </c>
      <c r="CX1" s="13">
        <v>101</v>
      </c>
      <c r="CY1" s="13">
        <v>102</v>
      </c>
      <c r="CZ1" s="13">
        <v>103</v>
      </c>
      <c r="DA1" s="13">
        <v>104</v>
      </c>
      <c r="DB1" s="13">
        <v>105</v>
      </c>
      <c r="DC1" s="13">
        <v>106</v>
      </c>
      <c r="DD1" s="13">
        <v>107</v>
      </c>
      <c r="DE1" s="13">
        <v>108</v>
      </c>
      <c r="DF1" s="13">
        <v>109</v>
      </c>
      <c r="DG1" s="13">
        <v>110</v>
      </c>
      <c r="DH1" s="13">
        <v>111</v>
      </c>
      <c r="DI1" s="13">
        <v>112</v>
      </c>
      <c r="DJ1" s="13">
        <v>113</v>
      </c>
      <c r="DK1" s="13">
        <v>114</v>
      </c>
      <c r="DL1" s="13">
        <v>115</v>
      </c>
      <c r="DM1" s="13">
        <v>116</v>
      </c>
      <c r="DN1" s="13">
        <v>117</v>
      </c>
      <c r="DO1" s="13">
        <v>118</v>
      </c>
      <c r="DP1" s="13">
        <v>119</v>
      </c>
      <c r="DQ1" s="13">
        <v>120</v>
      </c>
      <c r="DR1" s="13">
        <v>121</v>
      </c>
      <c r="DS1" s="13">
        <v>122</v>
      </c>
      <c r="DT1" s="13">
        <v>123</v>
      </c>
      <c r="DU1" s="13">
        <v>124</v>
      </c>
      <c r="DV1" s="13">
        <v>125</v>
      </c>
      <c r="DW1" s="13">
        <v>126</v>
      </c>
      <c r="DX1" s="13">
        <v>127</v>
      </c>
      <c r="DY1" s="13">
        <v>128</v>
      </c>
      <c r="DZ1" s="13">
        <v>129</v>
      </c>
      <c r="EA1" s="13">
        <v>130</v>
      </c>
      <c r="EB1" s="13">
        <v>131</v>
      </c>
      <c r="EC1" s="13">
        <v>132</v>
      </c>
      <c r="ED1" s="13">
        <v>133</v>
      </c>
      <c r="EE1" s="13">
        <v>134</v>
      </c>
      <c r="EF1" s="13">
        <v>135</v>
      </c>
      <c r="EG1" s="13">
        <v>136</v>
      </c>
      <c r="EH1" s="13">
        <v>137</v>
      </c>
      <c r="EI1" s="13">
        <v>138</v>
      </c>
      <c r="EJ1" s="13">
        <v>139</v>
      </c>
      <c r="EK1" s="13">
        <v>140</v>
      </c>
      <c r="EL1" s="13">
        <v>141</v>
      </c>
      <c r="EM1" s="13">
        <v>142</v>
      </c>
      <c r="EN1" s="13">
        <v>143</v>
      </c>
      <c r="EO1" s="13">
        <v>144</v>
      </c>
      <c r="EP1" s="13">
        <v>145</v>
      </c>
      <c r="EQ1" s="13">
        <v>146</v>
      </c>
      <c r="ER1" s="13">
        <v>147</v>
      </c>
      <c r="ES1" s="13">
        <v>148</v>
      </c>
      <c r="ET1" s="13">
        <v>149</v>
      </c>
      <c r="EU1" s="13">
        <v>150</v>
      </c>
      <c r="EV1" s="13">
        <v>151</v>
      </c>
      <c r="EW1" s="13">
        <v>152</v>
      </c>
      <c r="EX1" s="13">
        <v>153</v>
      </c>
      <c r="EY1" s="13">
        <v>154</v>
      </c>
      <c r="EZ1" s="13">
        <v>155</v>
      </c>
      <c r="FA1" s="13">
        <v>156</v>
      </c>
      <c r="FB1" s="13">
        <v>157</v>
      </c>
      <c r="FC1" s="13">
        <v>158</v>
      </c>
      <c r="FD1" s="13">
        <v>159</v>
      </c>
      <c r="FE1" s="13">
        <v>160</v>
      </c>
      <c r="FF1" s="13">
        <v>161</v>
      </c>
      <c r="FG1" s="13">
        <v>162</v>
      </c>
      <c r="FH1" s="13">
        <v>163</v>
      </c>
      <c r="FI1" s="13">
        <v>164</v>
      </c>
      <c r="FJ1" s="13">
        <v>165</v>
      </c>
      <c r="FK1" s="13">
        <v>166</v>
      </c>
      <c r="FL1" s="13">
        <v>167</v>
      </c>
      <c r="FM1" s="13">
        <v>168</v>
      </c>
      <c r="FN1" s="13">
        <v>169</v>
      </c>
      <c r="FO1" s="13">
        <v>170</v>
      </c>
      <c r="FP1" s="13">
        <v>171</v>
      </c>
      <c r="FQ1" s="13">
        <v>172</v>
      </c>
      <c r="FR1" s="13">
        <v>173</v>
      </c>
      <c r="FS1" s="13">
        <v>174</v>
      </c>
      <c r="FT1" s="13">
        <v>175</v>
      </c>
      <c r="FU1" s="13">
        <v>176</v>
      </c>
      <c r="FV1" s="15">
        <v>177</v>
      </c>
    </row>
    <row r="2" spans="1:179" s="16" customFormat="1" ht="23.4" hidden="1" customHeight="1">
      <c r="B2" s="16" t="s">
        <v>2456</v>
      </c>
      <c r="C2" s="17"/>
      <c r="D2" s="18"/>
      <c r="E2" s="18"/>
      <c r="F2" s="18"/>
      <c r="G2" s="18"/>
      <c r="H2" s="18"/>
      <c r="I2" s="18"/>
      <c r="J2" s="18"/>
      <c r="K2" s="18"/>
      <c r="L2" s="18"/>
      <c r="M2" s="18"/>
      <c r="N2" s="18"/>
      <c r="O2" s="18"/>
      <c r="P2" s="18"/>
      <c r="Q2" s="18"/>
      <c r="R2" s="18"/>
      <c r="S2" s="18"/>
      <c r="T2" s="18"/>
      <c r="U2" s="18"/>
      <c r="V2" s="18"/>
      <c r="W2" s="18" t="s">
        <v>2457</v>
      </c>
      <c r="X2" s="18"/>
      <c r="Y2" s="19"/>
      <c r="Z2" s="19"/>
      <c r="AA2" s="16" t="s">
        <v>2458</v>
      </c>
      <c r="BG2" s="16" t="s">
        <v>2459</v>
      </c>
      <c r="BJ2" s="20"/>
      <c r="BL2" s="16" t="s">
        <v>2460</v>
      </c>
      <c r="CJ2" s="16" t="s">
        <v>2461</v>
      </c>
      <c r="CW2" s="16" t="s">
        <v>2462</v>
      </c>
      <c r="DK2" s="16" t="s">
        <v>2463</v>
      </c>
      <c r="FF2" s="16" t="s">
        <v>909</v>
      </c>
      <c r="FV2" s="21"/>
    </row>
    <row r="3" spans="1:179" ht="23.4" hidden="1" customHeight="1">
      <c r="B3" s="22">
        <f>COUNT(テーブル1[No])</f>
        <v>165</v>
      </c>
      <c r="BE3" s="23"/>
      <c r="BG3" s="22">
        <f>COUNT(テーブル1[アンケート回答])</f>
        <v>64</v>
      </c>
      <c r="BH3" s="22">
        <f>COUNT(テーブル1[ヒアリング])</f>
        <v>22</v>
      </c>
      <c r="BI3" s="22">
        <f>COUNT(テーブル1[架電調査])</f>
        <v>68</v>
      </c>
      <c r="BL3" s="22">
        <f>SUM(テーブル1[大阪市の各所属での共有])</f>
        <v>165</v>
      </c>
      <c r="BM3" s="22"/>
      <c r="BN3" s="22">
        <f>SUM(テーブル1[支援団体間での共有])</f>
        <v>149</v>
      </c>
      <c r="BO3" s="22"/>
      <c r="BP3" s="25">
        <f>SUM(テーブル1[一般公表を許可])</f>
        <v>165</v>
      </c>
      <c r="BR3" s="19">
        <f>SUM(テーブル1[リストへの掲載を希望])</f>
        <v>165</v>
      </c>
    </row>
    <row r="4" spans="1:179" ht="23.4" customHeight="1">
      <c r="B4" s="22" t="s">
        <v>2875</v>
      </c>
      <c r="BE4" s="23"/>
      <c r="BG4" s="22"/>
      <c r="BH4" s="22"/>
      <c r="BI4" s="22"/>
      <c r="BL4" s="22"/>
      <c r="BM4" s="22"/>
      <c r="BN4" s="22"/>
      <c r="BO4" s="22"/>
      <c r="BP4" s="25"/>
    </row>
    <row r="5" spans="1:179" s="27" customFormat="1" ht="37.950000000000003" customHeight="1">
      <c r="A5" s="27" t="s">
        <v>2530</v>
      </c>
      <c r="B5" s="28" t="s">
        <v>0</v>
      </c>
      <c r="C5" s="28" t="s">
        <v>1</v>
      </c>
      <c r="D5" s="28" t="s">
        <v>2</v>
      </c>
      <c r="E5" s="28" t="s">
        <v>169</v>
      </c>
      <c r="F5" s="28" t="s">
        <v>4</v>
      </c>
      <c r="G5" s="28" t="s">
        <v>55</v>
      </c>
      <c r="H5" s="28" t="s">
        <v>56</v>
      </c>
      <c r="I5" s="28" t="s">
        <v>2673</v>
      </c>
      <c r="J5" s="28" t="s">
        <v>58</v>
      </c>
      <c r="K5" s="28" t="s">
        <v>59</v>
      </c>
      <c r="L5" s="28" t="s">
        <v>60</v>
      </c>
      <c r="M5" s="28" t="s">
        <v>61</v>
      </c>
      <c r="N5" s="28" t="s">
        <v>2593</v>
      </c>
      <c r="O5" s="28" t="s">
        <v>63</v>
      </c>
      <c r="P5" s="28" t="s">
        <v>64</v>
      </c>
      <c r="Q5" s="28" t="s">
        <v>65</v>
      </c>
      <c r="R5" s="28" t="s">
        <v>66</v>
      </c>
      <c r="S5" s="28" t="s">
        <v>5</v>
      </c>
      <c r="T5" s="28" t="s">
        <v>6</v>
      </c>
      <c r="U5" s="28" t="s">
        <v>8</v>
      </c>
      <c r="V5" s="28" t="s">
        <v>9</v>
      </c>
      <c r="W5" s="28" t="s">
        <v>2464</v>
      </c>
      <c r="X5" s="28" t="s">
        <v>2671</v>
      </c>
      <c r="Y5" s="27" t="s">
        <v>2672</v>
      </c>
      <c r="Z5" s="27" t="s">
        <v>23</v>
      </c>
      <c r="AA5" s="27" t="s">
        <v>25</v>
      </c>
      <c r="AB5" s="27" t="s">
        <v>26</v>
      </c>
      <c r="AC5" s="27" t="s">
        <v>27</v>
      </c>
      <c r="AD5" s="27" t="s">
        <v>28</v>
      </c>
      <c r="AE5" s="27" t="s">
        <v>29</v>
      </c>
      <c r="AF5" s="27" t="s">
        <v>30</v>
      </c>
      <c r="AG5" s="27" t="s">
        <v>31</v>
      </c>
      <c r="AH5" s="27" t="s">
        <v>32</v>
      </c>
      <c r="AI5" s="27" t="s">
        <v>33</v>
      </c>
      <c r="AJ5" s="27" t="s">
        <v>34</v>
      </c>
      <c r="AK5" s="27" t="s">
        <v>35</v>
      </c>
      <c r="AL5" s="27" t="s">
        <v>36</v>
      </c>
      <c r="AM5" s="27" t="s">
        <v>37</v>
      </c>
      <c r="AN5" s="27" t="s">
        <v>38</v>
      </c>
      <c r="AO5" s="27" t="s">
        <v>39</v>
      </c>
      <c r="AP5" s="27" t="s">
        <v>40</v>
      </c>
      <c r="AQ5" s="27" t="s">
        <v>41</v>
      </c>
      <c r="AR5" s="27" t="s">
        <v>42</v>
      </c>
      <c r="AS5" s="27" t="s">
        <v>43</v>
      </c>
      <c r="AT5" s="27" t="s">
        <v>44</v>
      </c>
      <c r="AU5" s="27" t="s">
        <v>45</v>
      </c>
      <c r="AV5" s="27" t="s">
        <v>46</v>
      </c>
      <c r="AW5" s="27" t="s">
        <v>47</v>
      </c>
      <c r="AX5" s="27" t="s">
        <v>48</v>
      </c>
      <c r="AY5" s="27" t="s">
        <v>49</v>
      </c>
      <c r="AZ5" s="27" t="s">
        <v>50</v>
      </c>
      <c r="BA5" s="27" t="s">
        <v>51</v>
      </c>
      <c r="BB5" s="27" t="s">
        <v>52</v>
      </c>
      <c r="BC5" s="27" t="s">
        <v>53</v>
      </c>
      <c r="BD5" s="27" t="s">
        <v>54</v>
      </c>
      <c r="BE5" s="27" t="s">
        <v>3044</v>
      </c>
      <c r="BF5" s="27" t="s">
        <v>2597</v>
      </c>
      <c r="BG5" s="27" t="s">
        <v>67</v>
      </c>
      <c r="BH5" s="27" t="s">
        <v>68</v>
      </c>
      <c r="BI5" s="27" t="s">
        <v>69</v>
      </c>
      <c r="BJ5" s="29" t="s">
        <v>89</v>
      </c>
      <c r="BK5" s="27" t="s">
        <v>2529</v>
      </c>
      <c r="BL5" s="27" t="s">
        <v>164</v>
      </c>
      <c r="BM5" s="27" t="s">
        <v>2465</v>
      </c>
      <c r="BN5" s="27" t="s">
        <v>165</v>
      </c>
      <c r="BO5" s="27" t="s">
        <v>2466</v>
      </c>
      <c r="BP5" s="27" t="s">
        <v>166</v>
      </c>
      <c r="BQ5" s="27" t="s">
        <v>2467</v>
      </c>
      <c r="BR5" s="27" t="s">
        <v>167</v>
      </c>
      <c r="BS5" s="27" t="s">
        <v>2468</v>
      </c>
      <c r="BT5" s="27" t="s">
        <v>168</v>
      </c>
      <c r="BU5" s="27" t="s">
        <v>70</v>
      </c>
      <c r="BV5" s="27" t="s">
        <v>71</v>
      </c>
      <c r="BW5" s="27" t="s">
        <v>72</v>
      </c>
      <c r="BX5" s="27" t="s">
        <v>73</v>
      </c>
      <c r="BY5" s="27" t="s">
        <v>74</v>
      </c>
      <c r="BZ5" s="27" t="s">
        <v>75</v>
      </c>
      <c r="CA5" s="27" t="s">
        <v>76</v>
      </c>
      <c r="CB5" s="27" t="s">
        <v>77</v>
      </c>
      <c r="CC5" s="27" t="s">
        <v>78</v>
      </c>
      <c r="CD5" s="27" t="s">
        <v>79</v>
      </c>
      <c r="CE5" s="27" t="s">
        <v>80</v>
      </c>
      <c r="CF5" s="27" t="s">
        <v>81</v>
      </c>
      <c r="CG5" s="27" t="s">
        <v>82</v>
      </c>
      <c r="CH5" s="27" t="s">
        <v>83</v>
      </c>
      <c r="CI5" s="27" t="s">
        <v>84</v>
      </c>
      <c r="CJ5" s="27" t="s">
        <v>90</v>
      </c>
      <c r="CK5" s="27" t="s">
        <v>91</v>
      </c>
      <c r="CL5" s="27" t="s">
        <v>92</v>
      </c>
      <c r="CM5" s="27" t="s">
        <v>93</v>
      </c>
      <c r="CN5" s="27" t="s">
        <v>94</v>
      </c>
      <c r="CO5" s="27" t="s">
        <v>95</v>
      </c>
      <c r="CP5" s="27" t="s">
        <v>96</v>
      </c>
      <c r="CQ5" s="27" t="s">
        <v>97</v>
      </c>
      <c r="CR5" s="27" t="s">
        <v>98</v>
      </c>
      <c r="CS5" s="27" t="s">
        <v>99</v>
      </c>
      <c r="CT5" s="27" t="s">
        <v>100</v>
      </c>
      <c r="CU5" s="27" t="s">
        <v>101</v>
      </c>
      <c r="CV5" s="27" t="s">
        <v>102</v>
      </c>
      <c r="CW5" s="27" t="s">
        <v>103</v>
      </c>
      <c r="CX5" s="27" t="s">
        <v>104</v>
      </c>
      <c r="CY5" s="27" t="s">
        <v>105</v>
      </c>
      <c r="CZ5" s="27" t="s">
        <v>106</v>
      </c>
      <c r="DA5" s="27" t="s">
        <v>107</v>
      </c>
      <c r="DB5" s="27" t="s">
        <v>108</v>
      </c>
      <c r="DC5" s="27" t="s">
        <v>109</v>
      </c>
      <c r="DD5" s="27" t="s">
        <v>110</v>
      </c>
      <c r="DE5" s="27" t="s">
        <v>111</v>
      </c>
      <c r="DF5" s="27" t="s">
        <v>112</v>
      </c>
      <c r="DG5" s="27" t="s">
        <v>113</v>
      </c>
      <c r="DH5" s="27" t="s">
        <v>114</v>
      </c>
      <c r="DI5" s="27" t="s">
        <v>115</v>
      </c>
      <c r="DJ5" s="27" t="s">
        <v>116</v>
      </c>
      <c r="DK5" s="27" t="s">
        <v>117</v>
      </c>
      <c r="DL5" s="27" t="s">
        <v>118</v>
      </c>
      <c r="DM5" s="27" t="s">
        <v>119</v>
      </c>
      <c r="DN5" s="27" t="s">
        <v>120</v>
      </c>
      <c r="DO5" s="27" t="s">
        <v>121</v>
      </c>
      <c r="DP5" s="27" t="s">
        <v>122</v>
      </c>
      <c r="DQ5" s="27" t="s">
        <v>123</v>
      </c>
      <c r="DR5" s="27" t="s">
        <v>124</v>
      </c>
      <c r="DS5" s="27" t="s">
        <v>125</v>
      </c>
      <c r="DT5" s="27" t="s">
        <v>126</v>
      </c>
      <c r="DU5" s="27" t="s">
        <v>127</v>
      </c>
      <c r="DV5" s="27" t="s">
        <v>128</v>
      </c>
      <c r="DW5" s="27" t="s">
        <v>129</v>
      </c>
      <c r="DX5" s="27" t="s">
        <v>130</v>
      </c>
      <c r="DY5" s="27" t="s">
        <v>131</v>
      </c>
      <c r="DZ5" s="27" t="s">
        <v>132</v>
      </c>
      <c r="EA5" s="27" t="s">
        <v>133</v>
      </c>
      <c r="EB5" s="27" t="s">
        <v>134</v>
      </c>
      <c r="EC5" s="27" t="s">
        <v>135</v>
      </c>
      <c r="ED5" s="27" t="s">
        <v>136</v>
      </c>
      <c r="EE5" s="27" t="s">
        <v>137</v>
      </c>
      <c r="EF5" s="27" t="s">
        <v>138</v>
      </c>
      <c r="EG5" s="27" t="s">
        <v>139</v>
      </c>
      <c r="EH5" s="27" t="s">
        <v>140</v>
      </c>
      <c r="EI5" s="27" t="s">
        <v>141</v>
      </c>
      <c r="EJ5" s="27" t="s">
        <v>142</v>
      </c>
      <c r="EK5" s="27" t="s">
        <v>143</v>
      </c>
      <c r="EL5" s="27" t="s">
        <v>144</v>
      </c>
      <c r="EM5" s="27" t="s">
        <v>145</v>
      </c>
      <c r="EN5" s="27" t="s">
        <v>146</v>
      </c>
      <c r="EO5" s="27" t="s">
        <v>147</v>
      </c>
      <c r="EP5" s="27" t="s">
        <v>148</v>
      </c>
      <c r="EQ5" s="27" t="s">
        <v>149</v>
      </c>
      <c r="ER5" s="27" t="s">
        <v>150</v>
      </c>
      <c r="ES5" s="27" t="s">
        <v>151</v>
      </c>
      <c r="ET5" s="27" t="s">
        <v>152</v>
      </c>
      <c r="EU5" s="27" t="s">
        <v>153</v>
      </c>
      <c r="EV5" s="27" t="s">
        <v>154</v>
      </c>
      <c r="EW5" s="27" t="s">
        <v>155</v>
      </c>
      <c r="EX5" s="27" t="s">
        <v>156</v>
      </c>
      <c r="EY5" s="27" t="s">
        <v>157</v>
      </c>
      <c r="EZ5" s="27" t="s">
        <v>158</v>
      </c>
      <c r="FA5" s="27" t="s">
        <v>159</v>
      </c>
      <c r="FB5" s="27" t="s">
        <v>160</v>
      </c>
      <c r="FC5" s="27" t="s">
        <v>161</v>
      </c>
      <c r="FD5" s="27" t="s">
        <v>162</v>
      </c>
      <c r="FE5" s="27" t="s">
        <v>163</v>
      </c>
      <c r="FF5" s="27" t="s">
        <v>85</v>
      </c>
      <c r="FG5" s="27" t="s">
        <v>86</v>
      </c>
      <c r="FH5" s="27" t="s">
        <v>87</v>
      </c>
      <c r="FI5" s="27" t="s">
        <v>88</v>
      </c>
      <c r="FJ5" s="27" t="s">
        <v>11</v>
      </c>
      <c r="FK5" s="27" t="s">
        <v>12</v>
      </c>
      <c r="FL5" s="27" t="s">
        <v>13</v>
      </c>
      <c r="FM5" s="27" t="s">
        <v>14</v>
      </c>
      <c r="FN5" s="27" t="s">
        <v>15</v>
      </c>
      <c r="FO5" s="27" t="s">
        <v>16</v>
      </c>
      <c r="FP5" s="27" t="s">
        <v>17</v>
      </c>
      <c r="FQ5" s="27" t="s">
        <v>18</v>
      </c>
      <c r="FR5" s="27" t="s">
        <v>19</v>
      </c>
      <c r="FS5" s="27" t="s">
        <v>20</v>
      </c>
      <c r="FT5" s="27" t="s">
        <v>21</v>
      </c>
      <c r="FU5" s="27" t="s">
        <v>22</v>
      </c>
      <c r="FV5" s="30" t="s">
        <v>7</v>
      </c>
      <c r="FW5" s="27" t="s">
        <v>3064</v>
      </c>
    </row>
    <row r="6" spans="1:179" ht="35.25" customHeight="1">
      <c r="B6" s="31">
        <v>1</v>
      </c>
      <c r="C6" s="71" t="s">
        <v>3061</v>
      </c>
      <c r="D6" s="31" t="s">
        <v>261</v>
      </c>
      <c r="E6" s="31" t="s">
        <v>171</v>
      </c>
      <c r="F6" s="31"/>
      <c r="G6" s="31" t="s">
        <v>1379</v>
      </c>
      <c r="H6" s="31" t="s">
        <v>1210</v>
      </c>
      <c r="I6" s="31" t="s">
        <v>1247</v>
      </c>
      <c r="J6" s="63" t="s">
        <v>1269</v>
      </c>
      <c r="K6" s="63" t="s">
        <v>1614</v>
      </c>
      <c r="L6" s="31" t="s">
        <v>1615</v>
      </c>
      <c r="M6" s="31" t="s">
        <v>1616</v>
      </c>
      <c r="N6" s="68"/>
      <c r="O6" s="31" t="s">
        <v>1617</v>
      </c>
      <c r="P6" s="31" t="s">
        <v>1506</v>
      </c>
      <c r="Q6" s="31" t="s">
        <v>1506</v>
      </c>
      <c r="R6" s="31"/>
      <c r="S6" s="31" t="s">
        <v>470</v>
      </c>
      <c r="T6" s="31" t="s">
        <v>475</v>
      </c>
      <c r="U6" s="31" t="s">
        <v>522</v>
      </c>
      <c r="V6" s="31" t="s">
        <v>523</v>
      </c>
      <c r="W6" s="31" t="s">
        <v>181</v>
      </c>
      <c r="X6" s="31" t="s">
        <v>194</v>
      </c>
      <c r="Y6" s="19" t="s">
        <v>2876</v>
      </c>
      <c r="Z6" s="19" t="s">
        <v>2486</v>
      </c>
      <c r="AA6" s="19">
        <v>1</v>
      </c>
      <c r="AY6" s="19">
        <v>1</v>
      </c>
      <c r="AZ6" s="19">
        <v>1</v>
      </c>
      <c r="BD6" s="19">
        <v>3</v>
      </c>
      <c r="BE6" s="19" t="s">
        <v>2652</v>
      </c>
      <c r="BF6" s="19" t="s">
        <v>846</v>
      </c>
      <c r="BG6" s="19">
        <v>1</v>
      </c>
      <c r="BK6" s="24"/>
      <c r="BL6" s="19">
        <v>1</v>
      </c>
      <c r="BM6" s="19">
        <v>1</v>
      </c>
      <c r="BN6" s="19">
        <v>1</v>
      </c>
      <c r="BO6" s="19">
        <v>1</v>
      </c>
      <c r="BP6" s="19">
        <v>1</v>
      </c>
      <c r="BQ6" s="19">
        <v>1</v>
      </c>
      <c r="BR6" s="19">
        <v>1</v>
      </c>
      <c r="BS6" s="19">
        <v>1</v>
      </c>
      <c r="BT6" s="19" t="s">
        <v>986</v>
      </c>
      <c r="BU6" s="19">
        <v>1</v>
      </c>
      <c r="BV6" s="19">
        <v>1</v>
      </c>
      <c r="BW6" s="19">
        <v>1</v>
      </c>
      <c r="BX6" s="19">
        <v>1</v>
      </c>
      <c r="CK6" s="19">
        <v>1</v>
      </c>
      <c r="CL6" s="19">
        <v>1</v>
      </c>
      <c r="CM6" s="19">
        <v>1</v>
      </c>
      <c r="CP6" s="19">
        <v>1</v>
      </c>
      <c r="CS6" s="19">
        <v>1</v>
      </c>
      <c r="CT6" s="19">
        <v>1</v>
      </c>
      <c r="CU6" s="19" t="s">
        <v>992</v>
      </c>
      <c r="CV6" s="19">
        <v>6</v>
      </c>
      <c r="CW6" s="19">
        <v>1</v>
      </c>
      <c r="CX6" s="19">
        <v>1</v>
      </c>
      <c r="DA6" s="19">
        <v>1</v>
      </c>
      <c r="DB6" s="19">
        <v>1</v>
      </c>
      <c r="DG6" s="19">
        <v>1</v>
      </c>
      <c r="DJ6" s="19">
        <v>5</v>
      </c>
      <c r="FO6" s="19">
        <v>1</v>
      </c>
      <c r="FP6" s="19">
        <v>1</v>
      </c>
      <c r="FQ6" s="19">
        <v>1</v>
      </c>
      <c r="FR6" s="19">
        <v>1</v>
      </c>
      <c r="FV6" s="26" t="s">
        <v>2451</v>
      </c>
      <c r="FW6" s="73" t="s">
        <v>3036</v>
      </c>
    </row>
    <row r="7" spans="1:179" ht="23.4" customHeight="1">
      <c r="B7" s="31">
        <v>2</v>
      </c>
      <c r="C7" s="63" t="s">
        <v>265</v>
      </c>
      <c r="D7" s="31" t="s">
        <v>266</v>
      </c>
      <c r="E7" s="31" t="s">
        <v>171</v>
      </c>
      <c r="F7" s="31"/>
      <c r="G7" s="31" t="s">
        <v>1419</v>
      </c>
      <c r="H7" s="31" t="s">
        <v>1210</v>
      </c>
      <c r="I7" s="31" t="s">
        <v>1247</v>
      </c>
      <c r="J7" s="63" t="s">
        <v>1272</v>
      </c>
      <c r="K7" s="63" t="s">
        <v>1624</v>
      </c>
      <c r="L7" s="31" t="s">
        <v>1625</v>
      </c>
      <c r="M7" s="31" t="s">
        <v>1626</v>
      </c>
      <c r="N7" s="34" t="s">
        <v>2925</v>
      </c>
      <c r="O7" s="31" t="s">
        <v>1506</v>
      </c>
      <c r="P7" s="31" t="s">
        <v>1506</v>
      </c>
      <c r="Q7" s="31" t="s">
        <v>1506</v>
      </c>
      <c r="R7" s="31"/>
      <c r="S7" s="31" t="s">
        <v>470</v>
      </c>
      <c r="T7" s="31" t="s">
        <v>475</v>
      </c>
      <c r="U7" s="31" t="s">
        <v>527</v>
      </c>
      <c r="V7" s="31" t="s">
        <v>481</v>
      </c>
      <c r="W7" s="31" t="s">
        <v>181</v>
      </c>
      <c r="X7" s="31" t="s">
        <v>206</v>
      </c>
      <c r="Y7" s="19" t="s">
        <v>2485</v>
      </c>
      <c r="Z7" s="19" t="s">
        <v>2484</v>
      </c>
      <c r="AA7" s="19">
        <v>1</v>
      </c>
      <c r="BD7" s="19">
        <v>1</v>
      </c>
      <c r="BE7" s="19" t="s">
        <v>882</v>
      </c>
      <c r="BF7" s="19" t="s">
        <v>846</v>
      </c>
      <c r="BI7" s="19">
        <v>1</v>
      </c>
      <c r="BK7" s="24"/>
      <c r="BL7" s="19">
        <v>1</v>
      </c>
      <c r="BM7" s="19">
        <v>1</v>
      </c>
      <c r="BN7" s="19">
        <v>1</v>
      </c>
      <c r="BO7" s="19">
        <v>1</v>
      </c>
      <c r="BP7" s="19">
        <v>1</v>
      </c>
      <c r="BQ7" s="19">
        <v>1</v>
      </c>
      <c r="BR7" s="19">
        <v>1</v>
      </c>
      <c r="BS7" s="19">
        <v>1</v>
      </c>
      <c r="BT7" s="19" t="s">
        <v>986</v>
      </c>
      <c r="CE7" s="19">
        <v>1</v>
      </c>
      <c r="CF7" s="19">
        <v>1</v>
      </c>
      <c r="CG7" s="19">
        <v>1</v>
      </c>
      <c r="CH7" s="19">
        <v>1</v>
      </c>
      <c r="CV7" s="19">
        <v>0</v>
      </c>
      <c r="DJ7" s="19">
        <v>0</v>
      </c>
      <c r="FV7" s="26" t="s">
        <v>2454</v>
      </c>
      <c r="FW7" s="69"/>
    </row>
    <row r="8" spans="1:179" ht="32.25" customHeight="1">
      <c r="B8" s="31">
        <v>3</v>
      </c>
      <c r="C8" s="63" t="s">
        <v>281</v>
      </c>
      <c r="D8" s="31" t="s">
        <v>282</v>
      </c>
      <c r="E8" s="31" t="s">
        <v>171</v>
      </c>
      <c r="F8" s="31"/>
      <c r="G8" s="31" t="s">
        <v>1430</v>
      </c>
      <c r="H8" s="31" t="s">
        <v>1204</v>
      </c>
      <c r="I8" s="31" t="s">
        <v>1247</v>
      </c>
      <c r="J8" s="63" t="s">
        <v>3081</v>
      </c>
      <c r="K8" s="63" t="s">
        <v>1651</v>
      </c>
      <c r="L8" s="31" t="s">
        <v>1651</v>
      </c>
      <c r="M8" s="31" t="s">
        <v>1652</v>
      </c>
      <c r="N8" s="34" t="s">
        <v>2926</v>
      </c>
      <c r="O8" s="31" t="s">
        <v>1653</v>
      </c>
      <c r="P8" s="31" t="s">
        <v>1653</v>
      </c>
      <c r="Q8" s="31" t="s">
        <v>1653</v>
      </c>
      <c r="R8" s="31"/>
      <c r="S8" s="31" t="s">
        <v>470</v>
      </c>
      <c r="T8" s="31" t="s">
        <v>475</v>
      </c>
      <c r="U8" s="31" t="s">
        <v>539</v>
      </c>
      <c r="V8" s="31" t="s">
        <v>540</v>
      </c>
      <c r="W8" s="31" t="s">
        <v>199</v>
      </c>
      <c r="X8" s="31" t="s">
        <v>199</v>
      </c>
      <c r="Y8" s="19" t="s">
        <v>2514</v>
      </c>
      <c r="Z8" s="19" t="s">
        <v>2877</v>
      </c>
      <c r="AA8" s="19">
        <v>1</v>
      </c>
      <c r="AZ8" s="19">
        <v>1</v>
      </c>
      <c r="BD8" s="19">
        <v>2</v>
      </c>
      <c r="BE8" s="19" t="s">
        <v>2656</v>
      </c>
      <c r="BF8" s="19" t="s">
        <v>846</v>
      </c>
      <c r="BG8" s="19">
        <v>1</v>
      </c>
      <c r="BK8" s="24"/>
      <c r="BL8" s="19">
        <v>1</v>
      </c>
      <c r="BM8" s="19">
        <v>1</v>
      </c>
      <c r="BN8" s="19" t="s">
        <v>986</v>
      </c>
      <c r="BO8" s="19">
        <v>0</v>
      </c>
      <c r="BP8" s="19">
        <v>1</v>
      </c>
      <c r="BQ8" s="19">
        <v>1</v>
      </c>
      <c r="BR8" s="19">
        <v>1</v>
      </c>
      <c r="BS8" s="19">
        <v>1</v>
      </c>
      <c r="BT8" s="19" t="s">
        <v>986</v>
      </c>
      <c r="BU8" s="19">
        <v>1</v>
      </c>
      <c r="BW8" s="19">
        <v>1</v>
      </c>
      <c r="BX8" s="19">
        <v>1</v>
      </c>
      <c r="CT8" s="19">
        <v>1</v>
      </c>
      <c r="CU8" s="19" t="s">
        <v>996</v>
      </c>
      <c r="CV8" s="19">
        <v>1</v>
      </c>
      <c r="CW8" s="19">
        <v>1</v>
      </c>
      <c r="DJ8" s="19">
        <v>1</v>
      </c>
      <c r="DS8" s="19">
        <v>1</v>
      </c>
      <c r="DT8" s="19" t="s">
        <v>1082</v>
      </c>
      <c r="DW8" s="19">
        <v>1</v>
      </c>
      <c r="DX8" s="19">
        <v>1</v>
      </c>
      <c r="EG8" s="19">
        <v>1</v>
      </c>
      <c r="EI8" s="19">
        <v>1</v>
      </c>
      <c r="EM8" s="19">
        <v>1</v>
      </c>
      <c r="FA8" s="19">
        <v>1</v>
      </c>
      <c r="FB8" s="19">
        <v>1</v>
      </c>
      <c r="FQ8" s="19">
        <v>1</v>
      </c>
      <c r="FV8" s="26" t="s">
        <v>2451</v>
      </c>
      <c r="FW8" s="69"/>
    </row>
    <row r="9" spans="1:179" ht="23.4" customHeight="1">
      <c r="B9" s="31">
        <v>4</v>
      </c>
      <c r="C9" s="63" t="s">
        <v>300</v>
      </c>
      <c r="D9" s="31" t="s">
        <v>301</v>
      </c>
      <c r="E9" s="31" t="s">
        <v>172</v>
      </c>
      <c r="F9" s="31"/>
      <c r="G9" s="31" t="s">
        <v>1441</v>
      </c>
      <c r="H9" s="31" t="s">
        <v>1210</v>
      </c>
      <c r="I9" s="31" t="s">
        <v>1247</v>
      </c>
      <c r="J9" s="63" t="s">
        <v>1292</v>
      </c>
      <c r="K9" s="63" t="s">
        <v>1696</v>
      </c>
      <c r="L9" s="31" t="s">
        <v>1697</v>
      </c>
      <c r="M9" s="31" t="s">
        <v>1698</v>
      </c>
      <c r="N9" s="34" t="s">
        <v>2927</v>
      </c>
      <c r="O9" s="31" t="s">
        <v>1506</v>
      </c>
      <c r="P9" s="31" t="s">
        <v>1699</v>
      </c>
      <c r="Q9" s="31" t="s">
        <v>1506</v>
      </c>
      <c r="R9" s="31"/>
      <c r="S9" s="31" t="s">
        <v>470</v>
      </c>
      <c r="T9" s="31" t="s">
        <v>475</v>
      </c>
      <c r="U9" s="31" t="s">
        <v>558</v>
      </c>
      <c r="V9" s="31" t="s">
        <v>559</v>
      </c>
      <c r="W9" s="31" t="s">
        <v>181</v>
      </c>
      <c r="X9" s="31" t="s">
        <v>206</v>
      </c>
      <c r="Y9" s="19" t="s">
        <v>2878</v>
      </c>
      <c r="Z9" s="19" t="s">
        <v>778</v>
      </c>
      <c r="AA9" s="19">
        <v>1</v>
      </c>
      <c r="AY9" s="19">
        <v>1</v>
      </c>
      <c r="BD9" s="19">
        <v>2</v>
      </c>
      <c r="BE9" s="19" t="s">
        <v>2608</v>
      </c>
      <c r="BF9" s="19" t="s">
        <v>846</v>
      </c>
      <c r="BG9" s="19">
        <v>1</v>
      </c>
      <c r="BK9" s="24"/>
      <c r="BL9" s="19">
        <v>1</v>
      </c>
      <c r="BM9" s="19">
        <v>1</v>
      </c>
      <c r="BN9" s="19" t="s">
        <v>986</v>
      </c>
      <c r="BO9" s="19">
        <v>0</v>
      </c>
      <c r="BP9" s="19">
        <v>1</v>
      </c>
      <c r="BQ9" s="19">
        <v>1</v>
      </c>
      <c r="BR9" s="19">
        <v>1</v>
      </c>
      <c r="BS9" s="19">
        <v>1</v>
      </c>
      <c r="BT9" s="19" t="s">
        <v>986</v>
      </c>
      <c r="BU9" s="19">
        <v>1</v>
      </c>
      <c r="BW9" s="19">
        <v>1</v>
      </c>
      <c r="BX9" s="19">
        <v>1</v>
      </c>
      <c r="CS9" s="19">
        <v>1</v>
      </c>
      <c r="CV9" s="19">
        <v>1</v>
      </c>
      <c r="CW9" s="19">
        <v>1</v>
      </c>
      <c r="CX9" s="19">
        <v>1</v>
      </c>
      <c r="DJ9" s="19">
        <v>2</v>
      </c>
      <c r="DK9" s="19">
        <v>1</v>
      </c>
      <c r="DL9" s="19" t="s">
        <v>986</v>
      </c>
      <c r="DO9" s="19">
        <v>1</v>
      </c>
      <c r="DP9" s="19" t="s">
        <v>986</v>
      </c>
      <c r="DQ9" s="19">
        <v>1</v>
      </c>
      <c r="DR9" s="19" t="s">
        <v>986</v>
      </c>
      <c r="DU9" s="19">
        <v>1</v>
      </c>
      <c r="DV9" s="19">
        <v>1</v>
      </c>
      <c r="DX9" s="19">
        <v>1</v>
      </c>
      <c r="EG9" s="19">
        <v>1</v>
      </c>
      <c r="EH9" s="19">
        <v>1</v>
      </c>
      <c r="EI9" s="19">
        <v>1</v>
      </c>
      <c r="ES9" s="19">
        <v>1</v>
      </c>
      <c r="EU9" s="19">
        <v>1</v>
      </c>
      <c r="FB9" s="19">
        <v>1</v>
      </c>
      <c r="FC9" s="19">
        <v>1</v>
      </c>
      <c r="FK9" s="19">
        <v>1</v>
      </c>
      <c r="FV9" s="26" t="s">
        <v>2451</v>
      </c>
      <c r="FW9" s="69"/>
    </row>
    <row r="10" spans="1:179" ht="23.4" customHeight="1">
      <c r="B10" s="31">
        <v>5</v>
      </c>
      <c r="C10" s="63" t="s">
        <v>355</v>
      </c>
      <c r="D10" s="31" t="s">
        <v>356</v>
      </c>
      <c r="E10" s="31" t="s">
        <v>179</v>
      </c>
      <c r="F10" s="31"/>
      <c r="G10" s="31" t="s">
        <v>1441</v>
      </c>
      <c r="H10" s="31" t="s">
        <v>1204</v>
      </c>
      <c r="I10" s="31" t="s">
        <v>1247</v>
      </c>
      <c r="J10" s="63" t="s">
        <v>1322</v>
      </c>
      <c r="K10" s="63" t="s">
        <v>1778</v>
      </c>
      <c r="L10" s="31" t="s">
        <v>1507</v>
      </c>
      <c r="M10" s="31" t="s">
        <v>1507</v>
      </c>
      <c r="N10" s="34" t="s">
        <v>2928</v>
      </c>
      <c r="O10" s="31" t="s">
        <v>1506</v>
      </c>
      <c r="P10" s="31" t="s">
        <v>1506</v>
      </c>
      <c r="Q10" s="31" t="s">
        <v>1506</v>
      </c>
      <c r="R10" s="31"/>
      <c r="S10" s="31" t="s">
        <v>471</v>
      </c>
      <c r="T10" s="31" t="s">
        <v>474</v>
      </c>
      <c r="U10" s="31" t="s">
        <v>607</v>
      </c>
      <c r="V10" s="31" t="s">
        <v>481</v>
      </c>
      <c r="W10" s="31" t="s">
        <v>181</v>
      </c>
      <c r="X10" s="31" t="s">
        <v>201</v>
      </c>
      <c r="Y10" s="19" t="s">
        <v>721</v>
      </c>
      <c r="Z10" s="19" t="s">
        <v>803</v>
      </c>
      <c r="AA10" s="19">
        <v>1</v>
      </c>
      <c r="AY10" s="19">
        <v>1</v>
      </c>
      <c r="BD10" s="19">
        <v>2</v>
      </c>
      <c r="BE10" s="19" t="s">
        <v>2608</v>
      </c>
      <c r="BF10" s="19" t="s">
        <v>846</v>
      </c>
      <c r="BI10" s="19">
        <v>1</v>
      </c>
      <c r="BK10" s="24"/>
      <c r="BL10" s="19">
        <v>1</v>
      </c>
      <c r="BM10" s="19">
        <v>1</v>
      </c>
      <c r="BN10" s="19">
        <v>1</v>
      </c>
      <c r="BO10" s="19">
        <v>1</v>
      </c>
      <c r="BP10" s="19">
        <v>1</v>
      </c>
      <c r="BQ10" s="19">
        <v>1</v>
      </c>
      <c r="BR10" s="19">
        <v>1</v>
      </c>
      <c r="BS10" s="19">
        <v>1</v>
      </c>
      <c r="BT10" s="19" t="s">
        <v>986</v>
      </c>
      <c r="CE10" s="19">
        <v>1</v>
      </c>
      <c r="CF10" s="19">
        <v>1</v>
      </c>
      <c r="CG10" s="19">
        <v>1</v>
      </c>
      <c r="CH10" s="19">
        <v>1</v>
      </c>
      <c r="CV10" s="19">
        <v>0</v>
      </c>
      <c r="DJ10" s="19">
        <v>0</v>
      </c>
      <c r="FV10" s="26" t="s">
        <v>2453</v>
      </c>
      <c r="FW10" s="69"/>
    </row>
    <row r="11" spans="1:179" ht="23.4" customHeight="1">
      <c r="B11" s="31">
        <v>6</v>
      </c>
      <c r="C11" s="63" t="s">
        <v>385</v>
      </c>
      <c r="D11" s="31" t="s">
        <v>386</v>
      </c>
      <c r="E11" s="31" t="s">
        <v>179</v>
      </c>
      <c r="F11" s="31"/>
      <c r="G11" s="31" t="s">
        <v>1408</v>
      </c>
      <c r="H11" s="31" t="s">
        <v>1210</v>
      </c>
      <c r="I11" s="31" t="s">
        <v>1247</v>
      </c>
      <c r="J11" s="63" t="s">
        <v>3121</v>
      </c>
      <c r="K11" s="63" t="s">
        <v>1824</v>
      </c>
      <c r="L11" s="31" t="s">
        <v>1507</v>
      </c>
      <c r="M11" s="31" t="s">
        <v>1825</v>
      </c>
      <c r="N11" s="34" t="s">
        <v>2929</v>
      </c>
      <c r="O11" s="31" t="s">
        <v>1826</v>
      </c>
      <c r="P11" s="31" t="s">
        <v>1827</v>
      </c>
      <c r="Q11" s="31" t="s">
        <v>1828</v>
      </c>
      <c r="R11" s="31"/>
      <c r="S11" s="31" t="s">
        <v>471</v>
      </c>
      <c r="T11" s="31" t="s">
        <v>474</v>
      </c>
      <c r="U11" s="31" t="s">
        <v>624</v>
      </c>
      <c r="V11" s="31" t="s">
        <v>624</v>
      </c>
      <c r="W11" s="31" t="s">
        <v>183</v>
      </c>
      <c r="X11" s="31" t="s">
        <v>190</v>
      </c>
      <c r="Y11" s="19" t="s">
        <v>730</v>
      </c>
      <c r="Z11" s="19" t="s">
        <v>730</v>
      </c>
      <c r="AA11" s="19">
        <v>1</v>
      </c>
      <c r="AY11" s="19">
        <v>1</v>
      </c>
      <c r="BD11" s="19">
        <v>2</v>
      </c>
      <c r="BE11" s="19" t="s">
        <v>2608</v>
      </c>
      <c r="BF11" s="19" t="s">
        <v>846</v>
      </c>
      <c r="BG11" s="19">
        <v>1</v>
      </c>
      <c r="BK11" s="24"/>
      <c r="BL11" s="19">
        <v>1</v>
      </c>
      <c r="BM11" s="19">
        <v>1</v>
      </c>
      <c r="BN11" s="19">
        <v>1</v>
      </c>
      <c r="BO11" s="19">
        <v>1</v>
      </c>
      <c r="BP11" s="19">
        <v>1</v>
      </c>
      <c r="BQ11" s="19">
        <v>1</v>
      </c>
      <c r="BR11" s="19">
        <v>1</v>
      </c>
      <c r="BS11" s="19">
        <v>1</v>
      </c>
      <c r="BT11" s="19" t="s">
        <v>986</v>
      </c>
      <c r="BU11" s="19">
        <v>1</v>
      </c>
      <c r="BV11" s="19">
        <v>1</v>
      </c>
      <c r="BW11" s="19">
        <v>1</v>
      </c>
      <c r="BX11" s="19">
        <v>1</v>
      </c>
      <c r="CK11" s="19">
        <v>1</v>
      </c>
      <c r="CL11" s="19">
        <v>1</v>
      </c>
      <c r="CN11" s="19">
        <v>1</v>
      </c>
      <c r="CV11" s="19">
        <v>3</v>
      </c>
      <c r="CW11" s="19">
        <v>1</v>
      </c>
      <c r="CX11" s="19">
        <v>1</v>
      </c>
      <c r="CY11" s="19">
        <v>1</v>
      </c>
      <c r="DJ11" s="19">
        <v>3</v>
      </c>
      <c r="DM11" s="19">
        <v>1</v>
      </c>
      <c r="DN11" s="19" t="s">
        <v>1160</v>
      </c>
      <c r="DO11" s="19">
        <v>1</v>
      </c>
      <c r="DP11" s="19" t="s">
        <v>1161</v>
      </c>
      <c r="DQ11" s="19">
        <v>1</v>
      </c>
      <c r="DR11" s="19" t="s">
        <v>1162</v>
      </c>
      <c r="DV11" s="19">
        <v>1</v>
      </c>
      <c r="DW11" s="19">
        <v>1</v>
      </c>
      <c r="DY11" s="19">
        <v>1</v>
      </c>
      <c r="EH11" s="19">
        <v>1</v>
      </c>
      <c r="EI11" s="19">
        <v>1</v>
      </c>
      <c r="EJ11" s="19">
        <v>1</v>
      </c>
      <c r="ES11" s="19">
        <v>1</v>
      </c>
      <c r="ET11" s="19">
        <v>1</v>
      </c>
      <c r="EU11" s="19">
        <v>1</v>
      </c>
      <c r="EV11" s="19">
        <v>1</v>
      </c>
      <c r="EW11" s="19">
        <v>1</v>
      </c>
      <c r="EX11" s="19">
        <v>1</v>
      </c>
      <c r="FB11" s="19">
        <v>1</v>
      </c>
      <c r="FC11" s="19">
        <v>1</v>
      </c>
      <c r="FU11" s="19">
        <v>1</v>
      </c>
      <c r="FV11" s="26" t="s">
        <v>2451</v>
      </c>
      <c r="FW11" s="69"/>
    </row>
    <row r="12" spans="1:179" ht="23.4" customHeight="1">
      <c r="B12" s="31">
        <v>7</v>
      </c>
      <c r="C12" s="63" t="s">
        <v>407</v>
      </c>
      <c r="D12" s="31" t="s">
        <v>408</v>
      </c>
      <c r="E12" s="31" t="s">
        <v>177</v>
      </c>
      <c r="F12" s="31"/>
      <c r="G12" s="31" t="s">
        <v>1488</v>
      </c>
      <c r="H12" s="31" t="s">
        <v>1210</v>
      </c>
      <c r="I12" s="31" t="s">
        <v>1247</v>
      </c>
      <c r="J12" s="63" t="s">
        <v>1348</v>
      </c>
      <c r="K12" s="63" t="s">
        <v>1871</v>
      </c>
      <c r="L12" s="31" t="s">
        <v>1872</v>
      </c>
      <c r="M12" s="31" t="s">
        <v>1507</v>
      </c>
      <c r="N12" s="34" t="s">
        <v>2930</v>
      </c>
      <c r="O12" s="31" t="s">
        <v>1507</v>
      </c>
      <c r="P12" s="31" t="s">
        <v>1507</v>
      </c>
      <c r="Q12" s="31" t="s">
        <v>1507</v>
      </c>
      <c r="R12" s="31"/>
      <c r="S12" s="31" t="s">
        <v>471</v>
      </c>
      <c r="T12" s="31" t="s">
        <v>474</v>
      </c>
      <c r="U12" s="31" t="s">
        <v>635</v>
      </c>
      <c r="V12" s="31" t="s">
        <v>481</v>
      </c>
      <c r="W12" s="31" t="s">
        <v>182</v>
      </c>
      <c r="X12" s="31" t="s">
        <v>203</v>
      </c>
      <c r="Y12" s="19" t="s">
        <v>2599</v>
      </c>
      <c r="Z12" s="19" t="s">
        <v>2598</v>
      </c>
      <c r="AA12" s="19">
        <v>1</v>
      </c>
      <c r="AY12" s="19">
        <v>1</v>
      </c>
      <c r="BD12" s="19">
        <v>2</v>
      </c>
      <c r="BE12" s="19" t="s">
        <v>2608</v>
      </c>
      <c r="BF12" s="19" t="s">
        <v>846</v>
      </c>
      <c r="BI12" s="19">
        <v>1</v>
      </c>
      <c r="BK12" s="24"/>
      <c r="BL12" s="19">
        <v>1</v>
      </c>
      <c r="BM12" s="19">
        <v>1</v>
      </c>
      <c r="BN12" s="19">
        <v>1</v>
      </c>
      <c r="BO12" s="19">
        <v>1</v>
      </c>
      <c r="BP12" s="19">
        <v>1</v>
      </c>
      <c r="BQ12" s="19">
        <v>1</v>
      </c>
      <c r="BR12" s="19">
        <v>1</v>
      </c>
      <c r="BS12" s="19">
        <v>1</v>
      </c>
      <c r="BT12" s="19" t="s">
        <v>986</v>
      </c>
      <c r="CE12" s="19">
        <v>1</v>
      </c>
      <c r="CF12" s="19">
        <v>1</v>
      </c>
      <c r="CG12" s="19">
        <v>1</v>
      </c>
      <c r="CH12" s="19">
        <v>1</v>
      </c>
      <c r="CV12" s="19">
        <v>0</v>
      </c>
      <c r="DJ12" s="19">
        <v>0</v>
      </c>
      <c r="FV12" s="26" t="s">
        <v>2449</v>
      </c>
      <c r="FW12" s="69"/>
    </row>
    <row r="13" spans="1:179" ht="23.4" customHeight="1">
      <c r="B13" s="31">
        <v>8</v>
      </c>
      <c r="C13" s="63" t="s">
        <v>421</v>
      </c>
      <c r="D13" s="31" t="s">
        <v>422</v>
      </c>
      <c r="E13" s="31" t="s">
        <v>177</v>
      </c>
      <c r="F13" s="31"/>
      <c r="G13" s="31" t="s">
        <v>1437</v>
      </c>
      <c r="H13" s="31" t="s">
        <v>1210</v>
      </c>
      <c r="I13" s="31" t="s">
        <v>1247</v>
      </c>
      <c r="J13" s="63" t="s">
        <v>1355</v>
      </c>
      <c r="K13" s="63" t="s">
        <v>1886</v>
      </c>
      <c r="L13" s="31" t="s">
        <v>1887</v>
      </c>
      <c r="M13" s="31" t="s">
        <v>1888</v>
      </c>
      <c r="N13" s="34" t="s">
        <v>2931</v>
      </c>
      <c r="O13" s="31" t="s">
        <v>1507</v>
      </c>
      <c r="P13" s="31" t="s">
        <v>1507</v>
      </c>
      <c r="Q13" s="31" t="s">
        <v>1507</v>
      </c>
      <c r="R13" s="31"/>
      <c r="S13" s="31" t="s">
        <v>471</v>
      </c>
      <c r="T13" s="31" t="s">
        <v>474</v>
      </c>
      <c r="U13" s="31" t="s">
        <v>643</v>
      </c>
      <c r="V13" s="31" t="s">
        <v>644</v>
      </c>
      <c r="W13" s="31" t="s">
        <v>182</v>
      </c>
      <c r="X13" s="31" t="s">
        <v>203</v>
      </c>
      <c r="Y13" s="19" t="s">
        <v>2473</v>
      </c>
      <c r="Z13" s="19" t="s">
        <v>2472</v>
      </c>
      <c r="AA13" s="19">
        <v>1</v>
      </c>
      <c r="AY13" s="19">
        <v>1</v>
      </c>
      <c r="BD13" s="19">
        <v>2</v>
      </c>
      <c r="BE13" s="19" t="s">
        <v>2608</v>
      </c>
      <c r="BF13" s="19" t="s">
        <v>846</v>
      </c>
      <c r="BG13" s="19">
        <v>1</v>
      </c>
      <c r="BI13" s="19">
        <v>1</v>
      </c>
      <c r="BK13" s="24"/>
      <c r="BL13" s="19">
        <v>1</v>
      </c>
      <c r="BM13" s="19">
        <v>1</v>
      </c>
      <c r="BN13" s="19" t="s">
        <v>986</v>
      </c>
      <c r="BO13" s="19">
        <v>0</v>
      </c>
      <c r="BP13" s="19">
        <v>1</v>
      </c>
      <c r="BQ13" s="19">
        <v>1</v>
      </c>
      <c r="BR13" s="19">
        <v>1</v>
      </c>
      <c r="BS13" s="19">
        <v>1</v>
      </c>
      <c r="BT13" s="19" t="s">
        <v>986</v>
      </c>
      <c r="BU13" s="19">
        <v>1</v>
      </c>
      <c r="BW13" s="19">
        <v>1</v>
      </c>
      <c r="BX13" s="19">
        <v>1</v>
      </c>
      <c r="CJ13" s="19">
        <v>1</v>
      </c>
      <c r="CK13" s="19">
        <v>1</v>
      </c>
      <c r="CL13" s="19">
        <v>1</v>
      </c>
      <c r="CP13" s="19">
        <v>1</v>
      </c>
      <c r="CS13" s="19">
        <v>1</v>
      </c>
      <c r="CT13" s="19">
        <v>1</v>
      </c>
      <c r="CU13" s="19" t="s">
        <v>1007</v>
      </c>
      <c r="CV13" s="19">
        <v>6</v>
      </c>
      <c r="CW13" s="19">
        <v>1</v>
      </c>
      <c r="CX13" s="19">
        <v>1</v>
      </c>
      <c r="DJ13" s="19">
        <v>2</v>
      </c>
      <c r="DK13" s="19">
        <v>1</v>
      </c>
      <c r="DL13" s="19" t="s">
        <v>1170</v>
      </c>
      <c r="DO13" s="19">
        <v>1</v>
      </c>
      <c r="DP13" s="19" t="s">
        <v>1170</v>
      </c>
      <c r="DQ13" s="19">
        <v>1</v>
      </c>
      <c r="DR13" s="19" t="s">
        <v>1170</v>
      </c>
      <c r="DT13" s="19" t="s">
        <v>1171</v>
      </c>
      <c r="DU13" s="19">
        <v>1</v>
      </c>
      <c r="DV13" s="19">
        <v>1</v>
      </c>
      <c r="DW13" s="19">
        <v>1</v>
      </c>
      <c r="EH13" s="19">
        <v>1</v>
      </c>
      <c r="EI13" s="19">
        <v>1</v>
      </c>
      <c r="EK13" s="19">
        <v>1</v>
      </c>
      <c r="ES13" s="19">
        <v>1</v>
      </c>
      <c r="ET13" s="19">
        <v>1</v>
      </c>
      <c r="EU13" s="19">
        <v>1</v>
      </c>
      <c r="EV13" s="19">
        <v>1</v>
      </c>
      <c r="EX13" s="19">
        <v>1</v>
      </c>
      <c r="FB13" s="19">
        <v>1</v>
      </c>
      <c r="FO13" s="19">
        <v>1</v>
      </c>
      <c r="FV13" s="26" t="s">
        <v>2449</v>
      </c>
      <c r="FW13" s="69"/>
    </row>
    <row r="14" spans="1:179" ht="23.4" customHeight="1">
      <c r="B14" s="31">
        <v>9</v>
      </c>
      <c r="C14" s="63" t="s">
        <v>456</v>
      </c>
      <c r="D14" s="31" t="s">
        <v>457</v>
      </c>
      <c r="E14" s="31" t="s">
        <v>176</v>
      </c>
      <c r="F14" s="31"/>
      <c r="G14" s="31" t="s">
        <v>1442</v>
      </c>
      <c r="H14" s="31" t="s">
        <v>1204</v>
      </c>
      <c r="I14" s="31" t="s">
        <v>1247</v>
      </c>
      <c r="J14" s="63" t="s">
        <v>1371</v>
      </c>
      <c r="K14" s="63" t="s">
        <v>1937</v>
      </c>
      <c r="L14" s="31" t="s">
        <v>1938</v>
      </c>
      <c r="M14" s="31" t="s">
        <v>1939</v>
      </c>
      <c r="N14" s="34" t="s">
        <v>2932</v>
      </c>
      <c r="O14" s="31" t="s">
        <v>1506</v>
      </c>
      <c r="P14" s="31" t="s">
        <v>1506</v>
      </c>
      <c r="Q14" s="31" t="s">
        <v>1506</v>
      </c>
      <c r="R14" s="31"/>
      <c r="S14" s="31" t="s">
        <v>470</v>
      </c>
      <c r="T14" s="31" t="s">
        <v>473</v>
      </c>
      <c r="U14" s="31" t="s">
        <v>666</v>
      </c>
      <c r="V14" s="31" t="s">
        <v>667</v>
      </c>
      <c r="W14" s="31" t="s">
        <v>189</v>
      </c>
      <c r="X14" s="31" t="s">
        <v>199</v>
      </c>
      <c r="Y14" s="19" t="s">
        <v>2879</v>
      </c>
      <c r="Z14" s="19" t="s">
        <v>2880</v>
      </c>
      <c r="AA14" s="19">
        <v>1</v>
      </c>
      <c r="BD14" s="19">
        <v>1</v>
      </c>
      <c r="BE14" s="19" t="s">
        <v>882</v>
      </c>
      <c r="BF14" s="19" t="s">
        <v>846</v>
      </c>
      <c r="BG14" s="19">
        <v>1</v>
      </c>
      <c r="BK14" s="24"/>
      <c r="BL14" s="19">
        <v>1</v>
      </c>
      <c r="BM14" s="19">
        <v>1</v>
      </c>
      <c r="BN14" s="19" t="s">
        <v>986</v>
      </c>
      <c r="BO14" s="19">
        <v>0</v>
      </c>
      <c r="BP14" s="19">
        <v>1</v>
      </c>
      <c r="BQ14" s="19">
        <v>1</v>
      </c>
      <c r="BR14" s="19">
        <v>1</v>
      </c>
      <c r="BS14" s="19">
        <v>1</v>
      </c>
      <c r="BT14" s="19" t="s">
        <v>2670</v>
      </c>
      <c r="BU14" s="19">
        <v>1</v>
      </c>
      <c r="BW14" s="19">
        <v>1</v>
      </c>
      <c r="BX14" s="19">
        <v>1</v>
      </c>
      <c r="BY14" s="19" t="s">
        <v>908</v>
      </c>
      <c r="CJ14" s="19">
        <v>1</v>
      </c>
      <c r="CK14" s="19">
        <v>1</v>
      </c>
      <c r="CL14" s="19">
        <v>1</v>
      </c>
      <c r="CN14" s="19">
        <v>1</v>
      </c>
      <c r="CP14" s="19">
        <v>1</v>
      </c>
      <c r="CS14" s="19">
        <v>1</v>
      </c>
      <c r="CT14" s="19">
        <v>1</v>
      </c>
      <c r="CU14" s="19" t="s">
        <v>1011</v>
      </c>
      <c r="CV14" s="19">
        <v>7</v>
      </c>
      <c r="CW14" s="19">
        <v>1</v>
      </c>
      <c r="CX14" s="19">
        <v>1</v>
      </c>
      <c r="CY14" s="19">
        <v>1</v>
      </c>
      <c r="DJ14" s="19">
        <v>3</v>
      </c>
      <c r="DK14" s="19">
        <v>1</v>
      </c>
      <c r="DL14" s="19" t="s">
        <v>1199</v>
      </c>
      <c r="DM14" s="19">
        <v>1</v>
      </c>
      <c r="DN14" s="19" t="s">
        <v>986</v>
      </c>
      <c r="DO14" s="19">
        <v>1</v>
      </c>
      <c r="DP14" s="19" t="s">
        <v>1200</v>
      </c>
      <c r="DQ14" s="19">
        <v>1</v>
      </c>
      <c r="DR14" s="19" t="s">
        <v>1201</v>
      </c>
      <c r="DT14" s="19" t="s">
        <v>1202</v>
      </c>
      <c r="DU14" s="19">
        <v>1</v>
      </c>
      <c r="DV14" s="19">
        <v>1</v>
      </c>
      <c r="DX14" s="19">
        <v>1</v>
      </c>
      <c r="EH14" s="19">
        <v>1</v>
      </c>
      <c r="EI14" s="19">
        <v>1</v>
      </c>
      <c r="EQ14" s="19">
        <v>1</v>
      </c>
      <c r="ER14" s="19" t="s">
        <v>1203</v>
      </c>
      <c r="ES14" s="19">
        <v>1</v>
      </c>
      <c r="EW14" s="19">
        <v>1</v>
      </c>
      <c r="EX14" s="19">
        <v>1</v>
      </c>
      <c r="FB14" s="19">
        <v>1</v>
      </c>
      <c r="FQ14" s="19">
        <v>1</v>
      </c>
      <c r="FV14" s="26" t="s">
        <v>2449</v>
      </c>
      <c r="FW14" s="69"/>
    </row>
    <row r="15" spans="1:179" ht="51.75" customHeight="1">
      <c r="B15" s="31">
        <v>10</v>
      </c>
      <c r="C15" s="63" t="s">
        <v>2674</v>
      </c>
      <c r="D15" s="63" t="s">
        <v>2675</v>
      </c>
      <c r="E15" s="31" t="s">
        <v>2676</v>
      </c>
      <c r="F15" s="31"/>
      <c r="G15" s="31" t="s">
        <v>2677</v>
      </c>
      <c r="H15" s="31" t="s">
        <v>1210</v>
      </c>
      <c r="I15" s="31" t="s">
        <v>2540</v>
      </c>
      <c r="J15" s="63" t="s">
        <v>2678</v>
      </c>
      <c r="K15" s="63" t="s">
        <v>3084</v>
      </c>
      <c r="L15" s="31" t="s">
        <v>1507</v>
      </c>
      <c r="M15" s="31" t="s">
        <v>1507</v>
      </c>
      <c r="N15" s="68" t="s">
        <v>3057</v>
      </c>
      <c r="O15" s="31"/>
      <c r="P15" s="31"/>
      <c r="Q15" s="31"/>
      <c r="R15" s="32"/>
      <c r="S15" s="31"/>
      <c r="T15" s="31"/>
      <c r="U15" s="31"/>
      <c r="V15" s="31"/>
      <c r="W15" s="31" t="s">
        <v>181</v>
      </c>
      <c r="X15" s="31" t="s">
        <v>201</v>
      </c>
      <c r="Y15" s="19" t="s">
        <v>2676</v>
      </c>
      <c r="Z15" s="13" t="s">
        <v>2679</v>
      </c>
      <c r="AA15" s="19">
        <v>1</v>
      </c>
      <c r="AY15" s="19">
        <v>1</v>
      </c>
      <c r="BD15" s="19">
        <v>2</v>
      </c>
      <c r="BE15" s="19" t="s">
        <v>2680</v>
      </c>
      <c r="BF15" s="13" t="s">
        <v>2541</v>
      </c>
      <c r="BK15" s="24"/>
      <c r="BL15" s="19">
        <v>1</v>
      </c>
      <c r="BM15" s="19">
        <v>0</v>
      </c>
      <c r="BN15" s="19">
        <v>1</v>
      </c>
      <c r="BO15" s="19">
        <v>0</v>
      </c>
      <c r="BP15" s="19">
        <v>1</v>
      </c>
      <c r="BQ15" s="19">
        <v>0</v>
      </c>
      <c r="BR15" s="19">
        <v>1</v>
      </c>
      <c r="FW15" s="69"/>
    </row>
    <row r="16" spans="1:179" ht="51" customHeight="1">
      <c r="B16" s="31">
        <v>11</v>
      </c>
      <c r="C16" s="63" t="s">
        <v>2681</v>
      </c>
      <c r="D16" s="31" t="s">
        <v>2682</v>
      </c>
      <c r="E16" s="31" t="s">
        <v>2676</v>
      </c>
      <c r="F16" s="31"/>
      <c r="G16" s="31" t="s">
        <v>2683</v>
      </c>
      <c r="H16" s="31" t="s">
        <v>1210</v>
      </c>
      <c r="I16" s="31" t="s">
        <v>2540</v>
      </c>
      <c r="J16" s="63" t="s">
        <v>2684</v>
      </c>
      <c r="K16" s="63" t="s">
        <v>2685</v>
      </c>
      <c r="L16" s="31" t="s">
        <v>1507</v>
      </c>
      <c r="M16" s="31" t="s">
        <v>1507</v>
      </c>
      <c r="N16" s="63"/>
      <c r="O16" s="31"/>
      <c r="P16" s="31"/>
      <c r="Q16" s="31"/>
      <c r="R16" s="32"/>
      <c r="S16" s="31"/>
      <c r="T16" s="31"/>
      <c r="U16" s="31"/>
      <c r="V16" s="31"/>
      <c r="W16" s="31" t="s">
        <v>181</v>
      </c>
      <c r="X16" s="31" t="s">
        <v>201</v>
      </c>
      <c r="Y16" s="19" t="s">
        <v>2676</v>
      </c>
      <c r="Z16" s="13" t="s">
        <v>2679</v>
      </c>
      <c r="AA16" s="19">
        <v>1</v>
      </c>
      <c r="AY16" s="19">
        <v>1</v>
      </c>
      <c r="BD16" s="19">
        <v>2</v>
      </c>
      <c r="BE16" s="19" t="s">
        <v>2680</v>
      </c>
      <c r="BF16" s="13" t="s">
        <v>2541</v>
      </c>
      <c r="BK16" s="24"/>
      <c r="BL16" s="19">
        <v>1</v>
      </c>
      <c r="BM16" s="19">
        <v>0</v>
      </c>
      <c r="BN16" s="19">
        <v>1</v>
      </c>
      <c r="BO16" s="19">
        <v>0</v>
      </c>
      <c r="BP16" s="19">
        <v>1</v>
      </c>
      <c r="BQ16" s="19">
        <v>0</v>
      </c>
      <c r="BR16" s="19">
        <v>1</v>
      </c>
      <c r="FW16" s="69"/>
    </row>
    <row r="17" spans="2:179" ht="18">
      <c r="B17" s="31">
        <v>12</v>
      </c>
      <c r="C17" s="63" t="s">
        <v>442</v>
      </c>
      <c r="D17" s="31" t="s">
        <v>443</v>
      </c>
      <c r="E17" s="31" t="s">
        <v>22</v>
      </c>
      <c r="F17" s="31" t="s">
        <v>461</v>
      </c>
      <c r="G17" s="31" t="s">
        <v>1502</v>
      </c>
      <c r="H17" s="31" t="s">
        <v>1210</v>
      </c>
      <c r="I17" s="31" t="s">
        <v>3122</v>
      </c>
      <c r="J17" s="63" t="s">
        <v>3100</v>
      </c>
      <c r="K17" s="63" t="s">
        <v>3082</v>
      </c>
      <c r="L17" s="31" t="s">
        <v>1919</v>
      </c>
      <c r="M17" s="31" t="s">
        <v>1920</v>
      </c>
      <c r="N17" s="34" t="s">
        <v>2933</v>
      </c>
      <c r="O17" s="31" t="s">
        <v>1507</v>
      </c>
      <c r="P17" s="31" t="s">
        <v>1507</v>
      </c>
      <c r="Q17" s="31" t="s">
        <v>1507</v>
      </c>
      <c r="R17" s="31"/>
      <c r="S17" s="31" t="s">
        <v>471</v>
      </c>
      <c r="T17" s="31" t="s">
        <v>476</v>
      </c>
      <c r="U17" s="31" t="s">
        <v>657</v>
      </c>
      <c r="V17" s="31" t="s">
        <v>481</v>
      </c>
      <c r="W17" s="31" t="s">
        <v>183</v>
      </c>
      <c r="X17" s="31" t="s">
        <v>192</v>
      </c>
      <c r="Y17" s="19" t="s">
        <v>738</v>
      </c>
      <c r="Z17" s="19" t="s">
        <v>835</v>
      </c>
      <c r="AL17" s="19">
        <v>1</v>
      </c>
      <c r="AZ17" s="19">
        <v>1</v>
      </c>
      <c r="BA17" s="19">
        <v>1</v>
      </c>
      <c r="BB17" s="19">
        <v>1</v>
      </c>
      <c r="BC17" s="19">
        <v>1</v>
      </c>
      <c r="BD17" s="19">
        <v>5</v>
      </c>
      <c r="BE17" s="19" t="s">
        <v>3105</v>
      </c>
      <c r="BF17" s="19" t="s">
        <v>3106</v>
      </c>
      <c r="BI17" s="19">
        <v>1</v>
      </c>
      <c r="BK17" s="24"/>
      <c r="BL17" s="19">
        <v>1</v>
      </c>
      <c r="BM17" s="19">
        <v>1</v>
      </c>
      <c r="BN17" s="19">
        <v>1</v>
      </c>
      <c r="BO17" s="19">
        <v>1</v>
      </c>
      <c r="BP17" s="19">
        <v>1</v>
      </c>
      <c r="BQ17" s="19">
        <v>1</v>
      </c>
      <c r="BR17" s="19">
        <v>1</v>
      </c>
      <c r="BS17" s="19">
        <v>1</v>
      </c>
      <c r="BT17" s="19" t="s">
        <v>986</v>
      </c>
      <c r="CE17" s="19">
        <v>1</v>
      </c>
      <c r="CF17" s="19">
        <v>1</v>
      </c>
      <c r="CG17" s="19">
        <v>1</v>
      </c>
      <c r="CH17" s="19">
        <v>1</v>
      </c>
      <c r="CV17" s="19">
        <v>0</v>
      </c>
      <c r="DJ17" s="19">
        <v>0</v>
      </c>
      <c r="FP17" s="19">
        <v>1</v>
      </c>
      <c r="FV17" s="26" t="s">
        <v>2450</v>
      </c>
      <c r="FW17" s="69"/>
    </row>
    <row r="18" spans="2:179" ht="35.25" customHeight="1">
      <c r="B18" s="31">
        <v>13</v>
      </c>
      <c r="C18" s="63" t="s">
        <v>252</v>
      </c>
      <c r="D18" s="31" t="s">
        <v>253</v>
      </c>
      <c r="E18" s="31" t="s">
        <v>171</v>
      </c>
      <c r="F18" s="31"/>
      <c r="G18" s="31" t="s">
        <v>1411</v>
      </c>
      <c r="H18" s="31" t="s">
        <v>1204</v>
      </c>
      <c r="I18" s="31" t="s">
        <v>1258</v>
      </c>
      <c r="J18" s="63" t="s">
        <v>1259</v>
      </c>
      <c r="K18" s="63" t="s">
        <v>1599</v>
      </c>
      <c r="L18" s="31" t="s">
        <v>1507</v>
      </c>
      <c r="M18" s="31" t="s">
        <v>1600</v>
      </c>
      <c r="N18" s="34" t="s">
        <v>2934</v>
      </c>
      <c r="O18" s="31" t="s">
        <v>1601</v>
      </c>
      <c r="P18" s="31" t="s">
        <v>1506</v>
      </c>
      <c r="Q18" s="31" t="s">
        <v>1602</v>
      </c>
      <c r="R18" s="31"/>
      <c r="S18" s="31" t="s">
        <v>470</v>
      </c>
      <c r="T18" s="31" t="s">
        <v>475</v>
      </c>
      <c r="U18" s="31" t="s">
        <v>515</v>
      </c>
      <c r="V18" s="31" t="s">
        <v>516</v>
      </c>
      <c r="W18" s="31" t="s">
        <v>199</v>
      </c>
      <c r="X18" s="31" t="s">
        <v>199</v>
      </c>
      <c r="Y18" s="19" t="s">
        <v>188</v>
      </c>
      <c r="Z18" s="19" t="s">
        <v>759</v>
      </c>
      <c r="AB18" s="19">
        <v>1</v>
      </c>
      <c r="AZ18" s="19">
        <v>1</v>
      </c>
      <c r="BD18" s="19">
        <v>2</v>
      </c>
      <c r="BE18" s="19" t="s">
        <v>871</v>
      </c>
      <c r="BF18" s="19" t="s">
        <v>26</v>
      </c>
      <c r="BG18" s="19">
        <v>1</v>
      </c>
      <c r="BK18" s="24"/>
      <c r="BL18" s="19">
        <v>1</v>
      </c>
      <c r="BM18" s="19">
        <v>1</v>
      </c>
      <c r="BN18" s="19">
        <v>1</v>
      </c>
      <c r="BO18" s="19">
        <v>1</v>
      </c>
      <c r="BP18" s="19">
        <v>1</v>
      </c>
      <c r="BQ18" s="19">
        <v>1</v>
      </c>
      <c r="BR18" s="19">
        <v>1</v>
      </c>
      <c r="BS18" s="19">
        <v>1</v>
      </c>
      <c r="BT18" s="19" t="s">
        <v>986</v>
      </c>
      <c r="BU18" s="19">
        <v>1</v>
      </c>
      <c r="BV18" s="19">
        <v>1</v>
      </c>
      <c r="BW18" s="19">
        <v>1</v>
      </c>
      <c r="BX18" s="19">
        <v>1</v>
      </c>
      <c r="CJ18" s="19">
        <v>1</v>
      </c>
      <c r="CK18" s="19">
        <v>1</v>
      </c>
      <c r="CL18" s="19">
        <v>1</v>
      </c>
      <c r="CO18" s="19">
        <v>1</v>
      </c>
      <c r="CP18" s="19">
        <v>1</v>
      </c>
      <c r="CQ18" s="19">
        <v>1</v>
      </c>
      <c r="CS18" s="19">
        <v>1</v>
      </c>
      <c r="CV18" s="19">
        <v>7</v>
      </c>
      <c r="CW18" s="19">
        <v>1</v>
      </c>
      <c r="CX18" s="19">
        <v>1</v>
      </c>
      <c r="CY18" s="19">
        <v>1</v>
      </c>
      <c r="DJ18" s="19">
        <v>3</v>
      </c>
      <c r="DK18" s="19">
        <v>1</v>
      </c>
      <c r="DL18" s="19" t="s">
        <v>986</v>
      </c>
      <c r="DM18" s="19">
        <v>1</v>
      </c>
      <c r="DN18" s="19" t="s">
        <v>986</v>
      </c>
      <c r="DT18" s="19" t="s">
        <v>1060</v>
      </c>
      <c r="DU18" s="19">
        <v>1</v>
      </c>
      <c r="DV18" s="19">
        <v>1</v>
      </c>
      <c r="DW18" s="19">
        <v>1</v>
      </c>
      <c r="EH18" s="19">
        <v>1</v>
      </c>
      <c r="EI18" s="19">
        <v>1</v>
      </c>
      <c r="EK18" s="19">
        <v>1</v>
      </c>
      <c r="EW18" s="19">
        <v>1</v>
      </c>
      <c r="EX18" s="19">
        <v>1</v>
      </c>
      <c r="FB18" s="19">
        <v>1</v>
      </c>
      <c r="FC18" s="19">
        <v>1</v>
      </c>
      <c r="FQ18" s="19">
        <v>1</v>
      </c>
      <c r="FV18" s="26" t="s">
        <v>2451</v>
      </c>
      <c r="FW18" s="69"/>
    </row>
    <row r="19" spans="2:179" ht="23.4" customHeight="1">
      <c r="B19" s="31">
        <v>14</v>
      </c>
      <c r="C19" s="63" t="s">
        <v>310</v>
      </c>
      <c r="D19" s="31" t="s">
        <v>311</v>
      </c>
      <c r="E19" s="31" t="s">
        <v>179</v>
      </c>
      <c r="F19" s="31" t="s">
        <v>462</v>
      </c>
      <c r="G19" s="31" t="s">
        <v>1404</v>
      </c>
      <c r="H19" s="31" t="s">
        <v>1210</v>
      </c>
      <c r="I19" s="31" t="s">
        <v>1258</v>
      </c>
      <c r="J19" s="63" t="s">
        <v>1299</v>
      </c>
      <c r="K19" s="63" t="s">
        <v>1715</v>
      </c>
      <c r="L19" s="31" t="s">
        <v>682</v>
      </c>
      <c r="M19" s="31" t="s">
        <v>1716</v>
      </c>
      <c r="N19" s="34" t="s">
        <v>2935</v>
      </c>
      <c r="O19" s="31" t="s">
        <v>1506</v>
      </c>
      <c r="P19" s="31" t="s">
        <v>1506</v>
      </c>
      <c r="Q19" s="31" t="s">
        <v>1506</v>
      </c>
      <c r="R19" s="31"/>
      <c r="S19" s="31" t="s">
        <v>471</v>
      </c>
      <c r="T19" s="31" t="s">
        <v>474</v>
      </c>
      <c r="U19" s="31" t="s">
        <v>569</v>
      </c>
      <c r="V19" s="31" t="s">
        <v>481</v>
      </c>
      <c r="W19" s="31" t="s">
        <v>183</v>
      </c>
      <c r="X19" s="31" t="s">
        <v>193</v>
      </c>
      <c r="Y19" s="19" t="s">
        <v>702</v>
      </c>
      <c r="Z19" s="19" t="s">
        <v>782</v>
      </c>
      <c r="AB19" s="19">
        <v>1</v>
      </c>
      <c r="BD19" s="19">
        <v>1</v>
      </c>
      <c r="BE19" s="19" t="s">
        <v>889</v>
      </c>
      <c r="BF19" s="19" t="s">
        <v>26</v>
      </c>
      <c r="BI19" s="19">
        <v>1</v>
      </c>
      <c r="BK19" s="24"/>
      <c r="BL19" s="19">
        <v>1</v>
      </c>
      <c r="BM19" s="19">
        <v>1</v>
      </c>
      <c r="BN19" s="19">
        <v>1</v>
      </c>
      <c r="BO19" s="19">
        <v>1</v>
      </c>
      <c r="BP19" s="19">
        <v>1</v>
      </c>
      <c r="BQ19" s="19">
        <v>1</v>
      </c>
      <c r="BR19" s="19">
        <v>1</v>
      </c>
      <c r="BS19" s="19">
        <v>1</v>
      </c>
      <c r="BT19" s="19" t="s">
        <v>986</v>
      </c>
      <c r="CE19" s="19">
        <v>1</v>
      </c>
      <c r="CF19" s="19">
        <v>1</v>
      </c>
      <c r="CG19" s="19">
        <v>1</v>
      </c>
      <c r="CH19" s="19">
        <v>1</v>
      </c>
      <c r="CV19" s="19">
        <v>0</v>
      </c>
      <c r="DJ19" s="19">
        <v>0</v>
      </c>
      <c r="FV19" s="26" t="s">
        <v>2451</v>
      </c>
      <c r="FW19" s="69"/>
    </row>
    <row r="20" spans="2:179" ht="35.25" customHeight="1">
      <c r="B20" s="31">
        <v>15</v>
      </c>
      <c r="C20" s="63" t="s">
        <v>2686</v>
      </c>
      <c r="D20" s="63" t="s">
        <v>2687</v>
      </c>
      <c r="E20" s="31" t="s">
        <v>2676</v>
      </c>
      <c r="F20" s="31"/>
      <c r="G20" s="31" t="s">
        <v>2688</v>
      </c>
      <c r="H20" s="31" t="s">
        <v>1210</v>
      </c>
      <c r="I20" s="31" t="s">
        <v>2689</v>
      </c>
      <c r="J20" s="63" t="s">
        <v>2690</v>
      </c>
      <c r="K20" s="63" t="s">
        <v>2691</v>
      </c>
      <c r="L20" s="31" t="s">
        <v>1507</v>
      </c>
      <c r="M20" s="31" t="s">
        <v>1507</v>
      </c>
      <c r="N20" s="63"/>
      <c r="O20" s="31"/>
      <c r="P20" s="31"/>
      <c r="Q20" s="31"/>
      <c r="R20" s="32"/>
      <c r="S20" s="31"/>
      <c r="T20" s="31"/>
      <c r="U20" s="31"/>
      <c r="V20" s="31"/>
      <c r="W20" s="31" t="s">
        <v>181</v>
      </c>
      <c r="X20" s="31" t="s">
        <v>201</v>
      </c>
      <c r="Y20" s="19" t="s">
        <v>2676</v>
      </c>
      <c r="Z20" s="13" t="s">
        <v>2679</v>
      </c>
      <c r="AD20" s="19">
        <v>1</v>
      </c>
      <c r="AY20" s="19">
        <v>1</v>
      </c>
      <c r="BD20" s="19">
        <v>2</v>
      </c>
      <c r="BE20" s="19" t="s">
        <v>2692</v>
      </c>
      <c r="BF20" s="19" t="s">
        <v>28</v>
      </c>
      <c r="BK20" s="24"/>
      <c r="BL20" s="19">
        <v>1</v>
      </c>
      <c r="BM20" s="19">
        <v>0</v>
      </c>
      <c r="BN20" s="19">
        <v>1</v>
      </c>
      <c r="BO20" s="19">
        <v>0</v>
      </c>
      <c r="BP20" s="19">
        <v>1</v>
      </c>
      <c r="BQ20" s="19">
        <v>0</v>
      </c>
      <c r="BR20" s="19">
        <v>1</v>
      </c>
      <c r="FW20" s="69"/>
    </row>
    <row r="21" spans="2:179" ht="66" customHeight="1">
      <c r="B21" s="31">
        <v>16</v>
      </c>
      <c r="C21" s="63" t="s">
        <v>235</v>
      </c>
      <c r="D21" s="31" t="s">
        <v>236</v>
      </c>
      <c r="E21" s="31" t="s">
        <v>176</v>
      </c>
      <c r="F21" s="31"/>
      <c r="G21" s="31" t="s">
        <v>1394</v>
      </c>
      <c r="H21" s="31" t="s">
        <v>1204</v>
      </c>
      <c r="I21" s="31" t="s">
        <v>1214</v>
      </c>
      <c r="J21" s="63" t="s">
        <v>1241</v>
      </c>
      <c r="K21" s="63" t="s">
        <v>3042</v>
      </c>
      <c r="L21" s="31" t="s">
        <v>1562</v>
      </c>
      <c r="M21" s="31" t="s">
        <v>1563</v>
      </c>
      <c r="N21" s="34" t="s">
        <v>2936</v>
      </c>
      <c r="O21" s="31" t="s">
        <v>1564</v>
      </c>
      <c r="P21" s="31" t="s">
        <v>1506</v>
      </c>
      <c r="Q21" s="31" t="s">
        <v>1506</v>
      </c>
      <c r="R21" s="31"/>
      <c r="S21" s="31" t="s">
        <v>470</v>
      </c>
      <c r="T21" s="31" t="s">
        <v>473</v>
      </c>
      <c r="U21" s="31" t="s">
        <v>498</v>
      </c>
      <c r="V21" s="31" t="s">
        <v>499</v>
      </c>
      <c r="W21" s="31" t="s">
        <v>189</v>
      </c>
      <c r="X21" s="31" t="s">
        <v>199</v>
      </c>
      <c r="Y21" s="19" t="s">
        <v>2881</v>
      </c>
      <c r="Z21" s="19" t="s">
        <v>2882</v>
      </c>
      <c r="AE21" s="19">
        <v>1</v>
      </c>
      <c r="AY21" s="19">
        <v>1</v>
      </c>
      <c r="AZ21" s="19">
        <v>1</v>
      </c>
      <c r="BD21" s="19">
        <v>3</v>
      </c>
      <c r="BE21" s="19" t="s">
        <v>2649</v>
      </c>
      <c r="BF21" s="19" t="s">
        <v>29</v>
      </c>
      <c r="BI21" s="19">
        <v>1</v>
      </c>
      <c r="BK21" s="24"/>
      <c r="BL21" s="19">
        <v>1</v>
      </c>
      <c r="BM21" s="19">
        <v>1</v>
      </c>
      <c r="BN21" s="19">
        <v>1</v>
      </c>
      <c r="BO21" s="19">
        <v>1</v>
      </c>
      <c r="BP21" s="19">
        <v>1</v>
      </c>
      <c r="BQ21" s="19">
        <v>1</v>
      </c>
      <c r="BR21" s="19">
        <v>1</v>
      </c>
      <c r="BS21" s="19">
        <v>1</v>
      </c>
      <c r="BT21" s="19" t="s">
        <v>986</v>
      </c>
      <c r="CE21" s="19">
        <v>1</v>
      </c>
      <c r="CF21" s="19">
        <v>1</v>
      </c>
      <c r="CG21" s="19">
        <v>1</v>
      </c>
      <c r="CH21" s="19">
        <v>1</v>
      </c>
      <c r="CV21" s="19">
        <v>0</v>
      </c>
      <c r="DJ21" s="19">
        <v>0</v>
      </c>
      <c r="FL21" s="19" t="s">
        <v>235</v>
      </c>
      <c r="FQ21" s="19">
        <v>1</v>
      </c>
      <c r="FV21" s="26" t="s">
        <v>2448</v>
      </c>
      <c r="FW21" s="69"/>
    </row>
    <row r="22" spans="2:179" ht="35.25" customHeight="1">
      <c r="B22" s="31">
        <v>17</v>
      </c>
      <c r="C22" s="63" t="s">
        <v>2883</v>
      </c>
      <c r="D22" s="31" t="s">
        <v>244</v>
      </c>
      <c r="E22" s="31" t="s">
        <v>173</v>
      </c>
      <c r="F22" s="31"/>
      <c r="G22" s="31" t="s">
        <v>1403</v>
      </c>
      <c r="H22" s="31" t="s">
        <v>1204</v>
      </c>
      <c r="I22" s="31" t="s">
        <v>1214</v>
      </c>
      <c r="J22" s="63" t="s">
        <v>1251</v>
      </c>
      <c r="K22" s="63" t="s">
        <v>1581</v>
      </c>
      <c r="L22" s="31" t="s">
        <v>1582</v>
      </c>
      <c r="M22" s="31" t="s">
        <v>1583</v>
      </c>
      <c r="N22" s="34" t="s">
        <v>2937</v>
      </c>
      <c r="O22" s="31" t="s">
        <v>1506</v>
      </c>
      <c r="P22" s="31" t="s">
        <v>1506</v>
      </c>
      <c r="Q22" s="31" t="s">
        <v>1506</v>
      </c>
      <c r="R22" s="31"/>
      <c r="S22" s="31" t="s">
        <v>470</v>
      </c>
      <c r="T22" s="31" t="s">
        <v>473</v>
      </c>
      <c r="U22" s="31" t="s">
        <v>508</v>
      </c>
      <c r="V22" s="31" t="s">
        <v>509</v>
      </c>
      <c r="W22" s="31" t="s">
        <v>181</v>
      </c>
      <c r="X22" s="31" t="s">
        <v>206</v>
      </c>
      <c r="Y22" s="19" t="s">
        <v>2884</v>
      </c>
      <c r="Z22" s="19" t="s">
        <v>755</v>
      </c>
      <c r="AE22" s="19">
        <v>1</v>
      </c>
      <c r="AZ22" s="19">
        <v>1</v>
      </c>
      <c r="BD22" s="19">
        <v>2</v>
      </c>
      <c r="BE22" s="19" t="s">
        <v>2617</v>
      </c>
      <c r="BF22" s="19" t="s">
        <v>29</v>
      </c>
      <c r="BG22" s="19">
        <v>1</v>
      </c>
      <c r="BK22" s="24"/>
      <c r="BL22" s="19">
        <v>1</v>
      </c>
      <c r="BM22" s="19">
        <v>1</v>
      </c>
      <c r="BN22" s="19">
        <v>1</v>
      </c>
      <c r="BO22" s="19">
        <v>1</v>
      </c>
      <c r="BP22" s="19">
        <v>1</v>
      </c>
      <c r="BQ22" s="19">
        <v>1</v>
      </c>
      <c r="BR22" s="19">
        <v>1</v>
      </c>
      <c r="BS22" s="19">
        <v>1</v>
      </c>
      <c r="BT22" s="19" t="s">
        <v>986</v>
      </c>
      <c r="BU22" s="19">
        <v>1</v>
      </c>
      <c r="BV22" s="19">
        <v>1</v>
      </c>
      <c r="BW22" s="19">
        <v>1</v>
      </c>
      <c r="BX22" s="19">
        <v>1</v>
      </c>
      <c r="CT22" s="19">
        <v>1</v>
      </c>
      <c r="CU22" s="19" t="s">
        <v>989</v>
      </c>
      <c r="CV22" s="19">
        <v>1</v>
      </c>
      <c r="CW22" s="19">
        <v>1</v>
      </c>
      <c r="DJ22" s="19">
        <v>1</v>
      </c>
      <c r="DS22" s="19">
        <v>1</v>
      </c>
      <c r="DX22" s="19">
        <v>1</v>
      </c>
      <c r="EC22" s="19">
        <v>1</v>
      </c>
      <c r="ED22" s="19">
        <v>1</v>
      </c>
      <c r="EK22" s="19">
        <v>1</v>
      </c>
      <c r="EO22" s="19">
        <v>1</v>
      </c>
      <c r="EP22" s="19">
        <v>1</v>
      </c>
      <c r="ES22" s="19">
        <v>1</v>
      </c>
      <c r="ET22" s="19">
        <v>1</v>
      </c>
      <c r="EU22" s="19">
        <v>1</v>
      </c>
      <c r="EV22" s="19">
        <v>1</v>
      </c>
      <c r="FB22" s="19">
        <v>1</v>
      </c>
      <c r="FJ22" s="19">
        <v>1</v>
      </c>
      <c r="FK22" s="19">
        <v>1</v>
      </c>
      <c r="FL22" s="19">
        <v>1</v>
      </c>
      <c r="FM22" s="19">
        <v>1</v>
      </c>
      <c r="FN22" s="19">
        <v>1</v>
      </c>
      <c r="FO22" s="19">
        <v>1</v>
      </c>
      <c r="FP22" s="19">
        <v>1</v>
      </c>
      <c r="FQ22" s="19">
        <v>1</v>
      </c>
      <c r="FR22" s="19">
        <v>1</v>
      </c>
      <c r="FS22" s="19">
        <v>1</v>
      </c>
      <c r="FT22" s="19">
        <v>1</v>
      </c>
      <c r="FU22" s="19">
        <v>1</v>
      </c>
      <c r="FV22" s="26" t="s">
        <v>2449</v>
      </c>
      <c r="FW22" s="69"/>
    </row>
    <row r="23" spans="2:179" ht="23.4" customHeight="1">
      <c r="B23" s="31">
        <v>18</v>
      </c>
      <c r="C23" s="71" t="s">
        <v>249</v>
      </c>
      <c r="D23" s="31" t="s">
        <v>250</v>
      </c>
      <c r="E23" s="31" t="s">
        <v>179</v>
      </c>
      <c r="F23" s="31"/>
      <c r="G23" s="31" t="s">
        <v>1409</v>
      </c>
      <c r="H23" s="31" t="s">
        <v>1204</v>
      </c>
      <c r="I23" s="31" t="s">
        <v>1214</v>
      </c>
      <c r="J23" s="63" t="s">
        <v>1256</v>
      </c>
      <c r="K23" s="63" t="s">
        <v>1593</v>
      </c>
      <c r="L23" s="31" t="s">
        <v>1507</v>
      </c>
      <c r="M23" s="31" t="s">
        <v>1507</v>
      </c>
      <c r="N23" s="77" t="s">
        <v>3080</v>
      </c>
      <c r="O23" s="31" t="s">
        <v>1594</v>
      </c>
      <c r="P23" s="31" t="s">
        <v>1506</v>
      </c>
      <c r="Q23" s="31" t="s">
        <v>1595</v>
      </c>
      <c r="R23" s="31"/>
      <c r="S23" s="31" t="s">
        <v>470</v>
      </c>
      <c r="T23" s="31" t="s">
        <v>474</v>
      </c>
      <c r="U23" s="31" t="s">
        <v>513</v>
      </c>
      <c r="V23" s="31"/>
      <c r="W23" s="31" t="s">
        <v>181</v>
      </c>
      <c r="X23" s="31" t="s">
        <v>206</v>
      </c>
      <c r="Y23" s="19" t="s">
        <v>2490</v>
      </c>
      <c r="Z23" s="19" t="s">
        <v>757</v>
      </c>
      <c r="AE23" s="19">
        <v>1</v>
      </c>
      <c r="AY23" s="19">
        <v>1</v>
      </c>
      <c r="BB23" s="19">
        <v>1</v>
      </c>
      <c r="BD23" s="19">
        <v>3</v>
      </c>
      <c r="BE23" s="19" t="s">
        <v>867</v>
      </c>
      <c r="BF23" s="19" t="s">
        <v>29</v>
      </c>
      <c r="BI23" s="19">
        <v>1</v>
      </c>
      <c r="BK23" s="24"/>
      <c r="BL23" s="19">
        <v>1</v>
      </c>
      <c r="BM23" s="19">
        <v>1</v>
      </c>
      <c r="BN23" s="19">
        <v>1</v>
      </c>
      <c r="BO23" s="19">
        <v>1</v>
      </c>
      <c r="BP23" s="19">
        <v>1</v>
      </c>
      <c r="BQ23" s="19">
        <v>1</v>
      </c>
      <c r="BR23" s="19">
        <v>1</v>
      </c>
      <c r="BS23" s="19">
        <v>1</v>
      </c>
      <c r="BT23" s="19" t="s">
        <v>986</v>
      </c>
      <c r="CE23" s="19">
        <v>1</v>
      </c>
      <c r="CF23" s="19">
        <v>1</v>
      </c>
      <c r="CG23" s="19">
        <v>1</v>
      </c>
      <c r="CH23" s="19">
        <v>1</v>
      </c>
      <c r="CV23" s="19">
        <v>0</v>
      </c>
      <c r="CW23" s="19">
        <v>1</v>
      </c>
      <c r="CX23" s="19">
        <v>1</v>
      </c>
      <c r="DJ23" s="19">
        <v>2</v>
      </c>
      <c r="FL23" s="19">
        <v>1</v>
      </c>
      <c r="FQ23" s="19">
        <v>1</v>
      </c>
      <c r="FR23" s="19">
        <v>1</v>
      </c>
      <c r="FV23" s="26" t="s">
        <v>2454</v>
      </c>
      <c r="FW23" s="73"/>
    </row>
    <row r="24" spans="2:179" ht="23.25" customHeight="1">
      <c r="B24" s="31">
        <v>19</v>
      </c>
      <c r="C24" s="63" t="s">
        <v>262</v>
      </c>
      <c r="D24" s="31" t="s">
        <v>263</v>
      </c>
      <c r="E24" s="31" t="s">
        <v>172</v>
      </c>
      <c r="F24" s="31"/>
      <c r="G24" s="31" t="s">
        <v>1416</v>
      </c>
      <c r="H24" s="31" t="s">
        <v>1210</v>
      </c>
      <c r="I24" s="31" t="s">
        <v>1245</v>
      </c>
      <c r="J24" s="63" t="s">
        <v>1270</v>
      </c>
      <c r="K24" s="63" t="s">
        <v>1618</v>
      </c>
      <c r="L24" s="31" t="s">
        <v>1208</v>
      </c>
      <c r="M24" s="31" t="s">
        <v>1619</v>
      </c>
      <c r="N24" s="34" t="s">
        <v>2938</v>
      </c>
      <c r="O24" s="31" t="s">
        <v>1506</v>
      </c>
      <c r="P24" s="31" t="s">
        <v>1506</v>
      </c>
      <c r="Q24" s="31" t="s">
        <v>1506</v>
      </c>
      <c r="R24" s="31"/>
      <c r="S24" s="31" t="s">
        <v>470</v>
      </c>
      <c r="T24" s="31" t="s">
        <v>475</v>
      </c>
      <c r="U24" s="31" t="s">
        <v>524</v>
      </c>
      <c r="V24" s="31" t="s">
        <v>525</v>
      </c>
      <c r="W24" s="31" t="s">
        <v>199</v>
      </c>
      <c r="X24" s="31" t="s">
        <v>199</v>
      </c>
      <c r="Y24" s="19" t="s">
        <v>188</v>
      </c>
      <c r="Z24" s="19" t="s">
        <v>2885</v>
      </c>
      <c r="AE24" s="19">
        <v>1</v>
      </c>
      <c r="AY24" s="19">
        <v>1</v>
      </c>
      <c r="BD24" s="19">
        <v>2</v>
      </c>
      <c r="BE24" s="19" t="s">
        <v>2609</v>
      </c>
      <c r="BF24" s="19" t="s">
        <v>29</v>
      </c>
      <c r="BG24" s="19">
        <v>1</v>
      </c>
      <c r="BK24" s="24"/>
      <c r="BL24" s="19">
        <v>1</v>
      </c>
      <c r="BM24" s="19">
        <v>1</v>
      </c>
      <c r="BN24" s="19">
        <v>1</v>
      </c>
      <c r="BO24" s="19">
        <v>1</v>
      </c>
      <c r="BP24" s="19">
        <v>1</v>
      </c>
      <c r="BQ24" s="19">
        <v>1</v>
      </c>
      <c r="BR24" s="19">
        <v>1</v>
      </c>
      <c r="BS24" s="19">
        <v>1</v>
      </c>
      <c r="BT24" s="19" t="s">
        <v>986</v>
      </c>
      <c r="BU24" s="19">
        <v>1</v>
      </c>
      <c r="BV24" s="19">
        <v>1</v>
      </c>
      <c r="BW24" s="19">
        <v>1</v>
      </c>
      <c r="BX24" s="19">
        <v>1</v>
      </c>
      <c r="CP24" s="19">
        <v>1</v>
      </c>
      <c r="CT24" s="19">
        <v>1</v>
      </c>
      <c r="CU24" s="19" t="s">
        <v>993</v>
      </c>
      <c r="CV24" s="19">
        <v>2</v>
      </c>
      <c r="CW24" s="19">
        <v>1</v>
      </c>
      <c r="CX24" s="19">
        <v>1</v>
      </c>
      <c r="DJ24" s="19">
        <v>2</v>
      </c>
      <c r="DK24" s="19">
        <v>1</v>
      </c>
      <c r="DL24" s="19" t="s">
        <v>1066</v>
      </c>
      <c r="DM24" s="19">
        <v>1</v>
      </c>
      <c r="DN24" s="19" t="s">
        <v>1066</v>
      </c>
      <c r="DO24" s="19">
        <v>1</v>
      </c>
      <c r="DP24" s="19" t="s">
        <v>1067</v>
      </c>
      <c r="DQ24" s="19">
        <v>1</v>
      </c>
      <c r="DR24" s="19" t="s">
        <v>1067</v>
      </c>
      <c r="DU24" s="19">
        <v>1</v>
      </c>
      <c r="DV24" s="19">
        <v>1</v>
      </c>
      <c r="DW24" s="19">
        <v>1</v>
      </c>
      <c r="EF24" s="19" t="s">
        <v>1068</v>
      </c>
      <c r="EH24" s="19">
        <v>1</v>
      </c>
      <c r="EI24" s="19">
        <v>1</v>
      </c>
      <c r="EM24" s="19">
        <v>1</v>
      </c>
      <c r="ER24" s="19" t="s">
        <v>1069</v>
      </c>
      <c r="ET24" s="19">
        <v>1</v>
      </c>
      <c r="EX24" s="19">
        <v>1</v>
      </c>
      <c r="FC24" s="19">
        <v>1</v>
      </c>
      <c r="FQ24" s="19">
        <v>1</v>
      </c>
      <c r="FV24" s="26" t="s">
        <v>2451</v>
      </c>
      <c r="FW24" s="69"/>
    </row>
    <row r="25" spans="2:179" ht="23.4" customHeight="1">
      <c r="B25" s="31">
        <v>20</v>
      </c>
      <c r="C25" s="63" t="s">
        <v>3072</v>
      </c>
      <c r="D25" s="31" t="s">
        <v>264</v>
      </c>
      <c r="E25" s="31" t="s">
        <v>171</v>
      </c>
      <c r="F25" s="31"/>
      <c r="G25" s="31" t="s">
        <v>1418</v>
      </c>
      <c r="H25" s="31" t="s">
        <v>1210</v>
      </c>
      <c r="I25" s="31" t="s">
        <v>1245</v>
      </c>
      <c r="J25" s="63" t="s">
        <v>1271</v>
      </c>
      <c r="K25" s="63" t="s">
        <v>1620</v>
      </c>
      <c r="L25" s="31" t="s">
        <v>1507</v>
      </c>
      <c r="M25" s="31" t="s">
        <v>1621</v>
      </c>
      <c r="N25" s="75" t="s">
        <v>3073</v>
      </c>
      <c r="O25" s="31" t="s">
        <v>1622</v>
      </c>
      <c r="P25" s="31" t="s">
        <v>1506</v>
      </c>
      <c r="Q25" s="31" t="s">
        <v>1623</v>
      </c>
      <c r="R25" s="31"/>
      <c r="S25" s="31" t="s">
        <v>470</v>
      </c>
      <c r="T25" s="31" t="s">
        <v>475</v>
      </c>
      <c r="U25" s="31" t="s">
        <v>526</v>
      </c>
      <c r="V25" s="31" t="s">
        <v>481</v>
      </c>
      <c r="W25" s="31" t="s">
        <v>181</v>
      </c>
      <c r="X25" s="31" t="s">
        <v>195</v>
      </c>
      <c r="Y25" s="19" t="s">
        <v>2886</v>
      </c>
      <c r="Z25" s="19" t="s">
        <v>763</v>
      </c>
      <c r="AE25" s="19">
        <v>1</v>
      </c>
      <c r="AY25" s="19">
        <v>1</v>
      </c>
      <c r="BD25" s="19">
        <v>2</v>
      </c>
      <c r="BE25" s="19" t="s">
        <v>2609</v>
      </c>
      <c r="BF25" s="19" t="s">
        <v>29</v>
      </c>
      <c r="BI25" s="19">
        <v>1</v>
      </c>
      <c r="BK25" s="24"/>
      <c r="BL25" s="19">
        <v>1</v>
      </c>
      <c r="BM25" s="19">
        <v>1</v>
      </c>
      <c r="BN25" s="19">
        <v>1</v>
      </c>
      <c r="BO25" s="19">
        <v>1</v>
      </c>
      <c r="BP25" s="19">
        <v>1</v>
      </c>
      <c r="BQ25" s="19">
        <v>1</v>
      </c>
      <c r="BR25" s="19">
        <v>1</v>
      </c>
      <c r="BS25" s="19">
        <v>1</v>
      </c>
      <c r="BT25" s="19" t="s">
        <v>986</v>
      </c>
      <c r="CE25" s="19">
        <v>1</v>
      </c>
      <c r="CF25" s="19">
        <v>1</v>
      </c>
      <c r="CG25" s="19">
        <v>1</v>
      </c>
      <c r="CH25" s="19">
        <v>1</v>
      </c>
      <c r="CV25" s="19">
        <v>0</v>
      </c>
      <c r="DJ25" s="19">
        <v>0</v>
      </c>
      <c r="FV25" s="26" t="s">
        <v>2451</v>
      </c>
      <c r="FW25" s="72"/>
    </row>
    <row r="26" spans="2:179" ht="43.5" customHeight="1">
      <c r="B26" s="31">
        <v>21</v>
      </c>
      <c r="C26" s="63" t="s">
        <v>3111</v>
      </c>
      <c r="D26" s="31" t="s">
        <v>280</v>
      </c>
      <c r="E26" s="31" t="s">
        <v>171</v>
      </c>
      <c r="F26" s="31"/>
      <c r="G26" s="31" t="s">
        <v>1412</v>
      </c>
      <c r="H26" s="31" t="s">
        <v>1204</v>
      </c>
      <c r="I26" s="31" t="s">
        <v>1245</v>
      </c>
      <c r="J26" s="63" t="s">
        <v>3102</v>
      </c>
      <c r="K26" s="63" t="s">
        <v>1647</v>
      </c>
      <c r="L26" s="31" t="s">
        <v>1648</v>
      </c>
      <c r="M26" s="31" t="s">
        <v>1649</v>
      </c>
      <c r="N26" s="34" t="s">
        <v>2939</v>
      </c>
      <c r="O26" s="31" t="s">
        <v>1506</v>
      </c>
      <c r="P26" s="31" t="s">
        <v>1506</v>
      </c>
      <c r="Q26" s="31" t="s">
        <v>1650</v>
      </c>
      <c r="R26" s="31"/>
      <c r="S26" s="31" t="s">
        <v>470</v>
      </c>
      <c r="T26" s="31" t="s">
        <v>475</v>
      </c>
      <c r="U26" s="31" t="s">
        <v>2887</v>
      </c>
      <c r="V26" s="31" t="s">
        <v>538</v>
      </c>
      <c r="W26" s="31" t="s">
        <v>185</v>
      </c>
      <c r="X26" s="31" t="s">
        <v>185</v>
      </c>
      <c r="Y26" s="19" t="s">
        <v>2888</v>
      </c>
      <c r="Z26" s="19" t="s">
        <v>2889</v>
      </c>
      <c r="AE26" s="19">
        <v>1</v>
      </c>
      <c r="AY26" s="19">
        <v>1</v>
      </c>
      <c r="BD26" s="19">
        <v>2</v>
      </c>
      <c r="BE26" s="19" t="s">
        <v>2609</v>
      </c>
      <c r="BF26" s="19" t="s">
        <v>29</v>
      </c>
      <c r="BG26" s="19">
        <v>1</v>
      </c>
      <c r="BI26" s="19">
        <v>1</v>
      </c>
      <c r="BK26" s="24"/>
      <c r="BL26" s="19">
        <v>1</v>
      </c>
      <c r="BM26" s="19">
        <v>1</v>
      </c>
      <c r="BN26" s="19">
        <v>1</v>
      </c>
      <c r="BO26" s="19">
        <v>1</v>
      </c>
      <c r="BP26" s="19">
        <v>1</v>
      </c>
      <c r="BQ26" s="19">
        <v>1</v>
      </c>
      <c r="BR26" s="19">
        <v>1</v>
      </c>
      <c r="BS26" s="19">
        <v>1</v>
      </c>
      <c r="BT26" s="19" t="s">
        <v>986</v>
      </c>
      <c r="BU26" s="19">
        <v>1</v>
      </c>
      <c r="BV26" s="19">
        <v>1</v>
      </c>
      <c r="BW26" s="19">
        <v>1</v>
      </c>
      <c r="BX26" s="19">
        <v>1</v>
      </c>
      <c r="CJ26" s="19">
        <v>1</v>
      </c>
      <c r="CK26" s="19">
        <v>1</v>
      </c>
      <c r="CL26" s="19">
        <v>1</v>
      </c>
      <c r="CM26" s="19">
        <v>1</v>
      </c>
      <c r="CO26" s="19">
        <v>1</v>
      </c>
      <c r="CQ26" s="19">
        <v>1</v>
      </c>
      <c r="CS26" s="19">
        <v>1</v>
      </c>
      <c r="CT26" s="19">
        <v>1</v>
      </c>
      <c r="CU26" s="19" t="s">
        <v>995</v>
      </c>
      <c r="CV26" s="19">
        <v>8</v>
      </c>
      <c r="CW26" s="19">
        <v>1</v>
      </c>
      <c r="CX26" s="19">
        <v>1</v>
      </c>
      <c r="CY26" s="19">
        <v>1</v>
      </c>
      <c r="DA26" s="19">
        <v>1</v>
      </c>
      <c r="DE26" s="19">
        <v>1</v>
      </c>
      <c r="DJ26" s="19">
        <v>5</v>
      </c>
      <c r="FO26" s="19">
        <v>1</v>
      </c>
      <c r="FQ26" s="19">
        <v>1</v>
      </c>
      <c r="FR26" s="19">
        <v>1</v>
      </c>
      <c r="FV26" s="26" t="s">
        <v>2454</v>
      </c>
      <c r="FW26" s="69"/>
    </row>
    <row r="27" spans="2:179" ht="23.4" customHeight="1">
      <c r="B27" s="31">
        <v>22</v>
      </c>
      <c r="C27" s="63" t="s">
        <v>321</v>
      </c>
      <c r="D27" s="31" t="s">
        <v>322</v>
      </c>
      <c r="E27" s="31" t="s">
        <v>22</v>
      </c>
      <c r="F27" s="31"/>
      <c r="G27" s="31" t="s">
        <v>1452</v>
      </c>
      <c r="H27" s="31" t="s">
        <v>1210</v>
      </c>
      <c r="I27" s="31" t="s">
        <v>1221</v>
      </c>
      <c r="J27" s="63" t="s">
        <v>1304</v>
      </c>
      <c r="K27" s="63" t="s">
        <v>1728</v>
      </c>
      <c r="L27" s="31" t="s">
        <v>1729</v>
      </c>
      <c r="M27" s="31" t="s">
        <v>1730</v>
      </c>
      <c r="N27" s="34" t="s">
        <v>2940</v>
      </c>
      <c r="O27" s="31" t="s">
        <v>1506</v>
      </c>
      <c r="P27" s="31" t="s">
        <v>1506</v>
      </c>
      <c r="Q27" s="31" t="s">
        <v>1506</v>
      </c>
      <c r="R27" s="31"/>
      <c r="S27" s="31" t="s">
        <v>471</v>
      </c>
      <c r="T27" s="31" t="s">
        <v>474</v>
      </c>
      <c r="U27" s="31" t="s">
        <v>577</v>
      </c>
      <c r="V27" s="31" t="s">
        <v>578</v>
      </c>
      <c r="W27" s="31" t="s">
        <v>181</v>
      </c>
      <c r="X27" s="31" t="s">
        <v>196</v>
      </c>
      <c r="Y27" s="19" t="s">
        <v>710</v>
      </c>
      <c r="Z27" s="19" t="s">
        <v>2500</v>
      </c>
      <c r="AE27" s="19">
        <v>1</v>
      </c>
      <c r="AY27" s="19">
        <v>1</v>
      </c>
      <c r="BD27" s="19">
        <v>2</v>
      </c>
      <c r="BE27" s="19" t="s">
        <v>2609</v>
      </c>
      <c r="BF27" s="19" t="s">
        <v>29</v>
      </c>
      <c r="BG27" s="19">
        <v>1</v>
      </c>
      <c r="BH27" s="19">
        <v>1</v>
      </c>
      <c r="BJ27" s="24">
        <v>44694</v>
      </c>
      <c r="BK27" s="19">
        <v>3</v>
      </c>
      <c r="BL27" s="19">
        <v>1</v>
      </c>
      <c r="BM27" s="19">
        <v>1</v>
      </c>
      <c r="BN27" s="19">
        <v>1</v>
      </c>
      <c r="BO27" s="19">
        <v>1</v>
      </c>
      <c r="BP27" s="19">
        <v>1</v>
      </c>
      <c r="BQ27" s="19">
        <v>1</v>
      </c>
      <c r="BR27" s="19">
        <v>1</v>
      </c>
      <c r="BS27" s="19">
        <v>1</v>
      </c>
      <c r="BT27" s="19" t="s">
        <v>986</v>
      </c>
      <c r="BZ27" s="19">
        <v>1</v>
      </c>
      <c r="CA27" s="19">
        <v>1</v>
      </c>
      <c r="CB27" s="19">
        <v>1</v>
      </c>
      <c r="CC27" s="19">
        <v>1</v>
      </c>
      <c r="CJ27" s="19">
        <v>1</v>
      </c>
      <c r="CK27" s="19">
        <v>1</v>
      </c>
      <c r="CL27" s="19">
        <v>1</v>
      </c>
      <c r="CM27" s="19">
        <v>1</v>
      </c>
      <c r="CP27" s="19">
        <v>1</v>
      </c>
      <c r="CR27" s="19">
        <v>1</v>
      </c>
      <c r="CS27" s="19">
        <v>1</v>
      </c>
      <c r="CT27" s="19">
        <v>1</v>
      </c>
      <c r="CU27" s="19" t="s">
        <v>1002</v>
      </c>
      <c r="CV27" s="19">
        <v>8</v>
      </c>
      <c r="CW27" s="19">
        <v>1</v>
      </c>
      <c r="CX27" s="19">
        <v>1</v>
      </c>
      <c r="CY27" s="19">
        <v>1</v>
      </c>
      <c r="CZ27" s="19">
        <v>1</v>
      </c>
      <c r="DA27" s="19">
        <v>1</v>
      </c>
      <c r="DB27" s="19">
        <v>1</v>
      </c>
      <c r="DD27" s="19">
        <v>1</v>
      </c>
      <c r="DF27" s="19">
        <v>1</v>
      </c>
      <c r="DG27" s="19">
        <v>1</v>
      </c>
      <c r="DH27" s="19">
        <v>1</v>
      </c>
      <c r="DI27" s="19" t="s">
        <v>1021</v>
      </c>
      <c r="DJ27" s="19">
        <v>10</v>
      </c>
      <c r="DK27" s="19">
        <v>1</v>
      </c>
      <c r="DL27" s="19" t="s">
        <v>1127</v>
      </c>
      <c r="DM27" s="19">
        <v>1</v>
      </c>
      <c r="DN27" s="19" t="s">
        <v>1128</v>
      </c>
      <c r="DO27" s="19">
        <v>1</v>
      </c>
      <c r="DP27" s="19" t="s">
        <v>1129</v>
      </c>
      <c r="DQ27" s="19">
        <v>1</v>
      </c>
      <c r="DR27" s="19" t="s">
        <v>1130</v>
      </c>
      <c r="DT27" s="19" t="s">
        <v>1131</v>
      </c>
      <c r="EE27" s="19">
        <v>1</v>
      </c>
      <c r="EF27" s="19" t="s">
        <v>1132</v>
      </c>
      <c r="EH27" s="19">
        <v>1</v>
      </c>
      <c r="EI27" s="19">
        <v>1</v>
      </c>
      <c r="EO27" s="19">
        <v>1</v>
      </c>
      <c r="ER27" s="19" t="s">
        <v>1133</v>
      </c>
      <c r="ES27" s="19">
        <v>1</v>
      </c>
      <c r="EU27" s="19">
        <v>1</v>
      </c>
      <c r="EV27" s="19">
        <v>1</v>
      </c>
      <c r="EW27" s="19">
        <v>1</v>
      </c>
      <c r="EX27" s="19">
        <v>1</v>
      </c>
      <c r="FB27" s="19">
        <v>1</v>
      </c>
      <c r="FC27" s="19">
        <v>1</v>
      </c>
      <c r="FE27" s="19" t="s">
        <v>1134</v>
      </c>
      <c r="FF27" s="19" t="s">
        <v>957</v>
      </c>
      <c r="FG27" s="19" t="s">
        <v>958</v>
      </c>
      <c r="FH27" s="19" t="s">
        <v>959</v>
      </c>
      <c r="FJ27" s="19">
        <v>1</v>
      </c>
      <c r="FK27" s="19">
        <v>1</v>
      </c>
      <c r="FL27" s="19">
        <v>1</v>
      </c>
      <c r="FQ27" s="19">
        <v>1</v>
      </c>
      <c r="FU27" s="19">
        <v>1</v>
      </c>
      <c r="FV27" s="26" t="s">
        <v>2449</v>
      </c>
      <c r="FW27" s="69"/>
    </row>
    <row r="28" spans="2:179" ht="18">
      <c r="B28" s="31">
        <v>23</v>
      </c>
      <c r="C28" s="63" t="s">
        <v>323</v>
      </c>
      <c r="D28" s="31" t="s">
        <v>324</v>
      </c>
      <c r="E28" s="31" t="s">
        <v>179</v>
      </c>
      <c r="F28" s="31"/>
      <c r="G28" s="31" t="s">
        <v>1453</v>
      </c>
      <c r="H28" s="31" t="s">
        <v>1210</v>
      </c>
      <c r="I28" s="31" t="s">
        <v>1221</v>
      </c>
      <c r="J28" s="63" t="s">
        <v>3083</v>
      </c>
      <c r="K28" s="63" t="s">
        <v>3075</v>
      </c>
      <c r="L28" s="31" t="s">
        <v>1208</v>
      </c>
      <c r="M28" s="31" t="s">
        <v>1731</v>
      </c>
      <c r="N28" s="34" t="s">
        <v>2941</v>
      </c>
      <c r="O28" s="31" t="s">
        <v>1506</v>
      </c>
      <c r="P28" s="31" t="s">
        <v>1506</v>
      </c>
      <c r="Q28" s="31" t="s">
        <v>1506</v>
      </c>
      <c r="R28" s="31" t="s">
        <v>1732</v>
      </c>
      <c r="S28" s="31" t="s">
        <v>471</v>
      </c>
      <c r="T28" s="31" t="s">
        <v>474</v>
      </c>
      <c r="U28" s="31" t="s">
        <v>579</v>
      </c>
      <c r="V28" s="31" t="s">
        <v>580</v>
      </c>
      <c r="W28" s="31" t="s">
        <v>183</v>
      </c>
      <c r="X28" s="31" t="s">
        <v>193</v>
      </c>
      <c r="Y28" s="19" t="s">
        <v>711</v>
      </c>
      <c r="Z28" s="19" t="s">
        <v>788</v>
      </c>
      <c r="AE28" s="19">
        <v>1</v>
      </c>
      <c r="AY28" s="19">
        <v>1</v>
      </c>
      <c r="AZ28" s="19">
        <v>1</v>
      </c>
      <c r="BA28" s="19">
        <v>1</v>
      </c>
      <c r="BB28" s="19">
        <v>1</v>
      </c>
      <c r="BC28" s="19">
        <v>1</v>
      </c>
      <c r="BD28" s="19">
        <v>6</v>
      </c>
      <c r="BE28" s="19" t="s">
        <v>2654</v>
      </c>
      <c r="BF28" s="19" t="s">
        <v>29</v>
      </c>
      <c r="BG28" s="19">
        <v>1</v>
      </c>
      <c r="BK28" s="24"/>
      <c r="BL28" s="19">
        <v>1</v>
      </c>
      <c r="BM28" s="19">
        <v>1</v>
      </c>
      <c r="BN28" s="19">
        <v>1</v>
      </c>
      <c r="BO28" s="19">
        <v>1</v>
      </c>
      <c r="BP28" s="19">
        <v>1</v>
      </c>
      <c r="BQ28" s="19">
        <v>1</v>
      </c>
      <c r="BR28" s="19">
        <v>1</v>
      </c>
      <c r="BS28" s="19">
        <v>1</v>
      </c>
      <c r="BT28" s="19" t="s">
        <v>986</v>
      </c>
      <c r="BU28" s="19">
        <v>1</v>
      </c>
      <c r="BV28" s="19">
        <v>1</v>
      </c>
      <c r="BW28" s="19">
        <v>1</v>
      </c>
      <c r="BX28" s="19">
        <v>1</v>
      </c>
      <c r="CL28" s="19">
        <v>1</v>
      </c>
      <c r="CN28" s="19">
        <v>1</v>
      </c>
      <c r="CV28" s="19">
        <v>2</v>
      </c>
      <c r="DA28" s="19">
        <v>1</v>
      </c>
      <c r="DC28" s="19">
        <v>1</v>
      </c>
      <c r="DJ28" s="19">
        <v>2</v>
      </c>
      <c r="FP28" s="19">
        <v>1</v>
      </c>
      <c r="FV28" s="26" t="s">
        <v>2453</v>
      </c>
      <c r="FW28" s="69"/>
    </row>
    <row r="29" spans="2:179" ht="23.4" customHeight="1">
      <c r="B29" s="31">
        <v>24</v>
      </c>
      <c r="C29" s="63" t="s">
        <v>351</v>
      </c>
      <c r="D29" s="31" t="s">
        <v>352</v>
      </c>
      <c r="E29" s="31" t="s">
        <v>22</v>
      </c>
      <c r="F29" s="31" t="s">
        <v>461</v>
      </c>
      <c r="G29" s="31" t="s">
        <v>1418</v>
      </c>
      <c r="H29" s="31" t="s">
        <v>1204</v>
      </c>
      <c r="I29" s="31" t="s">
        <v>1245</v>
      </c>
      <c r="J29" s="63" t="s">
        <v>1320</v>
      </c>
      <c r="K29" s="63" t="s">
        <v>1772</v>
      </c>
      <c r="L29" s="31" t="s">
        <v>1773</v>
      </c>
      <c r="M29" s="31" t="s">
        <v>1774</v>
      </c>
      <c r="N29" s="34" t="s">
        <v>2942</v>
      </c>
      <c r="O29" s="31" t="s">
        <v>1506</v>
      </c>
      <c r="P29" s="31" t="s">
        <v>1506</v>
      </c>
      <c r="Q29" s="31" t="s">
        <v>1506</v>
      </c>
      <c r="R29" s="31"/>
      <c r="S29" s="31" t="s">
        <v>471</v>
      </c>
      <c r="T29" s="31" t="s">
        <v>474</v>
      </c>
      <c r="U29" s="31" t="s">
        <v>604</v>
      </c>
      <c r="V29" s="31" t="s">
        <v>481</v>
      </c>
      <c r="W29" s="31" t="s">
        <v>183</v>
      </c>
      <c r="X29" s="31" t="s">
        <v>192</v>
      </c>
      <c r="Y29" s="19" t="s">
        <v>715</v>
      </c>
      <c r="Z29" s="19" t="s">
        <v>801</v>
      </c>
      <c r="AE29" s="19">
        <v>1</v>
      </c>
      <c r="AG29" s="19">
        <v>1</v>
      </c>
      <c r="BD29" s="19">
        <v>2</v>
      </c>
      <c r="BE29" s="19" t="s">
        <v>892</v>
      </c>
      <c r="BF29" s="19" t="s">
        <v>29</v>
      </c>
      <c r="BI29" s="19">
        <v>1</v>
      </c>
      <c r="BK29" s="24"/>
      <c r="BL29" s="19">
        <v>1</v>
      </c>
      <c r="BM29" s="19">
        <v>1</v>
      </c>
      <c r="BN29" s="19">
        <v>1</v>
      </c>
      <c r="BO29" s="19">
        <v>1</v>
      </c>
      <c r="BP29" s="19">
        <v>1</v>
      </c>
      <c r="BQ29" s="19">
        <v>1</v>
      </c>
      <c r="BR29" s="19">
        <v>1</v>
      </c>
      <c r="BS29" s="19">
        <v>1</v>
      </c>
      <c r="BT29" s="19" t="s">
        <v>986</v>
      </c>
      <c r="CE29" s="19">
        <v>1</v>
      </c>
      <c r="CF29" s="19">
        <v>1</v>
      </c>
      <c r="CG29" s="19">
        <v>1</v>
      </c>
      <c r="CH29" s="19">
        <v>1</v>
      </c>
      <c r="CV29" s="19">
        <v>0</v>
      </c>
      <c r="DJ29" s="19">
        <v>0</v>
      </c>
      <c r="FV29" s="26" t="s">
        <v>2451</v>
      </c>
      <c r="FW29" s="69"/>
    </row>
    <row r="30" spans="2:179" ht="23.4" customHeight="1">
      <c r="B30" s="31">
        <v>25</v>
      </c>
      <c r="C30" s="63" t="s">
        <v>360</v>
      </c>
      <c r="D30" s="31" t="s">
        <v>361</v>
      </c>
      <c r="E30" s="31" t="s">
        <v>179</v>
      </c>
      <c r="F30" s="31"/>
      <c r="G30" s="31" t="s">
        <v>1418</v>
      </c>
      <c r="H30" s="31" t="s">
        <v>1204</v>
      </c>
      <c r="I30" s="31" t="s">
        <v>1245</v>
      </c>
      <c r="J30" s="63" t="s">
        <v>1323</v>
      </c>
      <c r="K30" s="63" t="s">
        <v>1781</v>
      </c>
      <c r="L30" s="31" t="s">
        <v>1782</v>
      </c>
      <c r="M30" s="31" t="s">
        <v>1783</v>
      </c>
      <c r="N30" s="34" t="s">
        <v>2944</v>
      </c>
      <c r="O30" s="31" t="s">
        <v>1506</v>
      </c>
      <c r="P30" s="31" t="s">
        <v>1506</v>
      </c>
      <c r="Q30" s="31" t="s">
        <v>1506</v>
      </c>
      <c r="R30" s="31"/>
      <c r="S30" s="31" t="s">
        <v>471</v>
      </c>
      <c r="T30" s="31" t="s">
        <v>474</v>
      </c>
      <c r="U30" s="31" t="s">
        <v>608</v>
      </c>
      <c r="V30" s="31" t="s">
        <v>608</v>
      </c>
      <c r="W30" s="31" t="s">
        <v>183</v>
      </c>
      <c r="X30" s="31" t="s">
        <v>192</v>
      </c>
      <c r="Y30" s="19" t="s">
        <v>723</v>
      </c>
      <c r="Z30" s="19" t="s">
        <v>805</v>
      </c>
      <c r="AE30" s="19">
        <v>1</v>
      </c>
      <c r="AY30" s="19">
        <v>1</v>
      </c>
      <c r="BD30" s="19">
        <v>2</v>
      </c>
      <c r="BE30" s="19" t="s">
        <v>2609</v>
      </c>
      <c r="BF30" s="19" t="s">
        <v>29</v>
      </c>
      <c r="BG30" s="19">
        <v>1</v>
      </c>
      <c r="BK30" s="24"/>
      <c r="BL30" s="19">
        <v>1</v>
      </c>
      <c r="BM30" s="19">
        <v>1</v>
      </c>
      <c r="BN30" s="19">
        <v>1</v>
      </c>
      <c r="BO30" s="19">
        <v>1</v>
      </c>
      <c r="BP30" s="19">
        <v>1</v>
      </c>
      <c r="BQ30" s="19">
        <v>1</v>
      </c>
      <c r="BR30" s="19">
        <v>1</v>
      </c>
      <c r="BS30" s="19">
        <v>1</v>
      </c>
      <c r="BT30" s="19" t="s">
        <v>986</v>
      </c>
      <c r="BU30" s="19">
        <v>1</v>
      </c>
      <c r="BV30" s="19">
        <v>1</v>
      </c>
      <c r="BW30" s="19">
        <v>1</v>
      </c>
      <c r="BX30" s="19">
        <v>1</v>
      </c>
      <c r="CJ30" s="19">
        <v>1</v>
      </c>
      <c r="CL30" s="19">
        <v>1</v>
      </c>
      <c r="CM30" s="19">
        <v>1</v>
      </c>
      <c r="CS30" s="19">
        <v>1</v>
      </c>
      <c r="CV30" s="19">
        <v>4</v>
      </c>
      <c r="CW30" s="19">
        <v>1</v>
      </c>
      <c r="CX30" s="19">
        <v>1</v>
      </c>
      <c r="CZ30" s="19">
        <v>1</v>
      </c>
      <c r="DA30" s="19">
        <v>1</v>
      </c>
      <c r="DB30" s="19">
        <v>1</v>
      </c>
      <c r="DJ30" s="19">
        <v>5</v>
      </c>
      <c r="DS30" s="19">
        <v>1</v>
      </c>
      <c r="DU30" s="19">
        <v>1</v>
      </c>
      <c r="DW30" s="19">
        <v>1</v>
      </c>
      <c r="DY30" s="19">
        <v>1</v>
      </c>
      <c r="EI30" s="19">
        <v>1</v>
      </c>
      <c r="EJ30" s="19">
        <v>1</v>
      </c>
      <c r="ES30" s="19">
        <v>1</v>
      </c>
      <c r="ET30" s="19">
        <v>1</v>
      </c>
      <c r="EU30" s="19">
        <v>1</v>
      </c>
      <c r="EV30" s="19">
        <v>1</v>
      </c>
      <c r="EW30" s="19">
        <v>1</v>
      </c>
      <c r="EX30" s="19">
        <v>1</v>
      </c>
      <c r="FB30" s="19">
        <v>1</v>
      </c>
      <c r="FC30" s="19">
        <v>1</v>
      </c>
      <c r="FE30" s="19" t="s">
        <v>1153</v>
      </c>
      <c r="FO30" s="19">
        <v>1</v>
      </c>
      <c r="FP30" s="19">
        <v>1</v>
      </c>
      <c r="FQ30" s="19">
        <v>1</v>
      </c>
      <c r="FV30" s="26" t="s">
        <v>2451</v>
      </c>
      <c r="FW30" s="69"/>
    </row>
    <row r="31" spans="2:179" ht="35.25" customHeight="1">
      <c r="B31" s="31">
        <v>26</v>
      </c>
      <c r="C31" s="63" t="s">
        <v>383</v>
      </c>
      <c r="D31" s="31" t="s">
        <v>384</v>
      </c>
      <c r="E31" s="31" t="s">
        <v>179</v>
      </c>
      <c r="F31" s="31"/>
      <c r="G31" s="31" t="s">
        <v>1438</v>
      </c>
      <c r="H31" s="31" t="s">
        <v>1210</v>
      </c>
      <c r="I31" s="31" t="s">
        <v>1245</v>
      </c>
      <c r="J31" s="63" t="s">
        <v>1336</v>
      </c>
      <c r="K31" s="63" t="s">
        <v>1818</v>
      </c>
      <c r="L31" s="31" t="s">
        <v>1819</v>
      </c>
      <c r="M31" s="31" t="s">
        <v>1820</v>
      </c>
      <c r="N31" s="34" t="s">
        <v>2943</v>
      </c>
      <c r="O31" s="31" t="s">
        <v>1821</v>
      </c>
      <c r="P31" s="31" t="s">
        <v>1822</v>
      </c>
      <c r="Q31" s="31" t="s">
        <v>1823</v>
      </c>
      <c r="R31" s="31"/>
      <c r="S31" s="31" t="s">
        <v>471</v>
      </c>
      <c r="T31" s="31" t="s">
        <v>474</v>
      </c>
      <c r="U31" s="31" t="s">
        <v>623</v>
      </c>
      <c r="V31" s="31" t="s">
        <v>481</v>
      </c>
      <c r="W31" s="31" t="s">
        <v>183</v>
      </c>
      <c r="X31" s="31" t="s">
        <v>193</v>
      </c>
      <c r="Y31" s="19" t="s">
        <v>2527</v>
      </c>
      <c r="Z31" s="19" t="s">
        <v>813</v>
      </c>
      <c r="AE31" s="19">
        <v>1</v>
      </c>
      <c r="AY31" s="19">
        <v>1</v>
      </c>
      <c r="BD31" s="19">
        <v>2</v>
      </c>
      <c r="BE31" s="19" t="s">
        <v>2609</v>
      </c>
      <c r="BF31" s="19" t="s">
        <v>29</v>
      </c>
      <c r="BI31" s="19">
        <v>1</v>
      </c>
      <c r="BK31" s="24"/>
      <c r="BL31" s="19">
        <v>1</v>
      </c>
      <c r="BM31" s="19">
        <v>1</v>
      </c>
      <c r="BN31" s="19">
        <v>1</v>
      </c>
      <c r="BO31" s="19">
        <v>1</v>
      </c>
      <c r="BP31" s="19">
        <v>1</v>
      </c>
      <c r="BQ31" s="19">
        <v>1</v>
      </c>
      <c r="BR31" s="19">
        <v>1</v>
      </c>
      <c r="BS31" s="19">
        <v>1</v>
      </c>
      <c r="BT31" s="19" t="s">
        <v>986</v>
      </c>
      <c r="CE31" s="19">
        <v>1</v>
      </c>
      <c r="CF31" s="19">
        <v>1</v>
      </c>
      <c r="CG31" s="19">
        <v>1</v>
      </c>
      <c r="CH31" s="19">
        <v>1</v>
      </c>
      <c r="CV31" s="19">
        <v>0</v>
      </c>
      <c r="DJ31" s="19">
        <v>0</v>
      </c>
      <c r="FV31" s="26" t="s">
        <v>2451</v>
      </c>
      <c r="FW31" s="69"/>
    </row>
    <row r="32" spans="2:179" ht="23.4" customHeight="1">
      <c r="B32" s="31">
        <v>27</v>
      </c>
      <c r="C32" s="63" t="s">
        <v>388</v>
      </c>
      <c r="D32" s="31" t="s">
        <v>389</v>
      </c>
      <c r="E32" s="31" t="s">
        <v>22</v>
      </c>
      <c r="F32" s="31" t="s">
        <v>461</v>
      </c>
      <c r="G32" s="31" t="s">
        <v>1482</v>
      </c>
      <c r="H32" s="31" t="s">
        <v>1210</v>
      </c>
      <c r="I32" s="31" t="s">
        <v>1245</v>
      </c>
      <c r="J32" s="63" t="s">
        <v>1338</v>
      </c>
      <c r="K32" s="63" t="s">
        <v>1833</v>
      </c>
      <c r="L32" s="31" t="s">
        <v>1834</v>
      </c>
      <c r="M32" s="31" t="s">
        <v>1507</v>
      </c>
      <c r="N32" s="34" t="s">
        <v>2945</v>
      </c>
      <c r="O32" s="31" t="s">
        <v>1506</v>
      </c>
      <c r="P32" s="31" t="s">
        <v>1506</v>
      </c>
      <c r="Q32" s="31" t="s">
        <v>1506</v>
      </c>
      <c r="R32" s="31"/>
      <c r="S32" s="31" t="s">
        <v>471</v>
      </c>
      <c r="T32" s="31" t="s">
        <v>474</v>
      </c>
      <c r="U32" s="31" t="s">
        <v>625</v>
      </c>
      <c r="V32" s="31" t="s">
        <v>481</v>
      </c>
      <c r="W32" s="31" t="s">
        <v>183</v>
      </c>
      <c r="X32" s="31" t="s">
        <v>192</v>
      </c>
      <c r="Y32" s="19" t="s">
        <v>731</v>
      </c>
      <c r="Z32" s="19" t="s">
        <v>814</v>
      </c>
      <c r="AE32" s="19">
        <v>1</v>
      </c>
      <c r="AY32" s="19">
        <v>1</v>
      </c>
      <c r="BD32" s="19">
        <v>2</v>
      </c>
      <c r="BE32" s="19" t="s">
        <v>2609</v>
      </c>
      <c r="BF32" s="19" t="s">
        <v>29</v>
      </c>
      <c r="BI32" s="19">
        <v>1</v>
      </c>
      <c r="BK32" s="24"/>
      <c r="BL32" s="19">
        <v>1</v>
      </c>
      <c r="BM32" s="19">
        <v>1</v>
      </c>
      <c r="BN32" s="19">
        <v>1</v>
      </c>
      <c r="BO32" s="19">
        <v>1</v>
      </c>
      <c r="BP32" s="19">
        <v>1</v>
      </c>
      <c r="BQ32" s="19">
        <v>1</v>
      </c>
      <c r="BR32" s="19">
        <v>1</v>
      </c>
      <c r="BS32" s="19">
        <v>1</v>
      </c>
      <c r="BT32" s="19" t="s">
        <v>986</v>
      </c>
      <c r="CE32" s="19">
        <v>1</v>
      </c>
      <c r="CF32" s="19">
        <v>1</v>
      </c>
      <c r="CG32" s="19">
        <v>1</v>
      </c>
      <c r="CH32" s="19">
        <v>1</v>
      </c>
      <c r="CV32" s="19">
        <v>0</v>
      </c>
      <c r="DJ32" s="19">
        <v>0</v>
      </c>
      <c r="FV32" s="26" t="s">
        <v>2451</v>
      </c>
      <c r="FW32" s="69"/>
    </row>
    <row r="33" spans="2:179" ht="23.4" customHeight="1">
      <c r="B33" s="31">
        <v>28</v>
      </c>
      <c r="C33" s="63" t="s">
        <v>400</v>
      </c>
      <c r="D33" s="31" t="s">
        <v>401</v>
      </c>
      <c r="E33" s="31" t="s">
        <v>176</v>
      </c>
      <c r="F33" s="31"/>
      <c r="G33" s="31" t="s">
        <v>1415</v>
      </c>
      <c r="H33" s="31" t="s">
        <v>1204</v>
      </c>
      <c r="I33" s="31" t="s">
        <v>1245</v>
      </c>
      <c r="J33" s="63" t="s">
        <v>1343</v>
      </c>
      <c r="K33" s="63" t="s">
        <v>1858</v>
      </c>
      <c r="L33" s="31" t="s">
        <v>1859</v>
      </c>
      <c r="M33" s="31" t="s">
        <v>1860</v>
      </c>
      <c r="N33" s="34" t="s">
        <v>2946</v>
      </c>
      <c r="O33" s="31" t="s">
        <v>1861</v>
      </c>
      <c r="P33" s="31" t="s">
        <v>1862</v>
      </c>
      <c r="Q33" s="31" t="s">
        <v>1863</v>
      </c>
      <c r="R33" s="31"/>
      <c r="S33" s="31" t="s">
        <v>471</v>
      </c>
      <c r="T33" s="31" t="s">
        <v>474</v>
      </c>
      <c r="U33" s="31" t="s">
        <v>632</v>
      </c>
      <c r="V33" s="31" t="s">
        <v>481</v>
      </c>
      <c r="W33" s="31" t="s">
        <v>181</v>
      </c>
      <c r="X33" s="31" t="s">
        <v>194</v>
      </c>
      <c r="Y33" s="19" t="s">
        <v>2890</v>
      </c>
      <c r="Z33" s="19" t="s">
        <v>2493</v>
      </c>
      <c r="AE33" s="19">
        <v>1</v>
      </c>
      <c r="BD33" s="19">
        <v>1</v>
      </c>
      <c r="BE33" s="19" t="s">
        <v>867</v>
      </c>
      <c r="BF33" s="19" t="s">
        <v>29</v>
      </c>
      <c r="BI33" s="19">
        <v>1</v>
      </c>
      <c r="BK33" s="24"/>
      <c r="BL33" s="19">
        <v>1</v>
      </c>
      <c r="BM33" s="19">
        <v>1</v>
      </c>
      <c r="BN33" s="19">
        <v>1</v>
      </c>
      <c r="BO33" s="19">
        <v>1</v>
      </c>
      <c r="BP33" s="19">
        <v>1</v>
      </c>
      <c r="BQ33" s="19">
        <v>1</v>
      </c>
      <c r="BR33" s="19">
        <v>1</v>
      </c>
      <c r="BS33" s="19">
        <v>1</v>
      </c>
      <c r="BT33" s="19" t="s">
        <v>2668</v>
      </c>
      <c r="CE33" s="19">
        <v>1</v>
      </c>
      <c r="CF33" s="19">
        <v>1</v>
      </c>
      <c r="CG33" s="19">
        <v>1</v>
      </c>
      <c r="CH33" s="19">
        <v>1</v>
      </c>
      <c r="CI33" s="19" t="s">
        <v>906</v>
      </c>
      <c r="CV33" s="19">
        <v>0</v>
      </c>
      <c r="DJ33" s="19">
        <v>0</v>
      </c>
      <c r="FV33" s="26" t="s">
        <v>2449</v>
      </c>
      <c r="FW33" s="69"/>
    </row>
    <row r="34" spans="2:179" ht="23.4" customHeight="1">
      <c r="B34" s="31">
        <v>29</v>
      </c>
      <c r="C34" s="63" t="s">
        <v>415</v>
      </c>
      <c r="D34" s="31" t="s">
        <v>416</v>
      </c>
      <c r="E34" s="31" t="s">
        <v>22</v>
      </c>
      <c r="F34" s="31" t="s">
        <v>468</v>
      </c>
      <c r="G34" s="31" t="s">
        <v>1452</v>
      </c>
      <c r="H34" s="31" t="s">
        <v>1210</v>
      </c>
      <c r="I34" s="31" t="s">
        <v>1245</v>
      </c>
      <c r="J34" s="63" t="s">
        <v>1351</v>
      </c>
      <c r="K34" s="63" t="s">
        <v>1507</v>
      </c>
      <c r="L34" s="31" t="s">
        <v>1507</v>
      </c>
      <c r="M34" s="31" t="s">
        <v>1507</v>
      </c>
      <c r="N34" s="34" t="s">
        <v>2947</v>
      </c>
      <c r="O34" s="31" t="s">
        <v>1507</v>
      </c>
      <c r="P34" s="31" t="s">
        <v>1507</v>
      </c>
      <c r="Q34" s="31" t="s">
        <v>1507</v>
      </c>
      <c r="R34" s="31"/>
      <c r="S34" s="31" t="s">
        <v>471</v>
      </c>
      <c r="T34" s="31" t="s">
        <v>474</v>
      </c>
      <c r="U34" s="31" t="s">
        <v>640</v>
      </c>
      <c r="V34" s="31" t="s">
        <v>481</v>
      </c>
      <c r="W34" s="31" t="s">
        <v>181</v>
      </c>
      <c r="X34" s="31" t="s">
        <v>206</v>
      </c>
      <c r="Y34" s="19" t="s">
        <v>2501</v>
      </c>
      <c r="Z34" s="19" t="s">
        <v>826</v>
      </c>
      <c r="AE34" s="19">
        <v>1</v>
      </c>
      <c r="AY34" s="19">
        <v>1</v>
      </c>
      <c r="BD34" s="19">
        <v>2</v>
      </c>
      <c r="BE34" s="19" t="s">
        <v>2609</v>
      </c>
      <c r="BF34" s="19" t="s">
        <v>29</v>
      </c>
      <c r="BI34" s="19">
        <v>1</v>
      </c>
      <c r="BK34" s="24"/>
      <c r="BL34" s="19">
        <v>1</v>
      </c>
      <c r="BM34" s="19">
        <v>1</v>
      </c>
      <c r="BN34" s="19">
        <v>1</v>
      </c>
      <c r="BO34" s="19">
        <v>1</v>
      </c>
      <c r="BP34" s="19">
        <v>1</v>
      </c>
      <c r="BQ34" s="19">
        <v>1</v>
      </c>
      <c r="BR34" s="19">
        <v>1</v>
      </c>
      <c r="BS34" s="19">
        <v>1</v>
      </c>
      <c r="BT34" s="19" t="s">
        <v>986</v>
      </c>
      <c r="CE34" s="19">
        <v>1</v>
      </c>
      <c r="CF34" s="19">
        <v>1</v>
      </c>
      <c r="CG34" s="19">
        <v>1</v>
      </c>
      <c r="CH34" s="19">
        <v>1</v>
      </c>
      <c r="CV34" s="19">
        <v>0</v>
      </c>
      <c r="DJ34" s="19">
        <v>0</v>
      </c>
      <c r="FV34" s="26" t="s">
        <v>2449</v>
      </c>
      <c r="FW34" s="69"/>
    </row>
    <row r="35" spans="2:179" ht="23.4" customHeight="1">
      <c r="B35" s="31">
        <v>30</v>
      </c>
      <c r="C35" s="63" t="s">
        <v>431</v>
      </c>
      <c r="D35" s="31" t="s">
        <v>432</v>
      </c>
      <c r="E35" s="31" t="s">
        <v>179</v>
      </c>
      <c r="F35" s="31"/>
      <c r="G35" s="31" t="s">
        <v>1498</v>
      </c>
      <c r="H35" s="31" t="s">
        <v>1210</v>
      </c>
      <c r="I35" s="31" t="s">
        <v>1214</v>
      </c>
      <c r="J35" s="63" t="s">
        <v>1360</v>
      </c>
      <c r="K35" s="63" t="s">
        <v>1902</v>
      </c>
      <c r="L35" s="31" t="s">
        <v>1903</v>
      </c>
      <c r="M35" s="31" t="s">
        <v>1904</v>
      </c>
      <c r="N35" s="34" t="s">
        <v>2948</v>
      </c>
      <c r="O35" s="31" t="s">
        <v>1905</v>
      </c>
      <c r="P35" s="31" t="s">
        <v>1507</v>
      </c>
      <c r="Q35" s="31" t="s">
        <v>1507</v>
      </c>
      <c r="R35" s="31"/>
      <c r="S35" s="31" t="s">
        <v>471</v>
      </c>
      <c r="T35" s="31" t="s">
        <v>476</v>
      </c>
      <c r="U35" s="31" t="s">
        <v>650</v>
      </c>
      <c r="V35" s="31" t="s">
        <v>481</v>
      </c>
      <c r="W35" s="31" t="s">
        <v>183</v>
      </c>
      <c r="X35" s="31" t="s">
        <v>193</v>
      </c>
      <c r="Y35" s="19" t="s">
        <v>2521</v>
      </c>
      <c r="Z35" s="19" t="s">
        <v>2520</v>
      </c>
      <c r="AE35" s="19">
        <v>1</v>
      </c>
      <c r="AY35" s="19">
        <v>1</v>
      </c>
      <c r="BD35" s="19">
        <v>2</v>
      </c>
      <c r="BE35" s="19" t="s">
        <v>2609</v>
      </c>
      <c r="BF35" s="19" t="s">
        <v>29</v>
      </c>
      <c r="BI35" s="19">
        <v>1</v>
      </c>
      <c r="BK35" s="24"/>
      <c r="BL35" s="19">
        <v>1</v>
      </c>
      <c r="BM35" s="19">
        <v>1</v>
      </c>
      <c r="BN35" s="19">
        <v>1</v>
      </c>
      <c r="BO35" s="19">
        <v>1</v>
      </c>
      <c r="BP35" s="19">
        <v>1</v>
      </c>
      <c r="BQ35" s="19">
        <v>1</v>
      </c>
      <c r="BR35" s="19">
        <v>1</v>
      </c>
      <c r="BS35" s="19">
        <v>1</v>
      </c>
      <c r="BT35" s="19" t="s">
        <v>986</v>
      </c>
      <c r="CE35" s="19">
        <v>1</v>
      </c>
      <c r="CF35" s="19">
        <v>1</v>
      </c>
      <c r="CG35" s="19">
        <v>1</v>
      </c>
      <c r="CH35" s="19">
        <v>1</v>
      </c>
      <c r="CV35" s="19">
        <v>0</v>
      </c>
      <c r="DJ35" s="19">
        <v>0</v>
      </c>
      <c r="FV35" s="26" t="s">
        <v>2451</v>
      </c>
      <c r="FW35" s="69"/>
    </row>
    <row r="36" spans="2:179" ht="35.25" customHeight="1">
      <c r="B36" s="31">
        <v>31</v>
      </c>
      <c r="C36" s="63" t="s">
        <v>440</v>
      </c>
      <c r="D36" s="31" t="s">
        <v>441</v>
      </c>
      <c r="E36" s="31" t="s">
        <v>170</v>
      </c>
      <c r="F36" s="31"/>
      <c r="G36" s="31" t="s">
        <v>1501</v>
      </c>
      <c r="H36" s="31" t="s">
        <v>1210</v>
      </c>
      <c r="I36" s="31" t="s">
        <v>1214</v>
      </c>
      <c r="J36" s="63" t="s">
        <v>3076</v>
      </c>
      <c r="K36" s="63" t="s">
        <v>1916</v>
      </c>
      <c r="L36" s="31"/>
      <c r="M36" s="31" t="s">
        <v>1917</v>
      </c>
      <c r="N36" s="34" t="s">
        <v>2949</v>
      </c>
      <c r="O36" s="31" t="s">
        <v>1918</v>
      </c>
      <c r="P36" s="31"/>
      <c r="Q36" s="31" t="s">
        <v>1507</v>
      </c>
      <c r="R36" s="31"/>
      <c r="S36" s="31" t="s">
        <v>471</v>
      </c>
      <c r="T36" s="31" t="s">
        <v>476</v>
      </c>
      <c r="U36" s="31" t="s">
        <v>656</v>
      </c>
      <c r="V36" s="31" t="s">
        <v>656</v>
      </c>
      <c r="W36" s="31" t="s">
        <v>199</v>
      </c>
      <c r="X36" s="31" t="s">
        <v>199</v>
      </c>
      <c r="Y36" s="19" t="s">
        <v>189</v>
      </c>
      <c r="Z36" s="19" t="s">
        <v>2891</v>
      </c>
      <c r="AE36" s="19">
        <v>1</v>
      </c>
      <c r="AY36" s="19">
        <v>1</v>
      </c>
      <c r="AZ36" s="19">
        <v>1</v>
      </c>
      <c r="BD36" s="19">
        <v>3</v>
      </c>
      <c r="BE36" s="19" t="s">
        <v>896</v>
      </c>
      <c r="BF36" s="19" t="s">
        <v>29</v>
      </c>
      <c r="BG36" s="19">
        <v>1</v>
      </c>
      <c r="BK36" s="24"/>
      <c r="BL36" s="19">
        <v>1</v>
      </c>
      <c r="BM36" s="19">
        <v>1</v>
      </c>
      <c r="BN36" s="19">
        <v>1</v>
      </c>
      <c r="BO36" s="19">
        <v>1</v>
      </c>
      <c r="BP36" s="19">
        <v>1</v>
      </c>
      <c r="BQ36" s="19">
        <v>1</v>
      </c>
      <c r="BR36" s="19">
        <v>1</v>
      </c>
      <c r="BS36" s="19">
        <v>1</v>
      </c>
      <c r="BT36" s="19" t="s">
        <v>986</v>
      </c>
      <c r="BU36" s="19">
        <v>1</v>
      </c>
      <c r="BV36" s="19">
        <v>1</v>
      </c>
      <c r="BW36" s="19">
        <v>1</v>
      </c>
      <c r="BX36" s="19">
        <v>1</v>
      </c>
      <c r="CK36" s="19">
        <v>1</v>
      </c>
      <c r="CL36" s="19">
        <v>1</v>
      </c>
      <c r="CM36" s="19">
        <v>1</v>
      </c>
      <c r="CO36" s="19">
        <v>1</v>
      </c>
      <c r="CS36" s="19">
        <v>1</v>
      </c>
      <c r="CU36" s="19" t="s">
        <v>1009</v>
      </c>
      <c r="CV36" s="19">
        <v>5</v>
      </c>
      <c r="CW36" s="19">
        <v>1</v>
      </c>
      <c r="CX36" s="19">
        <v>1</v>
      </c>
      <c r="CY36" s="19">
        <v>1</v>
      </c>
      <c r="DJ36" s="19">
        <v>3</v>
      </c>
      <c r="DK36" s="19" t="s">
        <v>1189</v>
      </c>
      <c r="DL36" s="19" t="s">
        <v>1190</v>
      </c>
      <c r="DM36" s="19" t="s">
        <v>1189</v>
      </c>
      <c r="DN36" s="19" t="s">
        <v>1191</v>
      </c>
      <c r="DO36" s="19" t="s">
        <v>1189</v>
      </c>
      <c r="DQ36" s="19" t="s">
        <v>1189</v>
      </c>
      <c r="DR36" s="19" t="s">
        <v>1192</v>
      </c>
      <c r="DU36" s="19" t="s">
        <v>1189</v>
      </c>
      <c r="EA36" s="19">
        <v>1</v>
      </c>
      <c r="EE36" s="19">
        <v>1</v>
      </c>
      <c r="EF36" s="19" t="s">
        <v>1193</v>
      </c>
      <c r="EQ36" s="19" t="s">
        <v>1189</v>
      </c>
      <c r="ER36" s="19" t="s">
        <v>1194</v>
      </c>
      <c r="ES36" s="19">
        <v>1</v>
      </c>
      <c r="ET36" s="19">
        <v>1</v>
      </c>
      <c r="EU36" s="19">
        <v>1</v>
      </c>
      <c r="EV36" s="19">
        <v>1</v>
      </c>
      <c r="EW36" s="19">
        <v>1</v>
      </c>
      <c r="EX36" s="19">
        <v>1</v>
      </c>
      <c r="FC36" s="19" t="s">
        <v>1189</v>
      </c>
      <c r="FO36" s="19">
        <v>1</v>
      </c>
      <c r="FQ36" s="19">
        <v>1</v>
      </c>
      <c r="FR36" s="19">
        <v>1</v>
      </c>
      <c r="FV36" s="26" t="s">
        <v>2453</v>
      </c>
      <c r="FW36" s="69"/>
    </row>
    <row r="37" spans="2:179" ht="23.4" customHeight="1">
      <c r="B37" s="31">
        <v>32</v>
      </c>
      <c r="C37" s="63" t="s">
        <v>450</v>
      </c>
      <c r="D37" s="31" t="s">
        <v>451</v>
      </c>
      <c r="E37" s="31" t="s">
        <v>176</v>
      </c>
      <c r="F37" s="31"/>
      <c r="G37" s="31" t="s">
        <v>1426</v>
      </c>
      <c r="H37" s="31" t="s">
        <v>1210</v>
      </c>
      <c r="I37" s="31" t="s">
        <v>1214</v>
      </c>
      <c r="J37" s="63" t="s">
        <v>3112</v>
      </c>
      <c r="K37" s="63" t="s">
        <v>1932</v>
      </c>
      <c r="L37" s="31" t="s">
        <v>1507</v>
      </c>
      <c r="M37" s="31" t="s">
        <v>1933</v>
      </c>
      <c r="N37" s="34" t="s">
        <v>2950</v>
      </c>
      <c r="O37" s="31" t="s">
        <v>1507</v>
      </c>
      <c r="P37" s="31" t="s">
        <v>1507</v>
      </c>
      <c r="Q37" s="31" t="s">
        <v>1507</v>
      </c>
      <c r="R37" s="31"/>
      <c r="S37" s="31" t="s">
        <v>471</v>
      </c>
      <c r="T37" s="31" t="s">
        <v>476</v>
      </c>
      <c r="U37" s="31" t="s">
        <v>661</v>
      </c>
      <c r="V37" s="31" t="s">
        <v>662</v>
      </c>
      <c r="W37" s="31" t="s">
        <v>181</v>
      </c>
      <c r="X37" s="31" t="s">
        <v>194</v>
      </c>
      <c r="Y37" s="19" t="s">
        <v>2494</v>
      </c>
      <c r="Z37" s="19" t="s">
        <v>2892</v>
      </c>
      <c r="AE37" s="19">
        <v>1</v>
      </c>
      <c r="AY37" s="19">
        <v>1</v>
      </c>
      <c r="AZ37" s="19">
        <v>1</v>
      </c>
      <c r="BD37" s="19">
        <v>3</v>
      </c>
      <c r="BE37" s="19" t="s">
        <v>897</v>
      </c>
      <c r="BF37" s="19" t="s">
        <v>29</v>
      </c>
      <c r="BG37" s="19">
        <v>1</v>
      </c>
      <c r="BK37" s="24"/>
      <c r="BL37" s="19">
        <v>1</v>
      </c>
      <c r="BM37" s="19">
        <v>1</v>
      </c>
      <c r="BN37" s="19">
        <v>1</v>
      </c>
      <c r="BO37" s="19">
        <v>1</v>
      </c>
      <c r="BP37" s="19">
        <v>1</v>
      </c>
      <c r="BQ37" s="19">
        <v>1</v>
      </c>
      <c r="BR37" s="19">
        <v>1</v>
      </c>
      <c r="BS37" s="19">
        <v>1</v>
      </c>
      <c r="BT37" s="19" t="s">
        <v>986</v>
      </c>
      <c r="BU37" s="19">
        <v>1</v>
      </c>
      <c r="BV37" s="19">
        <v>1</v>
      </c>
      <c r="BW37" s="19">
        <v>1</v>
      </c>
      <c r="BX37" s="19">
        <v>1</v>
      </c>
      <c r="CS37" s="19">
        <v>1</v>
      </c>
      <c r="CV37" s="19">
        <v>1</v>
      </c>
      <c r="CW37" s="19">
        <v>1</v>
      </c>
      <c r="DJ37" s="19">
        <v>1</v>
      </c>
      <c r="DS37" s="19">
        <v>1</v>
      </c>
      <c r="DV37" s="19">
        <v>1</v>
      </c>
      <c r="EI37" s="19">
        <v>1</v>
      </c>
      <c r="EK37" s="19">
        <v>1</v>
      </c>
      <c r="ES37" s="19">
        <v>1</v>
      </c>
      <c r="ET37" s="19">
        <v>1</v>
      </c>
      <c r="EU37" s="19">
        <v>1</v>
      </c>
      <c r="EV37" s="19">
        <v>1</v>
      </c>
      <c r="EW37" s="19">
        <v>1</v>
      </c>
      <c r="FB37" s="19">
        <v>1</v>
      </c>
      <c r="FC37" s="19">
        <v>1</v>
      </c>
      <c r="FU37" s="19">
        <v>1</v>
      </c>
      <c r="FV37" s="26" t="s">
        <v>2448</v>
      </c>
      <c r="FW37" s="69"/>
    </row>
    <row r="38" spans="2:179" ht="51.75" customHeight="1">
      <c r="B38" s="31">
        <v>33</v>
      </c>
      <c r="C38" s="63" t="s">
        <v>2693</v>
      </c>
      <c r="D38" s="63" t="s">
        <v>2694</v>
      </c>
      <c r="E38" s="31" t="s">
        <v>2676</v>
      </c>
      <c r="F38" s="31"/>
      <c r="G38" s="31" t="s">
        <v>2695</v>
      </c>
      <c r="H38" s="31" t="s">
        <v>1210</v>
      </c>
      <c r="I38" s="31" t="s">
        <v>2696</v>
      </c>
      <c r="J38" s="63" t="s">
        <v>2697</v>
      </c>
      <c r="K38" s="63" t="s">
        <v>3084</v>
      </c>
      <c r="L38" s="31" t="s">
        <v>1507</v>
      </c>
      <c r="M38" s="31" t="s">
        <v>1507</v>
      </c>
      <c r="N38" s="68" t="s">
        <v>3058</v>
      </c>
      <c r="O38" s="31"/>
      <c r="P38" s="31"/>
      <c r="Q38" s="31"/>
      <c r="R38" s="32"/>
      <c r="S38" s="31"/>
      <c r="T38" s="31"/>
      <c r="U38" s="31"/>
      <c r="V38" s="31"/>
      <c r="W38" s="31" t="s">
        <v>181</v>
      </c>
      <c r="X38" s="31" t="s">
        <v>201</v>
      </c>
      <c r="Y38" s="19" t="s">
        <v>2676</v>
      </c>
      <c r="Z38" s="13" t="s">
        <v>2679</v>
      </c>
      <c r="AE38" s="19">
        <v>1</v>
      </c>
      <c r="AY38" s="19">
        <v>1</v>
      </c>
      <c r="BD38" s="19">
        <v>2</v>
      </c>
      <c r="BE38" s="19" t="s">
        <v>2698</v>
      </c>
      <c r="BF38" s="19" t="s">
        <v>2699</v>
      </c>
      <c r="BK38" s="24"/>
      <c r="BL38" s="19">
        <v>1</v>
      </c>
      <c r="BM38" s="19">
        <v>0</v>
      </c>
      <c r="BN38" s="19">
        <v>1</v>
      </c>
      <c r="BO38" s="19">
        <v>0</v>
      </c>
      <c r="BP38" s="19">
        <v>1</v>
      </c>
      <c r="BQ38" s="19">
        <v>0</v>
      </c>
      <c r="BR38" s="19">
        <v>1</v>
      </c>
      <c r="FW38" s="69"/>
    </row>
    <row r="39" spans="2:179" ht="35.25" customHeight="1">
      <c r="B39" s="31">
        <v>34</v>
      </c>
      <c r="C39" s="63" t="s">
        <v>3062</v>
      </c>
      <c r="D39" s="31" t="s">
        <v>435</v>
      </c>
      <c r="E39" s="31" t="s">
        <v>179</v>
      </c>
      <c r="F39" s="31"/>
      <c r="G39" s="31" t="s">
        <v>3041</v>
      </c>
      <c r="H39" s="31" t="s">
        <v>1210</v>
      </c>
      <c r="I39" s="31" t="s">
        <v>1214</v>
      </c>
      <c r="J39" s="63" t="s">
        <v>3040</v>
      </c>
      <c r="K39" s="63" t="s">
        <v>1208</v>
      </c>
      <c r="L39" s="31" t="s">
        <v>1208</v>
      </c>
      <c r="M39" s="31" t="s">
        <v>1908</v>
      </c>
      <c r="N39" s="68" t="s">
        <v>3063</v>
      </c>
      <c r="O39" s="31" t="s">
        <v>1507</v>
      </c>
      <c r="P39" s="31" t="s">
        <v>1507</v>
      </c>
      <c r="Q39" s="31" t="s">
        <v>1507</v>
      </c>
      <c r="R39" s="31"/>
      <c r="S39" s="31" t="s">
        <v>471</v>
      </c>
      <c r="T39" s="31" t="s">
        <v>476</v>
      </c>
      <c r="U39" s="31" t="s">
        <v>651</v>
      </c>
      <c r="V39" s="31" t="s">
        <v>481</v>
      </c>
      <c r="W39" s="31" t="s">
        <v>189</v>
      </c>
      <c r="X39" s="31" t="s">
        <v>199</v>
      </c>
      <c r="Y39" s="19" t="s">
        <v>736</v>
      </c>
      <c r="Z39" s="19" t="s">
        <v>833</v>
      </c>
      <c r="AE39" s="19">
        <v>1</v>
      </c>
      <c r="AY39" s="19">
        <v>1</v>
      </c>
      <c r="AZ39" s="19">
        <v>1</v>
      </c>
      <c r="BD39" s="19">
        <v>3</v>
      </c>
      <c r="BE39" s="19" t="s">
        <v>2659</v>
      </c>
      <c r="BF39" s="19" t="s">
        <v>29</v>
      </c>
      <c r="BH39" s="19">
        <v>1</v>
      </c>
      <c r="BI39" s="19">
        <v>1</v>
      </c>
      <c r="BJ39" s="24">
        <v>44699</v>
      </c>
      <c r="BK39" s="19">
        <v>5</v>
      </c>
      <c r="BL39" s="19">
        <v>1</v>
      </c>
      <c r="BM39" s="19">
        <v>1</v>
      </c>
      <c r="BN39" s="19">
        <v>1</v>
      </c>
      <c r="BO39" s="19">
        <v>1</v>
      </c>
      <c r="BP39" s="19">
        <v>1</v>
      </c>
      <c r="BQ39" s="19">
        <v>1</v>
      </c>
      <c r="BR39" s="19">
        <v>1</v>
      </c>
      <c r="BS39" s="19">
        <v>1</v>
      </c>
      <c r="BT39" s="19" t="s">
        <v>986</v>
      </c>
      <c r="BZ39" s="19">
        <v>1</v>
      </c>
      <c r="CA39" s="19">
        <v>1</v>
      </c>
      <c r="CB39" s="19">
        <v>1</v>
      </c>
      <c r="CC39" s="19">
        <v>1</v>
      </c>
      <c r="CS39" s="19">
        <v>1</v>
      </c>
      <c r="CT39" s="19">
        <v>1</v>
      </c>
      <c r="CU39" s="19" t="s">
        <v>1008</v>
      </c>
      <c r="CV39" s="19">
        <v>2</v>
      </c>
      <c r="CW39" s="19">
        <v>1</v>
      </c>
      <c r="CY39" s="19">
        <v>1</v>
      </c>
      <c r="DH39" s="19">
        <v>1</v>
      </c>
      <c r="DI39" s="19" t="s">
        <v>1025</v>
      </c>
      <c r="DJ39" s="19">
        <v>3</v>
      </c>
      <c r="FF39" s="19" t="s">
        <v>970</v>
      </c>
      <c r="FG39" s="19" t="s">
        <v>971</v>
      </c>
      <c r="FH39" s="19" t="s">
        <v>972</v>
      </c>
      <c r="FI39" s="19" t="s">
        <v>973</v>
      </c>
      <c r="FV39" s="26" t="s">
        <v>2449</v>
      </c>
      <c r="FW39" s="75" t="s">
        <v>3063</v>
      </c>
    </row>
    <row r="40" spans="2:179" ht="35.25" customHeight="1">
      <c r="B40" s="31">
        <v>35</v>
      </c>
      <c r="C40" s="63" t="s">
        <v>212</v>
      </c>
      <c r="D40" s="31" t="s">
        <v>213</v>
      </c>
      <c r="E40" s="31" t="s">
        <v>170</v>
      </c>
      <c r="F40" s="31"/>
      <c r="G40" s="31" t="s">
        <v>1377</v>
      </c>
      <c r="H40" s="31" t="s">
        <v>1204</v>
      </c>
      <c r="I40" s="31" t="s">
        <v>1207</v>
      </c>
      <c r="J40" s="63" t="s">
        <v>1215</v>
      </c>
      <c r="K40" s="63" t="s">
        <v>1518</v>
      </c>
      <c r="L40" s="31" t="s">
        <v>1519</v>
      </c>
      <c r="M40" s="31" t="s">
        <v>1520</v>
      </c>
      <c r="N40" s="34" t="s">
        <v>2951</v>
      </c>
      <c r="O40" s="31" t="s">
        <v>1506</v>
      </c>
      <c r="P40" s="31" t="s">
        <v>1506</v>
      </c>
      <c r="Q40" s="31" t="s">
        <v>1506</v>
      </c>
      <c r="R40" s="31"/>
      <c r="S40" s="31" t="s">
        <v>470</v>
      </c>
      <c r="T40" s="31" t="s">
        <v>475</v>
      </c>
      <c r="U40" s="31" t="s">
        <v>482</v>
      </c>
      <c r="V40" s="31" t="s">
        <v>483</v>
      </c>
      <c r="W40" s="31" t="s">
        <v>186</v>
      </c>
      <c r="X40" s="31" t="s">
        <v>198</v>
      </c>
      <c r="Y40" s="19" t="s">
        <v>671</v>
      </c>
      <c r="Z40" s="19" t="s">
        <v>2483</v>
      </c>
      <c r="AF40" s="19">
        <v>1</v>
      </c>
      <c r="AY40" s="19">
        <v>1</v>
      </c>
      <c r="AZ40" s="19">
        <v>1</v>
      </c>
      <c r="BD40" s="19">
        <v>3</v>
      </c>
      <c r="BE40" s="19" t="s">
        <v>2603</v>
      </c>
      <c r="BF40" s="19" t="s">
        <v>30</v>
      </c>
      <c r="BG40" s="19">
        <v>1</v>
      </c>
      <c r="BH40" s="19">
        <v>1</v>
      </c>
      <c r="BJ40" s="24">
        <v>44720</v>
      </c>
      <c r="BK40" s="19">
        <v>19</v>
      </c>
      <c r="BL40" s="19">
        <v>1</v>
      </c>
      <c r="BM40" s="19">
        <v>1</v>
      </c>
      <c r="BN40" s="19">
        <v>1</v>
      </c>
      <c r="BO40" s="19">
        <v>1</v>
      </c>
      <c r="BP40" s="19">
        <v>1</v>
      </c>
      <c r="BQ40" s="19">
        <v>1</v>
      </c>
      <c r="BR40" s="19">
        <v>1</v>
      </c>
      <c r="BS40" s="19">
        <v>1</v>
      </c>
      <c r="BT40" s="19" t="s">
        <v>986</v>
      </c>
      <c r="BZ40" s="19">
        <v>1</v>
      </c>
      <c r="CA40" s="19">
        <v>1</v>
      </c>
      <c r="CB40" s="19">
        <v>1</v>
      </c>
      <c r="CC40" s="19">
        <v>1</v>
      </c>
      <c r="CJ40" s="19">
        <v>1</v>
      </c>
      <c r="CK40" s="19">
        <v>1</v>
      </c>
      <c r="CL40" s="19">
        <v>1</v>
      </c>
      <c r="CM40" s="19">
        <v>1</v>
      </c>
      <c r="CN40" s="19">
        <v>1</v>
      </c>
      <c r="CP40" s="19">
        <v>1</v>
      </c>
      <c r="CQ40" s="19">
        <v>1</v>
      </c>
      <c r="CR40" s="19">
        <v>1</v>
      </c>
      <c r="CS40" s="19">
        <v>1</v>
      </c>
      <c r="CT40" s="19">
        <v>1</v>
      </c>
      <c r="CU40" s="19" t="s">
        <v>985</v>
      </c>
      <c r="CV40" s="19">
        <v>10</v>
      </c>
      <c r="CW40" s="19">
        <v>1</v>
      </c>
      <c r="CX40" s="19">
        <v>1</v>
      </c>
      <c r="CY40" s="19">
        <v>1</v>
      </c>
      <c r="CZ40" s="19">
        <v>1</v>
      </c>
      <c r="DA40" s="19">
        <v>1</v>
      </c>
      <c r="DB40" s="19">
        <v>1</v>
      </c>
      <c r="DC40" s="19">
        <v>1</v>
      </c>
      <c r="DD40" s="19">
        <v>1</v>
      </c>
      <c r="DE40" s="19">
        <v>1</v>
      </c>
      <c r="DF40" s="19">
        <v>1</v>
      </c>
      <c r="DH40" s="19">
        <v>1</v>
      </c>
      <c r="DI40" s="19" t="s">
        <v>1012</v>
      </c>
      <c r="DJ40" s="19">
        <v>11</v>
      </c>
      <c r="DQ40" s="19">
        <v>1</v>
      </c>
      <c r="DR40" s="19" t="s">
        <v>1035</v>
      </c>
      <c r="DT40" s="19" t="s">
        <v>1036</v>
      </c>
      <c r="DU40" s="19">
        <v>1</v>
      </c>
      <c r="DX40" s="19">
        <v>1</v>
      </c>
      <c r="EF40" s="19" t="s">
        <v>1037</v>
      </c>
      <c r="EK40" s="19">
        <v>1</v>
      </c>
      <c r="EQ40" s="19">
        <v>1</v>
      </c>
      <c r="ER40" s="19" t="s">
        <v>1038</v>
      </c>
      <c r="EW40" s="19">
        <v>1</v>
      </c>
      <c r="EX40" s="19">
        <v>1</v>
      </c>
      <c r="FB40" s="19">
        <v>1</v>
      </c>
      <c r="FC40" s="19">
        <v>1</v>
      </c>
      <c r="FE40" s="19" t="s">
        <v>1039</v>
      </c>
      <c r="FF40" s="19" t="s">
        <v>910</v>
      </c>
      <c r="FG40" s="19" t="s">
        <v>911</v>
      </c>
      <c r="FH40" s="19" t="s">
        <v>912</v>
      </c>
      <c r="FI40" s="19" t="s">
        <v>913</v>
      </c>
      <c r="FO40" s="19">
        <v>1</v>
      </c>
      <c r="FQ40" s="19">
        <v>1</v>
      </c>
      <c r="FV40" s="26" t="s">
        <v>2449</v>
      </c>
      <c r="FW40" s="69"/>
    </row>
    <row r="41" spans="2:179" ht="69" customHeight="1">
      <c r="B41" s="31">
        <v>36</v>
      </c>
      <c r="C41" s="63" t="s">
        <v>218</v>
      </c>
      <c r="D41" s="31" t="s">
        <v>219</v>
      </c>
      <c r="E41" s="31" t="s">
        <v>174</v>
      </c>
      <c r="F41" s="31"/>
      <c r="G41" s="31" t="s">
        <v>1382</v>
      </c>
      <c r="H41" s="31" t="s">
        <v>1204</v>
      </c>
      <c r="I41" s="31" t="s">
        <v>1225</v>
      </c>
      <c r="J41" s="63" t="s">
        <v>3113</v>
      </c>
      <c r="K41" s="63" t="s">
        <v>3047</v>
      </c>
      <c r="L41" s="31" t="s">
        <v>1525</v>
      </c>
      <c r="M41" s="31" t="s">
        <v>1526</v>
      </c>
      <c r="N41" s="34" t="s">
        <v>2952</v>
      </c>
      <c r="O41" s="31" t="s">
        <v>1506</v>
      </c>
      <c r="P41" s="31" t="s">
        <v>1506</v>
      </c>
      <c r="Q41" s="31" t="s">
        <v>1506</v>
      </c>
      <c r="R41" s="31"/>
      <c r="S41" s="31" t="s">
        <v>470</v>
      </c>
      <c r="T41" s="31" t="s">
        <v>474</v>
      </c>
      <c r="U41" s="31" t="s">
        <v>486</v>
      </c>
      <c r="V41" s="31" t="s">
        <v>481</v>
      </c>
      <c r="W41" s="31" t="s">
        <v>189</v>
      </c>
      <c r="X41" s="31" t="s">
        <v>199</v>
      </c>
      <c r="Y41" s="19" t="s">
        <v>675</v>
      </c>
      <c r="Z41" s="19" t="s">
        <v>2893</v>
      </c>
      <c r="AF41" s="19">
        <v>1</v>
      </c>
      <c r="AZ41" s="19">
        <v>1</v>
      </c>
      <c r="BD41" s="19">
        <v>2</v>
      </c>
      <c r="BE41" s="19" t="s">
        <v>871</v>
      </c>
      <c r="BF41" s="19" t="s">
        <v>30</v>
      </c>
      <c r="BI41" s="19">
        <v>1</v>
      </c>
      <c r="BK41" s="24"/>
      <c r="BL41" s="19">
        <v>1</v>
      </c>
      <c r="BM41" s="19">
        <v>1</v>
      </c>
      <c r="BN41" s="19">
        <v>1</v>
      </c>
      <c r="BO41" s="19">
        <v>1</v>
      </c>
      <c r="BP41" s="19">
        <v>1</v>
      </c>
      <c r="BQ41" s="19">
        <v>1</v>
      </c>
      <c r="BR41" s="19">
        <v>1</v>
      </c>
      <c r="BS41" s="19">
        <v>1</v>
      </c>
      <c r="BT41" s="19" t="s">
        <v>899</v>
      </c>
      <c r="CE41" s="19">
        <v>1</v>
      </c>
      <c r="CF41" s="19">
        <v>1</v>
      </c>
      <c r="CG41" s="19">
        <v>1</v>
      </c>
      <c r="CH41" s="19">
        <v>1</v>
      </c>
      <c r="CI41" s="19" t="s">
        <v>899</v>
      </c>
      <c r="CV41" s="19">
        <v>0</v>
      </c>
      <c r="DJ41" s="19">
        <v>0</v>
      </c>
      <c r="FV41" s="26" t="s">
        <v>2448</v>
      </c>
      <c r="FW41" s="69"/>
    </row>
    <row r="42" spans="2:179" ht="23.4" customHeight="1">
      <c r="B42" s="31">
        <v>37</v>
      </c>
      <c r="C42" s="63" t="s">
        <v>254</v>
      </c>
      <c r="D42" s="31" t="s">
        <v>255</v>
      </c>
      <c r="E42" s="31" t="s">
        <v>171</v>
      </c>
      <c r="F42" s="31"/>
      <c r="G42" s="31" t="s">
        <v>1382</v>
      </c>
      <c r="H42" s="31" t="s">
        <v>1204</v>
      </c>
      <c r="I42" s="31" t="s">
        <v>1260</v>
      </c>
      <c r="J42" s="63" t="s">
        <v>1261</v>
      </c>
      <c r="K42" s="63" t="s">
        <v>1603</v>
      </c>
      <c r="L42" s="31" t="s">
        <v>1603</v>
      </c>
      <c r="M42" s="31" t="s">
        <v>1604</v>
      </c>
      <c r="N42" s="34" t="s">
        <v>2953</v>
      </c>
      <c r="O42" s="31" t="s">
        <v>1605</v>
      </c>
      <c r="P42" s="31" t="s">
        <v>1506</v>
      </c>
      <c r="Q42" s="31" t="s">
        <v>1506</v>
      </c>
      <c r="R42" s="31"/>
      <c r="S42" s="31" t="s">
        <v>470</v>
      </c>
      <c r="T42" s="31" t="s">
        <v>473</v>
      </c>
      <c r="U42" s="31" t="s">
        <v>517</v>
      </c>
      <c r="V42" s="31" t="s">
        <v>518</v>
      </c>
      <c r="W42" s="31" t="s">
        <v>182</v>
      </c>
      <c r="X42" s="31" t="s">
        <v>205</v>
      </c>
      <c r="Y42" s="19" t="s">
        <v>677</v>
      </c>
      <c r="Z42" s="19" t="s">
        <v>760</v>
      </c>
      <c r="AF42" s="19">
        <v>1</v>
      </c>
      <c r="AY42" s="19">
        <v>1</v>
      </c>
      <c r="AZ42" s="19">
        <v>1</v>
      </c>
      <c r="BA42" s="19">
        <v>1</v>
      </c>
      <c r="BB42" s="19">
        <v>1</v>
      </c>
      <c r="BD42" s="19">
        <v>5</v>
      </c>
      <c r="BE42" s="19" t="s">
        <v>2606</v>
      </c>
      <c r="BF42" s="19" t="s">
        <v>30</v>
      </c>
      <c r="BG42" s="19">
        <v>1</v>
      </c>
      <c r="BH42" s="19">
        <v>1</v>
      </c>
      <c r="BJ42" s="24">
        <v>44722</v>
      </c>
      <c r="BK42" s="19">
        <v>21</v>
      </c>
      <c r="BL42" s="19">
        <v>1</v>
      </c>
      <c r="BM42" s="19">
        <v>1</v>
      </c>
      <c r="BN42" s="19">
        <v>1</v>
      </c>
      <c r="BO42" s="19">
        <v>1</v>
      </c>
      <c r="BP42" s="19">
        <v>1</v>
      </c>
      <c r="BQ42" s="19">
        <v>1</v>
      </c>
      <c r="BR42" s="19">
        <v>1</v>
      </c>
      <c r="BS42" s="19">
        <v>1</v>
      </c>
      <c r="BT42" s="19" t="s">
        <v>986</v>
      </c>
      <c r="BZ42" s="19">
        <v>1</v>
      </c>
      <c r="CA42" s="19">
        <v>1</v>
      </c>
      <c r="CB42" s="19">
        <v>1</v>
      </c>
      <c r="CC42" s="19">
        <v>1</v>
      </c>
      <c r="CJ42" s="19">
        <v>1</v>
      </c>
      <c r="CK42" s="19">
        <v>1</v>
      </c>
      <c r="CL42" s="19">
        <v>1</v>
      </c>
      <c r="CM42" s="19">
        <v>1</v>
      </c>
      <c r="CN42" s="19">
        <v>1</v>
      </c>
      <c r="CO42" s="19">
        <v>1</v>
      </c>
      <c r="CP42" s="19">
        <v>1</v>
      </c>
      <c r="CQ42" s="19">
        <v>1</v>
      </c>
      <c r="CR42" s="19">
        <v>1</v>
      </c>
      <c r="CS42" s="19">
        <v>1</v>
      </c>
      <c r="CT42" s="19">
        <v>1</v>
      </c>
      <c r="CU42" s="19" t="s">
        <v>991</v>
      </c>
      <c r="CV42" s="19">
        <v>11</v>
      </c>
      <c r="CW42" s="19">
        <v>1</v>
      </c>
      <c r="CX42" s="19">
        <v>1</v>
      </c>
      <c r="CY42" s="19">
        <v>1</v>
      </c>
      <c r="CZ42" s="19">
        <v>1</v>
      </c>
      <c r="DA42" s="19">
        <v>1</v>
      </c>
      <c r="DB42" s="19">
        <v>1</v>
      </c>
      <c r="DC42" s="19">
        <v>1</v>
      </c>
      <c r="DD42" s="19">
        <v>1</v>
      </c>
      <c r="DE42" s="19">
        <v>1</v>
      </c>
      <c r="DF42" s="19">
        <v>1</v>
      </c>
      <c r="DG42" s="19">
        <v>1</v>
      </c>
      <c r="DH42" s="19">
        <v>1</v>
      </c>
      <c r="DI42" s="19" t="s">
        <v>1015</v>
      </c>
      <c r="DJ42" s="19">
        <v>12</v>
      </c>
      <c r="DQ42" s="19">
        <v>1</v>
      </c>
      <c r="DR42" s="19" t="s">
        <v>1061</v>
      </c>
      <c r="DT42" s="19" t="s">
        <v>1062</v>
      </c>
      <c r="DU42" s="19">
        <v>1</v>
      </c>
      <c r="DX42" s="19">
        <v>1</v>
      </c>
      <c r="EF42" s="19" t="s">
        <v>1063</v>
      </c>
      <c r="EI42" s="19">
        <v>1</v>
      </c>
      <c r="EK42" s="19">
        <v>1</v>
      </c>
      <c r="EQ42" s="19">
        <v>1</v>
      </c>
      <c r="ER42" s="19" t="s">
        <v>1064</v>
      </c>
      <c r="ES42" s="19">
        <v>1</v>
      </c>
      <c r="EU42" s="19">
        <v>1</v>
      </c>
      <c r="EV42" s="19">
        <v>1</v>
      </c>
      <c r="EX42" s="19">
        <v>1</v>
      </c>
      <c r="FB42" s="19">
        <v>1</v>
      </c>
      <c r="FC42" s="19">
        <v>1</v>
      </c>
      <c r="FE42" s="19" t="s">
        <v>1065</v>
      </c>
      <c r="FF42" s="19" t="s">
        <v>924</v>
      </c>
      <c r="FG42" s="19" t="s">
        <v>925</v>
      </c>
      <c r="FH42" s="19" t="s">
        <v>926</v>
      </c>
      <c r="FL42" s="19">
        <v>1</v>
      </c>
      <c r="FQ42" s="19">
        <v>1</v>
      </c>
      <c r="FV42" s="26" t="s">
        <v>2449</v>
      </c>
      <c r="FW42" s="69"/>
    </row>
    <row r="43" spans="2:179" ht="35.25" customHeight="1">
      <c r="B43" s="31">
        <v>38</v>
      </c>
      <c r="C43" s="63" t="s">
        <v>274</v>
      </c>
      <c r="D43" s="31" t="s">
        <v>275</v>
      </c>
      <c r="E43" s="31" t="s">
        <v>171</v>
      </c>
      <c r="F43" s="31"/>
      <c r="G43" s="31" t="s">
        <v>1373</v>
      </c>
      <c r="H43" s="31" t="s">
        <v>1204</v>
      </c>
      <c r="I43" s="31" t="s">
        <v>1225</v>
      </c>
      <c r="J43" s="63" t="s">
        <v>1280</v>
      </c>
      <c r="K43" s="63" t="s">
        <v>1639</v>
      </c>
      <c r="L43" s="31" t="s">
        <v>1640</v>
      </c>
      <c r="M43" s="31" t="s">
        <v>1641</v>
      </c>
      <c r="N43" s="34" t="s">
        <v>2954</v>
      </c>
      <c r="O43" s="31" t="s">
        <v>1506</v>
      </c>
      <c r="P43" s="31" t="s">
        <v>1506</v>
      </c>
      <c r="Q43" s="31" t="s">
        <v>1506</v>
      </c>
      <c r="R43" s="31"/>
      <c r="S43" s="31" t="s">
        <v>470</v>
      </c>
      <c r="T43" s="31" t="s">
        <v>473</v>
      </c>
      <c r="U43" s="31" t="s">
        <v>535</v>
      </c>
      <c r="V43" s="31" t="s">
        <v>535</v>
      </c>
      <c r="W43" s="31" t="s">
        <v>199</v>
      </c>
      <c r="X43" s="31" t="s">
        <v>199</v>
      </c>
      <c r="Y43" s="19" t="s">
        <v>2894</v>
      </c>
      <c r="Z43" s="19" t="s">
        <v>767</v>
      </c>
      <c r="AF43" s="19">
        <v>1</v>
      </c>
      <c r="AY43" s="19">
        <v>1</v>
      </c>
      <c r="BB43" s="19">
        <v>1</v>
      </c>
      <c r="BC43" s="19">
        <v>1</v>
      </c>
      <c r="BD43" s="19">
        <v>4</v>
      </c>
      <c r="BE43" s="19" t="s">
        <v>2653</v>
      </c>
      <c r="BF43" s="19" t="s">
        <v>30</v>
      </c>
      <c r="BG43" s="19">
        <v>1</v>
      </c>
      <c r="BK43" s="24"/>
      <c r="BL43" s="19">
        <v>1</v>
      </c>
      <c r="BM43" s="19">
        <v>1</v>
      </c>
      <c r="BN43" s="19">
        <v>1</v>
      </c>
      <c r="BO43" s="19">
        <v>1</v>
      </c>
      <c r="BP43" s="19">
        <v>1</v>
      </c>
      <c r="BQ43" s="19">
        <v>1</v>
      </c>
      <c r="BR43" s="19">
        <v>1</v>
      </c>
      <c r="BS43" s="19">
        <v>1</v>
      </c>
      <c r="BT43" s="19" t="s">
        <v>986</v>
      </c>
      <c r="BU43" s="19">
        <v>1</v>
      </c>
      <c r="BV43" s="19">
        <v>1</v>
      </c>
      <c r="BW43" s="19">
        <v>1</v>
      </c>
      <c r="BX43" s="19">
        <v>1</v>
      </c>
      <c r="CS43" s="19">
        <v>1</v>
      </c>
      <c r="CV43" s="19">
        <v>1</v>
      </c>
      <c r="CW43" s="19">
        <v>1</v>
      </c>
      <c r="CX43" s="19">
        <v>1</v>
      </c>
      <c r="CY43" s="19">
        <v>1</v>
      </c>
      <c r="CZ43" s="19">
        <v>1</v>
      </c>
      <c r="DA43" s="19">
        <v>1</v>
      </c>
      <c r="DH43" s="19">
        <v>1</v>
      </c>
      <c r="DI43" s="19" t="s">
        <v>1016</v>
      </c>
      <c r="DJ43" s="19">
        <v>6</v>
      </c>
      <c r="DO43" s="19">
        <v>1</v>
      </c>
      <c r="DP43" s="19" t="s">
        <v>986</v>
      </c>
      <c r="DU43" s="19">
        <v>1</v>
      </c>
      <c r="DX43" s="19">
        <v>1</v>
      </c>
      <c r="DZ43" s="19">
        <v>1</v>
      </c>
      <c r="EI43" s="19">
        <v>1</v>
      </c>
      <c r="EK43" s="19">
        <v>1</v>
      </c>
      <c r="EL43" s="19">
        <v>1</v>
      </c>
      <c r="ES43" s="19">
        <v>1</v>
      </c>
      <c r="ET43" s="19">
        <v>1</v>
      </c>
      <c r="EU43" s="19">
        <v>1</v>
      </c>
      <c r="EV43" s="19">
        <v>1</v>
      </c>
      <c r="EW43" s="19">
        <v>1</v>
      </c>
      <c r="FC43" s="19">
        <v>1</v>
      </c>
      <c r="FL43" s="19">
        <v>1</v>
      </c>
      <c r="FQ43" s="19">
        <v>1</v>
      </c>
      <c r="FR43" s="19">
        <v>1</v>
      </c>
      <c r="FS43" s="19">
        <v>1</v>
      </c>
      <c r="FV43" s="26" t="s">
        <v>2451</v>
      </c>
      <c r="FW43" s="69"/>
    </row>
    <row r="44" spans="2:179" ht="23.4" customHeight="1">
      <c r="B44" s="31">
        <v>39</v>
      </c>
      <c r="C44" s="63" t="s">
        <v>2956</v>
      </c>
      <c r="D44" s="31" t="s">
        <v>2895</v>
      </c>
      <c r="E44" s="31" t="s">
        <v>175</v>
      </c>
      <c r="F44" s="31"/>
      <c r="G44" s="31" t="s">
        <v>1446</v>
      </c>
      <c r="H44" s="31" t="s">
        <v>1210</v>
      </c>
      <c r="I44" s="31" t="s">
        <v>1262</v>
      </c>
      <c r="J44" s="63" t="s">
        <v>1297</v>
      </c>
      <c r="K44" s="63" t="s">
        <v>1710</v>
      </c>
      <c r="L44" s="31" t="s">
        <v>1711</v>
      </c>
      <c r="M44" s="31" t="s">
        <v>1712</v>
      </c>
      <c r="N44" s="34" t="s">
        <v>2957</v>
      </c>
      <c r="O44" s="31" t="s">
        <v>1506</v>
      </c>
      <c r="P44" s="31" t="s">
        <v>1506</v>
      </c>
      <c r="Q44" s="31" t="s">
        <v>1506</v>
      </c>
      <c r="R44" s="31"/>
      <c r="S44" s="31" t="s">
        <v>471</v>
      </c>
      <c r="T44" s="31" t="s">
        <v>474</v>
      </c>
      <c r="U44" s="31" t="s">
        <v>566</v>
      </c>
      <c r="V44" s="31" t="s">
        <v>567</v>
      </c>
      <c r="W44" s="31" t="s">
        <v>182</v>
      </c>
      <c r="X44" s="31" t="s">
        <v>205</v>
      </c>
      <c r="Y44" s="19" t="s">
        <v>677</v>
      </c>
      <c r="Z44" s="19" t="s">
        <v>781</v>
      </c>
      <c r="AF44" s="19">
        <v>1</v>
      </c>
      <c r="AY44" s="19">
        <v>1</v>
      </c>
      <c r="BD44" s="19">
        <v>2</v>
      </c>
      <c r="BE44" s="19" t="s">
        <v>2612</v>
      </c>
      <c r="BF44" s="19" t="s">
        <v>30</v>
      </c>
      <c r="BG44" s="19">
        <v>1</v>
      </c>
      <c r="BI44" s="19">
        <v>1</v>
      </c>
      <c r="BK44" s="24"/>
      <c r="BL44" s="19">
        <v>1</v>
      </c>
      <c r="BM44" s="19">
        <v>1</v>
      </c>
      <c r="BN44" s="19">
        <v>1</v>
      </c>
      <c r="BO44" s="19">
        <v>1</v>
      </c>
      <c r="BP44" s="19">
        <v>1</v>
      </c>
      <c r="BQ44" s="19">
        <v>1</v>
      </c>
      <c r="BR44" s="19">
        <v>1</v>
      </c>
      <c r="BS44" s="19">
        <v>1</v>
      </c>
      <c r="BT44" s="19" t="s">
        <v>986</v>
      </c>
      <c r="BU44" s="19">
        <v>1</v>
      </c>
      <c r="BV44" s="19">
        <v>1</v>
      </c>
      <c r="BW44" s="19">
        <v>1</v>
      </c>
      <c r="BX44" s="19">
        <v>1</v>
      </c>
      <c r="CJ44" s="19">
        <v>1</v>
      </c>
      <c r="CK44" s="19">
        <v>1</v>
      </c>
      <c r="CL44" s="19">
        <v>1</v>
      </c>
      <c r="CM44" s="19">
        <v>1</v>
      </c>
      <c r="CN44" s="19">
        <v>1</v>
      </c>
      <c r="CO44" s="19">
        <v>1</v>
      </c>
      <c r="CP44" s="19">
        <v>1</v>
      </c>
      <c r="CQ44" s="19">
        <v>1</v>
      </c>
      <c r="CT44" s="19">
        <v>1</v>
      </c>
      <c r="CU44" s="19" t="s">
        <v>986</v>
      </c>
      <c r="CV44" s="19">
        <v>9</v>
      </c>
      <c r="CW44" s="19">
        <v>1</v>
      </c>
      <c r="CX44" s="19">
        <v>1</v>
      </c>
      <c r="CY44" s="19">
        <v>1</v>
      </c>
      <c r="CZ44" s="19">
        <v>1</v>
      </c>
      <c r="DA44" s="19">
        <v>1</v>
      </c>
      <c r="DJ44" s="19">
        <v>5</v>
      </c>
      <c r="DQ44" s="19">
        <v>1</v>
      </c>
      <c r="DR44" s="19" t="s">
        <v>1114</v>
      </c>
      <c r="DU44" s="19">
        <v>1</v>
      </c>
      <c r="DV44" s="19">
        <v>1</v>
      </c>
      <c r="EE44" s="19">
        <v>1</v>
      </c>
      <c r="EF44" s="19" t="s">
        <v>1115</v>
      </c>
      <c r="EQ44" s="19">
        <v>1</v>
      </c>
      <c r="ER44" s="19" t="s">
        <v>1116</v>
      </c>
      <c r="EV44" s="19">
        <v>1</v>
      </c>
      <c r="FB44" s="19">
        <v>1</v>
      </c>
      <c r="FE44" s="19" t="s">
        <v>1117</v>
      </c>
      <c r="FO44" s="19">
        <v>1</v>
      </c>
      <c r="FV44" s="26" t="s">
        <v>2448</v>
      </c>
      <c r="FW44" s="69"/>
    </row>
    <row r="45" spans="2:179" ht="35.25" customHeight="1">
      <c r="B45" s="31">
        <v>40</v>
      </c>
      <c r="C45" s="63" t="s">
        <v>333</v>
      </c>
      <c r="D45" s="31" t="s">
        <v>334</v>
      </c>
      <c r="E45" s="31" t="s">
        <v>175</v>
      </c>
      <c r="F45" s="31"/>
      <c r="G45" s="31" t="s">
        <v>1458</v>
      </c>
      <c r="H45" s="31" t="s">
        <v>1210</v>
      </c>
      <c r="I45" s="31" t="s">
        <v>1262</v>
      </c>
      <c r="J45" s="63" t="s">
        <v>1309</v>
      </c>
      <c r="K45" s="63" t="s">
        <v>1746</v>
      </c>
      <c r="L45" s="31" t="s">
        <v>1747</v>
      </c>
      <c r="M45" s="31" t="s">
        <v>1748</v>
      </c>
      <c r="N45" s="34" t="s">
        <v>2955</v>
      </c>
      <c r="O45" s="31" t="s">
        <v>1506</v>
      </c>
      <c r="P45" s="31" t="s">
        <v>1506</v>
      </c>
      <c r="Q45" s="31" t="s">
        <v>1506</v>
      </c>
      <c r="R45" s="31"/>
      <c r="S45" s="31" t="s">
        <v>471</v>
      </c>
      <c r="T45" s="31" t="s">
        <v>474</v>
      </c>
      <c r="U45" s="31" t="s">
        <v>589</v>
      </c>
      <c r="V45" s="31" t="s">
        <v>590</v>
      </c>
      <c r="W45" s="31" t="s">
        <v>182</v>
      </c>
      <c r="X45" s="31" t="s">
        <v>205</v>
      </c>
      <c r="Y45" s="19" t="s">
        <v>677</v>
      </c>
      <c r="Z45" s="19" t="s">
        <v>793</v>
      </c>
      <c r="AF45" s="19">
        <v>1</v>
      </c>
      <c r="AY45" s="19">
        <v>1</v>
      </c>
      <c r="BD45" s="19">
        <v>2</v>
      </c>
      <c r="BE45" s="19" t="s">
        <v>2612</v>
      </c>
      <c r="BF45" s="19" t="s">
        <v>30</v>
      </c>
      <c r="BG45" s="19">
        <v>1</v>
      </c>
      <c r="BH45" s="19">
        <v>1</v>
      </c>
      <c r="BJ45" s="24">
        <v>44904</v>
      </c>
      <c r="BK45" s="19">
        <v>45</v>
      </c>
      <c r="BL45" s="19">
        <v>1</v>
      </c>
      <c r="BM45" s="19">
        <v>1</v>
      </c>
      <c r="BN45" s="19">
        <v>1</v>
      </c>
      <c r="BO45" s="19">
        <v>1</v>
      </c>
      <c r="BP45" s="19">
        <v>1</v>
      </c>
      <c r="BQ45" s="19">
        <v>1</v>
      </c>
      <c r="BR45" s="19">
        <v>1</v>
      </c>
      <c r="BS45" s="19">
        <v>1</v>
      </c>
      <c r="BT45" s="19" t="s">
        <v>986</v>
      </c>
      <c r="BZ45" s="19">
        <v>1</v>
      </c>
      <c r="CA45" s="19">
        <v>1</v>
      </c>
      <c r="CB45" s="19">
        <v>1</v>
      </c>
      <c r="CC45" s="19">
        <v>1</v>
      </c>
      <c r="CK45" s="19">
        <v>1</v>
      </c>
      <c r="CL45" s="19">
        <v>1</v>
      </c>
      <c r="CN45" s="19">
        <v>1</v>
      </c>
      <c r="CV45" s="19">
        <v>3</v>
      </c>
      <c r="CW45" s="19">
        <v>1</v>
      </c>
      <c r="CX45" s="19">
        <v>1</v>
      </c>
      <c r="CY45" s="19">
        <v>1</v>
      </c>
      <c r="DA45" s="19">
        <v>1</v>
      </c>
      <c r="DJ45" s="19">
        <v>4</v>
      </c>
      <c r="DK45" s="19">
        <v>1</v>
      </c>
      <c r="DL45" s="19" t="s">
        <v>1145</v>
      </c>
      <c r="DU45" s="19">
        <v>1</v>
      </c>
      <c r="DV45" s="19">
        <v>1</v>
      </c>
      <c r="DX45" s="19">
        <v>1</v>
      </c>
      <c r="EI45" s="19">
        <v>1</v>
      </c>
      <c r="EJ45" s="19">
        <v>1</v>
      </c>
      <c r="EK45" s="19">
        <v>1</v>
      </c>
      <c r="ES45" s="19">
        <v>1</v>
      </c>
      <c r="ET45" s="19">
        <v>1</v>
      </c>
      <c r="EU45" s="19">
        <v>1</v>
      </c>
      <c r="EV45" s="19">
        <v>1</v>
      </c>
      <c r="FD45" s="19">
        <v>1</v>
      </c>
      <c r="FE45" s="19" t="s">
        <v>1146</v>
      </c>
      <c r="FF45" s="19" t="s">
        <v>960</v>
      </c>
      <c r="FG45" s="19" t="s">
        <v>961</v>
      </c>
      <c r="FH45" s="19" t="s">
        <v>962</v>
      </c>
      <c r="FI45" s="19" t="s">
        <v>963</v>
      </c>
      <c r="FO45" s="19">
        <v>1</v>
      </c>
      <c r="FV45" s="26" t="s">
        <v>2449</v>
      </c>
      <c r="FW45" s="69"/>
    </row>
    <row r="46" spans="2:179" ht="23.4" customHeight="1">
      <c r="B46" s="31">
        <v>41</v>
      </c>
      <c r="C46" s="63" t="s">
        <v>358</v>
      </c>
      <c r="D46" s="31" t="s">
        <v>359</v>
      </c>
      <c r="E46" s="31" t="s">
        <v>179</v>
      </c>
      <c r="F46" s="31"/>
      <c r="G46" s="31" t="s">
        <v>1472</v>
      </c>
      <c r="H46" s="31" t="s">
        <v>1204</v>
      </c>
      <c r="I46" s="31" t="s">
        <v>1207</v>
      </c>
      <c r="J46" s="63" t="s">
        <v>3114</v>
      </c>
      <c r="K46" s="63" t="s">
        <v>1779</v>
      </c>
      <c r="L46" s="31" t="s">
        <v>1780</v>
      </c>
      <c r="M46" s="31" t="s">
        <v>1507</v>
      </c>
      <c r="N46" s="34" t="s">
        <v>2958</v>
      </c>
      <c r="O46" s="31" t="s">
        <v>1506</v>
      </c>
      <c r="P46" s="31" t="s">
        <v>1506</v>
      </c>
      <c r="Q46" s="31" t="s">
        <v>1506</v>
      </c>
      <c r="R46" s="31"/>
      <c r="S46" s="31" t="s">
        <v>471</v>
      </c>
      <c r="T46" s="31" t="s">
        <v>474</v>
      </c>
      <c r="U46" s="31" t="s">
        <v>481</v>
      </c>
      <c r="V46" s="31" t="s">
        <v>481</v>
      </c>
      <c r="W46" s="31" t="s">
        <v>183</v>
      </c>
      <c r="X46" s="31" t="s">
        <v>193</v>
      </c>
      <c r="Y46" s="19" t="s">
        <v>722</v>
      </c>
      <c r="Z46" s="19" t="s">
        <v>804</v>
      </c>
      <c r="AF46" s="19">
        <v>1</v>
      </c>
      <c r="BA46" s="19">
        <v>1</v>
      </c>
      <c r="BD46" s="19">
        <v>2</v>
      </c>
      <c r="BE46" s="19" t="s">
        <v>2651</v>
      </c>
      <c r="BF46" s="19" t="s">
        <v>30</v>
      </c>
      <c r="BI46" s="19">
        <v>1</v>
      </c>
      <c r="BK46" s="24"/>
      <c r="BL46" s="19">
        <v>1</v>
      </c>
      <c r="BM46" s="19">
        <v>1</v>
      </c>
      <c r="BN46" s="19">
        <v>1</v>
      </c>
      <c r="BO46" s="19">
        <v>1</v>
      </c>
      <c r="BP46" s="19">
        <v>1</v>
      </c>
      <c r="BQ46" s="19">
        <v>1</v>
      </c>
      <c r="BR46" s="19">
        <v>1</v>
      </c>
      <c r="BS46" s="19">
        <v>1</v>
      </c>
      <c r="BT46" s="19" t="s">
        <v>2666</v>
      </c>
      <c r="CE46" s="19">
        <v>1</v>
      </c>
      <c r="CF46" s="19">
        <v>1</v>
      </c>
      <c r="CG46" s="19">
        <v>1</v>
      </c>
      <c r="CH46" s="19">
        <v>1</v>
      </c>
      <c r="CI46" s="19" t="s">
        <v>904</v>
      </c>
      <c r="CV46" s="19">
        <v>0</v>
      </c>
      <c r="DJ46" s="19">
        <v>0</v>
      </c>
      <c r="FV46" s="26" t="s">
        <v>2451</v>
      </c>
      <c r="FW46" s="69"/>
    </row>
    <row r="47" spans="2:179" ht="36">
      <c r="B47" s="31">
        <v>42</v>
      </c>
      <c r="C47" s="63" t="s">
        <v>362</v>
      </c>
      <c r="D47" s="31" t="s">
        <v>363</v>
      </c>
      <c r="E47" s="31" t="s">
        <v>179</v>
      </c>
      <c r="F47" s="31"/>
      <c r="G47" s="31" t="s">
        <v>1382</v>
      </c>
      <c r="H47" s="31" t="s">
        <v>1204</v>
      </c>
      <c r="I47" s="31" t="s">
        <v>1207</v>
      </c>
      <c r="J47" s="63" t="s">
        <v>1325</v>
      </c>
      <c r="K47" s="63" t="s">
        <v>3089</v>
      </c>
      <c r="L47" s="31" t="s">
        <v>1507</v>
      </c>
      <c r="M47" s="31" t="s">
        <v>1784</v>
      </c>
      <c r="N47" s="34" t="s">
        <v>2959</v>
      </c>
      <c r="O47" s="31" t="s">
        <v>1506</v>
      </c>
      <c r="P47" s="31" t="s">
        <v>1506</v>
      </c>
      <c r="Q47" s="31" t="s">
        <v>1506</v>
      </c>
      <c r="R47" s="31"/>
      <c r="S47" s="31" t="s">
        <v>471</v>
      </c>
      <c r="T47" s="31" t="s">
        <v>476</v>
      </c>
      <c r="U47" s="31" t="s">
        <v>609</v>
      </c>
      <c r="V47" s="31" t="s">
        <v>609</v>
      </c>
      <c r="W47" s="31" t="s">
        <v>183</v>
      </c>
      <c r="X47" s="31" t="s">
        <v>190</v>
      </c>
      <c r="Y47" s="19" t="s">
        <v>724</v>
      </c>
      <c r="Z47" s="19" t="s">
        <v>806</v>
      </c>
      <c r="AF47" s="19">
        <v>1</v>
      </c>
      <c r="AZ47" s="19">
        <v>1</v>
      </c>
      <c r="BC47" s="19">
        <v>1</v>
      </c>
      <c r="BD47" s="19">
        <v>3</v>
      </c>
      <c r="BE47" s="19" t="s">
        <v>893</v>
      </c>
      <c r="BF47" s="19" t="s">
        <v>30</v>
      </c>
      <c r="BG47" s="19">
        <v>1</v>
      </c>
      <c r="BH47" s="19">
        <v>1</v>
      </c>
      <c r="BJ47" s="24">
        <v>44841</v>
      </c>
      <c r="BK47" s="19">
        <v>26</v>
      </c>
      <c r="BL47" s="19">
        <v>1</v>
      </c>
      <c r="BM47" s="19">
        <v>1</v>
      </c>
      <c r="BN47" s="19">
        <v>1</v>
      </c>
      <c r="BO47" s="19">
        <v>1</v>
      </c>
      <c r="BP47" s="19">
        <v>1</v>
      </c>
      <c r="BQ47" s="19">
        <v>1</v>
      </c>
      <c r="BR47" s="19">
        <v>1</v>
      </c>
      <c r="BS47" s="19">
        <v>1</v>
      </c>
      <c r="BT47" s="19" t="s">
        <v>986</v>
      </c>
      <c r="BZ47" s="19">
        <v>1</v>
      </c>
      <c r="CA47" s="19">
        <v>1</v>
      </c>
      <c r="CB47" s="19">
        <v>1</v>
      </c>
      <c r="CC47" s="19">
        <v>1</v>
      </c>
      <c r="CL47" s="19">
        <v>1</v>
      </c>
      <c r="CM47" s="19">
        <v>1</v>
      </c>
      <c r="CN47" s="19">
        <v>1</v>
      </c>
      <c r="CQ47" s="19">
        <v>1</v>
      </c>
      <c r="CV47" s="19">
        <v>4</v>
      </c>
      <c r="CW47" s="19">
        <v>1</v>
      </c>
      <c r="CY47" s="19">
        <v>1</v>
      </c>
      <c r="CZ47" s="19">
        <v>1</v>
      </c>
      <c r="DA47" s="19">
        <v>1</v>
      </c>
      <c r="DC47" s="19">
        <v>1</v>
      </c>
      <c r="DJ47" s="19">
        <v>5</v>
      </c>
      <c r="DK47" s="19">
        <v>1</v>
      </c>
      <c r="DL47" s="19" t="s">
        <v>1154</v>
      </c>
      <c r="DM47" s="19">
        <v>1</v>
      </c>
      <c r="DN47" s="19" t="s">
        <v>1155</v>
      </c>
      <c r="DO47" s="19">
        <v>1</v>
      </c>
      <c r="DP47" s="19" t="s">
        <v>1156</v>
      </c>
      <c r="DQ47" s="19">
        <v>1</v>
      </c>
      <c r="DR47" s="19" t="s">
        <v>1157</v>
      </c>
      <c r="DY47" s="19">
        <v>1</v>
      </c>
      <c r="DZ47" s="19">
        <v>1</v>
      </c>
      <c r="EA47" s="19">
        <v>1</v>
      </c>
      <c r="EI47" s="19">
        <v>1</v>
      </c>
      <c r="EJ47" s="19">
        <v>1</v>
      </c>
      <c r="EL47" s="19">
        <v>1</v>
      </c>
      <c r="ES47" s="19">
        <v>1</v>
      </c>
      <c r="ET47" s="19">
        <v>1</v>
      </c>
      <c r="EU47" s="19">
        <v>1</v>
      </c>
      <c r="EV47" s="19">
        <v>1</v>
      </c>
      <c r="EW47" s="19">
        <v>1</v>
      </c>
      <c r="EX47" s="19">
        <v>1</v>
      </c>
      <c r="FB47" s="19">
        <v>1</v>
      </c>
      <c r="FC47" s="19">
        <v>1</v>
      </c>
      <c r="FE47" s="19" t="s">
        <v>1158</v>
      </c>
      <c r="FF47" s="19" t="s">
        <v>968</v>
      </c>
      <c r="FH47" s="19" t="s">
        <v>969</v>
      </c>
      <c r="FO47" s="19">
        <v>1</v>
      </c>
      <c r="FP47" s="19">
        <v>1</v>
      </c>
      <c r="FQ47" s="19">
        <v>1</v>
      </c>
      <c r="FV47" s="26" t="s">
        <v>2448</v>
      </c>
      <c r="FW47" s="69"/>
    </row>
    <row r="48" spans="2:179" ht="35.25" customHeight="1">
      <c r="B48" s="31">
        <v>43</v>
      </c>
      <c r="C48" s="63" t="s">
        <v>413</v>
      </c>
      <c r="D48" s="31" t="s">
        <v>414</v>
      </c>
      <c r="E48" s="31" t="s">
        <v>177</v>
      </c>
      <c r="F48" s="31"/>
      <c r="G48" s="31" t="s">
        <v>1398</v>
      </c>
      <c r="H48" s="31" t="s">
        <v>1210</v>
      </c>
      <c r="I48" s="31" t="s">
        <v>1262</v>
      </c>
      <c r="J48" s="63" t="s">
        <v>1244</v>
      </c>
      <c r="K48" s="63" t="s">
        <v>1877</v>
      </c>
      <c r="L48" s="31" t="s">
        <v>1878</v>
      </c>
      <c r="M48" s="31" t="s">
        <v>1879</v>
      </c>
      <c r="N48" s="34" t="s">
        <v>2960</v>
      </c>
      <c r="O48" s="31" t="s">
        <v>1507</v>
      </c>
      <c r="P48" s="31" t="s">
        <v>1507</v>
      </c>
      <c r="Q48" s="31" t="s">
        <v>1507</v>
      </c>
      <c r="R48" s="31"/>
      <c r="S48" s="31" t="s">
        <v>471</v>
      </c>
      <c r="T48" s="31" t="s">
        <v>474</v>
      </c>
      <c r="U48" s="31" t="s">
        <v>638</v>
      </c>
      <c r="V48" s="31" t="s">
        <v>639</v>
      </c>
      <c r="W48" s="31" t="s">
        <v>182</v>
      </c>
      <c r="X48" s="31" t="s">
        <v>203</v>
      </c>
      <c r="Y48" s="19" t="s">
        <v>2896</v>
      </c>
      <c r="Z48" s="19" t="s">
        <v>825</v>
      </c>
      <c r="AF48" s="19">
        <v>1</v>
      </c>
      <c r="AY48" s="19">
        <v>1</v>
      </c>
      <c r="BD48" s="19">
        <v>2</v>
      </c>
      <c r="BE48" s="19" t="s">
        <v>2612</v>
      </c>
      <c r="BF48" s="19" t="s">
        <v>30</v>
      </c>
      <c r="BG48" s="19">
        <v>1</v>
      </c>
      <c r="BK48" s="24"/>
      <c r="BL48" s="19">
        <v>1</v>
      </c>
      <c r="BM48" s="19">
        <v>1</v>
      </c>
      <c r="BN48" s="19" t="s">
        <v>986</v>
      </c>
      <c r="BO48" s="19">
        <v>0</v>
      </c>
      <c r="BP48" s="19">
        <v>1</v>
      </c>
      <c r="BQ48" s="19">
        <v>1</v>
      </c>
      <c r="BR48" s="19">
        <v>1</v>
      </c>
      <c r="BS48" s="19">
        <v>1</v>
      </c>
      <c r="BT48" s="19" t="s">
        <v>986</v>
      </c>
      <c r="BU48" s="19">
        <v>1</v>
      </c>
      <c r="BW48" s="19">
        <v>1</v>
      </c>
      <c r="BX48" s="19">
        <v>1</v>
      </c>
      <c r="CJ48" s="19">
        <v>1</v>
      </c>
      <c r="CK48" s="19">
        <v>1</v>
      </c>
      <c r="CL48" s="19">
        <v>1</v>
      </c>
      <c r="CN48" s="19">
        <v>1</v>
      </c>
      <c r="CP48" s="19">
        <v>1</v>
      </c>
      <c r="CQ48" s="19">
        <v>1</v>
      </c>
      <c r="CS48" s="19">
        <v>1</v>
      </c>
      <c r="CV48" s="19">
        <v>7</v>
      </c>
      <c r="CW48" s="19">
        <v>1</v>
      </c>
      <c r="CX48" s="19">
        <v>1</v>
      </c>
      <c r="CY48" s="19">
        <v>1</v>
      </c>
      <c r="CZ48" s="19">
        <v>1</v>
      </c>
      <c r="DJ48" s="19">
        <v>4</v>
      </c>
      <c r="DK48" s="19">
        <v>1</v>
      </c>
      <c r="DL48" s="19" t="s">
        <v>1168</v>
      </c>
      <c r="DO48" s="19">
        <v>1</v>
      </c>
      <c r="DP48" s="19" t="s">
        <v>1169</v>
      </c>
      <c r="DU48" s="19">
        <v>1</v>
      </c>
      <c r="DV48" s="19">
        <v>1</v>
      </c>
      <c r="DW48" s="19">
        <v>1</v>
      </c>
      <c r="EI48" s="19">
        <v>1</v>
      </c>
      <c r="ES48" s="19">
        <v>1</v>
      </c>
      <c r="FO48" s="19">
        <v>1</v>
      </c>
      <c r="FV48" s="26" t="s">
        <v>2449</v>
      </c>
      <c r="FW48" s="69"/>
    </row>
    <row r="49" spans="2:179" ht="18">
      <c r="B49" s="31">
        <v>44</v>
      </c>
      <c r="C49" s="63" t="s">
        <v>3103</v>
      </c>
      <c r="D49" s="31" t="s">
        <v>3104</v>
      </c>
      <c r="E49" s="31" t="s">
        <v>177</v>
      </c>
      <c r="F49" s="31"/>
      <c r="G49" s="31" t="s">
        <v>1395</v>
      </c>
      <c r="H49" s="31" t="s">
        <v>1210</v>
      </c>
      <c r="I49" s="31" t="s">
        <v>1207</v>
      </c>
      <c r="J49" s="63" t="s">
        <v>1352</v>
      </c>
      <c r="K49" s="63" t="s">
        <v>1880</v>
      </c>
      <c r="L49" s="31" t="s">
        <v>1881</v>
      </c>
      <c r="M49" s="31" t="s">
        <v>1507</v>
      </c>
      <c r="N49" s="68" t="s">
        <v>2961</v>
      </c>
      <c r="O49" s="31" t="s">
        <v>1507</v>
      </c>
      <c r="P49" s="31" t="s">
        <v>1507</v>
      </c>
      <c r="Q49" s="31" t="s">
        <v>1507</v>
      </c>
      <c r="R49" s="31"/>
      <c r="S49" s="31" t="s">
        <v>471</v>
      </c>
      <c r="T49" s="31" t="s">
        <v>474</v>
      </c>
      <c r="U49" s="31" t="s">
        <v>596</v>
      </c>
      <c r="V49" s="31" t="s">
        <v>481</v>
      </c>
      <c r="W49" s="31" t="s">
        <v>182</v>
      </c>
      <c r="X49" s="31" t="s">
        <v>203</v>
      </c>
      <c r="Y49" s="19" t="s">
        <v>2896</v>
      </c>
      <c r="Z49" s="19" t="s">
        <v>827</v>
      </c>
      <c r="AF49" s="19">
        <v>1</v>
      </c>
      <c r="AY49" s="19">
        <v>1</v>
      </c>
      <c r="BD49" s="19">
        <v>2</v>
      </c>
      <c r="BE49" s="19" t="s">
        <v>2612</v>
      </c>
      <c r="BF49" s="19" t="s">
        <v>30</v>
      </c>
      <c r="BI49" s="19">
        <v>1</v>
      </c>
      <c r="BK49" s="24"/>
      <c r="BL49" s="19">
        <v>1</v>
      </c>
      <c r="BM49" s="19">
        <v>1</v>
      </c>
      <c r="BN49" s="19">
        <v>1</v>
      </c>
      <c r="BO49" s="19">
        <v>1</v>
      </c>
      <c r="BP49" s="19">
        <v>1</v>
      </c>
      <c r="BQ49" s="19">
        <v>1</v>
      </c>
      <c r="BR49" s="19">
        <v>1</v>
      </c>
      <c r="BS49" s="19">
        <v>1</v>
      </c>
      <c r="BT49" s="19" t="s">
        <v>986</v>
      </c>
      <c r="CE49" s="19">
        <v>1</v>
      </c>
      <c r="CF49" s="19">
        <v>1</v>
      </c>
      <c r="CG49" s="19">
        <v>1</v>
      </c>
      <c r="CH49" s="19">
        <v>1</v>
      </c>
      <c r="CV49" s="19">
        <v>0</v>
      </c>
      <c r="DJ49" s="19">
        <v>0</v>
      </c>
      <c r="FV49" s="26" t="s">
        <v>2449</v>
      </c>
      <c r="FW49" s="69"/>
    </row>
    <row r="50" spans="2:179" ht="23.4" customHeight="1">
      <c r="B50" s="31">
        <v>45</v>
      </c>
      <c r="C50" s="63" t="s">
        <v>446</v>
      </c>
      <c r="D50" s="31" t="s">
        <v>447</v>
      </c>
      <c r="E50" s="31" t="s">
        <v>22</v>
      </c>
      <c r="F50" s="31" t="s">
        <v>461</v>
      </c>
      <c r="G50" s="31" t="s">
        <v>1504</v>
      </c>
      <c r="H50" s="31" t="s">
        <v>1210</v>
      </c>
      <c r="I50" s="31" t="s">
        <v>1260</v>
      </c>
      <c r="J50" s="63" t="s">
        <v>3074</v>
      </c>
      <c r="K50" s="63" t="s">
        <v>1924</v>
      </c>
      <c r="L50" s="31" t="s">
        <v>1925</v>
      </c>
      <c r="M50" s="31"/>
      <c r="N50" s="34" t="s">
        <v>2962</v>
      </c>
      <c r="O50" s="31" t="s">
        <v>1507</v>
      </c>
      <c r="P50" s="31" t="s">
        <v>1507</v>
      </c>
      <c r="Q50" s="31" t="s">
        <v>1507</v>
      </c>
      <c r="R50" s="31"/>
      <c r="S50" s="31" t="s">
        <v>471</v>
      </c>
      <c r="T50" s="31" t="s">
        <v>476</v>
      </c>
      <c r="U50" s="31" t="s">
        <v>481</v>
      </c>
      <c r="V50" s="31" t="s">
        <v>481</v>
      </c>
      <c r="W50" s="31" t="s">
        <v>183</v>
      </c>
      <c r="X50" s="31" t="s">
        <v>192</v>
      </c>
      <c r="Y50" s="19" t="s">
        <v>740</v>
      </c>
      <c r="Z50" s="19" t="s">
        <v>836</v>
      </c>
      <c r="AF50" s="19">
        <v>1</v>
      </c>
      <c r="BD50" s="19">
        <v>1</v>
      </c>
      <c r="BE50" s="19" t="s">
        <v>881</v>
      </c>
      <c r="BF50" s="19" t="s">
        <v>30</v>
      </c>
      <c r="BI50" s="19">
        <v>1</v>
      </c>
      <c r="BK50" s="24"/>
      <c r="BL50" s="19">
        <v>1</v>
      </c>
      <c r="BM50" s="19">
        <v>1</v>
      </c>
      <c r="BN50" s="19">
        <v>1</v>
      </c>
      <c r="BO50" s="19">
        <v>1</v>
      </c>
      <c r="BP50" s="19">
        <v>1</v>
      </c>
      <c r="BQ50" s="19">
        <v>1</v>
      </c>
      <c r="BR50" s="19">
        <v>1</v>
      </c>
      <c r="BS50" s="19">
        <v>1</v>
      </c>
      <c r="BT50" s="19" t="s">
        <v>986</v>
      </c>
      <c r="CE50" s="19">
        <v>1</v>
      </c>
      <c r="CF50" s="19">
        <v>1</v>
      </c>
      <c r="CG50" s="19">
        <v>1</v>
      </c>
      <c r="CH50" s="19">
        <v>1</v>
      </c>
      <c r="CV50" s="19">
        <v>0</v>
      </c>
      <c r="DJ50" s="19">
        <v>0</v>
      </c>
      <c r="FP50" s="19">
        <v>1</v>
      </c>
      <c r="FV50" s="26" t="s">
        <v>2450</v>
      </c>
      <c r="FW50" s="69"/>
    </row>
    <row r="51" spans="2:179" ht="35.25" customHeight="1">
      <c r="B51" s="31">
        <v>46</v>
      </c>
      <c r="C51" s="63" t="s">
        <v>2700</v>
      </c>
      <c r="D51" s="63" t="s">
        <v>2701</v>
      </c>
      <c r="E51" s="31" t="s">
        <v>2676</v>
      </c>
      <c r="F51" s="31"/>
      <c r="G51" s="31" t="s">
        <v>2702</v>
      </c>
      <c r="H51" s="31" t="s">
        <v>1210</v>
      </c>
      <c r="I51" s="31" t="s">
        <v>2703</v>
      </c>
      <c r="J51" s="63" t="s">
        <v>2704</v>
      </c>
      <c r="K51" s="63" t="s">
        <v>2705</v>
      </c>
      <c r="L51" s="31" t="s">
        <v>1507</v>
      </c>
      <c r="M51" s="31" t="s">
        <v>1507</v>
      </c>
      <c r="N51" s="63"/>
      <c r="O51" s="31"/>
      <c r="P51" s="31"/>
      <c r="Q51" s="31"/>
      <c r="R51" s="32"/>
      <c r="S51" s="31"/>
      <c r="T51" s="31"/>
      <c r="U51" s="31"/>
      <c r="V51" s="31"/>
      <c r="W51" s="31" t="s">
        <v>181</v>
      </c>
      <c r="X51" s="31" t="s">
        <v>201</v>
      </c>
      <c r="Y51" s="19" t="s">
        <v>2676</v>
      </c>
      <c r="Z51" s="13" t="s">
        <v>2679</v>
      </c>
      <c r="AF51" s="19">
        <v>1</v>
      </c>
      <c r="AY51" s="19">
        <v>1</v>
      </c>
      <c r="BD51" s="19">
        <v>2</v>
      </c>
      <c r="BE51" s="19" t="s">
        <v>2706</v>
      </c>
      <c r="BF51" s="19" t="s">
        <v>30</v>
      </c>
      <c r="BK51" s="24"/>
      <c r="BL51" s="19">
        <v>1</v>
      </c>
      <c r="BM51" s="19">
        <v>0</v>
      </c>
      <c r="BN51" s="19">
        <v>1</v>
      </c>
      <c r="BO51" s="19">
        <v>0</v>
      </c>
      <c r="BP51" s="19">
        <v>1</v>
      </c>
      <c r="BQ51" s="19">
        <v>0</v>
      </c>
      <c r="BR51" s="19">
        <v>1</v>
      </c>
      <c r="FW51" s="69"/>
    </row>
    <row r="52" spans="2:179" ht="35.25" customHeight="1">
      <c r="B52" s="31">
        <v>47</v>
      </c>
      <c r="C52" s="63" t="s">
        <v>278</v>
      </c>
      <c r="D52" s="31" t="s">
        <v>279</v>
      </c>
      <c r="E52" s="31" t="s">
        <v>171</v>
      </c>
      <c r="F52" s="31"/>
      <c r="G52" s="31" t="s">
        <v>1402</v>
      </c>
      <c r="H52" s="31" t="s">
        <v>1204</v>
      </c>
      <c r="I52" s="31" t="s">
        <v>1246</v>
      </c>
      <c r="J52" s="63" t="s">
        <v>3085</v>
      </c>
      <c r="K52" s="63" t="s">
        <v>1644</v>
      </c>
      <c r="L52" s="31" t="s">
        <v>1638</v>
      </c>
      <c r="M52" s="31" t="s">
        <v>1645</v>
      </c>
      <c r="N52" s="34" t="s">
        <v>2963</v>
      </c>
      <c r="O52" s="31" t="s">
        <v>1646</v>
      </c>
      <c r="P52" s="31" t="s">
        <v>1506</v>
      </c>
      <c r="Q52" s="31" t="s">
        <v>1506</v>
      </c>
      <c r="R52" s="31"/>
      <c r="S52" s="31" t="s">
        <v>470</v>
      </c>
      <c r="T52" s="31" t="s">
        <v>473</v>
      </c>
      <c r="U52" s="31" t="s">
        <v>537</v>
      </c>
      <c r="V52" s="31" t="s">
        <v>537</v>
      </c>
      <c r="W52" s="31" t="s">
        <v>181</v>
      </c>
      <c r="X52" s="31" t="s">
        <v>201</v>
      </c>
      <c r="Y52" s="19" t="s">
        <v>693</v>
      </c>
      <c r="Z52" s="19" t="s">
        <v>769</v>
      </c>
      <c r="AG52" s="19">
        <v>1</v>
      </c>
      <c r="AY52" s="19">
        <v>1</v>
      </c>
      <c r="BD52" s="19">
        <v>2</v>
      </c>
      <c r="BE52" s="19" t="s">
        <v>878</v>
      </c>
      <c r="BF52" s="19" t="s">
        <v>31</v>
      </c>
      <c r="BG52" s="19">
        <v>1</v>
      </c>
      <c r="BH52" s="19">
        <v>1</v>
      </c>
      <c r="BJ52" s="24">
        <v>44904</v>
      </c>
      <c r="BK52" s="19">
        <v>44</v>
      </c>
      <c r="BL52" s="19">
        <v>1</v>
      </c>
      <c r="BM52" s="19">
        <v>1</v>
      </c>
      <c r="BN52" s="19">
        <v>1</v>
      </c>
      <c r="BO52" s="19">
        <v>1</v>
      </c>
      <c r="BP52" s="19">
        <v>1</v>
      </c>
      <c r="BQ52" s="19">
        <v>1</v>
      </c>
      <c r="BR52" s="19">
        <v>1</v>
      </c>
      <c r="BS52" s="19">
        <v>1</v>
      </c>
      <c r="BT52" s="19" t="s">
        <v>2664</v>
      </c>
      <c r="BZ52" s="19">
        <v>1</v>
      </c>
      <c r="CA52" s="19">
        <v>1</v>
      </c>
      <c r="CB52" s="19">
        <v>1</v>
      </c>
      <c r="CC52" s="19">
        <v>1</v>
      </c>
      <c r="CD52" s="19" t="s">
        <v>903</v>
      </c>
      <c r="CT52" s="19">
        <v>1</v>
      </c>
      <c r="CU52" s="19" t="s">
        <v>994</v>
      </c>
      <c r="CV52" s="19">
        <v>1</v>
      </c>
      <c r="CW52" s="19">
        <v>1</v>
      </c>
      <c r="DJ52" s="19">
        <v>1</v>
      </c>
      <c r="DK52" s="19">
        <v>1</v>
      </c>
      <c r="DL52" s="19" t="s">
        <v>1080</v>
      </c>
      <c r="DQ52" s="19">
        <v>1</v>
      </c>
      <c r="DR52" s="19" t="s">
        <v>1081</v>
      </c>
      <c r="DU52" s="19">
        <v>1</v>
      </c>
      <c r="DX52" s="19">
        <v>1</v>
      </c>
      <c r="DZ52" s="19">
        <v>1</v>
      </c>
      <c r="EI52" s="19">
        <v>1</v>
      </c>
      <c r="EK52" s="19">
        <v>1</v>
      </c>
      <c r="EL52" s="19">
        <v>1</v>
      </c>
      <c r="ES52" s="19">
        <v>1</v>
      </c>
      <c r="EW52" s="19">
        <v>1</v>
      </c>
      <c r="EX52" s="19">
        <v>1</v>
      </c>
      <c r="FB52" s="19">
        <v>1</v>
      </c>
      <c r="FC52" s="19">
        <v>1</v>
      </c>
      <c r="FF52" s="19" t="s">
        <v>934</v>
      </c>
      <c r="FG52" s="19" t="s">
        <v>935</v>
      </c>
      <c r="FH52" s="19" t="s">
        <v>936</v>
      </c>
      <c r="FI52" s="19" t="s">
        <v>937</v>
      </c>
      <c r="FQ52" s="19">
        <v>1</v>
      </c>
      <c r="FV52" s="26" t="s">
        <v>2449</v>
      </c>
      <c r="FW52" s="69"/>
    </row>
    <row r="53" spans="2:179" ht="23.4" customHeight="1">
      <c r="B53" s="31">
        <v>48</v>
      </c>
      <c r="C53" s="63" t="s">
        <v>283</v>
      </c>
      <c r="D53" s="31" t="s">
        <v>284</v>
      </c>
      <c r="E53" s="31" t="s">
        <v>171</v>
      </c>
      <c r="F53" s="31"/>
      <c r="G53" s="31" t="s">
        <v>1431</v>
      </c>
      <c r="H53" s="31" t="s">
        <v>1210</v>
      </c>
      <c r="I53" s="31" t="s">
        <v>1282</v>
      </c>
      <c r="J53" s="63" t="s">
        <v>1283</v>
      </c>
      <c r="K53" s="63" t="s">
        <v>1654</v>
      </c>
      <c r="L53" s="31" t="s">
        <v>1655</v>
      </c>
      <c r="M53" s="31" t="s">
        <v>1656</v>
      </c>
      <c r="N53" s="34" t="s">
        <v>2964</v>
      </c>
      <c r="O53" s="31" t="s">
        <v>1506</v>
      </c>
      <c r="P53" s="31" t="s">
        <v>1506</v>
      </c>
      <c r="Q53" s="31" t="s">
        <v>1506</v>
      </c>
      <c r="R53" s="31"/>
      <c r="S53" s="31" t="s">
        <v>470</v>
      </c>
      <c r="T53" s="31" t="s">
        <v>475</v>
      </c>
      <c r="U53" s="31" t="s">
        <v>541</v>
      </c>
      <c r="V53" s="31" t="s">
        <v>542</v>
      </c>
      <c r="W53" s="31" t="s">
        <v>181</v>
      </c>
      <c r="X53" s="31" t="s">
        <v>207</v>
      </c>
      <c r="Y53" s="19" t="s">
        <v>2897</v>
      </c>
      <c r="Z53" s="19" t="s">
        <v>770</v>
      </c>
      <c r="AG53" s="19">
        <v>1</v>
      </c>
      <c r="AY53" s="19">
        <v>1</v>
      </c>
      <c r="BD53" s="19">
        <v>2</v>
      </c>
      <c r="BE53" s="19" t="s">
        <v>878</v>
      </c>
      <c r="BF53" s="19" t="s">
        <v>31</v>
      </c>
      <c r="BG53" s="19">
        <v>1</v>
      </c>
      <c r="BK53" s="24"/>
      <c r="BL53" s="19">
        <v>1</v>
      </c>
      <c r="BM53" s="19">
        <v>1</v>
      </c>
      <c r="BN53" s="19" t="s">
        <v>986</v>
      </c>
      <c r="BO53" s="19">
        <v>0</v>
      </c>
      <c r="BP53" s="19">
        <v>1</v>
      </c>
      <c r="BQ53" s="19">
        <v>1</v>
      </c>
      <c r="BR53" s="19">
        <v>1</v>
      </c>
      <c r="BS53" s="19">
        <v>1</v>
      </c>
      <c r="BT53" s="19" t="s">
        <v>986</v>
      </c>
      <c r="BU53" s="19">
        <v>1</v>
      </c>
      <c r="BW53" s="19">
        <v>1</v>
      </c>
      <c r="BX53" s="19">
        <v>1</v>
      </c>
      <c r="CS53" s="19">
        <v>1</v>
      </c>
      <c r="CV53" s="19">
        <v>1</v>
      </c>
      <c r="CW53" s="19">
        <v>1</v>
      </c>
      <c r="DJ53" s="19">
        <v>1</v>
      </c>
      <c r="DS53" s="19">
        <v>1</v>
      </c>
      <c r="DV53" s="19">
        <v>1</v>
      </c>
      <c r="DW53" s="19">
        <v>1</v>
      </c>
      <c r="DX53" s="19">
        <v>1</v>
      </c>
      <c r="EI53" s="19">
        <v>1</v>
      </c>
      <c r="EJ53" s="19">
        <v>1</v>
      </c>
      <c r="EK53" s="19">
        <v>1</v>
      </c>
      <c r="ER53" s="19" t="s">
        <v>1083</v>
      </c>
      <c r="FA53" s="19">
        <v>1</v>
      </c>
      <c r="FO53" s="19">
        <v>1</v>
      </c>
      <c r="FV53" s="26" t="s">
        <v>2451</v>
      </c>
      <c r="FW53" s="69"/>
    </row>
    <row r="54" spans="2:179" ht="23.4" customHeight="1">
      <c r="B54" s="31">
        <v>49</v>
      </c>
      <c r="C54" s="63" t="s">
        <v>233</v>
      </c>
      <c r="D54" s="31" t="s">
        <v>234</v>
      </c>
      <c r="E54" s="31" t="s">
        <v>176</v>
      </c>
      <c r="F54" s="31"/>
      <c r="G54" s="31" t="s">
        <v>1393</v>
      </c>
      <c r="H54" s="31" t="s">
        <v>1204</v>
      </c>
      <c r="I54" s="31" t="s">
        <v>1224</v>
      </c>
      <c r="J54" s="63" t="s">
        <v>1240</v>
      </c>
      <c r="K54" s="63" t="s">
        <v>1556</v>
      </c>
      <c r="L54" s="31" t="s">
        <v>1557</v>
      </c>
      <c r="M54" s="31" t="s">
        <v>1558</v>
      </c>
      <c r="N54" s="34" t="s">
        <v>2965</v>
      </c>
      <c r="O54" s="31" t="s">
        <v>1559</v>
      </c>
      <c r="P54" s="31" t="s">
        <v>1560</v>
      </c>
      <c r="Q54" s="31" t="s">
        <v>1561</v>
      </c>
      <c r="R54" s="31"/>
      <c r="S54" s="31" t="s">
        <v>470</v>
      </c>
      <c r="T54" s="31" t="s">
        <v>473</v>
      </c>
      <c r="U54" s="31" t="s">
        <v>496</v>
      </c>
      <c r="V54" s="31" t="s">
        <v>497</v>
      </c>
      <c r="W54" s="31" t="s">
        <v>189</v>
      </c>
      <c r="X54" s="31" t="s">
        <v>199</v>
      </c>
      <c r="Y54" s="19" t="s">
        <v>2898</v>
      </c>
      <c r="Z54" s="19" t="s">
        <v>2899</v>
      </c>
      <c r="AI54" s="19">
        <v>1</v>
      </c>
      <c r="AY54" s="19">
        <v>1</v>
      </c>
      <c r="BA54" s="19">
        <v>1</v>
      </c>
      <c r="BD54" s="19">
        <v>3</v>
      </c>
      <c r="BE54" s="19" t="s">
        <v>2605</v>
      </c>
      <c r="BF54" s="19" t="s">
        <v>33</v>
      </c>
      <c r="BI54" s="19">
        <v>1</v>
      </c>
      <c r="BK54" s="24"/>
      <c r="BL54" s="19">
        <v>1</v>
      </c>
      <c r="BM54" s="19">
        <v>1</v>
      </c>
      <c r="BN54" s="19">
        <v>1</v>
      </c>
      <c r="BO54" s="19">
        <v>1</v>
      </c>
      <c r="BP54" s="19">
        <v>1</v>
      </c>
      <c r="BQ54" s="19">
        <v>1</v>
      </c>
      <c r="BR54" s="19">
        <v>1</v>
      </c>
      <c r="BS54" s="19">
        <v>1</v>
      </c>
      <c r="BT54" s="19" t="s">
        <v>986</v>
      </c>
      <c r="CE54" s="19">
        <v>1</v>
      </c>
      <c r="CF54" s="19">
        <v>1</v>
      </c>
      <c r="CG54" s="19">
        <v>1</v>
      </c>
      <c r="CH54" s="19">
        <v>1</v>
      </c>
      <c r="CV54" s="19">
        <v>0</v>
      </c>
      <c r="CW54" s="19">
        <v>1</v>
      </c>
      <c r="CX54" s="19">
        <v>1</v>
      </c>
      <c r="CY54" s="19">
        <v>1</v>
      </c>
      <c r="CZ54" s="19">
        <v>1</v>
      </c>
      <c r="DA54" s="19">
        <v>1</v>
      </c>
      <c r="DB54" s="19">
        <v>1</v>
      </c>
      <c r="DJ54" s="19">
        <v>6</v>
      </c>
      <c r="FQ54" s="19">
        <v>1</v>
      </c>
      <c r="FR54" s="19">
        <v>1</v>
      </c>
      <c r="FV54" s="26" t="s">
        <v>2448</v>
      </c>
      <c r="FW54" s="69"/>
    </row>
    <row r="55" spans="2:179" ht="51" customHeight="1">
      <c r="B55" s="31">
        <v>50</v>
      </c>
      <c r="C55" s="63" t="s">
        <v>290</v>
      </c>
      <c r="D55" s="31" t="s">
        <v>291</v>
      </c>
      <c r="E55" s="31" t="s">
        <v>171</v>
      </c>
      <c r="F55" s="31"/>
      <c r="G55" s="31" t="s">
        <v>1436</v>
      </c>
      <c r="H55" s="31" t="s">
        <v>1210</v>
      </c>
      <c r="I55" s="31" t="s">
        <v>1268</v>
      </c>
      <c r="J55" s="63" t="s">
        <v>3086</v>
      </c>
      <c r="K55" s="63" t="s">
        <v>1668</v>
      </c>
      <c r="L55" s="31" t="s">
        <v>1507</v>
      </c>
      <c r="M55" s="31" t="s">
        <v>1669</v>
      </c>
      <c r="N55" s="68" t="s">
        <v>3078</v>
      </c>
      <c r="O55" s="31" t="s">
        <v>1506</v>
      </c>
      <c r="P55" s="31" t="s">
        <v>1506</v>
      </c>
      <c r="Q55" s="31" t="s">
        <v>1506</v>
      </c>
      <c r="R55" s="31"/>
      <c r="S55" s="31" t="s">
        <v>470</v>
      </c>
      <c r="T55" s="31" t="s">
        <v>475</v>
      </c>
      <c r="U55" s="31" t="s">
        <v>548</v>
      </c>
      <c r="V55" s="31" t="s">
        <v>548</v>
      </c>
      <c r="W55" s="31" t="s">
        <v>181</v>
      </c>
      <c r="X55" s="31" t="s">
        <v>207</v>
      </c>
      <c r="Y55" s="19" t="s">
        <v>695</v>
      </c>
      <c r="Z55" s="19" t="s">
        <v>773</v>
      </c>
      <c r="AO55" s="19">
        <v>1</v>
      </c>
      <c r="AY55" s="19">
        <v>1</v>
      </c>
      <c r="BD55" s="19">
        <v>2</v>
      </c>
      <c r="BE55" s="19" t="s">
        <v>3107</v>
      </c>
      <c r="BF55" s="19" t="s">
        <v>3108</v>
      </c>
      <c r="BG55" s="19">
        <v>1</v>
      </c>
      <c r="BK55" s="24"/>
      <c r="BL55" s="19">
        <v>1</v>
      </c>
      <c r="BM55" s="19">
        <v>1</v>
      </c>
      <c r="BN55" s="19" t="s">
        <v>986</v>
      </c>
      <c r="BO55" s="19">
        <v>0</v>
      </c>
      <c r="BP55" s="19">
        <v>1</v>
      </c>
      <c r="BQ55" s="19">
        <v>1</v>
      </c>
      <c r="BR55" s="19">
        <v>1</v>
      </c>
      <c r="BS55" s="19">
        <v>1</v>
      </c>
      <c r="BT55" s="19" t="s">
        <v>986</v>
      </c>
      <c r="BU55" s="19">
        <v>1</v>
      </c>
      <c r="BW55" s="19">
        <v>1</v>
      </c>
      <c r="BX55" s="19">
        <v>1</v>
      </c>
      <c r="CJ55" s="19">
        <v>1</v>
      </c>
      <c r="CS55" s="19">
        <v>1</v>
      </c>
      <c r="CV55" s="19">
        <v>2</v>
      </c>
      <c r="CW55" s="19">
        <v>1</v>
      </c>
      <c r="CZ55" s="19">
        <v>1</v>
      </c>
      <c r="DJ55" s="19">
        <v>2</v>
      </c>
      <c r="DK55" s="19">
        <v>1</v>
      </c>
      <c r="DL55" s="19" t="s">
        <v>1093</v>
      </c>
      <c r="DM55" s="19">
        <v>1</v>
      </c>
      <c r="DN55" s="19" t="s">
        <v>1094</v>
      </c>
      <c r="DQ55" s="19">
        <v>1</v>
      </c>
      <c r="DR55" s="19" t="s">
        <v>1095</v>
      </c>
      <c r="DT55" s="19" t="s">
        <v>1096</v>
      </c>
      <c r="DU55" s="19">
        <v>1</v>
      </c>
      <c r="DX55" s="19">
        <v>1</v>
      </c>
      <c r="EE55" s="19">
        <v>1</v>
      </c>
      <c r="EF55" s="19" t="s">
        <v>1097</v>
      </c>
      <c r="EG55" s="19">
        <v>1</v>
      </c>
      <c r="EK55" s="19">
        <v>1</v>
      </c>
      <c r="ER55" s="19" t="s">
        <v>1098</v>
      </c>
      <c r="ES55" s="19">
        <v>1</v>
      </c>
      <c r="ET55" s="19">
        <v>1</v>
      </c>
      <c r="EU55" s="19">
        <v>1</v>
      </c>
      <c r="EV55" s="19">
        <v>1</v>
      </c>
      <c r="EW55" s="19">
        <v>1</v>
      </c>
      <c r="EX55" s="19">
        <v>1</v>
      </c>
      <c r="FB55" s="19">
        <v>1</v>
      </c>
      <c r="FC55" s="19">
        <v>1</v>
      </c>
      <c r="FO55" s="19">
        <v>1</v>
      </c>
      <c r="FV55" s="26" t="s">
        <v>2454</v>
      </c>
      <c r="FW55" s="69"/>
    </row>
    <row r="56" spans="2:179" ht="35.25" customHeight="1">
      <c r="B56" s="31">
        <v>51</v>
      </c>
      <c r="C56" s="63" t="s">
        <v>2707</v>
      </c>
      <c r="D56" s="63" t="s">
        <v>2708</v>
      </c>
      <c r="E56" s="31" t="s">
        <v>2676</v>
      </c>
      <c r="F56" s="31"/>
      <c r="G56" s="31" t="s">
        <v>2709</v>
      </c>
      <c r="H56" s="31" t="s">
        <v>1210</v>
      </c>
      <c r="I56" s="31" t="s">
        <v>2710</v>
      </c>
      <c r="J56" s="63" t="s">
        <v>2711</v>
      </c>
      <c r="K56" s="63" t="s">
        <v>2712</v>
      </c>
      <c r="L56" s="31" t="s">
        <v>1507</v>
      </c>
      <c r="M56" s="31" t="s">
        <v>1507</v>
      </c>
      <c r="N56" s="63"/>
      <c r="O56" s="31"/>
      <c r="P56" s="31"/>
      <c r="Q56" s="31"/>
      <c r="R56" s="32"/>
      <c r="S56" s="31"/>
      <c r="T56" s="31"/>
      <c r="U56" s="31"/>
      <c r="V56" s="31"/>
      <c r="W56" s="31" t="s">
        <v>181</v>
      </c>
      <c r="X56" s="31" t="s">
        <v>201</v>
      </c>
      <c r="Y56" s="19" t="s">
        <v>2676</v>
      </c>
      <c r="Z56" s="13" t="s">
        <v>2679</v>
      </c>
      <c r="AI56" s="19">
        <v>1</v>
      </c>
      <c r="AY56" s="19">
        <v>1</v>
      </c>
      <c r="BD56" s="19">
        <v>2</v>
      </c>
      <c r="BE56" s="19" t="s">
        <v>2713</v>
      </c>
      <c r="BF56" s="19" t="s">
        <v>33</v>
      </c>
      <c r="BK56" s="24"/>
      <c r="BL56" s="19">
        <v>1</v>
      </c>
      <c r="BM56" s="19">
        <v>0</v>
      </c>
      <c r="BN56" s="19">
        <v>1</v>
      </c>
      <c r="BO56" s="19">
        <v>0</v>
      </c>
      <c r="BP56" s="19">
        <v>1</v>
      </c>
      <c r="BQ56" s="19">
        <v>0</v>
      </c>
      <c r="BR56" s="19">
        <v>1</v>
      </c>
      <c r="FW56" s="69"/>
    </row>
    <row r="57" spans="2:179" ht="51.75" customHeight="1">
      <c r="B57" s="31">
        <v>52</v>
      </c>
      <c r="C57" s="63" t="s">
        <v>2714</v>
      </c>
      <c r="D57" s="63" t="s">
        <v>2715</v>
      </c>
      <c r="E57" s="31" t="s">
        <v>2676</v>
      </c>
      <c r="F57" s="31"/>
      <c r="G57" s="31" t="s">
        <v>2716</v>
      </c>
      <c r="H57" s="31" t="s">
        <v>1210</v>
      </c>
      <c r="I57" s="31" t="s">
        <v>2710</v>
      </c>
      <c r="J57" s="63" t="s">
        <v>2717</v>
      </c>
      <c r="K57" s="63" t="s">
        <v>2718</v>
      </c>
      <c r="L57" s="31" t="s">
        <v>1507</v>
      </c>
      <c r="M57" s="31" t="s">
        <v>1507</v>
      </c>
      <c r="N57" s="63"/>
      <c r="O57" s="31"/>
      <c r="P57" s="31"/>
      <c r="Q57" s="31"/>
      <c r="R57" s="32"/>
      <c r="S57" s="31"/>
      <c r="T57" s="31"/>
      <c r="U57" s="31"/>
      <c r="V57" s="31"/>
      <c r="W57" s="31" t="s">
        <v>181</v>
      </c>
      <c r="X57" s="31" t="s">
        <v>201</v>
      </c>
      <c r="Y57" s="19" t="s">
        <v>2676</v>
      </c>
      <c r="Z57" s="13" t="s">
        <v>2679</v>
      </c>
      <c r="AI57" s="19">
        <v>1</v>
      </c>
      <c r="AY57" s="19">
        <v>1</v>
      </c>
      <c r="BD57" s="19">
        <v>2</v>
      </c>
      <c r="BE57" s="19" t="s">
        <v>2713</v>
      </c>
      <c r="BF57" s="19" t="s">
        <v>33</v>
      </c>
      <c r="BK57" s="24"/>
      <c r="BL57" s="19">
        <v>1</v>
      </c>
      <c r="BM57" s="19">
        <v>0</v>
      </c>
      <c r="BN57" s="19">
        <v>1</v>
      </c>
      <c r="BO57" s="19">
        <v>0</v>
      </c>
      <c r="BP57" s="19">
        <v>1</v>
      </c>
      <c r="BQ57" s="19">
        <v>0</v>
      </c>
      <c r="BR57" s="19">
        <v>1</v>
      </c>
      <c r="FW57" s="69"/>
    </row>
    <row r="58" spans="2:179" ht="23.4" customHeight="1">
      <c r="B58" s="31">
        <v>53</v>
      </c>
      <c r="C58" s="63" t="s">
        <v>452</v>
      </c>
      <c r="D58" s="31" t="s">
        <v>453</v>
      </c>
      <c r="E58" s="31" t="s">
        <v>179</v>
      </c>
      <c r="F58" s="31"/>
      <c r="G58" s="31" t="s">
        <v>1435</v>
      </c>
      <c r="H58" s="31" t="s">
        <v>1210</v>
      </c>
      <c r="I58" s="31" t="s">
        <v>1205</v>
      </c>
      <c r="J58" s="63" t="s">
        <v>1369</v>
      </c>
      <c r="K58" s="63" t="s">
        <v>1934</v>
      </c>
      <c r="L58" s="31" t="s">
        <v>1507</v>
      </c>
      <c r="M58" s="31" t="s">
        <v>1935</v>
      </c>
      <c r="N58" s="34" t="s">
        <v>2966</v>
      </c>
      <c r="O58" s="31" t="s">
        <v>1507</v>
      </c>
      <c r="P58" s="31" t="s">
        <v>1507</v>
      </c>
      <c r="Q58" s="31" t="s">
        <v>1936</v>
      </c>
      <c r="R58" s="31"/>
      <c r="S58" s="31" t="s">
        <v>471</v>
      </c>
      <c r="T58" s="31" t="s">
        <v>2471</v>
      </c>
      <c r="U58" s="31" t="s">
        <v>663</v>
      </c>
      <c r="V58" s="31" t="s">
        <v>664</v>
      </c>
      <c r="W58" s="31" t="s">
        <v>181</v>
      </c>
      <c r="X58" s="31" t="s">
        <v>206</v>
      </c>
      <c r="Y58" s="19" t="s">
        <v>742</v>
      </c>
      <c r="Z58" s="19" t="s">
        <v>838</v>
      </c>
      <c r="AJ58" s="19">
        <v>1</v>
      </c>
      <c r="AZ58" s="19">
        <v>1</v>
      </c>
      <c r="BB58" s="19">
        <v>1</v>
      </c>
      <c r="BC58" s="19">
        <v>1</v>
      </c>
      <c r="BD58" s="19">
        <v>4</v>
      </c>
      <c r="BE58" s="19" t="s">
        <v>2618</v>
      </c>
      <c r="BF58" s="19" t="s">
        <v>34</v>
      </c>
      <c r="BG58" s="19">
        <v>1</v>
      </c>
      <c r="BH58" s="19">
        <v>1</v>
      </c>
      <c r="BJ58" s="24">
        <v>44882</v>
      </c>
      <c r="BK58" s="19">
        <v>42</v>
      </c>
      <c r="BL58" s="19">
        <v>1</v>
      </c>
      <c r="BM58" s="19">
        <v>1</v>
      </c>
      <c r="BN58" s="19">
        <v>1</v>
      </c>
      <c r="BO58" s="19">
        <v>1</v>
      </c>
      <c r="BP58" s="19">
        <v>1</v>
      </c>
      <c r="BQ58" s="19">
        <v>1</v>
      </c>
      <c r="BR58" s="19">
        <v>1</v>
      </c>
      <c r="BS58" s="19">
        <v>1</v>
      </c>
      <c r="BT58" s="19" t="s">
        <v>986</v>
      </c>
      <c r="BZ58" s="19">
        <v>1</v>
      </c>
      <c r="CA58" s="19">
        <v>1</v>
      </c>
      <c r="CB58" s="19">
        <v>1</v>
      </c>
      <c r="CC58" s="19">
        <v>1</v>
      </c>
      <c r="CJ58" s="19">
        <v>1</v>
      </c>
      <c r="CV58" s="19">
        <v>1</v>
      </c>
      <c r="CW58" s="19">
        <v>1</v>
      </c>
      <c r="CZ58" s="19">
        <v>1</v>
      </c>
      <c r="DJ58" s="19">
        <v>2</v>
      </c>
      <c r="DK58" s="19">
        <v>1</v>
      </c>
      <c r="DL58" s="19" t="s">
        <v>1195</v>
      </c>
      <c r="DO58" s="19">
        <v>1</v>
      </c>
      <c r="DP58" s="19" t="s">
        <v>1196</v>
      </c>
      <c r="DQ58" s="19">
        <v>1</v>
      </c>
      <c r="DR58" s="19" t="s">
        <v>1197</v>
      </c>
      <c r="DU58" s="19">
        <v>1</v>
      </c>
      <c r="DV58" s="19">
        <v>1</v>
      </c>
      <c r="DW58" s="19">
        <v>1</v>
      </c>
      <c r="EJ58" s="19">
        <v>1</v>
      </c>
      <c r="EL58" s="19">
        <v>1</v>
      </c>
      <c r="EM58" s="19">
        <v>1</v>
      </c>
      <c r="ET58" s="19">
        <v>1</v>
      </c>
      <c r="EU58" s="19">
        <v>1</v>
      </c>
      <c r="EW58" s="19">
        <v>1</v>
      </c>
      <c r="FB58" s="19">
        <v>1</v>
      </c>
      <c r="FC58" s="19">
        <v>1</v>
      </c>
      <c r="FE58" s="19" t="s">
        <v>1198</v>
      </c>
      <c r="FF58" s="19" t="s">
        <v>2900</v>
      </c>
      <c r="FG58" s="17" t="s">
        <v>2661</v>
      </c>
      <c r="FI58" s="19" t="s">
        <v>2660</v>
      </c>
      <c r="FO58" s="19">
        <v>1</v>
      </c>
      <c r="FQ58" s="19">
        <v>1</v>
      </c>
      <c r="FR58" s="19">
        <v>1</v>
      </c>
      <c r="FU58" s="19">
        <v>1</v>
      </c>
      <c r="FV58" s="26" t="s">
        <v>2448</v>
      </c>
      <c r="FW58" s="69"/>
    </row>
    <row r="59" spans="2:179" ht="51.75" customHeight="1">
      <c r="B59" s="31">
        <v>54</v>
      </c>
      <c r="C59" s="63" t="s">
        <v>2719</v>
      </c>
      <c r="D59" s="63" t="s">
        <v>2720</v>
      </c>
      <c r="E59" s="31" t="s">
        <v>2676</v>
      </c>
      <c r="F59" s="31"/>
      <c r="G59" s="31" t="s">
        <v>2721</v>
      </c>
      <c r="H59" s="31" t="s">
        <v>1210</v>
      </c>
      <c r="I59" s="31" t="s">
        <v>2722</v>
      </c>
      <c r="J59" s="63" t="s">
        <v>2723</v>
      </c>
      <c r="K59" s="63" t="s">
        <v>3084</v>
      </c>
      <c r="L59" s="31" t="s">
        <v>1507</v>
      </c>
      <c r="M59" s="31" t="s">
        <v>1507</v>
      </c>
      <c r="N59" s="68" t="s">
        <v>3058</v>
      </c>
      <c r="O59" s="31"/>
      <c r="P59" s="31"/>
      <c r="Q59" s="31"/>
      <c r="R59" s="32"/>
      <c r="S59" s="31"/>
      <c r="T59" s="31"/>
      <c r="U59" s="31"/>
      <c r="V59" s="31"/>
      <c r="W59" s="31" t="s">
        <v>181</v>
      </c>
      <c r="X59" s="31" t="s">
        <v>201</v>
      </c>
      <c r="Y59" s="19" t="s">
        <v>2676</v>
      </c>
      <c r="Z59" s="13" t="s">
        <v>2679</v>
      </c>
      <c r="AJ59" s="19">
        <v>1</v>
      </c>
      <c r="AY59" s="19">
        <v>1</v>
      </c>
      <c r="BD59" s="19">
        <v>2</v>
      </c>
      <c r="BE59" s="19" t="s">
        <v>2724</v>
      </c>
      <c r="BF59" s="19" t="s">
        <v>2725</v>
      </c>
      <c r="BK59" s="24"/>
      <c r="BL59" s="19">
        <v>1</v>
      </c>
      <c r="BM59" s="19">
        <v>0</v>
      </c>
      <c r="BN59" s="19">
        <v>1</v>
      </c>
      <c r="BO59" s="19">
        <v>0</v>
      </c>
      <c r="BP59" s="19">
        <v>1</v>
      </c>
      <c r="BQ59" s="19">
        <v>0</v>
      </c>
      <c r="BR59" s="19">
        <v>1</v>
      </c>
      <c r="FW59" s="69"/>
    </row>
    <row r="60" spans="2:179" ht="51.75" customHeight="1">
      <c r="B60" s="31">
        <v>55</v>
      </c>
      <c r="C60" s="63" t="s">
        <v>2726</v>
      </c>
      <c r="D60" s="63" t="s">
        <v>2727</v>
      </c>
      <c r="E60" s="31" t="s">
        <v>2676</v>
      </c>
      <c r="F60" s="31"/>
      <c r="G60" s="31" t="s">
        <v>2728</v>
      </c>
      <c r="H60" s="31" t="s">
        <v>1210</v>
      </c>
      <c r="I60" s="31" t="s">
        <v>2722</v>
      </c>
      <c r="J60" s="63" t="s">
        <v>2729</v>
      </c>
      <c r="K60" s="63" t="s">
        <v>3084</v>
      </c>
      <c r="L60" s="31" t="s">
        <v>1507</v>
      </c>
      <c r="M60" s="31" t="s">
        <v>1507</v>
      </c>
      <c r="N60" s="68" t="s">
        <v>3058</v>
      </c>
      <c r="O60" s="31"/>
      <c r="P60" s="31"/>
      <c r="Q60" s="31"/>
      <c r="R60" s="32"/>
      <c r="S60" s="31"/>
      <c r="T60" s="31"/>
      <c r="U60" s="31"/>
      <c r="V60" s="31"/>
      <c r="W60" s="31" t="s">
        <v>181</v>
      </c>
      <c r="X60" s="31" t="s">
        <v>201</v>
      </c>
      <c r="Y60" s="19" t="s">
        <v>2676</v>
      </c>
      <c r="Z60" s="13" t="s">
        <v>2679</v>
      </c>
      <c r="AJ60" s="19">
        <v>1</v>
      </c>
      <c r="AY60" s="19">
        <v>1</v>
      </c>
      <c r="BD60" s="19">
        <v>2</v>
      </c>
      <c r="BE60" s="19" t="s">
        <v>2724</v>
      </c>
      <c r="BF60" s="19" t="s">
        <v>2725</v>
      </c>
      <c r="BK60" s="24"/>
      <c r="BL60" s="19">
        <v>1</v>
      </c>
      <c r="BM60" s="19">
        <v>0</v>
      </c>
      <c r="BN60" s="19">
        <v>1</v>
      </c>
      <c r="BO60" s="19">
        <v>0</v>
      </c>
      <c r="BP60" s="19">
        <v>1</v>
      </c>
      <c r="BQ60" s="19">
        <v>0</v>
      </c>
      <c r="BR60" s="19">
        <v>1</v>
      </c>
      <c r="FW60" s="69"/>
    </row>
    <row r="61" spans="2:179" ht="51.75" customHeight="1">
      <c r="B61" s="31">
        <v>56</v>
      </c>
      <c r="C61" s="63" t="s">
        <v>2730</v>
      </c>
      <c r="D61" s="63" t="s">
        <v>2731</v>
      </c>
      <c r="E61" s="31" t="s">
        <v>2676</v>
      </c>
      <c r="F61" s="31"/>
      <c r="G61" s="31" t="s">
        <v>2732</v>
      </c>
      <c r="H61" s="31" t="s">
        <v>1210</v>
      </c>
      <c r="I61" s="31" t="s">
        <v>2722</v>
      </c>
      <c r="J61" s="63" t="s">
        <v>2733</v>
      </c>
      <c r="K61" s="63" t="s">
        <v>2734</v>
      </c>
      <c r="L61" s="31" t="s">
        <v>1507</v>
      </c>
      <c r="M61" s="31" t="s">
        <v>1507</v>
      </c>
      <c r="N61" s="63"/>
      <c r="O61" s="31"/>
      <c r="P61" s="31"/>
      <c r="Q61" s="31"/>
      <c r="R61" s="32"/>
      <c r="S61" s="31"/>
      <c r="T61" s="31"/>
      <c r="U61" s="31"/>
      <c r="V61" s="31"/>
      <c r="W61" s="31" t="s">
        <v>181</v>
      </c>
      <c r="X61" s="31" t="s">
        <v>201</v>
      </c>
      <c r="Y61" s="19" t="s">
        <v>2676</v>
      </c>
      <c r="Z61" s="13" t="s">
        <v>2679</v>
      </c>
      <c r="AJ61" s="19">
        <v>1</v>
      </c>
      <c r="AY61" s="19">
        <v>1</v>
      </c>
      <c r="BD61" s="19">
        <v>2</v>
      </c>
      <c r="BE61" s="19" t="s">
        <v>2724</v>
      </c>
      <c r="BF61" s="19" t="s">
        <v>2725</v>
      </c>
      <c r="BK61" s="24"/>
      <c r="BL61" s="19">
        <v>1</v>
      </c>
      <c r="BM61" s="19">
        <v>0</v>
      </c>
      <c r="BN61" s="19">
        <v>1</v>
      </c>
      <c r="BO61" s="19">
        <v>0</v>
      </c>
      <c r="BP61" s="19">
        <v>1</v>
      </c>
      <c r="BQ61" s="19">
        <v>0</v>
      </c>
      <c r="BR61" s="19">
        <v>1</v>
      </c>
      <c r="FW61" s="69"/>
    </row>
    <row r="62" spans="2:179" ht="23.4" customHeight="1">
      <c r="B62" s="31">
        <v>57</v>
      </c>
      <c r="C62" s="63" t="s">
        <v>2901</v>
      </c>
      <c r="D62" s="31" t="s">
        <v>232</v>
      </c>
      <c r="E62" s="31" t="s">
        <v>176</v>
      </c>
      <c r="F62" s="31"/>
      <c r="G62" s="31" t="s">
        <v>1392</v>
      </c>
      <c r="H62" s="31" t="s">
        <v>1204</v>
      </c>
      <c r="I62" s="31" t="s">
        <v>1238</v>
      </c>
      <c r="J62" s="63" t="s">
        <v>1239</v>
      </c>
      <c r="K62" s="63" t="s">
        <v>1550</v>
      </c>
      <c r="L62" s="31" t="s">
        <v>1551</v>
      </c>
      <c r="M62" s="31" t="s">
        <v>1552</v>
      </c>
      <c r="N62" s="34" t="s">
        <v>2967</v>
      </c>
      <c r="O62" s="31" t="s">
        <v>1553</v>
      </c>
      <c r="P62" s="31" t="s">
        <v>1554</v>
      </c>
      <c r="Q62" s="31" t="s">
        <v>1555</v>
      </c>
      <c r="R62" s="31"/>
      <c r="S62" s="31" t="s">
        <v>470</v>
      </c>
      <c r="T62" s="31" t="s">
        <v>474</v>
      </c>
      <c r="U62" s="31" t="s">
        <v>481</v>
      </c>
      <c r="V62" s="31" t="s">
        <v>481</v>
      </c>
      <c r="W62" s="31" t="s">
        <v>184</v>
      </c>
      <c r="X62" s="31" t="s">
        <v>184</v>
      </c>
      <c r="Y62" s="19" t="s">
        <v>2508</v>
      </c>
      <c r="Z62" s="19" t="s">
        <v>2902</v>
      </c>
      <c r="AK62" s="19">
        <v>1</v>
      </c>
      <c r="AY62" s="19">
        <v>1</v>
      </c>
      <c r="BD62" s="19">
        <v>2</v>
      </c>
      <c r="BE62" s="19" t="s">
        <v>2604</v>
      </c>
      <c r="BF62" s="19" t="s">
        <v>852</v>
      </c>
      <c r="BI62" s="19">
        <v>1</v>
      </c>
      <c r="BK62" s="24"/>
      <c r="BL62" s="19">
        <v>1</v>
      </c>
      <c r="BM62" s="19">
        <v>1</v>
      </c>
      <c r="BN62" s="19">
        <v>1</v>
      </c>
      <c r="BO62" s="19">
        <v>1</v>
      </c>
      <c r="BP62" s="19">
        <v>1</v>
      </c>
      <c r="BQ62" s="19">
        <v>1</v>
      </c>
      <c r="BR62" s="19">
        <v>1</v>
      </c>
      <c r="BS62" s="19">
        <v>1</v>
      </c>
      <c r="BT62" s="19" t="s">
        <v>986</v>
      </c>
      <c r="CE62" s="19">
        <v>1</v>
      </c>
      <c r="CF62" s="19">
        <v>1</v>
      </c>
      <c r="CG62" s="19">
        <v>1</v>
      </c>
      <c r="CH62" s="19">
        <v>1</v>
      </c>
      <c r="CV62" s="19">
        <v>0</v>
      </c>
      <c r="DJ62" s="19">
        <v>0</v>
      </c>
      <c r="FV62" s="26" t="s">
        <v>2449</v>
      </c>
      <c r="FW62" s="69"/>
    </row>
    <row r="63" spans="2:179" ht="23.4" customHeight="1">
      <c r="B63" s="31">
        <v>58</v>
      </c>
      <c r="C63" s="63" t="s">
        <v>438</v>
      </c>
      <c r="D63" s="31" t="s">
        <v>439</v>
      </c>
      <c r="E63" s="31" t="s">
        <v>170</v>
      </c>
      <c r="F63" s="31" t="s">
        <v>469</v>
      </c>
      <c r="G63" s="31" t="s">
        <v>1500</v>
      </c>
      <c r="H63" s="31" t="s">
        <v>1210</v>
      </c>
      <c r="I63" s="31" t="s">
        <v>1365</v>
      </c>
      <c r="J63" s="63" t="s">
        <v>1366</v>
      </c>
      <c r="K63" s="63" t="s">
        <v>1913</v>
      </c>
      <c r="L63" s="31" t="s">
        <v>1914</v>
      </c>
      <c r="M63" s="31" t="s">
        <v>1915</v>
      </c>
      <c r="N63" s="34" t="s">
        <v>2968</v>
      </c>
      <c r="O63" s="31" t="s">
        <v>63</v>
      </c>
      <c r="P63" s="31" t="s">
        <v>1507</v>
      </c>
      <c r="Q63" s="31" t="s">
        <v>1507</v>
      </c>
      <c r="R63" s="31"/>
      <c r="S63" s="31" t="s">
        <v>471</v>
      </c>
      <c r="T63" s="31" t="s">
        <v>476</v>
      </c>
      <c r="U63" s="31" t="s">
        <v>654</v>
      </c>
      <c r="V63" s="31" t="s">
        <v>655</v>
      </c>
      <c r="W63" s="31" t="s">
        <v>187</v>
      </c>
      <c r="X63" s="31" t="s">
        <v>200</v>
      </c>
      <c r="Y63" s="19" t="s">
        <v>737</v>
      </c>
      <c r="Z63" s="19" t="s">
        <v>834</v>
      </c>
      <c r="AK63" s="19">
        <v>1</v>
      </c>
      <c r="BD63" s="19">
        <v>1</v>
      </c>
      <c r="BE63" s="19" t="s">
        <v>895</v>
      </c>
      <c r="BF63" s="19" t="s">
        <v>852</v>
      </c>
      <c r="BG63" s="19">
        <v>1</v>
      </c>
      <c r="BH63" s="19">
        <v>1</v>
      </c>
      <c r="BJ63" s="24">
        <v>44879</v>
      </c>
      <c r="BK63" s="19">
        <v>41</v>
      </c>
      <c r="BL63" s="19">
        <v>1</v>
      </c>
      <c r="BM63" s="19">
        <v>1</v>
      </c>
      <c r="BN63" s="19">
        <v>1</v>
      </c>
      <c r="BO63" s="19">
        <v>1</v>
      </c>
      <c r="BP63" s="19">
        <v>1</v>
      </c>
      <c r="BQ63" s="19">
        <v>1</v>
      </c>
      <c r="BR63" s="19">
        <v>1</v>
      </c>
      <c r="BS63" s="19">
        <v>1</v>
      </c>
      <c r="BT63" s="19" t="s">
        <v>986</v>
      </c>
      <c r="BZ63" s="19">
        <v>1</v>
      </c>
      <c r="CA63" s="19">
        <v>1</v>
      </c>
      <c r="CB63" s="19">
        <v>1</v>
      </c>
      <c r="CC63" s="19">
        <v>1</v>
      </c>
      <c r="CM63" s="19">
        <v>1</v>
      </c>
      <c r="CR63" s="19">
        <v>1</v>
      </c>
      <c r="CV63" s="19">
        <v>2</v>
      </c>
      <c r="CW63" s="19">
        <v>1</v>
      </c>
      <c r="CX63" s="19">
        <v>1</v>
      </c>
      <c r="DC63" s="19">
        <v>1</v>
      </c>
      <c r="DF63" s="19">
        <v>1</v>
      </c>
      <c r="DH63" s="19">
        <v>1</v>
      </c>
      <c r="DI63" s="19" t="s">
        <v>1026</v>
      </c>
      <c r="DJ63" s="19">
        <v>5</v>
      </c>
      <c r="DM63" s="19">
        <v>1</v>
      </c>
      <c r="DN63" s="19" t="s">
        <v>1184</v>
      </c>
      <c r="DO63" s="19">
        <v>1</v>
      </c>
      <c r="DP63" s="19" t="s">
        <v>1185</v>
      </c>
      <c r="DQ63" s="19">
        <v>1</v>
      </c>
      <c r="DR63" s="19" t="s">
        <v>1186</v>
      </c>
      <c r="DT63" s="19" t="s">
        <v>1187</v>
      </c>
      <c r="DU63" s="19">
        <v>1</v>
      </c>
      <c r="DX63" s="19">
        <v>1</v>
      </c>
      <c r="EA63" s="19">
        <v>1</v>
      </c>
      <c r="EI63" s="19">
        <v>1</v>
      </c>
      <c r="EK63" s="19">
        <v>1</v>
      </c>
      <c r="EL63" s="19">
        <v>1</v>
      </c>
      <c r="ER63" s="19" t="s">
        <v>1188</v>
      </c>
      <c r="ES63" s="19">
        <v>1</v>
      </c>
      <c r="EW63" s="19">
        <v>1</v>
      </c>
      <c r="FB63" s="19">
        <v>1</v>
      </c>
      <c r="FC63" s="19">
        <v>1</v>
      </c>
      <c r="FF63" s="19" t="s">
        <v>978</v>
      </c>
      <c r="FG63" s="19" t="s">
        <v>979</v>
      </c>
      <c r="FH63" s="19" t="s">
        <v>980</v>
      </c>
      <c r="FI63" s="19" t="s">
        <v>981</v>
      </c>
      <c r="FM63" s="19">
        <v>1</v>
      </c>
      <c r="FV63" s="26" t="s">
        <v>2448</v>
      </c>
      <c r="FW63" s="69"/>
    </row>
    <row r="64" spans="2:179" ht="23.4" customHeight="1">
      <c r="B64" s="31">
        <v>59</v>
      </c>
      <c r="C64" s="63" t="s">
        <v>454</v>
      </c>
      <c r="D64" s="31" t="s">
        <v>455</v>
      </c>
      <c r="E64" s="31" t="s">
        <v>22</v>
      </c>
      <c r="F64" s="31" t="s">
        <v>463</v>
      </c>
      <c r="G64" s="31" t="s">
        <v>1505</v>
      </c>
      <c r="H64" s="31" t="s">
        <v>1210</v>
      </c>
      <c r="I64" s="31" t="s">
        <v>1365</v>
      </c>
      <c r="J64" s="63" t="s">
        <v>1370</v>
      </c>
      <c r="K64" s="28" t="s">
        <v>3048</v>
      </c>
      <c r="L64" s="31" t="s">
        <v>1507</v>
      </c>
      <c r="M64" s="31" t="s">
        <v>1507</v>
      </c>
      <c r="N64" s="34" t="s">
        <v>2969</v>
      </c>
      <c r="O64" s="31" t="s">
        <v>1507</v>
      </c>
      <c r="P64" s="31" t="s">
        <v>1507</v>
      </c>
      <c r="Q64" s="31" t="s">
        <v>1507</v>
      </c>
      <c r="R64" s="31"/>
      <c r="S64" s="31" t="s">
        <v>471</v>
      </c>
      <c r="T64" s="31" t="s">
        <v>474</v>
      </c>
      <c r="U64" s="31" t="s">
        <v>481</v>
      </c>
      <c r="V64" s="31" t="s">
        <v>665</v>
      </c>
      <c r="W64" s="31" t="s">
        <v>181</v>
      </c>
      <c r="X64" s="31" t="s">
        <v>206</v>
      </c>
      <c r="Y64" s="19" t="s">
        <v>2495</v>
      </c>
      <c r="Z64" s="19" t="s">
        <v>2903</v>
      </c>
      <c r="AK64" s="19">
        <v>1</v>
      </c>
      <c r="BD64" s="19">
        <v>1</v>
      </c>
      <c r="BE64" s="19" t="s">
        <v>895</v>
      </c>
      <c r="BF64" s="19" t="s">
        <v>35</v>
      </c>
      <c r="BH64" s="19">
        <v>1</v>
      </c>
      <c r="BJ64" s="24">
        <v>44693</v>
      </c>
      <c r="BK64" s="19">
        <v>2</v>
      </c>
      <c r="BL64" s="19">
        <v>1</v>
      </c>
      <c r="BM64" s="19">
        <v>1</v>
      </c>
      <c r="BN64" s="19">
        <v>1</v>
      </c>
      <c r="BO64" s="19">
        <v>1</v>
      </c>
      <c r="BP64" s="19">
        <v>1</v>
      </c>
      <c r="BQ64" s="19">
        <v>1</v>
      </c>
      <c r="BR64" s="19">
        <v>1</v>
      </c>
      <c r="BS64" s="19">
        <v>1</v>
      </c>
      <c r="BT64" s="19" t="s">
        <v>898</v>
      </c>
      <c r="BZ64" s="19">
        <v>1</v>
      </c>
      <c r="CA64" s="19">
        <v>1</v>
      </c>
      <c r="CB64" s="19">
        <v>1</v>
      </c>
      <c r="CC64" s="19">
        <v>1</v>
      </c>
      <c r="CD64" s="19" t="s">
        <v>898</v>
      </c>
      <c r="CT64" s="19">
        <v>1</v>
      </c>
      <c r="CU64" s="19" t="s">
        <v>1010</v>
      </c>
      <c r="CV64" s="19">
        <v>1</v>
      </c>
      <c r="CW64" s="19">
        <v>1</v>
      </c>
      <c r="DJ64" s="19">
        <v>1</v>
      </c>
      <c r="FF64" s="19" t="s">
        <v>982</v>
      </c>
      <c r="FG64" s="19" t="s">
        <v>983</v>
      </c>
      <c r="FI64" s="19" t="s">
        <v>984</v>
      </c>
      <c r="FQ64" s="19">
        <v>1</v>
      </c>
      <c r="FU64" s="19">
        <v>1</v>
      </c>
      <c r="FV64" s="26" t="s">
        <v>2448</v>
      </c>
      <c r="FW64" s="69"/>
    </row>
    <row r="65" spans="2:179" ht="51.75" customHeight="1">
      <c r="B65" s="31">
        <v>60</v>
      </c>
      <c r="C65" s="63" t="s">
        <v>2735</v>
      </c>
      <c r="D65" s="63" t="s">
        <v>2736</v>
      </c>
      <c r="E65" s="31" t="s">
        <v>2676</v>
      </c>
      <c r="F65" s="31"/>
      <c r="G65" s="31" t="s">
        <v>2737</v>
      </c>
      <c r="H65" s="31" t="s">
        <v>1210</v>
      </c>
      <c r="I65" s="31" t="s">
        <v>2738</v>
      </c>
      <c r="J65" s="63" t="s">
        <v>2739</v>
      </c>
      <c r="K65" s="63" t="s">
        <v>3084</v>
      </c>
      <c r="L65" s="31" t="s">
        <v>1507</v>
      </c>
      <c r="M65" s="31" t="s">
        <v>1507</v>
      </c>
      <c r="N65" s="68" t="s">
        <v>3058</v>
      </c>
      <c r="O65" s="31"/>
      <c r="P65" s="31"/>
      <c r="Q65" s="31"/>
      <c r="R65" s="32"/>
      <c r="S65" s="31"/>
      <c r="T65" s="31"/>
      <c r="U65" s="31"/>
      <c r="V65" s="31"/>
      <c r="W65" s="31" t="s">
        <v>181</v>
      </c>
      <c r="X65" s="31" t="s">
        <v>201</v>
      </c>
      <c r="Y65" s="19" t="s">
        <v>2676</v>
      </c>
      <c r="Z65" s="13" t="s">
        <v>2679</v>
      </c>
      <c r="AK65" s="19">
        <v>1</v>
      </c>
      <c r="AY65" s="19">
        <v>1</v>
      </c>
      <c r="BD65" s="19">
        <v>2</v>
      </c>
      <c r="BE65" s="19" t="s">
        <v>2740</v>
      </c>
      <c r="BF65" s="19" t="s">
        <v>35</v>
      </c>
      <c r="BK65" s="24"/>
      <c r="BL65" s="19">
        <v>1</v>
      </c>
      <c r="BM65" s="19">
        <v>0</v>
      </c>
      <c r="BN65" s="19">
        <v>1</v>
      </c>
      <c r="BO65" s="19">
        <v>0</v>
      </c>
      <c r="BP65" s="19">
        <v>1</v>
      </c>
      <c r="BQ65" s="19">
        <v>0</v>
      </c>
      <c r="BR65" s="19">
        <v>1</v>
      </c>
      <c r="FW65" s="69"/>
    </row>
    <row r="66" spans="2:179" ht="32.4">
      <c r="B66" s="31">
        <v>61</v>
      </c>
      <c r="C66" s="63" t="s">
        <v>220</v>
      </c>
      <c r="D66" s="31" t="s">
        <v>221</v>
      </c>
      <c r="E66" s="31" t="s">
        <v>174</v>
      </c>
      <c r="F66" s="31"/>
      <c r="G66" s="31" t="s">
        <v>1383</v>
      </c>
      <c r="H66" s="31" t="s">
        <v>1204</v>
      </c>
      <c r="I66" s="31" t="s">
        <v>1226</v>
      </c>
      <c r="J66" s="63" t="s">
        <v>3087</v>
      </c>
      <c r="K66" s="63" t="s">
        <v>3088</v>
      </c>
      <c r="L66" s="31" t="s">
        <v>1527</v>
      </c>
      <c r="M66" s="31" t="s">
        <v>1528</v>
      </c>
      <c r="N66" s="34" t="s">
        <v>2970</v>
      </c>
      <c r="O66" s="31" t="s">
        <v>1506</v>
      </c>
      <c r="P66" s="31" t="s">
        <v>1506</v>
      </c>
      <c r="Q66" s="31" t="s">
        <v>1506</v>
      </c>
      <c r="R66" s="31"/>
      <c r="S66" s="31" t="s">
        <v>470</v>
      </c>
      <c r="T66" s="31" t="s">
        <v>474</v>
      </c>
      <c r="U66" s="31" t="s">
        <v>487</v>
      </c>
      <c r="V66" s="31" t="s">
        <v>481</v>
      </c>
      <c r="W66" s="31" t="s">
        <v>185</v>
      </c>
      <c r="X66" s="31" t="s">
        <v>184</v>
      </c>
      <c r="Y66" s="19" t="s">
        <v>2506</v>
      </c>
      <c r="Z66" s="19" t="s">
        <v>2904</v>
      </c>
      <c r="AL66" s="19">
        <v>1</v>
      </c>
      <c r="AZ66" s="19">
        <v>1</v>
      </c>
      <c r="BA66" s="19">
        <v>1</v>
      </c>
      <c r="BB66" s="19">
        <v>1</v>
      </c>
      <c r="BD66" s="19">
        <v>4</v>
      </c>
      <c r="BE66" s="19" t="s">
        <v>2648</v>
      </c>
      <c r="BF66" s="19" t="s">
        <v>36</v>
      </c>
      <c r="BH66" s="19">
        <v>1</v>
      </c>
      <c r="BI66" s="19">
        <v>1</v>
      </c>
      <c r="BJ66" s="24">
        <v>44708</v>
      </c>
      <c r="BK66" s="19">
        <v>11</v>
      </c>
      <c r="BL66" s="19">
        <v>1</v>
      </c>
      <c r="BM66" s="19">
        <v>1</v>
      </c>
      <c r="BN66" s="19">
        <v>1</v>
      </c>
      <c r="BO66" s="19">
        <v>1</v>
      </c>
      <c r="BP66" s="19">
        <v>1</v>
      </c>
      <c r="BQ66" s="19">
        <v>1</v>
      </c>
      <c r="BR66" s="19">
        <v>1</v>
      </c>
      <c r="BS66" s="19">
        <v>1</v>
      </c>
      <c r="BT66" s="19" t="s">
        <v>986</v>
      </c>
      <c r="BZ66" s="19">
        <v>1</v>
      </c>
      <c r="CA66" s="19">
        <v>1</v>
      </c>
      <c r="CB66" s="19">
        <v>1</v>
      </c>
      <c r="CC66" s="19">
        <v>1</v>
      </c>
      <c r="CJ66" s="19">
        <v>1</v>
      </c>
      <c r="CK66" s="19">
        <v>1</v>
      </c>
      <c r="CL66" s="19">
        <v>1</v>
      </c>
      <c r="CM66" s="19">
        <v>1</v>
      </c>
      <c r="CN66" s="19">
        <v>1</v>
      </c>
      <c r="CO66" s="19">
        <v>1</v>
      </c>
      <c r="CP66" s="19">
        <v>1</v>
      </c>
      <c r="CQ66" s="19">
        <v>1</v>
      </c>
      <c r="CR66" s="19">
        <v>1</v>
      </c>
      <c r="CS66" s="19">
        <v>1</v>
      </c>
      <c r="CT66" s="19">
        <v>1</v>
      </c>
      <c r="CV66" s="19">
        <v>11</v>
      </c>
      <c r="CW66" s="19">
        <v>1</v>
      </c>
      <c r="CX66" s="19">
        <v>1</v>
      </c>
      <c r="CY66" s="19">
        <v>1</v>
      </c>
      <c r="DJ66" s="19">
        <v>3</v>
      </c>
      <c r="FF66" s="19" t="s">
        <v>914</v>
      </c>
      <c r="FG66" s="19" t="s">
        <v>915</v>
      </c>
      <c r="FH66" s="19" t="s">
        <v>916</v>
      </c>
      <c r="FI66" s="19" t="s">
        <v>917</v>
      </c>
      <c r="FV66" s="26" t="s">
        <v>2449</v>
      </c>
      <c r="FW66" s="69"/>
    </row>
    <row r="67" spans="2:179" ht="48.6">
      <c r="B67" s="31">
        <v>62</v>
      </c>
      <c r="C67" s="63" t="s">
        <v>239</v>
      </c>
      <c r="D67" s="31" t="s">
        <v>240</v>
      </c>
      <c r="E67" s="31" t="s">
        <v>170</v>
      </c>
      <c r="F67" s="31"/>
      <c r="G67" s="31" t="s">
        <v>1397</v>
      </c>
      <c r="H67" s="31" t="s">
        <v>1204</v>
      </c>
      <c r="I67" s="31" t="s">
        <v>1226</v>
      </c>
      <c r="J67" s="63" t="s">
        <v>3090</v>
      </c>
      <c r="K67" s="63" t="s">
        <v>3088</v>
      </c>
      <c r="L67" s="31" t="s">
        <v>1569</v>
      </c>
      <c r="M67" s="31" t="s">
        <v>1507</v>
      </c>
      <c r="N67" s="34" t="s">
        <v>2971</v>
      </c>
      <c r="O67" s="31" t="s">
        <v>1506</v>
      </c>
      <c r="P67" s="31" t="s">
        <v>1506</v>
      </c>
      <c r="Q67" s="31" t="s">
        <v>1506</v>
      </c>
      <c r="R67" s="31"/>
      <c r="S67" s="31" t="s">
        <v>470</v>
      </c>
      <c r="T67" s="31" t="s">
        <v>474</v>
      </c>
      <c r="U67" s="31" t="s">
        <v>502</v>
      </c>
      <c r="V67" s="31" t="s">
        <v>481</v>
      </c>
      <c r="W67" s="31" t="s">
        <v>181</v>
      </c>
      <c r="X67" s="31" t="s">
        <v>201</v>
      </c>
      <c r="Y67" s="19" t="s">
        <v>680</v>
      </c>
      <c r="Z67" s="19" t="s">
        <v>752</v>
      </c>
      <c r="AK67" s="19">
        <v>1</v>
      </c>
      <c r="AL67" s="19">
        <v>1</v>
      </c>
      <c r="AY67" s="19">
        <v>1</v>
      </c>
      <c r="BD67" s="19">
        <v>3</v>
      </c>
      <c r="BE67" s="19" t="s">
        <v>2619</v>
      </c>
      <c r="BF67" s="19" t="s">
        <v>36</v>
      </c>
      <c r="BH67" s="19">
        <v>1</v>
      </c>
      <c r="BJ67" s="24">
        <v>44720</v>
      </c>
      <c r="BK67" s="19">
        <v>20</v>
      </c>
      <c r="BL67" s="19">
        <v>1</v>
      </c>
      <c r="BM67" s="19">
        <v>1</v>
      </c>
      <c r="BN67" s="19">
        <v>1</v>
      </c>
      <c r="BO67" s="19">
        <v>1</v>
      </c>
      <c r="BP67" s="19">
        <v>1</v>
      </c>
      <c r="BQ67" s="19">
        <v>1</v>
      </c>
      <c r="BR67" s="19">
        <v>1</v>
      </c>
      <c r="BS67" s="19">
        <v>1</v>
      </c>
      <c r="BT67" s="19" t="s">
        <v>986</v>
      </c>
      <c r="BZ67" s="19">
        <v>1</v>
      </c>
      <c r="CA67" s="19">
        <v>1</v>
      </c>
      <c r="CB67" s="19">
        <v>1</v>
      </c>
      <c r="CC67" s="19">
        <v>1</v>
      </c>
      <c r="CJ67" s="19">
        <v>1</v>
      </c>
      <c r="CK67" s="19">
        <v>1</v>
      </c>
      <c r="CL67" s="19">
        <v>1</v>
      </c>
      <c r="CM67" s="19">
        <v>1</v>
      </c>
      <c r="CN67" s="19">
        <v>1</v>
      </c>
      <c r="CO67" s="19">
        <v>1</v>
      </c>
      <c r="CP67" s="19">
        <v>1</v>
      </c>
      <c r="CQ67" s="19">
        <v>1</v>
      </c>
      <c r="CR67" s="19">
        <v>1</v>
      </c>
      <c r="CS67" s="19">
        <v>1</v>
      </c>
      <c r="CT67" s="19">
        <v>1</v>
      </c>
      <c r="CV67" s="19">
        <v>11</v>
      </c>
      <c r="CW67" s="19">
        <v>1</v>
      </c>
      <c r="CX67" s="19">
        <v>1</v>
      </c>
      <c r="DF67" s="19">
        <v>1</v>
      </c>
      <c r="DH67" s="19">
        <v>1</v>
      </c>
      <c r="DI67" s="19" t="s">
        <v>1014</v>
      </c>
      <c r="DJ67" s="19">
        <v>4</v>
      </c>
      <c r="FF67" s="19" t="s">
        <v>920</v>
      </c>
      <c r="FG67" s="19" t="s">
        <v>921</v>
      </c>
      <c r="FH67" s="19" t="s">
        <v>922</v>
      </c>
      <c r="FI67" s="19" t="s">
        <v>923</v>
      </c>
      <c r="FL67" s="19">
        <v>1</v>
      </c>
      <c r="FQ67" s="19">
        <v>1</v>
      </c>
      <c r="FR67" s="19">
        <v>1</v>
      </c>
      <c r="FU67" s="19">
        <v>1</v>
      </c>
      <c r="FV67" s="26" t="s">
        <v>2449</v>
      </c>
      <c r="FW67" s="69"/>
    </row>
    <row r="68" spans="2:179" ht="23.4" customHeight="1">
      <c r="B68" s="31">
        <v>63</v>
      </c>
      <c r="C68" s="63" t="s">
        <v>257</v>
      </c>
      <c r="D68" s="31" t="s">
        <v>258</v>
      </c>
      <c r="E68" s="31" t="s">
        <v>171</v>
      </c>
      <c r="F68" s="31"/>
      <c r="G68" s="31" t="s">
        <v>1414</v>
      </c>
      <c r="H68" s="31" t="s">
        <v>1204</v>
      </c>
      <c r="I68" s="31" t="s">
        <v>1227</v>
      </c>
      <c r="J68" s="63" t="s">
        <v>1266</v>
      </c>
      <c r="K68" s="63" t="s">
        <v>1608</v>
      </c>
      <c r="L68" s="31" t="s">
        <v>1609</v>
      </c>
      <c r="M68" s="31" t="s">
        <v>1610</v>
      </c>
      <c r="N68" s="34" t="s">
        <v>2972</v>
      </c>
      <c r="O68" s="31" t="s">
        <v>1611</v>
      </c>
      <c r="P68" s="31" t="s">
        <v>1506</v>
      </c>
      <c r="Q68" s="31" t="s">
        <v>1506</v>
      </c>
      <c r="R68" s="31"/>
      <c r="S68" s="31" t="s">
        <v>470</v>
      </c>
      <c r="T68" s="31" t="s">
        <v>473</v>
      </c>
      <c r="U68" s="31" t="s">
        <v>520</v>
      </c>
      <c r="V68" s="31" t="s">
        <v>520</v>
      </c>
      <c r="W68" s="31" t="s">
        <v>181</v>
      </c>
      <c r="X68" s="31" t="s">
        <v>197</v>
      </c>
      <c r="Y68" s="19" t="s">
        <v>2905</v>
      </c>
      <c r="Z68" s="19" t="s">
        <v>762</v>
      </c>
      <c r="AK68" s="19">
        <v>1</v>
      </c>
      <c r="AL68" s="19">
        <v>1</v>
      </c>
      <c r="AM68" s="19">
        <v>1</v>
      </c>
      <c r="AZ68" s="19">
        <v>1</v>
      </c>
      <c r="BD68" s="19">
        <v>4</v>
      </c>
      <c r="BE68" s="19" t="s">
        <v>2620</v>
      </c>
      <c r="BF68" s="19" t="s">
        <v>36</v>
      </c>
      <c r="BI68" s="19">
        <v>1</v>
      </c>
      <c r="BK68" s="24"/>
      <c r="BL68" s="19">
        <v>1</v>
      </c>
      <c r="BM68" s="19">
        <v>1</v>
      </c>
      <c r="BN68" s="19">
        <v>1</v>
      </c>
      <c r="BO68" s="19">
        <v>1</v>
      </c>
      <c r="BP68" s="19">
        <v>1</v>
      </c>
      <c r="BQ68" s="19">
        <v>1</v>
      </c>
      <c r="BR68" s="19">
        <v>1</v>
      </c>
      <c r="BS68" s="19">
        <v>1</v>
      </c>
      <c r="BT68" s="19" t="s">
        <v>986</v>
      </c>
      <c r="CE68" s="19">
        <v>1</v>
      </c>
      <c r="CF68" s="19">
        <v>1</v>
      </c>
      <c r="CG68" s="19">
        <v>1</v>
      </c>
      <c r="CH68" s="19">
        <v>1</v>
      </c>
      <c r="CV68" s="19">
        <v>0</v>
      </c>
      <c r="DJ68" s="19">
        <v>0</v>
      </c>
      <c r="FJ68" s="19">
        <v>1</v>
      </c>
      <c r="FQ68" s="19">
        <v>1</v>
      </c>
      <c r="FR68" s="19">
        <v>1</v>
      </c>
      <c r="FV68" s="26" t="s">
        <v>2449</v>
      </c>
      <c r="FW68" s="69"/>
    </row>
    <row r="69" spans="2:179" ht="48.6">
      <c r="B69" s="31">
        <v>64</v>
      </c>
      <c r="C69" s="63" t="s">
        <v>285</v>
      </c>
      <c r="D69" s="31" t="s">
        <v>286</v>
      </c>
      <c r="E69" s="31" t="s">
        <v>171</v>
      </c>
      <c r="F69" s="31"/>
      <c r="G69" s="31" t="s">
        <v>1397</v>
      </c>
      <c r="H69" s="31" t="s">
        <v>1204</v>
      </c>
      <c r="I69" s="63" t="s">
        <v>3091</v>
      </c>
      <c r="J69" s="63" t="s">
        <v>3092</v>
      </c>
      <c r="K69" s="63" t="s">
        <v>1657</v>
      </c>
      <c r="L69" s="31" t="s">
        <v>1507</v>
      </c>
      <c r="M69" s="31" t="s">
        <v>1658</v>
      </c>
      <c r="N69" s="34" t="s">
        <v>2906</v>
      </c>
      <c r="O69" s="31" t="s">
        <v>1506</v>
      </c>
      <c r="P69" s="31" t="s">
        <v>1506</v>
      </c>
      <c r="Q69" s="31" t="s">
        <v>1506</v>
      </c>
      <c r="R69" s="31"/>
      <c r="S69" s="31" t="s">
        <v>470</v>
      </c>
      <c r="T69" s="31" t="s">
        <v>475</v>
      </c>
      <c r="U69" s="31" t="s">
        <v>543</v>
      </c>
      <c r="V69" s="31" t="s">
        <v>530</v>
      </c>
      <c r="W69" s="31" t="s">
        <v>185</v>
      </c>
      <c r="X69" s="31" t="s">
        <v>185</v>
      </c>
      <c r="Y69" s="19" t="s">
        <v>2907</v>
      </c>
      <c r="Z69" s="19" t="s">
        <v>2510</v>
      </c>
      <c r="AZ69" s="19">
        <v>1</v>
      </c>
      <c r="BD69" s="19">
        <v>2</v>
      </c>
      <c r="BE69" s="19" t="s">
        <v>2629</v>
      </c>
      <c r="BF69" s="19" t="s">
        <v>850</v>
      </c>
      <c r="BI69" s="19">
        <v>1</v>
      </c>
      <c r="BK69" s="24"/>
      <c r="BL69" s="19">
        <v>1</v>
      </c>
      <c r="BM69" s="19">
        <v>1</v>
      </c>
      <c r="BN69" s="19">
        <v>1</v>
      </c>
      <c r="BO69" s="19">
        <v>1</v>
      </c>
      <c r="BP69" s="19">
        <v>1</v>
      </c>
      <c r="BQ69" s="19">
        <v>1</v>
      </c>
      <c r="BR69" s="19">
        <v>1</v>
      </c>
      <c r="BS69" s="19">
        <v>1</v>
      </c>
      <c r="BT69" s="19" t="s">
        <v>2665</v>
      </c>
      <c r="CE69" s="19">
        <v>1</v>
      </c>
      <c r="CF69" s="19">
        <v>1</v>
      </c>
      <c r="CG69" s="19">
        <v>1</v>
      </c>
      <c r="CH69" s="19">
        <v>1</v>
      </c>
      <c r="CI69" s="19" t="s">
        <v>2623</v>
      </c>
      <c r="CV69" s="19">
        <v>0</v>
      </c>
      <c r="CW69" s="19">
        <v>1</v>
      </c>
      <c r="CX69" s="19">
        <v>1</v>
      </c>
      <c r="CY69" s="19">
        <v>1</v>
      </c>
      <c r="CZ69" s="19">
        <v>1</v>
      </c>
      <c r="DA69" s="19">
        <v>1</v>
      </c>
      <c r="DC69" s="19">
        <v>1</v>
      </c>
      <c r="DD69" s="19">
        <v>1</v>
      </c>
      <c r="DE69" s="19">
        <v>1</v>
      </c>
      <c r="DG69" s="19">
        <v>1</v>
      </c>
      <c r="DI69" s="19" t="s">
        <v>1017</v>
      </c>
      <c r="DJ69" s="19">
        <v>9</v>
      </c>
      <c r="FV69" s="26" t="s">
        <v>2454</v>
      </c>
      <c r="FW69" s="69"/>
    </row>
    <row r="70" spans="2:179" ht="35.25" customHeight="1">
      <c r="B70" s="31">
        <v>65</v>
      </c>
      <c r="C70" s="63" t="s">
        <v>3077</v>
      </c>
      <c r="D70" s="31" t="s">
        <v>294</v>
      </c>
      <c r="E70" s="31" t="s">
        <v>171</v>
      </c>
      <c r="F70" s="31"/>
      <c r="G70" s="31" t="s">
        <v>1414</v>
      </c>
      <c r="H70" s="31" t="s">
        <v>1204</v>
      </c>
      <c r="I70" s="31" t="s">
        <v>1227</v>
      </c>
      <c r="J70" s="63" t="s">
        <v>1287</v>
      </c>
      <c r="K70" s="63" t="s">
        <v>1676</v>
      </c>
      <c r="L70" s="31" t="s">
        <v>1677</v>
      </c>
      <c r="M70" s="31" t="s">
        <v>1678</v>
      </c>
      <c r="N70" s="34" t="s">
        <v>2973</v>
      </c>
      <c r="O70" s="31" t="s">
        <v>1679</v>
      </c>
      <c r="P70" s="31" t="s">
        <v>1680</v>
      </c>
      <c r="Q70" s="31" t="s">
        <v>1506</v>
      </c>
      <c r="R70" s="31"/>
      <c r="S70" s="31" t="s">
        <v>470</v>
      </c>
      <c r="T70" s="31" t="s">
        <v>473</v>
      </c>
      <c r="U70" s="31" t="s">
        <v>551</v>
      </c>
      <c r="V70" s="31" t="s">
        <v>551</v>
      </c>
      <c r="W70" s="31" t="s">
        <v>181</v>
      </c>
      <c r="X70" s="31" t="s">
        <v>197</v>
      </c>
      <c r="Y70" s="19" t="s">
        <v>2908</v>
      </c>
      <c r="Z70" s="19" t="s">
        <v>776</v>
      </c>
      <c r="AL70" s="19">
        <v>1</v>
      </c>
      <c r="AY70" s="19">
        <v>1</v>
      </c>
      <c r="BD70" s="19">
        <v>2</v>
      </c>
      <c r="BE70" s="19" t="s">
        <v>2610</v>
      </c>
      <c r="BF70" s="19" t="s">
        <v>36</v>
      </c>
      <c r="BG70" s="19">
        <v>1</v>
      </c>
      <c r="BK70" s="24"/>
      <c r="BL70" s="19">
        <v>1</v>
      </c>
      <c r="BM70" s="19">
        <v>1</v>
      </c>
      <c r="BN70" s="19">
        <v>1</v>
      </c>
      <c r="BO70" s="19">
        <v>1</v>
      </c>
      <c r="BP70" s="19">
        <v>1</v>
      </c>
      <c r="BQ70" s="19">
        <v>1</v>
      </c>
      <c r="BR70" s="19">
        <v>1</v>
      </c>
      <c r="BS70" s="19">
        <v>1</v>
      </c>
      <c r="BT70" s="19" t="s">
        <v>986</v>
      </c>
      <c r="BU70" s="19">
        <v>1</v>
      </c>
      <c r="BV70" s="19">
        <v>1</v>
      </c>
      <c r="BW70" s="19">
        <v>1</v>
      </c>
      <c r="BX70" s="19">
        <v>1</v>
      </c>
      <c r="CJ70" s="19">
        <v>1</v>
      </c>
      <c r="CL70" s="19">
        <v>1</v>
      </c>
      <c r="CS70" s="19">
        <v>1</v>
      </c>
      <c r="CV70" s="19">
        <v>3</v>
      </c>
      <c r="CW70" s="19">
        <v>1</v>
      </c>
      <c r="DJ70" s="19">
        <v>1</v>
      </c>
      <c r="DS70" s="19">
        <v>1</v>
      </c>
      <c r="DV70" s="19">
        <v>1</v>
      </c>
      <c r="DW70" s="19">
        <v>1</v>
      </c>
      <c r="DY70" s="19">
        <v>1</v>
      </c>
      <c r="EH70" s="19">
        <v>1</v>
      </c>
      <c r="EI70" s="19">
        <v>1</v>
      </c>
      <c r="EJ70" s="19">
        <v>1</v>
      </c>
      <c r="EW70" s="19">
        <v>1</v>
      </c>
      <c r="FB70" s="19">
        <v>1</v>
      </c>
      <c r="FC70" s="19">
        <v>1</v>
      </c>
      <c r="FE70" s="19" t="s">
        <v>1099</v>
      </c>
      <c r="FJ70" s="19">
        <v>1</v>
      </c>
      <c r="FQ70" s="19">
        <v>1</v>
      </c>
      <c r="FR70" s="19">
        <v>1</v>
      </c>
      <c r="FV70" s="26" t="s">
        <v>2449</v>
      </c>
      <c r="FW70" s="69"/>
    </row>
    <row r="71" spans="2:179" ht="35.25" customHeight="1">
      <c r="B71" s="31">
        <v>66</v>
      </c>
      <c r="C71" s="63" t="s">
        <v>302</v>
      </c>
      <c r="D71" s="31" t="s">
        <v>303</v>
      </c>
      <c r="E71" s="31" t="s">
        <v>173</v>
      </c>
      <c r="F71" s="31"/>
      <c r="G71" s="31" t="s">
        <v>1443</v>
      </c>
      <c r="H71" s="31" t="s">
        <v>1204</v>
      </c>
      <c r="I71" s="31" t="s">
        <v>1229</v>
      </c>
      <c r="J71" s="63" t="s">
        <v>1293</v>
      </c>
      <c r="K71" s="63" t="s">
        <v>1700</v>
      </c>
      <c r="L71" s="31" t="s">
        <v>1701</v>
      </c>
      <c r="M71" s="31" t="s">
        <v>1702</v>
      </c>
      <c r="N71" s="34" t="s">
        <v>2974</v>
      </c>
      <c r="O71" s="31" t="s">
        <v>1703</v>
      </c>
      <c r="P71" s="31" t="s">
        <v>1506</v>
      </c>
      <c r="Q71" s="31" t="s">
        <v>1506</v>
      </c>
      <c r="R71" s="31"/>
      <c r="S71" s="31" t="s">
        <v>470</v>
      </c>
      <c r="T71" s="31" t="s">
        <v>473</v>
      </c>
      <c r="U71" s="31" t="s">
        <v>561</v>
      </c>
      <c r="V71" s="31" t="s">
        <v>562</v>
      </c>
      <c r="W71" s="31" t="s">
        <v>181</v>
      </c>
      <c r="X71" s="31" t="s">
        <v>206</v>
      </c>
      <c r="Y71" s="19" t="s">
        <v>699</v>
      </c>
      <c r="Z71" s="19" t="s">
        <v>779</v>
      </c>
      <c r="AL71" s="19">
        <v>1</v>
      </c>
      <c r="BD71" s="19">
        <v>1</v>
      </c>
      <c r="BE71" s="19" t="s">
        <v>884</v>
      </c>
      <c r="BF71" s="19" t="s">
        <v>36</v>
      </c>
      <c r="BG71" s="19">
        <v>1</v>
      </c>
      <c r="BH71" s="19">
        <v>1</v>
      </c>
      <c r="BJ71" s="24">
        <v>44873</v>
      </c>
      <c r="BK71" s="19">
        <v>37</v>
      </c>
      <c r="BL71" s="19">
        <v>1</v>
      </c>
      <c r="BM71" s="19">
        <v>1</v>
      </c>
      <c r="BN71" s="19" t="s">
        <v>986</v>
      </c>
      <c r="BO71" s="19">
        <v>0</v>
      </c>
      <c r="BP71" s="19">
        <v>1</v>
      </c>
      <c r="BQ71" s="19">
        <v>1</v>
      </c>
      <c r="BR71" s="19">
        <v>1</v>
      </c>
      <c r="BS71" s="19">
        <v>1</v>
      </c>
      <c r="BT71" s="19" t="s">
        <v>986</v>
      </c>
      <c r="BZ71" s="19">
        <v>1</v>
      </c>
      <c r="CB71" s="19">
        <v>1</v>
      </c>
      <c r="CC71" s="19">
        <v>1</v>
      </c>
      <c r="CJ71" s="19">
        <v>1</v>
      </c>
      <c r="CK71" s="19">
        <v>1</v>
      </c>
      <c r="CL71" s="19">
        <v>1</v>
      </c>
      <c r="CM71" s="19">
        <v>1</v>
      </c>
      <c r="CN71" s="19">
        <v>1</v>
      </c>
      <c r="CO71" s="19">
        <v>1</v>
      </c>
      <c r="CP71" s="19">
        <v>1</v>
      </c>
      <c r="CQ71" s="19">
        <v>1</v>
      </c>
      <c r="CR71" s="19">
        <v>1</v>
      </c>
      <c r="CS71" s="19">
        <v>1</v>
      </c>
      <c r="CT71" s="19">
        <v>1</v>
      </c>
      <c r="CU71" s="19" t="s">
        <v>998</v>
      </c>
      <c r="CV71" s="19">
        <v>11</v>
      </c>
      <c r="CW71" s="19">
        <v>1</v>
      </c>
      <c r="CX71" s="19">
        <v>1</v>
      </c>
      <c r="DH71" s="19">
        <v>1</v>
      </c>
      <c r="DI71" s="19" t="s">
        <v>1018</v>
      </c>
      <c r="DJ71" s="19">
        <v>3</v>
      </c>
      <c r="DK71" s="19">
        <v>1</v>
      </c>
      <c r="DL71" s="19" t="s">
        <v>1105</v>
      </c>
      <c r="DO71" s="19">
        <v>1</v>
      </c>
      <c r="DP71" s="19" t="s">
        <v>1106</v>
      </c>
      <c r="DQ71" s="19">
        <v>1</v>
      </c>
      <c r="DR71" s="19" t="s">
        <v>986</v>
      </c>
      <c r="DT71" s="19" t="s">
        <v>1107</v>
      </c>
      <c r="DV71" s="19">
        <v>1</v>
      </c>
      <c r="DY71" s="19">
        <v>1</v>
      </c>
      <c r="EE71" s="19">
        <v>1</v>
      </c>
      <c r="EF71" s="19" t="s">
        <v>1108</v>
      </c>
      <c r="EH71" s="19">
        <v>1</v>
      </c>
      <c r="EJ71" s="19">
        <v>1</v>
      </c>
      <c r="EK71" s="19">
        <v>1</v>
      </c>
      <c r="ER71" s="19" t="s">
        <v>1109</v>
      </c>
      <c r="ES71" s="19">
        <v>1</v>
      </c>
      <c r="ET71" s="19">
        <v>1</v>
      </c>
      <c r="EW71" s="19">
        <v>1</v>
      </c>
      <c r="EX71" s="19">
        <v>1</v>
      </c>
      <c r="EY71" s="19">
        <v>1</v>
      </c>
      <c r="EZ71" s="19" t="s">
        <v>1110</v>
      </c>
      <c r="FB71" s="19">
        <v>1</v>
      </c>
      <c r="FC71" s="19">
        <v>1</v>
      </c>
      <c r="FD71" s="19">
        <v>1</v>
      </c>
      <c r="FE71" s="19" t="s">
        <v>1111</v>
      </c>
      <c r="FF71" s="19" t="s">
        <v>942</v>
      </c>
      <c r="FG71" s="19" t="s">
        <v>943</v>
      </c>
      <c r="FH71" s="19" t="s">
        <v>944</v>
      </c>
      <c r="FI71" s="19" t="s">
        <v>945</v>
      </c>
      <c r="FJ71" s="19">
        <v>1</v>
      </c>
      <c r="FK71" s="19">
        <v>1</v>
      </c>
      <c r="FL71" s="19">
        <v>1</v>
      </c>
      <c r="FM71" s="19">
        <v>1</v>
      </c>
      <c r="FN71" s="19">
        <v>1</v>
      </c>
      <c r="FO71" s="19">
        <v>1</v>
      </c>
      <c r="FP71" s="19">
        <v>1</v>
      </c>
      <c r="FQ71" s="19">
        <v>1</v>
      </c>
      <c r="FR71" s="19">
        <v>1</v>
      </c>
      <c r="FS71" s="19">
        <v>1</v>
      </c>
      <c r="FT71" s="19">
        <v>1</v>
      </c>
      <c r="FU71" s="19">
        <v>1</v>
      </c>
      <c r="FV71" s="26" t="s">
        <v>2448</v>
      </c>
      <c r="FW71" s="69"/>
    </row>
    <row r="72" spans="2:179" ht="23.4" customHeight="1">
      <c r="B72" s="31">
        <v>67</v>
      </c>
      <c r="C72" s="63" t="s">
        <v>3065</v>
      </c>
      <c r="D72" s="31" t="s">
        <v>314</v>
      </c>
      <c r="E72" s="31" t="s">
        <v>22</v>
      </c>
      <c r="F72" s="31" t="s">
        <v>461</v>
      </c>
      <c r="G72" s="31" t="s">
        <v>1386</v>
      </c>
      <c r="H72" s="31" t="s">
        <v>1210</v>
      </c>
      <c r="I72" s="31" t="s">
        <v>3115</v>
      </c>
      <c r="J72" s="63" t="s">
        <v>3093</v>
      </c>
      <c r="K72" s="63" t="s">
        <v>3094</v>
      </c>
      <c r="L72" s="31" t="s">
        <v>682</v>
      </c>
      <c r="M72" s="31" t="s">
        <v>560</v>
      </c>
      <c r="N72" s="34"/>
      <c r="O72" s="31" t="s">
        <v>1506</v>
      </c>
      <c r="P72" s="31" t="s">
        <v>1506</v>
      </c>
      <c r="Q72" s="31" t="s">
        <v>1506</v>
      </c>
      <c r="R72" s="31"/>
      <c r="S72" s="31" t="s">
        <v>471</v>
      </c>
      <c r="T72" s="31" t="s">
        <v>474</v>
      </c>
      <c r="U72" s="31" t="s">
        <v>571</v>
      </c>
      <c r="V72" s="31" t="s">
        <v>481</v>
      </c>
      <c r="W72" s="31" t="s">
        <v>183</v>
      </c>
      <c r="X72" s="31" t="s">
        <v>192</v>
      </c>
      <c r="Y72" s="19" t="s">
        <v>704</v>
      </c>
      <c r="Z72" s="19" t="s">
        <v>784</v>
      </c>
      <c r="AM72" s="19">
        <v>1</v>
      </c>
      <c r="BD72" s="19">
        <v>1</v>
      </c>
      <c r="BE72" s="19" t="s">
        <v>3123</v>
      </c>
      <c r="BF72" s="19" t="s">
        <v>855</v>
      </c>
      <c r="BI72" s="19">
        <v>1</v>
      </c>
      <c r="BK72" s="24"/>
      <c r="BL72" s="19">
        <v>1</v>
      </c>
      <c r="BM72" s="19">
        <v>1</v>
      </c>
      <c r="BN72" s="19">
        <v>1</v>
      </c>
      <c r="BO72" s="19">
        <v>1</v>
      </c>
      <c r="BP72" s="19">
        <v>1</v>
      </c>
      <c r="BQ72" s="19">
        <v>1</v>
      </c>
      <c r="BR72" s="19">
        <v>1</v>
      </c>
      <c r="BS72" s="19">
        <v>1</v>
      </c>
      <c r="BT72" s="19" t="s">
        <v>986</v>
      </c>
      <c r="CE72" s="19">
        <v>1</v>
      </c>
      <c r="CF72" s="19">
        <v>1</v>
      </c>
      <c r="CG72" s="19">
        <v>1</v>
      </c>
      <c r="CH72" s="19">
        <v>1</v>
      </c>
      <c r="CV72" s="19">
        <v>0</v>
      </c>
      <c r="DJ72" s="19">
        <v>0</v>
      </c>
      <c r="FV72" s="26" t="s">
        <v>2449</v>
      </c>
      <c r="FW72" s="73" t="s">
        <v>3036</v>
      </c>
    </row>
    <row r="73" spans="2:179" ht="23.4" customHeight="1">
      <c r="B73" s="31">
        <v>68</v>
      </c>
      <c r="C73" s="63" t="s">
        <v>364</v>
      </c>
      <c r="D73" s="31" t="s">
        <v>365</v>
      </c>
      <c r="E73" s="31" t="s">
        <v>179</v>
      </c>
      <c r="F73" s="31"/>
      <c r="G73" s="31" t="s">
        <v>1386</v>
      </c>
      <c r="H73" s="31" t="s">
        <v>1204</v>
      </c>
      <c r="I73" s="31" t="s">
        <v>1229</v>
      </c>
      <c r="J73" s="63" t="s">
        <v>1326</v>
      </c>
      <c r="K73" s="63" t="s">
        <v>1785</v>
      </c>
      <c r="L73" s="31" t="s">
        <v>1786</v>
      </c>
      <c r="M73" s="31" t="s">
        <v>1787</v>
      </c>
      <c r="N73" s="34" t="s">
        <v>2975</v>
      </c>
      <c r="O73" s="31" t="s">
        <v>1506</v>
      </c>
      <c r="P73" s="31" t="s">
        <v>1506</v>
      </c>
      <c r="Q73" s="31" t="s">
        <v>1506</v>
      </c>
      <c r="R73" s="31"/>
      <c r="S73" s="31" t="s">
        <v>471</v>
      </c>
      <c r="T73" s="31" t="s">
        <v>474</v>
      </c>
      <c r="U73" s="31" t="s">
        <v>610</v>
      </c>
      <c r="V73" s="31" t="s">
        <v>611</v>
      </c>
      <c r="W73" s="31" t="s">
        <v>183</v>
      </c>
      <c r="X73" s="31" t="s">
        <v>193</v>
      </c>
      <c r="Y73" s="19" t="s">
        <v>2524</v>
      </c>
      <c r="Z73" s="19" t="s">
        <v>807</v>
      </c>
      <c r="AL73" s="19">
        <v>1</v>
      </c>
      <c r="AY73" s="19">
        <v>1</v>
      </c>
      <c r="BD73" s="19">
        <v>2</v>
      </c>
      <c r="BE73" s="19" t="s">
        <v>2610</v>
      </c>
      <c r="BF73" s="19" t="s">
        <v>36</v>
      </c>
      <c r="BG73" s="19">
        <v>1</v>
      </c>
      <c r="BK73" s="24"/>
      <c r="BL73" s="19">
        <v>1</v>
      </c>
      <c r="BM73" s="19">
        <v>1</v>
      </c>
      <c r="BN73" s="19">
        <v>1</v>
      </c>
      <c r="BO73" s="19">
        <v>1</v>
      </c>
      <c r="BP73" s="19">
        <v>1</v>
      </c>
      <c r="BQ73" s="19">
        <v>1</v>
      </c>
      <c r="BR73" s="19">
        <v>1</v>
      </c>
      <c r="BS73" s="19">
        <v>1</v>
      </c>
      <c r="BT73" s="19" t="s">
        <v>986</v>
      </c>
      <c r="BU73" s="19">
        <v>1</v>
      </c>
      <c r="BV73" s="19">
        <v>1</v>
      </c>
      <c r="BW73" s="19">
        <v>1</v>
      </c>
      <c r="BX73" s="19">
        <v>1</v>
      </c>
      <c r="CL73" s="19">
        <v>1</v>
      </c>
      <c r="CM73" s="19">
        <v>1</v>
      </c>
      <c r="CN73" s="19">
        <v>1</v>
      </c>
      <c r="CP73" s="19">
        <v>1</v>
      </c>
      <c r="CR73" s="19">
        <v>1</v>
      </c>
      <c r="CS73" s="19">
        <v>1</v>
      </c>
      <c r="CV73" s="19">
        <v>6</v>
      </c>
      <c r="CW73" s="19">
        <v>1</v>
      </c>
      <c r="CX73" s="19">
        <v>1</v>
      </c>
      <c r="DA73" s="19">
        <v>1</v>
      </c>
      <c r="DF73" s="19">
        <v>1</v>
      </c>
      <c r="DI73" s="19" t="s">
        <v>1022</v>
      </c>
      <c r="DJ73" s="19">
        <v>4</v>
      </c>
      <c r="FP73" s="19">
        <v>1</v>
      </c>
      <c r="FV73" s="26" t="s">
        <v>2451</v>
      </c>
      <c r="FW73" s="69"/>
    </row>
    <row r="74" spans="2:179" ht="23.4" customHeight="1">
      <c r="B74" s="31">
        <v>69</v>
      </c>
      <c r="C74" s="63" t="s">
        <v>398</v>
      </c>
      <c r="D74" s="31" t="s">
        <v>399</v>
      </c>
      <c r="E74" s="31" t="s">
        <v>22</v>
      </c>
      <c r="F74" s="31" t="s">
        <v>461</v>
      </c>
      <c r="G74" s="31" t="s">
        <v>1439</v>
      </c>
      <c r="H74" s="31" t="s">
        <v>1204</v>
      </c>
      <c r="I74" s="31" t="s">
        <v>1229</v>
      </c>
      <c r="J74" s="63" t="s">
        <v>1342</v>
      </c>
      <c r="K74" s="63" t="s">
        <v>1853</v>
      </c>
      <c r="L74" s="31" t="s">
        <v>1854</v>
      </c>
      <c r="M74" s="31" t="s">
        <v>1855</v>
      </c>
      <c r="N74" s="34" t="s">
        <v>2976</v>
      </c>
      <c r="O74" s="31" t="s">
        <v>1856</v>
      </c>
      <c r="P74" s="31" t="s">
        <v>1506</v>
      </c>
      <c r="Q74" s="31" t="s">
        <v>1857</v>
      </c>
      <c r="R74" s="31"/>
      <c r="S74" s="31" t="s">
        <v>471</v>
      </c>
      <c r="T74" s="31" t="s">
        <v>474</v>
      </c>
      <c r="U74" s="31" t="s">
        <v>481</v>
      </c>
      <c r="V74" s="31" t="s">
        <v>481</v>
      </c>
      <c r="W74" s="31" t="s">
        <v>183</v>
      </c>
      <c r="X74" s="31" t="s">
        <v>192</v>
      </c>
      <c r="Y74" s="19" t="s">
        <v>2492</v>
      </c>
      <c r="Z74" s="19" t="s">
        <v>818</v>
      </c>
      <c r="AL74" s="19">
        <v>1</v>
      </c>
      <c r="AY74" s="19">
        <v>1</v>
      </c>
      <c r="BD74" s="19">
        <v>2</v>
      </c>
      <c r="BE74" s="19" t="s">
        <v>2610</v>
      </c>
      <c r="BF74" s="19" t="s">
        <v>36</v>
      </c>
      <c r="BI74" s="19">
        <v>1</v>
      </c>
      <c r="BK74" s="24"/>
      <c r="BL74" s="19">
        <v>1</v>
      </c>
      <c r="BM74" s="19">
        <v>1</v>
      </c>
      <c r="BN74" s="19">
        <v>1</v>
      </c>
      <c r="BO74" s="19">
        <v>1</v>
      </c>
      <c r="BP74" s="19">
        <v>1</v>
      </c>
      <c r="BQ74" s="19">
        <v>1</v>
      </c>
      <c r="BR74" s="19">
        <v>1</v>
      </c>
      <c r="BS74" s="19">
        <v>1</v>
      </c>
      <c r="BT74" s="19" t="s">
        <v>986</v>
      </c>
      <c r="CE74" s="19">
        <v>1</v>
      </c>
      <c r="CF74" s="19">
        <v>1</v>
      </c>
      <c r="CG74" s="19">
        <v>1</v>
      </c>
      <c r="CH74" s="19">
        <v>1</v>
      </c>
      <c r="CV74" s="19">
        <v>0</v>
      </c>
      <c r="DJ74" s="19">
        <v>0</v>
      </c>
      <c r="FV74" s="26" t="s">
        <v>2451</v>
      </c>
      <c r="FW74" s="69"/>
    </row>
    <row r="75" spans="2:179" ht="23.4" customHeight="1">
      <c r="B75" s="31">
        <v>70</v>
      </c>
      <c r="C75" s="63" t="s">
        <v>417</v>
      </c>
      <c r="D75" s="31" t="s">
        <v>418</v>
      </c>
      <c r="E75" s="31" t="s">
        <v>173</v>
      </c>
      <c r="F75" s="31"/>
      <c r="G75" s="31" t="s">
        <v>1491</v>
      </c>
      <c r="H75" s="31" t="s">
        <v>1210</v>
      </c>
      <c r="I75" s="31" t="s">
        <v>1229</v>
      </c>
      <c r="J75" s="63" t="s">
        <v>1353</v>
      </c>
      <c r="K75" s="63" t="s">
        <v>1882</v>
      </c>
      <c r="L75" s="31" t="s">
        <v>1883</v>
      </c>
      <c r="M75" s="31" t="s">
        <v>1507</v>
      </c>
      <c r="N75" s="34" t="s">
        <v>2977</v>
      </c>
      <c r="O75" s="31" t="s">
        <v>1507</v>
      </c>
      <c r="P75" s="31" t="s">
        <v>1507</v>
      </c>
      <c r="Q75" s="31" t="s">
        <v>1507</v>
      </c>
      <c r="R75" s="31"/>
      <c r="S75" s="31" t="s">
        <v>471</v>
      </c>
      <c r="T75" s="31" t="s">
        <v>474</v>
      </c>
      <c r="U75" s="31" t="s">
        <v>641</v>
      </c>
      <c r="V75" s="31" t="s">
        <v>481</v>
      </c>
      <c r="W75" s="31" t="s">
        <v>182</v>
      </c>
      <c r="X75" s="31" t="s">
        <v>203</v>
      </c>
      <c r="Y75" s="19" t="s">
        <v>2896</v>
      </c>
      <c r="Z75" s="19" t="s">
        <v>828</v>
      </c>
      <c r="AL75" s="19">
        <v>1</v>
      </c>
      <c r="AY75" s="19">
        <v>1</v>
      </c>
      <c r="BD75" s="19">
        <v>2</v>
      </c>
      <c r="BE75" s="19" t="s">
        <v>2610</v>
      </c>
      <c r="BF75" s="19" t="s">
        <v>36</v>
      </c>
      <c r="BI75" s="19">
        <v>1</v>
      </c>
      <c r="BK75" s="24"/>
      <c r="BL75" s="19">
        <v>1</v>
      </c>
      <c r="BM75" s="19">
        <v>1</v>
      </c>
      <c r="BN75" s="19">
        <v>1</v>
      </c>
      <c r="BO75" s="19">
        <v>1</v>
      </c>
      <c r="BP75" s="19">
        <v>1</v>
      </c>
      <c r="BQ75" s="19">
        <v>1</v>
      </c>
      <c r="BR75" s="19">
        <v>1</v>
      </c>
      <c r="BS75" s="19">
        <v>1</v>
      </c>
      <c r="BT75" s="19" t="s">
        <v>2669</v>
      </c>
      <c r="CE75" s="19">
        <v>1</v>
      </c>
      <c r="CF75" s="19">
        <v>1</v>
      </c>
      <c r="CG75" s="19">
        <v>1</v>
      </c>
      <c r="CH75" s="19">
        <v>1</v>
      </c>
      <c r="CI75" s="19" t="s">
        <v>907</v>
      </c>
      <c r="CV75" s="19">
        <v>0</v>
      </c>
      <c r="DJ75" s="19">
        <v>0</v>
      </c>
      <c r="FV75" s="26" t="s">
        <v>2449</v>
      </c>
      <c r="FW75" s="69"/>
    </row>
    <row r="76" spans="2:179" ht="51.75" customHeight="1">
      <c r="B76" s="31">
        <v>71</v>
      </c>
      <c r="C76" s="63" t="s">
        <v>2741</v>
      </c>
      <c r="D76" s="63" t="s">
        <v>2742</v>
      </c>
      <c r="E76" s="31" t="s">
        <v>2676</v>
      </c>
      <c r="F76" s="31"/>
      <c r="G76" s="31" t="s">
        <v>2743</v>
      </c>
      <c r="H76" s="31" t="s">
        <v>1210</v>
      </c>
      <c r="I76" s="31" t="s">
        <v>2744</v>
      </c>
      <c r="J76" s="63" t="s">
        <v>2745</v>
      </c>
      <c r="K76" s="63" t="s">
        <v>3084</v>
      </c>
      <c r="L76" s="31" t="s">
        <v>1507</v>
      </c>
      <c r="M76" s="31" t="s">
        <v>1507</v>
      </c>
      <c r="N76" s="68" t="s">
        <v>3058</v>
      </c>
      <c r="O76" s="31"/>
      <c r="P76" s="31"/>
      <c r="Q76" s="31"/>
      <c r="R76" s="32"/>
      <c r="S76" s="31"/>
      <c r="T76" s="31"/>
      <c r="U76" s="31"/>
      <c r="V76" s="31"/>
      <c r="W76" s="31" t="s">
        <v>181</v>
      </c>
      <c r="X76" s="31" t="s">
        <v>201</v>
      </c>
      <c r="Y76" s="19" t="s">
        <v>2676</v>
      </c>
      <c r="Z76" s="13" t="s">
        <v>2679</v>
      </c>
      <c r="AL76" s="19">
        <v>1</v>
      </c>
      <c r="AY76" s="19">
        <v>1</v>
      </c>
      <c r="BD76" s="19">
        <v>2</v>
      </c>
      <c r="BE76" s="19" t="s">
        <v>2746</v>
      </c>
      <c r="BF76" s="19" t="s">
        <v>36</v>
      </c>
      <c r="BK76" s="24"/>
      <c r="BL76" s="19">
        <v>1</v>
      </c>
      <c r="BM76" s="19">
        <v>0</v>
      </c>
      <c r="BN76" s="19">
        <v>1</v>
      </c>
      <c r="BO76" s="19">
        <v>0</v>
      </c>
      <c r="BP76" s="19">
        <v>1</v>
      </c>
      <c r="BQ76" s="19">
        <v>0</v>
      </c>
      <c r="BR76" s="19">
        <v>1</v>
      </c>
      <c r="FW76" s="69"/>
    </row>
    <row r="77" spans="2:179" ht="51.75" customHeight="1">
      <c r="B77" s="31">
        <v>72</v>
      </c>
      <c r="C77" s="63" t="s">
        <v>2747</v>
      </c>
      <c r="D77" s="63" t="s">
        <v>2748</v>
      </c>
      <c r="E77" s="31" t="s">
        <v>2676</v>
      </c>
      <c r="F77" s="31"/>
      <c r="G77" s="31" t="s">
        <v>2749</v>
      </c>
      <c r="H77" s="31" t="s">
        <v>1210</v>
      </c>
      <c r="I77" s="31" t="s">
        <v>2744</v>
      </c>
      <c r="J77" s="63" t="s">
        <v>2750</v>
      </c>
      <c r="K77" s="63" t="s">
        <v>3084</v>
      </c>
      <c r="L77" s="31" t="s">
        <v>1507</v>
      </c>
      <c r="M77" s="31" t="s">
        <v>1507</v>
      </c>
      <c r="N77" s="68" t="s">
        <v>3058</v>
      </c>
      <c r="O77" s="31"/>
      <c r="P77" s="31"/>
      <c r="Q77" s="31"/>
      <c r="R77" s="32"/>
      <c r="S77" s="31"/>
      <c r="T77" s="31"/>
      <c r="U77" s="31"/>
      <c r="V77" s="31"/>
      <c r="W77" s="31" t="s">
        <v>181</v>
      </c>
      <c r="X77" s="31" t="s">
        <v>201</v>
      </c>
      <c r="Y77" s="19" t="s">
        <v>2676</v>
      </c>
      <c r="Z77" s="13" t="s">
        <v>2679</v>
      </c>
      <c r="AL77" s="19">
        <v>1</v>
      </c>
      <c r="AY77" s="19">
        <v>1</v>
      </c>
      <c r="BD77" s="19">
        <v>2</v>
      </c>
      <c r="BE77" s="19" t="s">
        <v>2746</v>
      </c>
      <c r="BF77" s="19" t="s">
        <v>36</v>
      </c>
      <c r="BK77" s="24"/>
      <c r="BL77" s="19">
        <v>1</v>
      </c>
      <c r="BM77" s="19">
        <v>0</v>
      </c>
      <c r="BN77" s="19">
        <v>1</v>
      </c>
      <c r="BO77" s="19">
        <v>0</v>
      </c>
      <c r="BP77" s="19">
        <v>1</v>
      </c>
      <c r="BQ77" s="19">
        <v>0</v>
      </c>
      <c r="BR77" s="19">
        <v>1</v>
      </c>
      <c r="FW77" s="69"/>
    </row>
    <row r="78" spans="2:179" ht="23.4" customHeight="1">
      <c r="B78" s="31">
        <v>73</v>
      </c>
      <c r="C78" s="63" t="s">
        <v>347</v>
      </c>
      <c r="D78" s="31" t="s">
        <v>348</v>
      </c>
      <c r="E78" s="31" t="s">
        <v>174</v>
      </c>
      <c r="F78" s="31"/>
      <c r="G78" s="31" t="s">
        <v>1468</v>
      </c>
      <c r="H78" s="31" t="s">
        <v>1210</v>
      </c>
      <c r="I78" s="31" t="s">
        <v>1317</v>
      </c>
      <c r="J78" s="63" t="s">
        <v>1318</v>
      </c>
      <c r="K78" s="63" t="s">
        <v>1766</v>
      </c>
      <c r="L78" s="31" t="s">
        <v>1767</v>
      </c>
      <c r="M78" s="31" t="s">
        <v>1768</v>
      </c>
      <c r="N78" s="34" t="s">
        <v>2978</v>
      </c>
      <c r="O78" s="31" t="s">
        <v>1506</v>
      </c>
      <c r="P78" s="31" t="s">
        <v>1506</v>
      </c>
      <c r="Q78" s="31" t="s">
        <v>1506</v>
      </c>
      <c r="R78" s="31"/>
      <c r="S78" s="31" t="s">
        <v>472</v>
      </c>
      <c r="T78" s="31" t="s">
        <v>474</v>
      </c>
      <c r="U78" s="31" t="s">
        <v>602</v>
      </c>
      <c r="V78" s="31" t="s">
        <v>481</v>
      </c>
      <c r="W78" s="31" t="s">
        <v>181</v>
      </c>
      <c r="X78" s="31" t="s">
        <v>206</v>
      </c>
      <c r="Y78" s="19" t="s">
        <v>2487</v>
      </c>
      <c r="Z78" s="19" t="s">
        <v>2909</v>
      </c>
      <c r="AM78" s="19">
        <v>1</v>
      </c>
      <c r="AZ78" s="19">
        <v>1</v>
      </c>
      <c r="BD78" s="19">
        <v>2</v>
      </c>
      <c r="BE78" s="19" t="s">
        <v>891</v>
      </c>
      <c r="BF78" s="19" t="s">
        <v>855</v>
      </c>
      <c r="BH78" s="19">
        <v>1</v>
      </c>
      <c r="BJ78" s="24">
        <v>44705</v>
      </c>
      <c r="BK78" s="19">
        <v>10</v>
      </c>
      <c r="BL78" s="19">
        <v>1</v>
      </c>
      <c r="BM78" s="19">
        <v>1</v>
      </c>
      <c r="BN78" s="19">
        <v>1</v>
      </c>
      <c r="BO78" s="19">
        <v>1</v>
      </c>
      <c r="BP78" s="19">
        <v>1</v>
      </c>
      <c r="BQ78" s="19">
        <v>1</v>
      </c>
      <c r="BR78" s="19">
        <v>1</v>
      </c>
      <c r="BS78" s="19">
        <v>1</v>
      </c>
      <c r="BT78" s="19" t="s">
        <v>986</v>
      </c>
      <c r="BZ78" s="19">
        <v>1</v>
      </c>
      <c r="CA78" s="19">
        <v>1</v>
      </c>
      <c r="CB78" s="19">
        <v>1</v>
      </c>
      <c r="CC78" s="19">
        <v>1</v>
      </c>
      <c r="CK78" s="19">
        <v>1</v>
      </c>
      <c r="CV78" s="19">
        <v>1</v>
      </c>
      <c r="CW78" s="19">
        <v>1</v>
      </c>
      <c r="CX78" s="19">
        <v>1</v>
      </c>
      <c r="DJ78" s="19">
        <v>2</v>
      </c>
      <c r="FF78" s="19" t="s">
        <v>964</v>
      </c>
      <c r="FG78" s="19" t="s">
        <v>965</v>
      </c>
      <c r="FH78" s="19" t="s">
        <v>966</v>
      </c>
      <c r="FI78" s="19" t="s">
        <v>967</v>
      </c>
      <c r="FL78" s="19">
        <v>1</v>
      </c>
      <c r="FO78" s="19">
        <v>1</v>
      </c>
      <c r="FQ78" s="19">
        <v>1</v>
      </c>
      <c r="FR78" s="19">
        <v>1</v>
      </c>
      <c r="FV78" s="26" t="s">
        <v>2449</v>
      </c>
      <c r="FW78" s="69"/>
    </row>
    <row r="79" spans="2:179" ht="23.4" customHeight="1">
      <c r="B79" s="31">
        <v>74</v>
      </c>
      <c r="C79" s="63" t="s">
        <v>372</v>
      </c>
      <c r="D79" s="31" t="s">
        <v>373</v>
      </c>
      <c r="E79" s="31" t="s">
        <v>179</v>
      </c>
      <c r="F79" s="31"/>
      <c r="G79" s="31" t="s">
        <v>1477</v>
      </c>
      <c r="H79" s="31" t="s">
        <v>1204</v>
      </c>
      <c r="I79" s="31" t="s">
        <v>1275</v>
      </c>
      <c r="J79" s="63" t="s">
        <v>1330</v>
      </c>
      <c r="K79" s="63" t="s">
        <v>1798</v>
      </c>
      <c r="L79" s="31" t="s">
        <v>1799</v>
      </c>
      <c r="M79" s="31" t="s">
        <v>1800</v>
      </c>
      <c r="N79" s="34" t="s">
        <v>2979</v>
      </c>
      <c r="O79" s="31" t="s">
        <v>1801</v>
      </c>
      <c r="P79" s="31" t="s">
        <v>1506</v>
      </c>
      <c r="Q79" s="31" t="s">
        <v>1802</v>
      </c>
      <c r="R79" s="31"/>
      <c r="S79" s="31" t="s">
        <v>471</v>
      </c>
      <c r="T79" s="31" t="s">
        <v>474</v>
      </c>
      <c r="U79" s="31" t="s">
        <v>616</v>
      </c>
      <c r="V79" s="31" t="s">
        <v>481</v>
      </c>
      <c r="W79" s="31" t="s">
        <v>183</v>
      </c>
      <c r="X79" s="31" t="s">
        <v>193</v>
      </c>
      <c r="Y79" s="19" t="s">
        <v>727</v>
      </c>
      <c r="Z79" s="19" t="s">
        <v>810</v>
      </c>
      <c r="AM79" s="19">
        <v>1</v>
      </c>
      <c r="AY79" s="19">
        <v>1</v>
      </c>
      <c r="BD79" s="19">
        <v>2</v>
      </c>
      <c r="BE79" s="19" t="s">
        <v>2615</v>
      </c>
      <c r="BF79" s="19" t="s">
        <v>855</v>
      </c>
      <c r="BI79" s="19">
        <v>1</v>
      </c>
      <c r="BK79" s="24"/>
      <c r="BL79" s="19">
        <v>1</v>
      </c>
      <c r="BM79" s="19">
        <v>1</v>
      </c>
      <c r="BN79" s="19">
        <v>1</v>
      </c>
      <c r="BO79" s="19">
        <v>1</v>
      </c>
      <c r="BP79" s="19">
        <v>1</v>
      </c>
      <c r="BQ79" s="19">
        <v>1</v>
      </c>
      <c r="BR79" s="19">
        <v>1</v>
      </c>
      <c r="BS79" s="19">
        <v>1</v>
      </c>
      <c r="BT79" s="19" t="s">
        <v>986</v>
      </c>
      <c r="CE79" s="19">
        <v>1</v>
      </c>
      <c r="CF79" s="19">
        <v>1</v>
      </c>
      <c r="CG79" s="19">
        <v>1</v>
      </c>
      <c r="CH79" s="19">
        <v>1</v>
      </c>
      <c r="CV79" s="19">
        <v>0</v>
      </c>
      <c r="DJ79" s="19">
        <v>0</v>
      </c>
      <c r="FV79" s="26" t="s">
        <v>2451</v>
      </c>
      <c r="FW79" s="69"/>
    </row>
    <row r="80" spans="2:179" ht="23.4" customHeight="1">
      <c r="B80" s="31">
        <v>75</v>
      </c>
      <c r="C80" s="63" t="s">
        <v>429</v>
      </c>
      <c r="D80" s="31" t="s">
        <v>430</v>
      </c>
      <c r="E80" s="31" t="s">
        <v>177</v>
      </c>
      <c r="F80" s="31"/>
      <c r="G80" s="31" t="s">
        <v>1497</v>
      </c>
      <c r="H80" s="31" t="s">
        <v>1210</v>
      </c>
      <c r="I80" s="31" t="s">
        <v>1275</v>
      </c>
      <c r="J80" s="63" t="s">
        <v>1359</v>
      </c>
      <c r="K80" s="63" t="s">
        <v>1896</v>
      </c>
      <c r="L80" s="31" t="s">
        <v>1897</v>
      </c>
      <c r="M80" s="31" t="s">
        <v>1898</v>
      </c>
      <c r="N80" s="34" t="s">
        <v>2980</v>
      </c>
      <c r="O80" s="31" t="s">
        <v>1899</v>
      </c>
      <c r="P80" s="31" t="s">
        <v>1900</v>
      </c>
      <c r="Q80" s="31" t="s">
        <v>1901</v>
      </c>
      <c r="R80" s="31"/>
      <c r="S80" s="31" t="s">
        <v>471</v>
      </c>
      <c r="T80" s="31" t="s">
        <v>476</v>
      </c>
      <c r="U80" s="31" t="s">
        <v>649</v>
      </c>
      <c r="V80" s="31" t="s">
        <v>481</v>
      </c>
      <c r="W80" s="31" t="s">
        <v>182</v>
      </c>
      <c r="X80" s="31" t="s">
        <v>203</v>
      </c>
      <c r="Y80" s="19" t="s">
        <v>2896</v>
      </c>
      <c r="Z80" s="19" t="s">
        <v>2474</v>
      </c>
      <c r="AM80" s="19">
        <v>1</v>
      </c>
      <c r="AY80" s="19">
        <v>1</v>
      </c>
      <c r="BD80" s="19">
        <v>2</v>
      </c>
      <c r="BE80" s="19" t="s">
        <v>2615</v>
      </c>
      <c r="BF80" s="19" t="s">
        <v>855</v>
      </c>
      <c r="BI80" s="19">
        <v>1</v>
      </c>
      <c r="BK80" s="24"/>
      <c r="BL80" s="19">
        <v>1</v>
      </c>
      <c r="BM80" s="19">
        <v>1</v>
      </c>
      <c r="BN80" s="19">
        <v>1</v>
      </c>
      <c r="BO80" s="19">
        <v>1</v>
      </c>
      <c r="BP80" s="19">
        <v>1</v>
      </c>
      <c r="BQ80" s="19">
        <v>1</v>
      </c>
      <c r="BR80" s="19">
        <v>1</v>
      </c>
      <c r="BS80" s="19">
        <v>1</v>
      </c>
      <c r="BT80" s="19" t="s">
        <v>986</v>
      </c>
      <c r="CE80" s="19">
        <v>1</v>
      </c>
      <c r="CF80" s="19">
        <v>1</v>
      </c>
      <c r="CG80" s="19">
        <v>1</v>
      </c>
      <c r="CH80" s="19">
        <v>1</v>
      </c>
      <c r="CV80" s="19">
        <v>0</v>
      </c>
      <c r="DJ80" s="19">
        <v>0</v>
      </c>
      <c r="FV80" s="26" t="s">
        <v>2449</v>
      </c>
      <c r="FW80" s="69"/>
    </row>
    <row r="81" spans="2:179" ht="51.75" customHeight="1">
      <c r="B81" s="31">
        <v>76</v>
      </c>
      <c r="C81" s="63" t="s">
        <v>2751</v>
      </c>
      <c r="D81" s="63" t="s">
        <v>2752</v>
      </c>
      <c r="E81" s="31" t="s">
        <v>2676</v>
      </c>
      <c r="F81" s="31"/>
      <c r="G81" s="31" t="s">
        <v>2753</v>
      </c>
      <c r="H81" s="31" t="s">
        <v>1210</v>
      </c>
      <c r="I81" s="31" t="s">
        <v>2754</v>
      </c>
      <c r="J81" s="63" t="s">
        <v>2755</v>
      </c>
      <c r="K81" s="63" t="s">
        <v>3084</v>
      </c>
      <c r="L81" s="31" t="s">
        <v>1507</v>
      </c>
      <c r="M81" s="31" t="s">
        <v>1507</v>
      </c>
      <c r="N81" s="68" t="s">
        <v>3058</v>
      </c>
      <c r="O81" s="31"/>
      <c r="P81" s="31"/>
      <c r="Q81" s="31"/>
      <c r="R81" s="32"/>
      <c r="S81" s="31"/>
      <c r="T81" s="31"/>
      <c r="U81" s="31"/>
      <c r="V81" s="31"/>
      <c r="W81" s="31" t="s">
        <v>181</v>
      </c>
      <c r="X81" s="31" t="s">
        <v>201</v>
      </c>
      <c r="Y81" s="19" t="s">
        <v>2676</v>
      </c>
      <c r="Z81" s="13" t="s">
        <v>2679</v>
      </c>
      <c r="AM81" s="19">
        <v>1</v>
      </c>
      <c r="AY81" s="19">
        <v>1</v>
      </c>
      <c r="BD81" s="19">
        <v>2</v>
      </c>
      <c r="BE81" s="19" t="s">
        <v>2756</v>
      </c>
      <c r="BF81" s="19" t="s">
        <v>855</v>
      </c>
      <c r="BK81" s="24"/>
      <c r="BL81" s="19">
        <v>1</v>
      </c>
      <c r="BM81" s="19">
        <v>0</v>
      </c>
      <c r="BN81" s="19">
        <v>1</v>
      </c>
      <c r="BO81" s="19">
        <v>0</v>
      </c>
      <c r="BP81" s="19">
        <v>1</v>
      </c>
      <c r="BQ81" s="19">
        <v>0</v>
      </c>
      <c r="BR81" s="19">
        <v>1</v>
      </c>
      <c r="FW81" s="69"/>
    </row>
    <row r="82" spans="2:179" ht="51.75" customHeight="1">
      <c r="B82" s="31">
        <v>77</v>
      </c>
      <c r="C82" s="63" t="s">
        <v>2757</v>
      </c>
      <c r="D82" s="63" t="s">
        <v>2758</v>
      </c>
      <c r="E82" s="31" t="s">
        <v>2676</v>
      </c>
      <c r="F82" s="31"/>
      <c r="G82" s="31" t="s">
        <v>2753</v>
      </c>
      <c r="H82" s="31" t="s">
        <v>1210</v>
      </c>
      <c r="I82" s="31" t="s">
        <v>2754</v>
      </c>
      <c r="J82" s="63" t="s">
        <v>2759</v>
      </c>
      <c r="K82" s="63" t="s">
        <v>3084</v>
      </c>
      <c r="L82" s="31" t="s">
        <v>1507</v>
      </c>
      <c r="M82" s="31" t="s">
        <v>1507</v>
      </c>
      <c r="N82" s="68" t="s">
        <v>3058</v>
      </c>
      <c r="O82" s="31"/>
      <c r="P82" s="31"/>
      <c r="Q82" s="31"/>
      <c r="R82" s="32"/>
      <c r="S82" s="31"/>
      <c r="T82" s="31"/>
      <c r="U82" s="31"/>
      <c r="V82" s="31"/>
      <c r="W82" s="31" t="s">
        <v>181</v>
      </c>
      <c r="X82" s="31" t="s">
        <v>201</v>
      </c>
      <c r="Y82" s="19" t="s">
        <v>2676</v>
      </c>
      <c r="Z82" s="13" t="s">
        <v>2679</v>
      </c>
      <c r="AM82" s="19">
        <v>1</v>
      </c>
      <c r="AY82" s="19">
        <v>1</v>
      </c>
      <c r="BD82" s="19">
        <v>2</v>
      </c>
      <c r="BE82" s="19" t="s">
        <v>2756</v>
      </c>
      <c r="BF82" s="19" t="s">
        <v>855</v>
      </c>
      <c r="BK82" s="24"/>
      <c r="BL82" s="19">
        <v>1</v>
      </c>
      <c r="BM82" s="19">
        <v>0</v>
      </c>
      <c r="BN82" s="19">
        <v>1</v>
      </c>
      <c r="BO82" s="19">
        <v>0</v>
      </c>
      <c r="BP82" s="19">
        <v>1</v>
      </c>
      <c r="BQ82" s="19">
        <v>0</v>
      </c>
      <c r="BR82" s="19">
        <v>1</v>
      </c>
      <c r="FW82" s="69"/>
    </row>
    <row r="83" spans="2:179" ht="51.75" customHeight="1">
      <c r="B83" s="31">
        <v>78</v>
      </c>
      <c r="C83" s="63" t="s">
        <v>2760</v>
      </c>
      <c r="D83" s="63" t="s">
        <v>2761</v>
      </c>
      <c r="E83" s="31" t="s">
        <v>2676</v>
      </c>
      <c r="F83" s="31"/>
      <c r="G83" s="31" t="s">
        <v>2753</v>
      </c>
      <c r="H83" s="31" t="s">
        <v>1210</v>
      </c>
      <c r="I83" s="31" t="s">
        <v>2754</v>
      </c>
      <c r="J83" s="63" t="s">
        <v>2759</v>
      </c>
      <c r="K83" s="63" t="s">
        <v>3084</v>
      </c>
      <c r="L83" s="31" t="s">
        <v>1507</v>
      </c>
      <c r="M83" s="31" t="s">
        <v>1507</v>
      </c>
      <c r="N83" s="68" t="s">
        <v>3058</v>
      </c>
      <c r="O83" s="31"/>
      <c r="P83" s="31"/>
      <c r="Q83" s="31"/>
      <c r="R83" s="32"/>
      <c r="S83" s="31"/>
      <c r="T83" s="31"/>
      <c r="U83" s="31"/>
      <c r="V83" s="31"/>
      <c r="W83" s="31" t="s">
        <v>181</v>
      </c>
      <c r="X83" s="31" t="s">
        <v>201</v>
      </c>
      <c r="Y83" s="19" t="s">
        <v>2676</v>
      </c>
      <c r="Z83" s="13" t="s">
        <v>2679</v>
      </c>
      <c r="AM83" s="19">
        <v>1</v>
      </c>
      <c r="AY83" s="19">
        <v>1</v>
      </c>
      <c r="BD83" s="19">
        <v>2</v>
      </c>
      <c r="BE83" s="19" t="s">
        <v>2756</v>
      </c>
      <c r="BF83" s="19" t="s">
        <v>855</v>
      </c>
      <c r="BK83" s="24"/>
      <c r="BL83" s="19">
        <v>1</v>
      </c>
      <c r="BM83" s="19">
        <v>0</v>
      </c>
      <c r="BN83" s="19">
        <v>1</v>
      </c>
      <c r="BO83" s="19">
        <v>0</v>
      </c>
      <c r="BP83" s="19">
        <v>1</v>
      </c>
      <c r="BQ83" s="19">
        <v>0</v>
      </c>
      <c r="BR83" s="19">
        <v>1</v>
      </c>
      <c r="FW83" s="69"/>
    </row>
    <row r="84" spans="2:179" ht="51.75" customHeight="1">
      <c r="B84" s="31">
        <v>79</v>
      </c>
      <c r="C84" s="63" t="s">
        <v>2762</v>
      </c>
      <c r="D84" s="63" t="s">
        <v>2763</v>
      </c>
      <c r="E84" s="31" t="s">
        <v>2676</v>
      </c>
      <c r="F84" s="31"/>
      <c r="G84" s="31" t="s">
        <v>2764</v>
      </c>
      <c r="H84" s="31" t="s">
        <v>1210</v>
      </c>
      <c r="I84" s="31" t="s">
        <v>2754</v>
      </c>
      <c r="J84" s="63" t="s">
        <v>2765</v>
      </c>
      <c r="K84" s="63" t="s">
        <v>3084</v>
      </c>
      <c r="L84" s="31" t="s">
        <v>1507</v>
      </c>
      <c r="M84" s="31" t="s">
        <v>1507</v>
      </c>
      <c r="N84" s="68" t="s">
        <v>3058</v>
      </c>
      <c r="O84" s="31"/>
      <c r="P84" s="31"/>
      <c r="Q84" s="31"/>
      <c r="R84" s="32"/>
      <c r="S84" s="31"/>
      <c r="T84" s="31"/>
      <c r="U84" s="31"/>
      <c r="V84" s="31"/>
      <c r="W84" s="31" t="s">
        <v>181</v>
      </c>
      <c r="X84" s="31" t="s">
        <v>201</v>
      </c>
      <c r="Y84" s="19" t="s">
        <v>2676</v>
      </c>
      <c r="Z84" s="13" t="s">
        <v>2679</v>
      </c>
      <c r="AM84" s="19">
        <v>1</v>
      </c>
      <c r="AY84" s="19">
        <v>1</v>
      </c>
      <c r="BD84" s="19">
        <v>2</v>
      </c>
      <c r="BE84" s="19" t="s">
        <v>2756</v>
      </c>
      <c r="BF84" s="19" t="s">
        <v>855</v>
      </c>
      <c r="BK84" s="24"/>
      <c r="BL84" s="19">
        <v>1</v>
      </c>
      <c r="BM84" s="19">
        <v>0</v>
      </c>
      <c r="BN84" s="19">
        <v>1</v>
      </c>
      <c r="BO84" s="19">
        <v>0</v>
      </c>
      <c r="BP84" s="19">
        <v>1</v>
      </c>
      <c r="BQ84" s="19">
        <v>0</v>
      </c>
      <c r="BR84" s="19">
        <v>1</v>
      </c>
      <c r="FW84" s="69"/>
    </row>
    <row r="85" spans="2:179" ht="51.75" customHeight="1">
      <c r="B85" s="31">
        <v>80</v>
      </c>
      <c r="C85" s="63" t="s">
        <v>2766</v>
      </c>
      <c r="D85" s="63" t="s">
        <v>2767</v>
      </c>
      <c r="E85" s="31" t="s">
        <v>2676</v>
      </c>
      <c r="F85" s="31"/>
      <c r="G85" s="31" t="s">
        <v>2768</v>
      </c>
      <c r="H85" s="31" t="s">
        <v>1210</v>
      </c>
      <c r="I85" s="31" t="s">
        <v>2754</v>
      </c>
      <c r="J85" s="63" t="s">
        <v>2769</v>
      </c>
      <c r="K85" s="63" t="s">
        <v>3059</v>
      </c>
      <c r="L85" s="31" t="s">
        <v>1507</v>
      </c>
      <c r="M85" s="31" t="s">
        <v>1507</v>
      </c>
      <c r="N85" s="68" t="s">
        <v>3060</v>
      </c>
      <c r="O85" s="31"/>
      <c r="P85" s="31"/>
      <c r="Q85" s="31"/>
      <c r="R85" s="32"/>
      <c r="S85" s="31"/>
      <c r="T85" s="31"/>
      <c r="U85" s="31"/>
      <c r="V85" s="31"/>
      <c r="W85" s="31" t="s">
        <v>181</v>
      </c>
      <c r="X85" s="31" t="s">
        <v>201</v>
      </c>
      <c r="Y85" s="19" t="s">
        <v>2676</v>
      </c>
      <c r="Z85" s="13" t="s">
        <v>2679</v>
      </c>
      <c r="AM85" s="19">
        <v>1</v>
      </c>
      <c r="AY85" s="19">
        <v>1</v>
      </c>
      <c r="BD85" s="19">
        <v>2</v>
      </c>
      <c r="BE85" s="19" t="s">
        <v>2756</v>
      </c>
      <c r="BF85" s="19" t="s">
        <v>855</v>
      </c>
      <c r="BK85" s="24"/>
      <c r="BL85" s="19">
        <v>1</v>
      </c>
      <c r="BM85" s="19">
        <v>0</v>
      </c>
      <c r="BN85" s="19">
        <v>1</v>
      </c>
      <c r="BO85" s="19">
        <v>0</v>
      </c>
      <c r="BP85" s="19">
        <v>1</v>
      </c>
      <c r="BQ85" s="19">
        <v>0</v>
      </c>
      <c r="BR85" s="19">
        <v>1</v>
      </c>
      <c r="FW85" s="69"/>
    </row>
    <row r="86" spans="2:179" ht="51.75" customHeight="1">
      <c r="B86" s="31">
        <v>81</v>
      </c>
      <c r="C86" s="63" t="s">
        <v>2770</v>
      </c>
      <c r="D86" s="63" t="s">
        <v>2771</v>
      </c>
      <c r="E86" s="31" t="s">
        <v>2676</v>
      </c>
      <c r="F86" s="31"/>
      <c r="G86" s="31" t="s">
        <v>2768</v>
      </c>
      <c r="H86" s="31" t="s">
        <v>1210</v>
      </c>
      <c r="I86" s="31" t="s">
        <v>2754</v>
      </c>
      <c r="J86" s="63" t="s">
        <v>2772</v>
      </c>
      <c r="K86" s="63" t="s">
        <v>3084</v>
      </c>
      <c r="L86" s="31" t="s">
        <v>1507</v>
      </c>
      <c r="M86" s="31" t="s">
        <v>1507</v>
      </c>
      <c r="N86" s="68" t="s">
        <v>3058</v>
      </c>
      <c r="O86" s="31"/>
      <c r="P86" s="31"/>
      <c r="Q86" s="31"/>
      <c r="R86" s="32"/>
      <c r="S86" s="31"/>
      <c r="T86" s="31"/>
      <c r="U86" s="31"/>
      <c r="V86" s="31"/>
      <c r="W86" s="31" t="s">
        <v>181</v>
      </c>
      <c r="X86" s="31" t="s">
        <v>201</v>
      </c>
      <c r="Y86" s="19" t="s">
        <v>2676</v>
      </c>
      <c r="Z86" s="13" t="s">
        <v>2679</v>
      </c>
      <c r="AM86" s="19">
        <v>1</v>
      </c>
      <c r="AY86" s="19">
        <v>1</v>
      </c>
      <c r="BD86" s="19">
        <v>2</v>
      </c>
      <c r="BE86" s="19" t="s">
        <v>2756</v>
      </c>
      <c r="BF86" s="19" t="s">
        <v>855</v>
      </c>
      <c r="BK86" s="24"/>
      <c r="BL86" s="19">
        <v>1</v>
      </c>
      <c r="BM86" s="19">
        <v>0</v>
      </c>
      <c r="BN86" s="19">
        <v>1</v>
      </c>
      <c r="BO86" s="19">
        <v>0</v>
      </c>
      <c r="BP86" s="19">
        <v>1</v>
      </c>
      <c r="BQ86" s="19">
        <v>0</v>
      </c>
      <c r="BR86" s="19">
        <v>1</v>
      </c>
      <c r="FW86" s="69"/>
    </row>
    <row r="87" spans="2:179" ht="51.75" customHeight="1">
      <c r="B87" s="31">
        <v>82</v>
      </c>
      <c r="C87" s="63" t="s">
        <v>2773</v>
      </c>
      <c r="D87" s="63" t="s">
        <v>3050</v>
      </c>
      <c r="E87" s="31" t="s">
        <v>2676</v>
      </c>
      <c r="F87" s="31"/>
      <c r="G87" s="31" t="s">
        <v>2774</v>
      </c>
      <c r="H87" s="31" t="s">
        <v>1210</v>
      </c>
      <c r="I87" s="31" t="s">
        <v>2775</v>
      </c>
      <c r="J87" s="63" t="s">
        <v>2776</v>
      </c>
      <c r="K87" s="63" t="s">
        <v>3084</v>
      </c>
      <c r="L87" s="31" t="s">
        <v>1507</v>
      </c>
      <c r="M87" s="31" t="s">
        <v>1507</v>
      </c>
      <c r="N87" s="68" t="s">
        <v>3058</v>
      </c>
      <c r="O87" s="31"/>
      <c r="P87" s="31"/>
      <c r="Q87" s="31"/>
      <c r="R87" s="32"/>
      <c r="S87" s="31"/>
      <c r="T87" s="31"/>
      <c r="U87" s="31"/>
      <c r="V87" s="31"/>
      <c r="W87" s="31" t="s">
        <v>181</v>
      </c>
      <c r="X87" s="31" t="s">
        <v>201</v>
      </c>
      <c r="Y87" s="19" t="s">
        <v>2676</v>
      </c>
      <c r="Z87" s="13" t="s">
        <v>2679</v>
      </c>
      <c r="AN87" s="19">
        <v>1</v>
      </c>
      <c r="AY87" s="19">
        <v>1</v>
      </c>
      <c r="BD87" s="19">
        <v>2</v>
      </c>
      <c r="BE87" s="19" t="s">
        <v>2777</v>
      </c>
      <c r="BF87" s="26" t="s">
        <v>38</v>
      </c>
      <c r="BK87" s="24"/>
      <c r="BL87" s="19">
        <v>1</v>
      </c>
      <c r="BM87" s="19">
        <v>0</v>
      </c>
      <c r="BN87" s="19">
        <v>1</v>
      </c>
      <c r="BO87" s="19">
        <v>0</v>
      </c>
      <c r="BP87" s="19">
        <v>1</v>
      </c>
      <c r="BQ87" s="19">
        <v>0</v>
      </c>
      <c r="BR87" s="19">
        <v>1</v>
      </c>
      <c r="FW87" s="69"/>
    </row>
    <row r="88" spans="2:179" ht="23.4" customHeight="1">
      <c r="B88" s="31">
        <v>83</v>
      </c>
      <c r="C88" s="63" t="s">
        <v>259</v>
      </c>
      <c r="D88" s="31" t="s">
        <v>260</v>
      </c>
      <c r="E88" s="31" t="s">
        <v>458</v>
      </c>
      <c r="F88" s="31"/>
      <c r="G88" s="31" t="s">
        <v>1372</v>
      </c>
      <c r="H88" s="31" t="s">
        <v>1204</v>
      </c>
      <c r="I88" s="31" t="s">
        <v>1206</v>
      </c>
      <c r="J88" s="63" t="s">
        <v>1267</v>
      </c>
      <c r="K88" s="63" t="s">
        <v>1508</v>
      </c>
      <c r="L88" s="31" t="s">
        <v>1509</v>
      </c>
      <c r="M88" s="31" t="s">
        <v>1612</v>
      </c>
      <c r="N88" s="34" t="s">
        <v>2981</v>
      </c>
      <c r="O88" s="31" t="s">
        <v>1506</v>
      </c>
      <c r="P88" s="31" t="s">
        <v>1506</v>
      </c>
      <c r="Q88" s="31" t="s">
        <v>1506</v>
      </c>
      <c r="R88" s="31"/>
      <c r="S88" s="31" t="s">
        <v>470</v>
      </c>
      <c r="T88" s="31" t="s">
        <v>475</v>
      </c>
      <c r="U88" s="31" t="s">
        <v>521</v>
      </c>
      <c r="V88" s="31" t="s">
        <v>521</v>
      </c>
      <c r="W88" s="31" t="s">
        <v>199</v>
      </c>
      <c r="X88" s="31" t="s">
        <v>199</v>
      </c>
      <c r="Y88" s="19" t="s">
        <v>689</v>
      </c>
      <c r="Z88" s="19" t="s">
        <v>2513</v>
      </c>
      <c r="AO88" s="19">
        <v>1</v>
      </c>
      <c r="AY88" s="19">
        <v>1</v>
      </c>
      <c r="BD88" s="19">
        <v>2</v>
      </c>
      <c r="BE88" s="19" t="s">
        <v>2607</v>
      </c>
      <c r="BF88" s="19" t="s">
        <v>39</v>
      </c>
      <c r="BG88" s="19">
        <v>1</v>
      </c>
      <c r="BH88" s="19">
        <v>1</v>
      </c>
      <c r="BJ88" s="24">
        <v>44701</v>
      </c>
      <c r="BK88" s="19">
        <v>8</v>
      </c>
      <c r="BL88" s="19">
        <v>1</v>
      </c>
      <c r="BM88" s="19">
        <v>1</v>
      </c>
      <c r="BN88" s="19" t="s">
        <v>986</v>
      </c>
      <c r="BO88" s="19">
        <v>0</v>
      </c>
      <c r="BP88" s="19">
        <v>1</v>
      </c>
      <c r="BQ88" s="19">
        <v>1</v>
      </c>
      <c r="BR88" s="19">
        <v>1</v>
      </c>
      <c r="BS88" s="19">
        <v>1</v>
      </c>
      <c r="BT88" s="19" t="s">
        <v>986</v>
      </c>
      <c r="BZ88" s="19">
        <v>1</v>
      </c>
      <c r="CB88" s="19">
        <v>1</v>
      </c>
      <c r="CC88" s="19">
        <v>1</v>
      </c>
      <c r="CJ88" s="19">
        <v>1</v>
      </c>
      <c r="CS88" s="19">
        <v>1</v>
      </c>
      <c r="CV88" s="19">
        <v>2</v>
      </c>
      <c r="CW88" s="19">
        <v>1</v>
      </c>
      <c r="CZ88" s="19">
        <v>1</v>
      </c>
      <c r="DJ88" s="19">
        <v>2</v>
      </c>
      <c r="FF88" s="19" t="s">
        <v>927</v>
      </c>
      <c r="FG88" s="17" t="s">
        <v>2662</v>
      </c>
      <c r="FH88" s="19" t="s">
        <v>928</v>
      </c>
      <c r="FI88" s="19" t="s">
        <v>929</v>
      </c>
      <c r="FO88" s="19">
        <v>1</v>
      </c>
      <c r="FQ88" s="19">
        <v>1</v>
      </c>
      <c r="FR88" s="19">
        <v>1</v>
      </c>
      <c r="FV88" s="26" t="s">
        <v>2449</v>
      </c>
      <c r="FW88" s="69"/>
    </row>
    <row r="89" spans="2:179" ht="35.25" customHeight="1">
      <c r="B89" s="31">
        <v>84</v>
      </c>
      <c r="C89" s="63" t="s">
        <v>276</v>
      </c>
      <c r="D89" s="31" t="s">
        <v>277</v>
      </c>
      <c r="E89" s="31" t="s">
        <v>171</v>
      </c>
      <c r="F89" s="31"/>
      <c r="G89" s="31" t="s">
        <v>1428</v>
      </c>
      <c r="H89" s="31" t="s">
        <v>1204</v>
      </c>
      <c r="I89" s="31" t="s">
        <v>1206</v>
      </c>
      <c r="J89" s="63" t="s">
        <v>1281</v>
      </c>
      <c r="K89" s="63" t="s">
        <v>1642</v>
      </c>
      <c r="L89" s="31" t="s">
        <v>1643</v>
      </c>
      <c r="M89" s="31" t="s">
        <v>1507</v>
      </c>
      <c r="N89" s="68" t="s">
        <v>3079</v>
      </c>
      <c r="O89" s="31" t="s">
        <v>1506</v>
      </c>
      <c r="P89" s="31" t="s">
        <v>1506</v>
      </c>
      <c r="Q89" s="31" t="s">
        <v>1506</v>
      </c>
      <c r="R89" s="31"/>
      <c r="S89" s="31" t="s">
        <v>470</v>
      </c>
      <c r="T89" s="31" t="s">
        <v>475</v>
      </c>
      <c r="U89" s="31" t="s">
        <v>536</v>
      </c>
      <c r="V89" s="31" t="s">
        <v>536</v>
      </c>
      <c r="W89" s="31" t="s">
        <v>181</v>
      </c>
      <c r="X89" s="31" t="s">
        <v>206</v>
      </c>
      <c r="Y89" s="19" t="s">
        <v>692</v>
      </c>
      <c r="Z89" s="19" t="s">
        <v>768</v>
      </c>
      <c r="AO89" s="19">
        <v>1</v>
      </c>
      <c r="AY89" s="19">
        <v>1</v>
      </c>
      <c r="BD89" s="19">
        <v>2</v>
      </c>
      <c r="BE89" s="19" t="s">
        <v>2611</v>
      </c>
      <c r="BF89" s="19" t="s">
        <v>39</v>
      </c>
      <c r="BG89" s="19">
        <v>1</v>
      </c>
      <c r="BK89" s="24"/>
      <c r="BL89" s="19">
        <v>1</v>
      </c>
      <c r="BM89" s="19">
        <v>1</v>
      </c>
      <c r="BN89" s="19">
        <v>1</v>
      </c>
      <c r="BO89" s="19">
        <v>1</v>
      </c>
      <c r="BP89" s="19">
        <v>1</v>
      </c>
      <c r="BQ89" s="19">
        <v>1</v>
      </c>
      <c r="BR89" s="19">
        <v>1</v>
      </c>
      <c r="BS89" s="19">
        <v>1</v>
      </c>
      <c r="BT89" s="19" t="s">
        <v>986</v>
      </c>
      <c r="BU89" s="19">
        <v>1</v>
      </c>
      <c r="BV89" s="19">
        <v>1</v>
      </c>
      <c r="BW89" s="19">
        <v>1</v>
      </c>
      <c r="BX89" s="19">
        <v>1</v>
      </c>
      <c r="CJ89" s="19">
        <v>1</v>
      </c>
      <c r="CM89" s="19">
        <v>1</v>
      </c>
      <c r="CV89" s="19">
        <v>2</v>
      </c>
      <c r="CW89" s="19">
        <v>1</v>
      </c>
      <c r="CZ89" s="19">
        <v>1</v>
      </c>
      <c r="DB89" s="19">
        <v>1</v>
      </c>
      <c r="DJ89" s="19">
        <v>3</v>
      </c>
      <c r="DM89" s="19">
        <v>1</v>
      </c>
      <c r="DN89" s="19" t="s">
        <v>1077</v>
      </c>
      <c r="DO89" s="19">
        <v>1</v>
      </c>
      <c r="DP89" s="19" t="s">
        <v>1078</v>
      </c>
      <c r="DQ89" s="19">
        <v>1</v>
      </c>
      <c r="DR89" s="19" t="s">
        <v>1079</v>
      </c>
      <c r="DU89" s="19">
        <v>1</v>
      </c>
      <c r="DV89" s="19">
        <v>1</v>
      </c>
      <c r="DX89" s="19">
        <v>1</v>
      </c>
      <c r="EI89" s="19">
        <v>1</v>
      </c>
      <c r="EJ89" s="19">
        <v>1</v>
      </c>
      <c r="EK89" s="19">
        <v>1</v>
      </c>
      <c r="ES89" s="19">
        <v>1</v>
      </c>
      <c r="FB89" s="19">
        <v>1</v>
      </c>
      <c r="FC89" s="19">
        <v>1</v>
      </c>
      <c r="FJ89" s="19">
        <v>1</v>
      </c>
      <c r="FM89" s="19">
        <v>1</v>
      </c>
      <c r="FQ89" s="19">
        <v>1</v>
      </c>
      <c r="FV89" s="26" t="s">
        <v>2454</v>
      </c>
      <c r="FW89" s="75" t="s">
        <v>3079</v>
      </c>
    </row>
    <row r="90" spans="2:179" ht="23.4" customHeight="1">
      <c r="B90" s="31">
        <v>85</v>
      </c>
      <c r="C90" s="63" t="s">
        <v>287</v>
      </c>
      <c r="D90" s="31" t="s">
        <v>288</v>
      </c>
      <c r="E90" s="31" t="s">
        <v>171</v>
      </c>
      <c r="F90" s="31"/>
      <c r="G90" s="31" t="s">
        <v>1420</v>
      </c>
      <c r="H90" s="31" t="s">
        <v>1204</v>
      </c>
      <c r="I90" s="31" t="s">
        <v>1206</v>
      </c>
      <c r="J90" s="63" t="s">
        <v>1273</v>
      </c>
      <c r="K90" s="63" t="s">
        <v>1659</v>
      </c>
      <c r="L90" s="31" t="s">
        <v>1660</v>
      </c>
      <c r="M90" s="31" t="s">
        <v>1661</v>
      </c>
      <c r="N90" s="34" t="s">
        <v>2982</v>
      </c>
      <c r="O90" s="31" t="s">
        <v>1662</v>
      </c>
      <c r="P90" s="31" t="s">
        <v>1663</v>
      </c>
      <c r="Q90" s="31" t="s">
        <v>1506</v>
      </c>
      <c r="R90" s="31"/>
      <c r="S90" s="31" t="s">
        <v>470</v>
      </c>
      <c r="T90" s="31" t="s">
        <v>475</v>
      </c>
      <c r="U90" s="31" t="s">
        <v>544</v>
      </c>
      <c r="V90" s="31" t="s">
        <v>545</v>
      </c>
      <c r="W90" s="31" t="s">
        <v>181</v>
      </c>
      <c r="X90" s="31" t="s">
        <v>206</v>
      </c>
      <c r="Y90" s="19" t="s">
        <v>2910</v>
      </c>
      <c r="Z90" s="19" t="s">
        <v>771</v>
      </c>
      <c r="AO90" s="19">
        <v>1</v>
      </c>
      <c r="AY90" s="19">
        <v>1</v>
      </c>
      <c r="AZ90" s="19">
        <v>1</v>
      </c>
      <c r="BD90" s="19">
        <v>3</v>
      </c>
      <c r="BE90" s="19" t="s">
        <v>2911</v>
      </c>
      <c r="BF90" s="19" t="s">
        <v>39</v>
      </c>
      <c r="BG90" s="19">
        <v>1</v>
      </c>
      <c r="BH90" s="19">
        <v>1</v>
      </c>
      <c r="BJ90" s="24">
        <v>44713</v>
      </c>
      <c r="BK90" s="19">
        <v>13</v>
      </c>
      <c r="BL90" s="19">
        <v>1</v>
      </c>
      <c r="BM90" s="19">
        <v>1</v>
      </c>
      <c r="BN90" s="19">
        <v>1</v>
      </c>
      <c r="BO90" s="19">
        <v>1</v>
      </c>
      <c r="BP90" s="19">
        <v>1</v>
      </c>
      <c r="BQ90" s="19">
        <v>1</v>
      </c>
      <c r="BR90" s="19">
        <v>1</v>
      </c>
      <c r="BS90" s="19">
        <v>1</v>
      </c>
      <c r="BT90" s="19" t="s">
        <v>986</v>
      </c>
      <c r="BZ90" s="19">
        <v>1</v>
      </c>
      <c r="CA90" s="19">
        <v>1</v>
      </c>
      <c r="CB90" s="19">
        <v>1</v>
      </c>
      <c r="CC90" s="19">
        <v>1</v>
      </c>
      <c r="CJ90" s="19">
        <v>1</v>
      </c>
      <c r="CK90" s="19">
        <v>1</v>
      </c>
      <c r="CL90" s="19">
        <v>1</v>
      </c>
      <c r="CS90" s="19">
        <v>1</v>
      </c>
      <c r="CV90" s="19">
        <v>4</v>
      </c>
      <c r="CW90" s="19">
        <v>1</v>
      </c>
      <c r="CZ90" s="19">
        <v>1</v>
      </c>
      <c r="DJ90" s="19">
        <v>2</v>
      </c>
      <c r="DK90" s="19">
        <v>1</v>
      </c>
      <c r="DL90" s="19" t="s">
        <v>1084</v>
      </c>
      <c r="DQ90" s="19">
        <v>1</v>
      </c>
      <c r="DR90" s="19" t="s">
        <v>1085</v>
      </c>
      <c r="DT90" s="19" t="s">
        <v>1086</v>
      </c>
      <c r="DU90" s="19">
        <v>1</v>
      </c>
      <c r="DX90" s="19">
        <v>1</v>
      </c>
      <c r="EE90" s="19">
        <v>1</v>
      </c>
      <c r="EF90" s="19" t="s">
        <v>1087</v>
      </c>
      <c r="EI90" s="19">
        <v>1</v>
      </c>
      <c r="EP90" s="19">
        <v>1</v>
      </c>
      <c r="EQ90" s="19">
        <v>1</v>
      </c>
      <c r="ER90" s="19" t="s">
        <v>1088</v>
      </c>
      <c r="ES90" s="19">
        <v>1</v>
      </c>
      <c r="EU90" s="19">
        <v>1</v>
      </c>
      <c r="EV90" s="19">
        <v>1</v>
      </c>
      <c r="EW90" s="19">
        <v>1</v>
      </c>
      <c r="EX90" s="19">
        <v>1</v>
      </c>
      <c r="EY90" s="19">
        <v>1</v>
      </c>
      <c r="EZ90" s="19" t="s">
        <v>1089</v>
      </c>
      <c r="FC90" s="19">
        <v>1</v>
      </c>
      <c r="FD90" s="19">
        <v>1</v>
      </c>
      <c r="FE90" s="19" t="s">
        <v>1090</v>
      </c>
      <c r="FF90" s="19" t="s">
        <v>938</v>
      </c>
      <c r="FG90" s="19" t="s">
        <v>939</v>
      </c>
      <c r="FH90" s="19" t="s">
        <v>940</v>
      </c>
      <c r="FI90" s="19" t="s">
        <v>941</v>
      </c>
      <c r="FJ90" s="19">
        <v>1</v>
      </c>
      <c r="FK90" s="19">
        <v>1</v>
      </c>
      <c r="FL90" s="19">
        <v>1</v>
      </c>
      <c r="FQ90" s="19">
        <v>1</v>
      </c>
      <c r="FU90" s="19">
        <v>1</v>
      </c>
      <c r="FV90" s="26" t="s">
        <v>2448</v>
      </c>
      <c r="FW90" s="69"/>
    </row>
    <row r="91" spans="2:179" ht="23.4" customHeight="1">
      <c r="B91" s="31">
        <v>86</v>
      </c>
      <c r="C91" s="63" t="s">
        <v>306</v>
      </c>
      <c r="D91" s="31" t="s">
        <v>307</v>
      </c>
      <c r="E91" s="31" t="s">
        <v>171</v>
      </c>
      <c r="F91" s="31"/>
      <c r="G91" s="31" t="s">
        <v>1372</v>
      </c>
      <c r="H91" s="31" t="s">
        <v>1210</v>
      </c>
      <c r="I91" s="31" t="s">
        <v>1296</v>
      </c>
      <c r="J91" s="63" t="s">
        <v>1263</v>
      </c>
      <c r="K91" s="63" t="s">
        <v>1606</v>
      </c>
      <c r="L91" s="31" t="s">
        <v>1507</v>
      </c>
      <c r="M91" s="31" t="s">
        <v>1707</v>
      </c>
      <c r="N91" s="34" t="s">
        <v>2983</v>
      </c>
      <c r="O91" s="31" t="s">
        <v>1708</v>
      </c>
      <c r="P91" s="31" t="s">
        <v>1506</v>
      </c>
      <c r="Q91" s="31" t="s">
        <v>1709</v>
      </c>
      <c r="R91" s="31"/>
      <c r="S91" s="31" t="s">
        <v>470</v>
      </c>
      <c r="T91" s="31" t="s">
        <v>2471</v>
      </c>
      <c r="U91" s="31" t="s">
        <v>565</v>
      </c>
      <c r="V91" s="31" t="s">
        <v>481</v>
      </c>
      <c r="W91" s="31" t="s">
        <v>185</v>
      </c>
      <c r="X91" s="31" t="s">
        <v>185</v>
      </c>
      <c r="Y91" s="19" t="s">
        <v>2511</v>
      </c>
      <c r="Z91" s="19" t="s">
        <v>2912</v>
      </c>
      <c r="AO91" s="19">
        <v>1</v>
      </c>
      <c r="BD91" s="19">
        <v>1</v>
      </c>
      <c r="BE91" s="19" t="s">
        <v>875</v>
      </c>
      <c r="BF91" s="19" t="s">
        <v>39</v>
      </c>
      <c r="BI91" s="19">
        <v>1</v>
      </c>
      <c r="BK91" s="24"/>
      <c r="BL91" s="19">
        <v>1</v>
      </c>
      <c r="BM91" s="19">
        <v>1</v>
      </c>
      <c r="BN91" s="19">
        <v>1</v>
      </c>
      <c r="BO91" s="19">
        <v>1</v>
      </c>
      <c r="BP91" s="19">
        <v>1</v>
      </c>
      <c r="BQ91" s="19">
        <v>1</v>
      </c>
      <c r="BR91" s="19">
        <v>1</v>
      </c>
      <c r="BS91" s="19">
        <v>1</v>
      </c>
      <c r="BT91" s="19" t="s">
        <v>986</v>
      </c>
      <c r="CE91" s="19">
        <v>1</v>
      </c>
      <c r="CF91" s="19">
        <v>1</v>
      </c>
      <c r="CG91" s="19">
        <v>1</v>
      </c>
      <c r="CH91" s="19">
        <v>1</v>
      </c>
      <c r="CV91" s="19">
        <v>0</v>
      </c>
      <c r="DJ91" s="19">
        <v>0</v>
      </c>
      <c r="FV91" s="26" t="s">
        <v>2449</v>
      </c>
      <c r="FW91" s="69"/>
    </row>
    <row r="92" spans="2:179" ht="23.4" customHeight="1">
      <c r="B92" s="31">
        <v>87</v>
      </c>
      <c r="C92" s="63" t="s">
        <v>366</v>
      </c>
      <c r="D92" s="31" t="s">
        <v>367</v>
      </c>
      <c r="E92" s="31" t="s">
        <v>179</v>
      </c>
      <c r="F92" s="31"/>
      <c r="G92" s="31" t="s">
        <v>1473</v>
      </c>
      <c r="H92" s="31" t="s">
        <v>1204</v>
      </c>
      <c r="I92" s="31" t="s">
        <v>1206</v>
      </c>
      <c r="J92" s="63" t="s">
        <v>1327</v>
      </c>
      <c r="K92" s="63" t="s">
        <v>1788</v>
      </c>
      <c r="L92" s="31" t="s">
        <v>1789</v>
      </c>
      <c r="M92" s="31" t="s">
        <v>1790</v>
      </c>
      <c r="N92" s="34" t="s">
        <v>2984</v>
      </c>
      <c r="O92" s="31" t="s">
        <v>1506</v>
      </c>
      <c r="P92" s="31" t="s">
        <v>1506</v>
      </c>
      <c r="Q92" s="31" t="s">
        <v>1506</v>
      </c>
      <c r="R92" s="31"/>
      <c r="S92" s="31" t="s">
        <v>471</v>
      </c>
      <c r="T92" s="31" t="s">
        <v>474</v>
      </c>
      <c r="U92" s="31" t="s">
        <v>612</v>
      </c>
      <c r="V92" s="31" t="s">
        <v>481</v>
      </c>
      <c r="W92" s="31" t="s">
        <v>183</v>
      </c>
      <c r="X92" s="31" t="s">
        <v>191</v>
      </c>
      <c r="Y92" s="19" t="s">
        <v>2913</v>
      </c>
      <c r="Z92" s="19" t="s">
        <v>808</v>
      </c>
      <c r="AO92" s="19">
        <v>1</v>
      </c>
      <c r="AY92" s="19">
        <v>1</v>
      </c>
      <c r="BD92" s="19">
        <v>2</v>
      </c>
      <c r="BE92" s="19" t="s">
        <v>2611</v>
      </c>
      <c r="BF92" s="19" t="s">
        <v>39</v>
      </c>
      <c r="BI92" s="19">
        <v>1</v>
      </c>
      <c r="BK92" s="24"/>
      <c r="BL92" s="19">
        <v>1</v>
      </c>
      <c r="BM92" s="19">
        <v>1</v>
      </c>
      <c r="BN92" s="19">
        <v>1</v>
      </c>
      <c r="BO92" s="19">
        <v>1</v>
      </c>
      <c r="BP92" s="19">
        <v>1</v>
      </c>
      <c r="BQ92" s="19">
        <v>1</v>
      </c>
      <c r="BR92" s="19">
        <v>1</v>
      </c>
      <c r="BS92" s="19">
        <v>1</v>
      </c>
      <c r="BT92" s="19" t="s">
        <v>2667</v>
      </c>
      <c r="CE92" s="19">
        <v>1</v>
      </c>
      <c r="CF92" s="19">
        <v>1</v>
      </c>
      <c r="CG92" s="19">
        <v>1</v>
      </c>
      <c r="CH92" s="19">
        <v>1</v>
      </c>
      <c r="CI92" s="19" t="s">
        <v>905</v>
      </c>
      <c r="CV92" s="19">
        <v>0</v>
      </c>
      <c r="DJ92" s="19">
        <v>0</v>
      </c>
      <c r="FV92" s="26" t="s">
        <v>2452</v>
      </c>
      <c r="FW92" s="69"/>
    </row>
    <row r="93" spans="2:179" ht="23.4" customHeight="1">
      <c r="B93" s="31">
        <v>88</v>
      </c>
      <c r="C93" s="63" t="s">
        <v>379</v>
      </c>
      <c r="D93" s="31" t="s">
        <v>380</v>
      </c>
      <c r="E93" s="31" t="s">
        <v>179</v>
      </c>
      <c r="F93" s="31"/>
      <c r="G93" s="31" t="s">
        <v>1480</v>
      </c>
      <c r="H93" s="31" t="s">
        <v>1210</v>
      </c>
      <c r="I93" s="31" t="s">
        <v>1206</v>
      </c>
      <c r="J93" s="63" t="s">
        <v>1334</v>
      </c>
      <c r="K93" s="63" t="s">
        <v>2914</v>
      </c>
      <c r="L93" s="31" t="s">
        <v>1813</v>
      </c>
      <c r="M93" s="31" t="s">
        <v>1814</v>
      </c>
      <c r="N93" s="34" t="s">
        <v>2985</v>
      </c>
      <c r="O93" s="31" t="s">
        <v>1506</v>
      </c>
      <c r="P93" s="31" t="s">
        <v>1506</v>
      </c>
      <c r="Q93" s="31" t="s">
        <v>1653</v>
      </c>
      <c r="R93" s="31"/>
      <c r="S93" s="31" t="s">
        <v>471</v>
      </c>
      <c r="T93" s="31" t="s">
        <v>474</v>
      </c>
      <c r="U93" s="31" t="s">
        <v>621</v>
      </c>
      <c r="V93" s="31" t="s">
        <v>481</v>
      </c>
      <c r="W93" s="31" t="s">
        <v>183</v>
      </c>
      <c r="X93" s="31" t="s">
        <v>191</v>
      </c>
      <c r="Y93" s="19" t="s">
        <v>2516</v>
      </c>
      <c r="Z93" s="19" t="s">
        <v>729</v>
      </c>
      <c r="AO93" s="19">
        <v>1</v>
      </c>
      <c r="AY93" s="19">
        <v>1</v>
      </c>
      <c r="BD93" s="19">
        <v>2</v>
      </c>
      <c r="BE93" s="19" t="s">
        <v>2611</v>
      </c>
      <c r="BF93" s="19" t="s">
        <v>39</v>
      </c>
      <c r="BI93" s="19">
        <v>1</v>
      </c>
      <c r="BK93" s="24"/>
      <c r="BL93" s="19">
        <v>1</v>
      </c>
      <c r="BM93" s="19">
        <v>1</v>
      </c>
      <c r="BN93" s="19">
        <v>1</v>
      </c>
      <c r="BO93" s="19">
        <v>1</v>
      </c>
      <c r="BP93" s="19">
        <v>1</v>
      </c>
      <c r="BQ93" s="19">
        <v>1</v>
      </c>
      <c r="BR93" s="19">
        <v>1</v>
      </c>
      <c r="BS93" s="19">
        <v>1</v>
      </c>
      <c r="BT93" s="19" t="s">
        <v>986</v>
      </c>
      <c r="CE93" s="19">
        <v>1</v>
      </c>
      <c r="CF93" s="19">
        <v>1</v>
      </c>
      <c r="CG93" s="19">
        <v>1</v>
      </c>
      <c r="CH93" s="19">
        <v>1</v>
      </c>
      <c r="CV93" s="19">
        <v>0</v>
      </c>
      <c r="DJ93" s="19">
        <v>0</v>
      </c>
      <c r="FV93" s="26" t="s">
        <v>2452</v>
      </c>
      <c r="FW93" s="69"/>
    </row>
    <row r="94" spans="2:179" ht="23.4" customHeight="1">
      <c r="B94" s="31">
        <v>89</v>
      </c>
      <c r="C94" s="63" t="s">
        <v>433</v>
      </c>
      <c r="D94" s="31" t="s">
        <v>434</v>
      </c>
      <c r="E94" s="31" t="s">
        <v>179</v>
      </c>
      <c r="F94" s="31"/>
      <c r="G94" s="31" t="s">
        <v>1499</v>
      </c>
      <c r="H94" s="31" t="s">
        <v>1210</v>
      </c>
      <c r="I94" s="31" t="s">
        <v>1213</v>
      </c>
      <c r="J94" s="63" t="s">
        <v>1362</v>
      </c>
      <c r="K94" s="63" t="s">
        <v>1906</v>
      </c>
      <c r="L94" s="31" t="s">
        <v>1906</v>
      </c>
      <c r="M94" s="31" t="s">
        <v>1907</v>
      </c>
      <c r="N94" s="34" t="s">
        <v>2986</v>
      </c>
      <c r="O94" s="31" t="s">
        <v>1507</v>
      </c>
      <c r="P94" s="31" t="s">
        <v>1507</v>
      </c>
      <c r="Q94" s="31" t="s">
        <v>1507</v>
      </c>
      <c r="R94" s="31"/>
      <c r="S94" s="31" t="s">
        <v>471</v>
      </c>
      <c r="T94" s="31" t="s">
        <v>476</v>
      </c>
      <c r="U94" s="31" t="s">
        <v>481</v>
      </c>
      <c r="V94" s="31" t="s">
        <v>481</v>
      </c>
      <c r="W94" s="31" t="s">
        <v>183</v>
      </c>
      <c r="X94" s="31" t="s">
        <v>193</v>
      </c>
      <c r="Y94" s="19" t="s">
        <v>735</v>
      </c>
      <c r="Z94" s="19" t="s">
        <v>832</v>
      </c>
      <c r="AO94" s="19">
        <v>1</v>
      </c>
      <c r="AY94" s="19">
        <v>1</v>
      </c>
      <c r="BD94" s="19">
        <v>2</v>
      </c>
      <c r="BE94" s="19" t="s">
        <v>2611</v>
      </c>
      <c r="BF94" s="19" t="s">
        <v>39</v>
      </c>
      <c r="BI94" s="19">
        <v>1</v>
      </c>
      <c r="BK94" s="24"/>
      <c r="BL94" s="19">
        <v>1</v>
      </c>
      <c r="BM94" s="19">
        <v>1</v>
      </c>
      <c r="BN94" s="19">
        <v>1</v>
      </c>
      <c r="BO94" s="19">
        <v>1</v>
      </c>
      <c r="BP94" s="19">
        <v>1</v>
      </c>
      <c r="BQ94" s="19">
        <v>1</v>
      </c>
      <c r="BR94" s="19">
        <v>1</v>
      </c>
      <c r="BS94" s="19">
        <v>1</v>
      </c>
      <c r="BT94" s="19" t="s">
        <v>986</v>
      </c>
      <c r="CE94" s="19">
        <v>1</v>
      </c>
      <c r="CF94" s="19">
        <v>1</v>
      </c>
      <c r="CG94" s="19">
        <v>1</v>
      </c>
      <c r="CH94" s="19">
        <v>1</v>
      </c>
      <c r="CV94" s="19">
        <v>0</v>
      </c>
      <c r="CX94" s="19">
        <v>1</v>
      </c>
      <c r="CY94" s="19">
        <v>1</v>
      </c>
      <c r="CZ94" s="19">
        <v>1</v>
      </c>
      <c r="DJ94" s="19">
        <v>3</v>
      </c>
      <c r="FV94" s="26" t="s">
        <v>2451</v>
      </c>
      <c r="FW94" s="69"/>
    </row>
    <row r="95" spans="2:179" ht="23.4" customHeight="1">
      <c r="B95" s="31">
        <v>90</v>
      </c>
      <c r="C95" s="63" t="s">
        <v>436</v>
      </c>
      <c r="D95" s="31" t="s">
        <v>437</v>
      </c>
      <c r="E95" s="31" t="s">
        <v>179</v>
      </c>
      <c r="F95" s="31"/>
      <c r="G95" s="31" t="s">
        <v>1410</v>
      </c>
      <c r="H95" s="31" t="s">
        <v>1210</v>
      </c>
      <c r="I95" s="31" t="s">
        <v>1268</v>
      </c>
      <c r="J95" s="63" t="s">
        <v>1364</v>
      </c>
      <c r="K95" s="63" t="s">
        <v>1909</v>
      </c>
      <c r="L95" s="31" t="s">
        <v>1910</v>
      </c>
      <c r="M95" s="31" t="s">
        <v>1911</v>
      </c>
      <c r="N95" s="34" t="s">
        <v>2987</v>
      </c>
      <c r="O95" s="31" t="s">
        <v>1912</v>
      </c>
      <c r="P95" s="31" t="s">
        <v>1507</v>
      </c>
      <c r="Q95" s="31" t="s">
        <v>1507</v>
      </c>
      <c r="R95" s="31"/>
      <c r="S95" s="31" t="s">
        <v>471</v>
      </c>
      <c r="T95" s="31" t="s">
        <v>476</v>
      </c>
      <c r="U95" s="31" t="s">
        <v>652</v>
      </c>
      <c r="V95" s="31" t="s">
        <v>653</v>
      </c>
      <c r="W95" s="31" t="s">
        <v>183</v>
      </c>
      <c r="X95" s="31" t="s">
        <v>192</v>
      </c>
      <c r="Y95" s="19" t="s">
        <v>2522</v>
      </c>
      <c r="Z95" s="19" t="s">
        <v>3045</v>
      </c>
      <c r="AO95" s="19">
        <v>1</v>
      </c>
      <c r="AZ95" s="19">
        <v>1</v>
      </c>
      <c r="BC95" s="19">
        <v>1</v>
      </c>
      <c r="BD95" s="19">
        <v>3</v>
      </c>
      <c r="BE95" s="19" t="s">
        <v>894</v>
      </c>
      <c r="BF95" s="19" t="s">
        <v>39</v>
      </c>
      <c r="BG95" s="19">
        <v>1</v>
      </c>
      <c r="BH95" s="19">
        <v>1</v>
      </c>
      <c r="BJ95" s="24">
        <v>44755</v>
      </c>
      <c r="BK95" s="19">
        <v>25</v>
      </c>
      <c r="BL95" s="19">
        <v>1</v>
      </c>
      <c r="BM95" s="19">
        <v>1</v>
      </c>
      <c r="BN95" s="19">
        <v>1</v>
      </c>
      <c r="BO95" s="19">
        <v>1</v>
      </c>
      <c r="BP95" s="19">
        <v>1</v>
      </c>
      <c r="BQ95" s="19">
        <v>1</v>
      </c>
      <c r="BR95" s="19">
        <v>1</v>
      </c>
      <c r="BS95" s="19">
        <v>1</v>
      </c>
      <c r="BT95" s="19" t="s">
        <v>986</v>
      </c>
      <c r="BZ95" s="19">
        <v>1</v>
      </c>
      <c r="CA95" s="19">
        <v>1</v>
      </c>
      <c r="CB95" s="19">
        <v>1</v>
      </c>
      <c r="CC95" s="19">
        <v>1</v>
      </c>
      <c r="CL95" s="19">
        <v>1</v>
      </c>
      <c r="CN95" s="19">
        <v>1</v>
      </c>
      <c r="CV95" s="19">
        <v>2</v>
      </c>
      <c r="CW95" s="19">
        <v>1</v>
      </c>
      <c r="DA95" s="19">
        <v>1</v>
      </c>
      <c r="DJ95" s="19">
        <v>2</v>
      </c>
      <c r="DK95" s="19">
        <v>1</v>
      </c>
      <c r="DL95" s="19" t="s">
        <v>1179</v>
      </c>
      <c r="DQ95" s="19">
        <v>1</v>
      </c>
      <c r="DR95" s="19" t="s">
        <v>1180</v>
      </c>
      <c r="DV95" s="19">
        <v>1</v>
      </c>
      <c r="DW95" s="19">
        <v>1</v>
      </c>
      <c r="EE95" s="19">
        <v>1</v>
      </c>
      <c r="EF95" s="19" t="s">
        <v>1181</v>
      </c>
      <c r="EH95" s="19">
        <v>1</v>
      </c>
      <c r="EQ95" s="19">
        <v>1</v>
      </c>
      <c r="ER95" s="19" t="s">
        <v>1182</v>
      </c>
      <c r="EW95" s="19">
        <v>1</v>
      </c>
      <c r="FC95" s="19">
        <v>1</v>
      </c>
      <c r="FE95" s="19" t="s">
        <v>1183</v>
      </c>
      <c r="FF95" s="19" t="s">
        <v>974</v>
      </c>
      <c r="FG95" s="19" t="s">
        <v>975</v>
      </c>
      <c r="FH95" s="19" t="s">
        <v>976</v>
      </c>
      <c r="FI95" s="19" t="s">
        <v>977</v>
      </c>
      <c r="FP95" s="19">
        <v>1</v>
      </c>
      <c r="FV95" s="26" t="s">
        <v>2448</v>
      </c>
      <c r="FW95" s="69"/>
    </row>
    <row r="96" spans="2:179" ht="51.75" customHeight="1">
      <c r="B96" s="31">
        <v>91</v>
      </c>
      <c r="C96" s="63" t="s">
        <v>2778</v>
      </c>
      <c r="D96" s="63" t="s">
        <v>2779</v>
      </c>
      <c r="E96" s="31" t="s">
        <v>2676</v>
      </c>
      <c r="F96" s="31"/>
      <c r="G96" s="31" t="s">
        <v>2780</v>
      </c>
      <c r="H96" s="31" t="s">
        <v>1210</v>
      </c>
      <c r="I96" s="31" t="s">
        <v>2781</v>
      </c>
      <c r="J96" s="63" t="s">
        <v>2782</v>
      </c>
      <c r="K96" s="63" t="s">
        <v>3084</v>
      </c>
      <c r="L96" s="31" t="s">
        <v>1507</v>
      </c>
      <c r="M96" s="31" t="s">
        <v>1507</v>
      </c>
      <c r="N96" s="68" t="s">
        <v>3058</v>
      </c>
      <c r="O96" s="31"/>
      <c r="P96" s="31"/>
      <c r="Q96" s="31"/>
      <c r="R96" s="32"/>
      <c r="S96" s="31"/>
      <c r="T96" s="31"/>
      <c r="U96" s="31"/>
      <c r="V96" s="31"/>
      <c r="W96" s="31" t="s">
        <v>181</v>
      </c>
      <c r="X96" s="31" t="s">
        <v>201</v>
      </c>
      <c r="Y96" s="19" t="s">
        <v>2676</v>
      </c>
      <c r="Z96" s="13" t="s">
        <v>2679</v>
      </c>
      <c r="AO96" s="19">
        <v>1</v>
      </c>
      <c r="AY96" s="19">
        <v>1</v>
      </c>
      <c r="BD96" s="19">
        <v>2</v>
      </c>
      <c r="BE96" s="19" t="s">
        <v>2783</v>
      </c>
      <c r="BF96" s="19" t="s">
        <v>39</v>
      </c>
      <c r="BK96" s="24"/>
      <c r="BL96" s="19">
        <v>1</v>
      </c>
      <c r="BM96" s="19">
        <v>0</v>
      </c>
      <c r="BN96" s="19">
        <v>1</v>
      </c>
      <c r="BO96" s="19">
        <v>0</v>
      </c>
      <c r="BP96" s="19">
        <v>1</v>
      </c>
      <c r="BQ96" s="19">
        <v>0</v>
      </c>
      <c r="BR96" s="19">
        <v>1</v>
      </c>
      <c r="FW96" s="69"/>
    </row>
    <row r="97" spans="2:179" ht="51.75" customHeight="1">
      <c r="B97" s="31">
        <v>92</v>
      </c>
      <c r="C97" s="63" t="s">
        <v>2784</v>
      </c>
      <c r="D97" s="63" t="s">
        <v>2785</v>
      </c>
      <c r="E97" s="31" t="s">
        <v>2676</v>
      </c>
      <c r="F97" s="31"/>
      <c r="G97" s="31" t="s">
        <v>2786</v>
      </c>
      <c r="H97" s="31" t="s">
        <v>1210</v>
      </c>
      <c r="I97" s="31" t="s">
        <v>2787</v>
      </c>
      <c r="J97" s="63" t="s">
        <v>2788</v>
      </c>
      <c r="K97" s="63" t="s">
        <v>3084</v>
      </c>
      <c r="L97" s="31" t="s">
        <v>1507</v>
      </c>
      <c r="M97" s="31" t="s">
        <v>1507</v>
      </c>
      <c r="N97" s="68" t="s">
        <v>3058</v>
      </c>
      <c r="O97" s="31"/>
      <c r="P97" s="31"/>
      <c r="Q97" s="31"/>
      <c r="R97" s="32"/>
      <c r="S97" s="31"/>
      <c r="T97" s="31"/>
      <c r="U97" s="31"/>
      <c r="V97" s="31"/>
      <c r="W97" s="31" t="s">
        <v>181</v>
      </c>
      <c r="X97" s="31" t="s">
        <v>201</v>
      </c>
      <c r="Y97" s="19" t="s">
        <v>2676</v>
      </c>
      <c r="Z97" s="13" t="s">
        <v>2679</v>
      </c>
      <c r="AP97" s="19">
        <v>1</v>
      </c>
      <c r="AY97" s="19">
        <v>1</v>
      </c>
      <c r="BD97" s="19">
        <v>2</v>
      </c>
      <c r="BE97" s="19" t="s">
        <v>2789</v>
      </c>
      <c r="BF97" s="15" t="s">
        <v>40</v>
      </c>
      <c r="BK97" s="24"/>
      <c r="BL97" s="19">
        <v>1</v>
      </c>
      <c r="BM97" s="19">
        <v>0</v>
      </c>
      <c r="BN97" s="19">
        <v>1</v>
      </c>
      <c r="BO97" s="19">
        <v>0</v>
      </c>
      <c r="BP97" s="19">
        <v>1</v>
      </c>
      <c r="BQ97" s="19">
        <v>0</v>
      </c>
      <c r="BR97" s="19">
        <v>1</v>
      </c>
      <c r="FW97" s="69"/>
    </row>
    <row r="98" spans="2:179" ht="51.75" customHeight="1">
      <c r="B98" s="31">
        <v>93</v>
      </c>
      <c r="C98" s="63" t="s">
        <v>2790</v>
      </c>
      <c r="D98" s="63" t="s">
        <v>2791</v>
      </c>
      <c r="E98" s="31" t="s">
        <v>2676</v>
      </c>
      <c r="F98" s="31"/>
      <c r="G98" s="31" t="s">
        <v>2792</v>
      </c>
      <c r="H98" s="31" t="s">
        <v>1210</v>
      </c>
      <c r="I98" s="31" t="s">
        <v>2787</v>
      </c>
      <c r="J98" s="63" t="s">
        <v>3095</v>
      </c>
      <c r="K98" s="63" t="s">
        <v>3084</v>
      </c>
      <c r="L98" s="31" t="s">
        <v>1507</v>
      </c>
      <c r="M98" s="31" t="s">
        <v>1507</v>
      </c>
      <c r="N98" s="68" t="s">
        <v>3058</v>
      </c>
      <c r="O98" s="31"/>
      <c r="P98" s="31"/>
      <c r="Q98" s="31"/>
      <c r="R98" s="32"/>
      <c r="S98" s="31"/>
      <c r="T98" s="31"/>
      <c r="U98" s="31"/>
      <c r="V98" s="31"/>
      <c r="W98" s="31" t="s">
        <v>181</v>
      </c>
      <c r="X98" s="31" t="s">
        <v>201</v>
      </c>
      <c r="Y98" s="19" t="s">
        <v>2676</v>
      </c>
      <c r="Z98" s="13" t="s">
        <v>2679</v>
      </c>
      <c r="AP98" s="19">
        <v>1</v>
      </c>
      <c r="AY98" s="19">
        <v>1</v>
      </c>
      <c r="BD98" s="19">
        <v>2</v>
      </c>
      <c r="BE98" s="19" t="s">
        <v>2789</v>
      </c>
      <c r="BF98" s="15" t="s">
        <v>40</v>
      </c>
      <c r="BK98" s="24"/>
      <c r="BL98" s="19">
        <v>1</v>
      </c>
      <c r="BM98" s="19">
        <v>0</v>
      </c>
      <c r="BN98" s="19">
        <v>1</v>
      </c>
      <c r="BO98" s="19">
        <v>0</v>
      </c>
      <c r="BP98" s="19">
        <v>1</v>
      </c>
      <c r="BQ98" s="19">
        <v>0</v>
      </c>
      <c r="BR98" s="19">
        <v>1</v>
      </c>
      <c r="FW98" s="69"/>
    </row>
    <row r="99" spans="2:179" ht="51.75" customHeight="1">
      <c r="B99" s="31">
        <v>94</v>
      </c>
      <c r="C99" s="63" t="s">
        <v>2793</v>
      </c>
      <c r="D99" s="63" t="s">
        <v>2794</v>
      </c>
      <c r="E99" s="31" t="s">
        <v>2676</v>
      </c>
      <c r="F99" s="31"/>
      <c r="G99" s="31" t="s">
        <v>2795</v>
      </c>
      <c r="H99" s="31" t="s">
        <v>1210</v>
      </c>
      <c r="I99" s="31" t="s">
        <v>2787</v>
      </c>
      <c r="J99" s="63" t="s">
        <v>2796</v>
      </c>
      <c r="K99" s="63" t="s">
        <v>3084</v>
      </c>
      <c r="L99" s="31" t="s">
        <v>1507</v>
      </c>
      <c r="M99" s="31" t="s">
        <v>1507</v>
      </c>
      <c r="N99" s="68" t="s">
        <v>3058</v>
      </c>
      <c r="O99" s="31"/>
      <c r="P99" s="31"/>
      <c r="Q99" s="31"/>
      <c r="R99" s="32"/>
      <c r="S99" s="31"/>
      <c r="T99" s="31"/>
      <c r="U99" s="31"/>
      <c r="V99" s="31"/>
      <c r="W99" s="31" t="s">
        <v>181</v>
      </c>
      <c r="X99" s="31" t="s">
        <v>201</v>
      </c>
      <c r="Y99" s="19" t="s">
        <v>2676</v>
      </c>
      <c r="Z99" s="13" t="s">
        <v>2679</v>
      </c>
      <c r="AP99" s="19">
        <v>1</v>
      </c>
      <c r="AY99" s="19">
        <v>1</v>
      </c>
      <c r="BD99" s="19">
        <v>2</v>
      </c>
      <c r="BE99" s="19" t="s">
        <v>2789</v>
      </c>
      <c r="BF99" s="15" t="s">
        <v>40</v>
      </c>
      <c r="BK99" s="24"/>
      <c r="BL99" s="19">
        <v>1</v>
      </c>
      <c r="BM99" s="19">
        <v>0</v>
      </c>
      <c r="BN99" s="19">
        <v>1</v>
      </c>
      <c r="BO99" s="19">
        <v>0</v>
      </c>
      <c r="BP99" s="19">
        <v>1</v>
      </c>
      <c r="BQ99" s="19">
        <v>0</v>
      </c>
      <c r="BR99" s="19">
        <v>1</v>
      </c>
      <c r="FW99" s="69"/>
    </row>
    <row r="100" spans="2:179" ht="51.75" customHeight="1">
      <c r="B100" s="31">
        <v>95</v>
      </c>
      <c r="C100" s="63" t="s">
        <v>2797</v>
      </c>
      <c r="D100" s="63" t="s">
        <v>2798</v>
      </c>
      <c r="E100" s="31" t="s">
        <v>2676</v>
      </c>
      <c r="F100" s="31"/>
      <c r="G100" s="31" t="s">
        <v>2799</v>
      </c>
      <c r="H100" s="31" t="s">
        <v>1210</v>
      </c>
      <c r="I100" s="31" t="s">
        <v>2787</v>
      </c>
      <c r="J100" s="63" t="s">
        <v>3116</v>
      </c>
      <c r="K100" s="63" t="s">
        <v>3056</v>
      </c>
      <c r="L100" s="31" t="s">
        <v>1507</v>
      </c>
      <c r="M100" s="31" t="s">
        <v>1507</v>
      </c>
      <c r="N100" s="63"/>
      <c r="O100" s="31"/>
      <c r="P100" s="31"/>
      <c r="Q100" s="31"/>
      <c r="R100" s="32"/>
      <c r="S100" s="31"/>
      <c r="T100" s="31"/>
      <c r="U100" s="31"/>
      <c r="V100" s="31"/>
      <c r="W100" s="31" t="s">
        <v>181</v>
      </c>
      <c r="X100" s="31" t="s">
        <v>201</v>
      </c>
      <c r="Y100" s="19" t="s">
        <v>2676</v>
      </c>
      <c r="Z100" s="13" t="s">
        <v>2679</v>
      </c>
      <c r="AP100" s="19">
        <v>1</v>
      </c>
      <c r="AY100" s="19">
        <v>1</v>
      </c>
      <c r="BD100" s="19">
        <v>2</v>
      </c>
      <c r="BE100" s="19" t="s">
        <v>2789</v>
      </c>
      <c r="BF100" s="15" t="s">
        <v>40</v>
      </c>
      <c r="BK100" s="24"/>
      <c r="BL100" s="19">
        <v>1</v>
      </c>
      <c r="BM100" s="19">
        <v>0</v>
      </c>
      <c r="BN100" s="19">
        <v>1</v>
      </c>
      <c r="BO100" s="19">
        <v>0</v>
      </c>
      <c r="BP100" s="19">
        <v>1</v>
      </c>
      <c r="BQ100" s="19">
        <v>0</v>
      </c>
      <c r="BR100" s="19">
        <v>1</v>
      </c>
      <c r="FW100" s="69"/>
    </row>
    <row r="101" spans="2:179" ht="51.75" customHeight="1">
      <c r="B101" s="31">
        <v>96</v>
      </c>
      <c r="C101" s="63" t="s">
        <v>2800</v>
      </c>
      <c r="D101" s="63" t="s">
        <v>2801</v>
      </c>
      <c r="E101" s="31" t="s">
        <v>2676</v>
      </c>
      <c r="F101" s="31"/>
      <c r="G101" s="31" t="s">
        <v>2802</v>
      </c>
      <c r="H101" s="31" t="s">
        <v>1210</v>
      </c>
      <c r="I101" s="31" t="s">
        <v>2803</v>
      </c>
      <c r="J101" s="63" t="s">
        <v>2804</v>
      </c>
      <c r="K101" s="63" t="s">
        <v>3084</v>
      </c>
      <c r="L101" s="31" t="s">
        <v>1507</v>
      </c>
      <c r="M101" s="31" t="s">
        <v>1507</v>
      </c>
      <c r="N101" s="68" t="s">
        <v>3058</v>
      </c>
      <c r="O101" s="31"/>
      <c r="P101" s="31"/>
      <c r="Q101" s="31"/>
      <c r="R101" s="32"/>
      <c r="S101" s="31"/>
      <c r="T101" s="31"/>
      <c r="U101" s="31"/>
      <c r="V101" s="31"/>
      <c r="W101" s="31" t="s">
        <v>181</v>
      </c>
      <c r="X101" s="31" t="s">
        <v>201</v>
      </c>
      <c r="Y101" s="19" t="s">
        <v>2676</v>
      </c>
      <c r="Z101" s="13" t="s">
        <v>2679</v>
      </c>
      <c r="AQ101" s="19">
        <v>1</v>
      </c>
      <c r="AY101" s="19">
        <v>1</v>
      </c>
      <c r="BD101" s="19">
        <v>2</v>
      </c>
      <c r="BE101" s="19" t="s">
        <v>2805</v>
      </c>
      <c r="BF101" s="26" t="s">
        <v>41</v>
      </c>
      <c r="BK101" s="24"/>
      <c r="BL101" s="19">
        <v>1</v>
      </c>
      <c r="BM101" s="19">
        <v>0</v>
      </c>
      <c r="BN101" s="19">
        <v>1</v>
      </c>
      <c r="BO101" s="19">
        <v>0</v>
      </c>
      <c r="BP101" s="19">
        <v>1</v>
      </c>
      <c r="BQ101" s="19">
        <v>0</v>
      </c>
      <c r="BR101" s="19">
        <v>1</v>
      </c>
      <c r="FW101" s="69"/>
    </row>
    <row r="102" spans="2:179" ht="35.25" customHeight="1">
      <c r="B102" s="31">
        <v>97</v>
      </c>
      <c r="C102" s="63" t="s">
        <v>2806</v>
      </c>
      <c r="D102" s="63" t="s">
        <v>2807</v>
      </c>
      <c r="E102" s="31" t="s">
        <v>2676</v>
      </c>
      <c r="F102" s="31"/>
      <c r="G102" s="31" t="s">
        <v>2802</v>
      </c>
      <c r="H102" s="31" t="s">
        <v>1210</v>
      </c>
      <c r="I102" s="31" t="s">
        <v>2803</v>
      </c>
      <c r="J102" s="63" t="s">
        <v>2808</v>
      </c>
      <c r="K102" s="63" t="s">
        <v>2809</v>
      </c>
      <c r="L102" s="31" t="s">
        <v>1507</v>
      </c>
      <c r="M102" s="31" t="s">
        <v>1507</v>
      </c>
      <c r="N102" s="63"/>
      <c r="O102" s="31"/>
      <c r="P102" s="31"/>
      <c r="Q102" s="31"/>
      <c r="R102" s="32"/>
      <c r="S102" s="31"/>
      <c r="T102" s="31"/>
      <c r="U102" s="31"/>
      <c r="V102" s="31"/>
      <c r="W102" s="31" t="s">
        <v>181</v>
      </c>
      <c r="X102" s="31" t="s">
        <v>201</v>
      </c>
      <c r="Y102" s="19" t="s">
        <v>2676</v>
      </c>
      <c r="Z102" s="13" t="s">
        <v>2679</v>
      </c>
      <c r="AQ102" s="19">
        <v>1</v>
      </c>
      <c r="AY102" s="19">
        <v>1</v>
      </c>
      <c r="BD102" s="19">
        <v>2</v>
      </c>
      <c r="BE102" s="19" t="s">
        <v>2805</v>
      </c>
      <c r="BF102" s="26" t="s">
        <v>41</v>
      </c>
      <c r="BK102" s="24"/>
      <c r="BL102" s="19">
        <v>1</v>
      </c>
      <c r="BM102" s="19">
        <v>0</v>
      </c>
      <c r="BN102" s="19">
        <v>1</v>
      </c>
      <c r="BO102" s="19">
        <v>0</v>
      </c>
      <c r="BP102" s="19">
        <v>1</v>
      </c>
      <c r="BQ102" s="19">
        <v>0</v>
      </c>
      <c r="BR102" s="19">
        <v>1</v>
      </c>
      <c r="FW102" s="69"/>
    </row>
    <row r="103" spans="2:179" ht="23.4" customHeight="1">
      <c r="B103" s="31">
        <v>98</v>
      </c>
      <c r="C103" s="63" t="s">
        <v>2915</v>
      </c>
      <c r="D103" s="31" t="s">
        <v>245</v>
      </c>
      <c r="E103" s="31" t="s">
        <v>171</v>
      </c>
      <c r="F103" s="31"/>
      <c r="G103" s="31" t="s">
        <v>1405</v>
      </c>
      <c r="H103" s="31" t="s">
        <v>1204</v>
      </c>
      <c r="I103" s="31" t="s">
        <v>1252</v>
      </c>
      <c r="J103" s="63" t="s">
        <v>1253</v>
      </c>
      <c r="K103" s="63" t="s">
        <v>1208</v>
      </c>
      <c r="L103" s="31" t="s">
        <v>1208</v>
      </c>
      <c r="M103" s="31" t="s">
        <v>1208</v>
      </c>
      <c r="N103" s="34" t="s">
        <v>2988</v>
      </c>
      <c r="O103" s="31" t="s">
        <v>1506</v>
      </c>
      <c r="P103" s="31" t="s">
        <v>1506</v>
      </c>
      <c r="Q103" s="31" t="s">
        <v>1506</v>
      </c>
      <c r="R103" s="31"/>
      <c r="S103" s="31" t="s">
        <v>470</v>
      </c>
      <c r="T103" s="31" t="s">
        <v>475</v>
      </c>
      <c r="U103" s="31" t="s">
        <v>510</v>
      </c>
      <c r="V103" s="31" t="s">
        <v>510</v>
      </c>
      <c r="W103" s="31" t="s">
        <v>181</v>
      </c>
      <c r="X103" s="31" t="s">
        <v>194</v>
      </c>
      <c r="Y103" s="19" t="s">
        <v>2488</v>
      </c>
      <c r="Z103" s="19" t="s">
        <v>2489</v>
      </c>
      <c r="AR103" s="19">
        <v>1</v>
      </c>
      <c r="BD103" s="19">
        <v>1</v>
      </c>
      <c r="BE103" s="19" t="s">
        <v>880</v>
      </c>
      <c r="BF103" s="19" t="s">
        <v>42</v>
      </c>
      <c r="BG103" s="19">
        <v>1</v>
      </c>
      <c r="BK103" s="24"/>
      <c r="BL103" s="19">
        <v>1</v>
      </c>
      <c r="BM103" s="19">
        <v>1</v>
      </c>
      <c r="BN103" s="19">
        <v>1</v>
      </c>
      <c r="BO103" s="19">
        <v>1</v>
      </c>
      <c r="BP103" s="19">
        <v>1</v>
      </c>
      <c r="BQ103" s="19">
        <v>1</v>
      </c>
      <c r="BR103" s="19">
        <v>1</v>
      </c>
      <c r="BS103" s="19">
        <v>1</v>
      </c>
      <c r="BT103" s="19" t="s">
        <v>986</v>
      </c>
      <c r="BU103" s="19">
        <v>1</v>
      </c>
      <c r="BV103" s="19">
        <v>1</v>
      </c>
      <c r="BW103" s="19">
        <v>1</v>
      </c>
      <c r="BX103" s="19">
        <v>1</v>
      </c>
      <c r="CT103" s="19">
        <v>1</v>
      </c>
      <c r="CU103" s="19" t="s">
        <v>990</v>
      </c>
      <c r="CV103" s="19">
        <v>1</v>
      </c>
      <c r="CW103" s="19">
        <v>1</v>
      </c>
      <c r="CX103" s="19">
        <v>1</v>
      </c>
      <c r="DJ103" s="19">
        <v>2</v>
      </c>
      <c r="DQ103" s="19">
        <v>1</v>
      </c>
      <c r="DR103" s="19" t="s">
        <v>1057</v>
      </c>
      <c r="DT103" s="19" t="s">
        <v>1058</v>
      </c>
      <c r="DU103" s="19">
        <v>1</v>
      </c>
      <c r="DX103" s="19">
        <v>1</v>
      </c>
      <c r="DY103" s="19">
        <v>1</v>
      </c>
      <c r="EI103" s="19">
        <v>1</v>
      </c>
      <c r="EK103" s="19">
        <v>1</v>
      </c>
      <c r="EO103" s="19">
        <v>1</v>
      </c>
      <c r="ES103" s="19">
        <v>1</v>
      </c>
      <c r="ET103" s="19">
        <v>1</v>
      </c>
      <c r="EU103" s="19">
        <v>1</v>
      </c>
      <c r="EV103" s="19">
        <v>1</v>
      </c>
      <c r="EW103" s="19">
        <v>1</v>
      </c>
      <c r="EX103" s="19">
        <v>1</v>
      </c>
      <c r="FB103" s="19">
        <v>1</v>
      </c>
      <c r="FC103" s="19">
        <v>1</v>
      </c>
      <c r="FE103" s="19" t="s">
        <v>1059</v>
      </c>
      <c r="FU103" s="19">
        <v>1</v>
      </c>
      <c r="FV103" s="26" t="s">
        <v>2451</v>
      </c>
      <c r="FW103" s="69"/>
    </row>
    <row r="104" spans="2:179" ht="104.25" customHeight="1">
      <c r="B104" s="31">
        <v>99</v>
      </c>
      <c r="C104" s="63" t="s">
        <v>267</v>
      </c>
      <c r="D104" s="31" t="s">
        <v>268</v>
      </c>
      <c r="E104" s="31" t="s">
        <v>171</v>
      </c>
      <c r="F104" s="31"/>
      <c r="G104" s="31" t="s">
        <v>1423</v>
      </c>
      <c r="H104" s="31" t="s">
        <v>1204</v>
      </c>
      <c r="I104" s="31" t="s">
        <v>1276</v>
      </c>
      <c r="J104" s="63" t="s">
        <v>3046</v>
      </c>
      <c r="K104" s="63" t="s">
        <v>3043</v>
      </c>
      <c r="L104" s="31" t="s">
        <v>1507</v>
      </c>
      <c r="M104" s="31" t="s">
        <v>1628</v>
      </c>
      <c r="N104" s="34" t="s">
        <v>2989</v>
      </c>
      <c r="O104" s="31" t="s">
        <v>1506</v>
      </c>
      <c r="P104" s="31" t="s">
        <v>1506</v>
      </c>
      <c r="Q104" s="31" t="s">
        <v>1506</v>
      </c>
      <c r="R104" s="31"/>
      <c r="S104" s="31" t="s">
        <v>470</v>
      </c>
      <c r="T104" s="31" t="s">
        <v>475</v>
      </c>
      <c r="U104" s="31" t="s">
        <v>529</v>
      </c>
      <c r="V104" s="31" t="s">
        <v>481</v>
      </c>
      <c r="W104" s="31" t="s">
        <v>181</v>
      </c>
      <c r="X104" s="31" t="s">
        <v>206</v>
      </c>
      <c r="Y104" s="19" t="s">
        <v>2916</v>
      </c>
      <c r="Z104" s="19" t="s">
        <v>2917</v>
      </c>
      <c r="AR104" s="19">
        <v>1</v>
      </c>
      <c r="BD104" s="19">
        <v>1</v>
      </c>
      <c r="BE104" s="19" t="s">
        <v>880</v>
      </c>
      <c r="BF104" s="19" t="s">
        <v>42</v>
      </c>
      <c r="BI104" s="19">
        <v>1</v>
      </c>
      <c r="BK104" s="24"/>
      <c r="BL104" s="19">
        <v>1</v>
      </c>
      <c r="BM104" s="19">
        <v>1</v>
      </c>
      <c r="BN104" s="19">
        <v>1</v>
      </c>
      <c r="BO104" s="19">
        <v>1</v>
      </c>
      <c r="BP104" s="19">
        <v>1</v>
      </c>
      <c r="BQ104" s="19">
        <v>1</v>
      </c>
      <c r="BR104" s="19">
        <v>1</v>
      </c>
      <c r="BS104" s="19">
        <v>1</v>
      </c>
      <c r="BT104" s="19" t="s">
        <v>986</v>
      </c>
      <c r="CE104" s="19">
        <v>1</v>
      </c>
      <c r="CF104" s="19">
        <v>1</v>
      </c>
      <c r="CG104" s="19">
        <v>1</v>
      </c>
      <c r="CH104" s="19">
        <v>1</v>
      </c>
      <c r="CV104" s="19">
        <v>0</v>
      </c>
      <c r="DJ104" s="19">
        <v>0</v>
      </c>
      <c r="FV104" s="26" t="s">
        <v>2451</v>
      </c>
      <c r="FW104" s="69"/>
    </row>
    <row r="105" spans="2:179" ht="35.25" customHeight="1">
      <c r="B105" s="31">
        <v>100</v>
      </c>
      <c r="C105" s="63" t="s">
        <v>222</v>
      </c>
      <c r="D105" s="31" t="s">
        <v>223</v>
      </c>
      <c r="E105" s="31" t="s">
        <v>174</v>
      </c>
      <c r="F105" s="31"/>
      <c r="G105" s="31" t="s">
        <v>1385</v>
      </c>
      <c r="H105" s="31" t="s">
        <v>1204</v>
      </c>
      <c r="I105" s="31" t="s">
        <v>1209</v>
      </c>
      <c r="J105" s="63" t="s">
        <v>1228</v>
      </c>
      <c r="K105" s="63" t="s">
        <v>1529</v>
      </c>
      <c r="L105" s="31" t="s">
        <v>1530</v>
      </c>
      <c r="M105" s="31" t="s">
        <v>1531</v>
      </c>
      <c r="N105" s="34" t="s">
        <v>2990</v>
      </c>
      <c r="O105" s="31" t="s">
        <v>1506</v>
      </c>
      <c r="P105" s="31" t="s">
        <v>1506</v>
      </c>
      <c r="Q105" s="31" t="s">
        <v>1506</v>
      </c>
      <c r="R105" s="31"/>
      <c r="S105" s="31" t="s">
        <v>470</v>
      </c>
      <c r="T105" s="31" t="s">
        <v>473</v>
      </c>
      <c r="U105" s="31" t="s">
        <v>488</v>
      </c>
      <c r="V105" s="31" t="s">
        <v>489</v>
      </c>
      <c r="W105" s="31" t="s">
        <v>181</v>
      </c>
      <c r="X105" s="31" t="s">
        <v>194</v>
      </c>
      <c r="Y105" s="19" t="s">
        <v>676</v>
      </c>
      <c r="Z105" s="19" t="s">
        <v>746</v>
      </c>
      <c r="AS105" s="19">
        <v>1</v>
      </c>
      <c r="BB105" s="19">
        <v>1</v>
      </c>
      <c r="BC105" s="19">
        <v>1</v>
      </c>
      <c r="BD105" s="19">
        <v>3</v>
      </c>
      <c r="BE105" s="19" t="s">
        <v>2621</v>
      </c>
      <c r="BF105" s="19" t="s">
        <v>43</v>
      </c>
      <c r="BG105" s="19">
        <v>1</v>
      </c>
      <c r="BK105" s="24"/>
      <c r="BL105" s="19">
        <v>1</v>
      </c>
      <c r="BM105" s="19">
        <v>1</v>
      </c>
      <c r="BN105" s="19">
        <v>1</v>
      </c>
      <c r="BO105" s="19">
        <v>1</v>
      </c>
      <c r="BP105" s="19">
        <v>1</v>
      </c>
      <c r="BQ105" s="19">
        <v>1</v>
      </c>
      <c r="BR105" s="19">
        <v>1</v>
      </c>
      <c r="BS105" s="19">
        <v>1</v>
      </c>
      <c r="BT105" s="19" t="s">
        <v>986</v>
      </c>
      <c r="BU105" s="19">
        <v>1</v>
      </c>
      <c r="BV105" s="19">
        <v>1</v>
      </c>
      <c r="BW105" s="19">
        <v>1</v>
      </c>
      <c r="BX105" s="19">
        <v>1</v>
      </c>
      <c r="CM105" s="19">
        <v>1</v>
      </c>
      <c r="CQ105" s="19">
        <v>1</v>
      </c>
      <c r="CS105" s="19">
        <v>1</v>
      </c>
      <c r="CT105" s="19">
        <v>1</v>
      </c>
      <c r="CU105" s="19" t="s">
        <v>987</v>
      </c>
      <c r="CV105" s="19">
        <v>4</v>
      </c>
      <c r="CW105" s="19">
        <v>1</v>
      </c>
      <c r="CX105" s="19">
        <v>1</v>
      </c>
      <c r="DE105" s="19">
        <v>1</v>
      </c>
      <c r="DJ105" s="19">
        <v>3</v>
      </c>
      <c r="DS105" s="19">
        <v>1</v>
      </c>
      <c r="DT105" s="19" t="s">
        <v>1043</v>
      </c>
      <c r="DU105" s="19">
        <v>1</v>
      </c>
      <c r="DX105" s="19">
        <v>1</v>
      </c>
      <c r="EE105" s="19">
        <v>1</v>
      </c>
      <c r="EF105" s="19" t="s">
        <v>1044</v>
      </c>
      <c r="EK105" s="19">
        <v>1</v>
      </c>
      <c r="EQ105" s="19">
        <v>1</v>
      </c>
      <c r="ER105" s="19" t="s">
        <v>1045</v>
      </c>
      <c r="EW105" s="19">
        <v>1</v>
      </c>
      <c r="FB105" s="19">
        <v>1</v>
      </c>
      <c r="FL105" s="19">
        <v>1</v>
      </c>
      <c r="FQ105" s="19">
        <v>1</v>
      </c>
      <c r="FR105" s="19">
        <v>1</v>
      </c>
      <c r="FV105" s="26" t="s">
        <v>2449</v>
      </c>
      <c r="FW105" s="69"/>
    </row>
    <row r="106" spans="2:179" ht="23.4" customHeight="1">
      <c r="B106" s="31">
        <v>101</v>
      </c>
      <c r="C106" s="63" t="s">
        <v>409</v>
      </c>
      <c r="D106" s="31" t="s">
        <v>410</v>
      </c>
      <c r="E106" s="31" t="s">
        <v>177</v>
      </c>
      <c r="F106" s="31"/>
      <c r="G106" s="31" t="s">
        <v>1489</v>
      </c>
      <c r="H106" s="31" t="s">
        <v>1210</v>
      </c>
      <c r="I106" s="31" t="s">
        <v>1295</v>
      </c>
      <c r="J106" s="63" t="s">
        <v>1349</v>
      </c>
      <c r="K106" s="63" t="s">
        <v>1873</v>
      </c>
      <c r="L106" s="31" t="s">
        <v>1874</v>
      </c>
      <c r="M106" s="31" t="s">
        <v>1507</v>
      </c>
      <c r="N106" s="34" t="s">
        <v>2991</v>
      </c>
      <c r="O106" s="31" t="s">
        <v>1507</v>
      </c>
      <c r="P106" s="31" t="s">
        <v>1507</v>
      </c>
      <c r="Q106" s="31" t="s">
        <v>1507</v>
      </c>
      <c r="R106" s="31"/>
      <c r="S106" s="31" t="s">
        <v>471</v>
      </c>
      <c r="T106" s="31" t="s">
        <v>474</v>
      </c>
      <c r="U106" s="31" t="s">
        <v>636</v>
      </c>
      <c r="V106" s="31" t="s">
        <v>481</v>
      </c>
      <c r="W106" s="31" t="s">
        <v>182</v>
      </c>
      <c r="X106" s="31" t="s">
        <v>205</v>
      </c>
      <c r="Y106" s="19" t="s">
        <v>732</v>
      </c>
      <c r="Z106" s="19" t="s">
        <v>822</v>
      </c>
      <c r="AS106" s="19">
        <v>1</v>
      </c>
      <c r="AY106" s="19">
        <v>1</v>
      </c>
      <c r="BD106" s="19">
        <v>2</v>
      </c>
      <c r="BE106" s="19" t="s">
        <v>2613</v>
      </c>
      <c r="BF106" s="19" t="s">
        <v>43</v>
      </c>
      <c r="BI106" s="19">
        <v>1</v>
      </c>
      <c r="BK106" s="24"/>
      <c r="BL106" s="19">
        <v>1</v>
      </c>
      <c r="BM106" s="19">
        <v>1</v>
      </c>
      <c r="BN106" s="19">
        <v>1</v>
      </c>
      <c r="BO106" s="19">
        <v>1</v>
      </c>
      <c r="BP106" s="19">
        <v>1</v>
      </c>
      <c r="BQ106" s="19">
        <v>1</v>
      </c>
      <c r="BR106" s="19">
        <v>1</v>
      </c>
      <c r="BS106" s="19">
        <v>1</v>
      </c>
      <c r="BT106" s="19" t="s">
        <v>986</v>
      </c>
      <c r="CE106" s="19">
        <v>1</v>
      </c>
      <c r="CF106" s="19">
        <v>1</v>
      </c>
      <c r="CG106" s="19">
        <v>1</v>
      </c>
      <c r="CH106" s="19">
        <v>1</v>
      </c>
      <c r="CV106" s="19">
        <v>0</v>
      </c>
      <c r="DJ106" s="19">
        <v>0</v>
      </c>
      <c r="FV106" s="26" t="s">
        <v>2449</v>
      </c>
      <c r="FW106" s="69"/>
    </row>
    <row r="107" spans="2:179" ht="51.75" customHeight="1">
      <c r="B107" s="31">
        <v>102</v>
      </c>
      <c r="C107" s="63" t="s">
        <v>2810</v>
      </c>
      <c r="D107" s="63" t="s">
        <v>2811</v>
      </c>
      <c r="E107" s="31" t="s">
        <v>2676</v>
      </c>
      <c r="F107" s="31"/>
      <c r="G107" s="31" t="s">
        <v>2812</v>
      </c>
      <c r="H107" s="31" t="s">
        <v>1210</v>
      </c>
      <c r="I107" s="31" t="s">
        <v>2813</v>
      </c>
      <c r="J107" s="63" t="s">
        <v>2814</v>
      </c>
      <c r="K107" s="63" t="s">
        <v>2815</v>
      </c>
      <c r="L107" s="31" t="s">
        <v>1507</v>
      </c>
      <c r="M107" s="31" t="s">
        <v>1507</v>
      </c>
      <c r="N107" s="63"/>
      <c r="O107" s="31"/>
      <c r="P107" s="31"/>
      <c r="Q107" s="31"/>
      <c r="R107" s="32"/>
      <c r="S107" s="31"/>
      <c r="T107" s="31"/>
      <c r="U107" s="31"/>
      <c r="V107" s="31"/>
      <c r="W107" s="31" t="s">
        <v>181</v>
      </c>
      <c r="X107" s="31" t="s">
        <v>201</v>
      </c>
      <c r="Y107" s="19" t="s">
        <v>2676</v>
      </c>
      <c r="Z107" s="13" t="s">
        <v>2679</v>
      </c>
      <c r="AS107" s="19">
        <v>1</v>
      </c>
      <c r="AY107" s="19">
        <v>1</v>
      </c>
      <c r="BD107" s="19">
        <v>2</v>
      </c>
      <c r="BE107" s="19" t="s">
        <v>2816</v>
      </c>
      <c r="BF107" s="19" t="s">
        <v>43</v>
      </c>
      <c r="BK107" s="24"/>
      <c r="BL107" s="19">
        <v>1</v>
      </c>
      <c r="BM107" s="19">
        <v>0</v>
      </c>
      <c r="BN107" s="19">
        <v>1</v>
      </c>
      <c r="BO107" s="19">
        <v>0</v>
      </c>
      <c r="BP107" s="19">
        <v>1</v>
      </c>
      <c r="BQ107" s="19">
        <v>0</v>
      </c>
      <c r="BR107" s="19">
        <v>1</v>
      </c>
      <c r="FW107" s="69"/>
    </row>
    <row r="108" spans="2:179" ht="51.75" customHeight="1">
      <c r="B108" s="31">
        <v>103</v>
      </c>
      <c r="C108" s="63" t="s">
        <v>2817</v>
      </c>
      <c r="D108" s="63" t="s">
        <v>2818</v>
      </c>
      <c r="E108" s="31" t="s">
        <v>2676</v>
      </c>
      <c r="F108" s="31"/>
      <c r="G108" s="31" t="s">
        <v>2819</v>
      </c>
      <c r="H108" s="31" t="s">
        <v>1210</v>
      </c>
      <c r="I108" s="31" t="s">
        <v>2820</v>
      </c>
      <c r="J108" s="63" t="s">
        <v>2821</v>
      </c>
      <c r="K108" s="63" t="s">
        <v>3084</v>
      </c>
      <c r="L108" s="31" t="s">
        <v>1507</v>
      </c>
      <c r="M108" s="31" t="s">
        <v>1507</v>
      </c>
      <c r="N108" s="68" t="s">
        <v>3058</v>
      </c>
      <c r="O108" s="31"/>
      <c r="P108" s="31"/>
      <c r="Q108" s="31"/>
      <c r="R108" s="32"/>
      <c r="S108" s="31"/>
      <c r="T108" s="31"/>
      <c r="U108" s="31"/>
      <c r="V108" s="31"/>
      <c r="W108" s="31" t="s">
        <v>181</v>
      </c>
      <c r="X108" s="31" t="s">
        <v>201</v>
      </c>
      <c r="Y108" s="19" t="s">
        <v>2676</v>
      </c>
      <c r="Z108" s="13" t="s">
        <v>2679</v>
      </c>
      <c r="AT108" s="19">
        <v>1</v>
      </c>
      <c r="AY108" s="19">
        <v>1</v>
      </c>
      <c r="BD108" s="19">
        <v>2</v>
      </c>
      <c r="BE108" s="19" t="s">
        <v>2822</v>
      </c>
      <c r="BF108" s="19" t="s">
        <v>44</v>
      </c>
      <c r="BK108" s="24"/>
      <c r="BL108" s="19">
        <v>1</v>
      </c>
      <c r="BM108" s="19">
        <v>0</v>
      </c>
      <c r="BN108" s="19">
        <v>1</v>
      </c>
      <c r="BO108" s="19">
        <v>0</v>
      </c>
      <c r="BP108" s="19">
        <v>1</v>
      </c>
      <c r="BQ108" s="19">
        <v>0</v>
      </c>
      <c r="BR108" s="19">
        <v>1</v>
      </c>
      <c r="FW108" s="69"/>
    </row>
    <row r="109" spans="2:179" ht="35.25" customHeight="1">
      <c r="B109" s="31">
        <v>104</v>
      </c>
      <c r="C109" s="63" t="s">
        <v>2823</v>
      </c>
      <c r="D109" s="63" t="s">
        <v>2824</v>
      </c>
      <c r="E109" s="31" t="s">
        <v>2676</v>
      </c>
      <c r="F109" s="31"/>
      <c r="G109" s="31" t="s">
        <v>2825</v>
      </c>
      <c r="H109" s="31" t="s">
        <v>1210</v>
      </c>
      <c r="I109" s="31" t="s">
        <v>2820</v>
      </c>
      <c r="J109" s="63" t="s">
        <v>2826</v>
      </c>
      <c r="K109" s="63" t="s">
        <v>2827</v>
      </c>
      <c r="L109" s="31" t="s">
        <v>1507</v>
      </c>
      <c r="M109" s="31" t="s">
        <v>1507</v>
      </c>
      <c r="N109" s="63"/>
      <c r="O109" s="31"/>
      <c r="P109" s="31"/>
      <c r="Q109" s="31"/>
      <c r="R109" s="32"/>
      <c r="S109" s="31"/>
      <c r="T109" s="31"/>
      <c r="U109" s="31"/>
      <c r="V109" s="31"/>
      <c r="W109" s="31" t="s">
        <v>181</v>
      </c>
      <c r="X109" s="31" t="s">
        <v>201</v>
      </c>
      <c r="Y109" s="19" t="s">
        <v>2676</v>
      </c>
      <c r="Z109" s="13" t="s">
        <v>2679</v>
      </c>
      <c r="AT109" s="19">
        <v>1</v>
      </c>
      <c r="AY109" s="19">
        <v>1</v>
      </c>
      <c r="BD109" s="19">
        <v>2</v>
      </c>
      <c r="BE109" s="19" t="s">
        <v>2822</v>
      </c>
      <c r="BF109" s="19" t="s">
        <v>44</v>
      </c>
      <c r="BK109" s="24"/>
      <c r="BL109" s="19">
        <v>1</v>
      </c>
      <c r="BM109" s="19">
        <v>0</v>
      </c>
      <c r="BN109" s="19">
        <v>1</v>
      </c>
      <c r="BO109" s="19">
        <v>0</v>
      </c>
      <c r="BP109" s="19">
        <v>1</v>
      </c>
      <c r="BQ109" s="19">
        <v>0</v>
      </c>
      <c r="BR109" s="19">
        <v>1</v>
      </c>
      <c r="FW109" s="69"/>
    </row>
    <row r="110" spans="2:179" ht="23.4" customHeight="1">
      <c r="B110" s="31">
        <v>105</v>
      </c>
      <c r="C110" s="63" t="s">
        <v>224</v>
      </c>
      <c r="D110" s="31" t="s">
        <v>225</v>
      </c>
      <c r="E110" s="31" t="s">
        <v>174</v>
      </c>
      <c r="F110" s="31"/>
      <c r="G110" s="31" t="s">
        <v>1387</v>
      </c>
      <c r="H110" s="31" t="s">
        <v>1204</v>
      </c>
      <c r="I110" s="31" t="s">
        <v>1230</v>
      </c>
      <c r="J110" s="63" t="s">
        <v>1231</v>
      </c>
      <c r="K110" s="63" t="s">
        <v>1532</v>
      </c>
      <c r="L110" s="31" t="s">
        <v>1533</v>
      </c>
      <c r="M110" s="31" t="s">
        <v>1534</v>
      </c>
      <c r="N110" s="34" t="s">
        <v>2992</v>
      </c>
      <c r="O110" s="31" t="s">
        <v>1506</v>
      </c>
      <c r="P110" s="31" t="s">
        <v>1506</v>
      </c>
      <c r="Q110" s="31" t="s">
        <v>1506</v>
      </c>
      <c r="R110" s="31"/>
      <c r="S110" s="31" t="s">
        <v>470</v>
      </c>
      <c r="T110" s="31" t="s">
        <v>473</v>
      </c>
      <c r="U110" s="31" t="s">
        <v>490</v>
      </c>
      <c r="V110" s="31" t="s">
        <v>491</v>
      </c>
      <c r="W110" s="31" t="s">
        <v>181</v>
      </c>
      <c r="X110" s="31" t="s">
        <v>207</v>
      </c>
      <c r="Y110" s="19" t="s">
        <v>2507</v>
      </c>
      <c r="Z110" s="19" t="s">
        <v>747</v>
      </c>
      <c r="AU110" s="19">
        <v>1</v>
      </c>
      <c r="AY110" s="19">
        <v>1</v>
      </c>
      <c r="BD110" s="19">
        <v>2</v>
      </c>
      <c r="BE110" s="19" t="s">
        <v>874</v>
      </c>
      <c r="BF110" s="19" t="s">
        <v>848</v>
      </c>
      <c r="BI110" s="19">
        <v>1</v>
      </c>
      <c r="BK110" s="24"/>
      <c r="BL110" s="19">
        <v>1</v>
      </c>
      <c r="BM110" s="19">
        <v>1</v>
      </c>
      <c r="BN110" s="19">
        <v>1</v>
      </c>
      <c r="BO110" s="19">
        <v>1</v>
      </c>
      <c r="BP110" s="19">
        <v>1</v>
      </c>
      <c r="BQ110" s="19">
        <v>1</v>
      </c>
      <c r="BR110" s="19">
        <v>1</v>
      </c>
      <c r="BS110" s="19">
        <v>1</v>
      </c>
      <c r="BT110" s="19" t="s">
        <v>986</v>
      </c>
      <c r="CE110" s="19">
        <v>1</v>
      </c>
      <c r="CF110" s="19">
        <v>1</v>
      </c>
      <c r="CG110" s="19">
        <v>1</v>
      </c>
      <c r="CH110" s="19">
        <v>1</v>
      </c>
      <c r="CV110" s="19">
        <v>0</v>
      </c>
      <c r="DJ110" s="19">
        <v>0</v>
      </c>
      <c r="FV110" s="26" t="s">
        <v>2449</v>
      </c>
      <c r="FW110" s="69"/>
    </row>
    <row r="111" spans="2:179" ht="23.4" customHeight="1">
      <c r="B111" s="31">
        <v>106</v>
      </c>
      <c r="C111" s="63" t="s">
        <v>427</v>
      </c>
      <c r="D111" s="31" t="s">
        <v>428</v>
      </c>
      <c r="E111" s="31" t="s">
        <v>171</v>
      </c>
      <c r="F111" s="31"/>
      <c r="G111" s="31" t="s">
        <v>1496</v>
      </c>
      <c r="H111" s="31" t="s">
        <v>1210</v>
      </c>
      <c r="I111" s="31" t="s">
        <v>1232</v>
      </c>
      <c r="J111" s="63" t="s">
        <v>1358</v>
      </c>
      <c r="K111" s="63" t="s">
        <v>1208</v>
      </c>
      <c r="L111" s="31" t="s">
        <v>1208</v>
      </c>
      <c r="M111" s="31" t="s">
        <v>1208</v>
      </c>
      <c r="N111" s="63"/>
      <c r="O111" s="31" t="s">
        <v>1507</v>
      </c>
      <c r="P111" s="31" t="s">
        <v>1507</v>
      </c>
      <c r="Q111" s="31" t="s">
        <v>1507</v>
      </c>
      <c r="R111" s="31"/>
      <c r="S111" s="31" t="s">
        <v>471</v>
      </c>
      <c r="T111" s="31" t="s">
        <v>476</v>
      </c>
      <c r="U111" s="31" t="s">
        <v>481</v>
      </c>
      <c r="V111" s="31" t="s">
        <v>481</v>
      </c>
      <c r="W111" s="31" t="s">
        <v>199</v>
      </c>
      <c r="X111" s="31" t="s">
        <v>199</v>
      </c>
      <c r="Y111" s="19" t="s">
        <v>683</v>
      </c>
      <c r="Z111" s="19" t="s">
        <v>2918</v>
      </c>
      <c r="AU111" s="19">
        <v>1</v>
      </c>
      <c r="BD111" s="19">
        <v>1</v>
      </c>
      <c r="BE111" s="19" t="s">
        <v>883</v>
      </c>
      <c r="BF111" s="19" t="s">
        <v>848</v>
      </c>
      <c r="BI111" s="19">
        <v>1</v>
      </c>
      <c r="BK111" s="24"/>
      <c r="BL111" s="19">
        <v>1</v>
      </c>
      <c r="BM111" s="19">
        <v>1</v>
      </c>
      <c r="BN111" s="19">
        <v>1</v>
      </c>
      <c r="BO111" s="19">
        <v>1</v>
      </c>
      <c r="BP111" s="19">
        <v>1</v>
      </c>
      <c r="BQ111" s="19">
        <v>1</v>
      </c>
      <c r="BR111" s="19">
        <v>1</v>
      </c>
      <c r="BS111" s="19">
        <v>1</v>
      </c>
      <c r="BT111" s="19" t="s">
        <v>986</v>
      </c>
      <c r="CE111" s="19">
        <v>1</v>
      </c>
      <c r="CF111" s="19">
        <v>1</v>
      </c>
      <c r="CG111" s="19">
        <v>1</v>
      </c>
      <c r="CH111" s="19">
        <v>1</v>
      </c>
      <c r="CV111" s="19">
        <v>0</v>
      </c>
      <c r="DJ111" s="19">
        <v>0</v>
      </c>
      <c r="FV111" s="26" t="s">
        <v>2449</v>
      </c>
      <c r="FW111" s="69"/>
    </row>
    <row r="112" spans="2:179" ht="51.75" customHeight="1">
      <c r="B112" s="31">
        <v>107</v>
      </c>
      <c r="C112" s="63" t="s">
        <v>2828</v>
      </c>
      <c r="D112" s="63" t="s">
        <v>2829</v>
      </c>
      <c r="E112" s="31" t="s">
        <v>2676</v>
      </c>
      <c r="F112" s="31"/>
      <c r="G112" s="31" t="s">
        <v>2830</v>
      </c>
      <c r="H112" s="31" t="s">
        <v>1210</v>
      </c>
      <c r="I112" s="31" t="s">
        <v>2831</v>
      </c>
      <c r="J112" s="63" t="s">
        <v>2832</v>
      </c>
      <c r="K112" s="63" t="s">
        <v>3084</v>
      </c>
      <c r="L112" s="31" t="s">
        <v>1507</v>
      </c>
      <c r="M112" s="31" t="s">
        <v>1507</v>
      </c>
      <c r="N112" s="68" t="s">
        <v>3058</v>
      </c>
      <c r="O112" s="31"/>
      <c r="P112" s="31"/>
      <c r="Q112" s="31"/>
      <c r="R112" s="32"/>
      <c r="S112" s="31"/>
      <c r="T112" s="31"/>
      <c r="U112" s="31"/>
      <c r="V112" s="31"/>
      <c r="W112" s="31" t="s">
        <v>181</v>
      </c>
      <c r="X112" s="31" t="s">
        <v>201</v>
      </c>
      <c r="Y112" s="19" t="s">
        <v>2676</v>
      </c>
      <c r="Z112" s="13" t="s">
        <v>2679</v>
      </c>
      <c r="AU112" s="19">
        <v>1</v>
      </c>
      <c r="AY112" s="19">
        <v>1</v>
      </c>
      <c r="BD112" s="19">
        <v>2</v>
      </c>
      <c r="BE112" s="19" t="s">
        <v>2833</v>
      </c>
      <c r="BF112" s="19" t="s">
        <v>848</v>
      </c>
      <c r="BK112" s="24"/>
      <c r="BL112" s="19">
        <v>1</v>
      </c>
      <c r="BM112" s="19">
        <v>0</v>
      </c>
      <c r="BN112" s="19">
        <v>1</v>
      </c>
      <c r="BO112" s="19">
        <v>0</v>
      </c>
      <c r="BP112" s="19">
        <v>1</v>
      </c>
      <c r="BQ112" s="19">
        <v>0</v>
      </c>
      <c r="BR112" s="19">
        <v>1</v>
      </c>
      <c r="FW112" s="69"/>
    </row>
    <row r="113" spans="2:179" ht="51.75" customHeight="1">
      <c r="B113" s="31">
        <v>108</v>
      </c>
      <c r="C113" s="63" t="s">
        <v>2834</v>
      </c>
      <c r="D113" s="63" t="s">
        <v>2835</v>
      </c>
      <c r="E113" s="31" t="s">
        <v>2676</v>
      </c>
      <c r="F113" s="31"/>
      <c r="G113" s="31" t="s">
        <v>2836</v>
      </c>
      <c r="H113" s="31" t="s">
        <v>1210</v>
      </c>
      <c r="I113" s="31" t="s">
        <v>2831</v>
      </c>
      <c r="J113" s="63" t="s">
        <v>2837</v>
      </c>
      <c r="K113" s="63" t="s">
        <v>3084</v>
      </c>
      <c r="L113" s="31" t="s">
        <v>1507</v>
      </c>
      <c r="M113" s="31" t="s">
        <v>1507</v>
      </c>
      <c r="N113" s="68" t="s">
        <v>3058</v>
      </c>
      <c r="O113" s="31"/>
      <c r="P113" s="31"/>
      <c r="Q113" s="31"/>
      <c r="R113" s="32"/>
      <c r="S113" s="31"/>
      <c r="T113" s="31"/>
      <c r="U113" s="31"/>
      <c r="V113" s="31"/>
      <c r="W113" s="31" t="s">
        <v>181</v>
      </c>
      <c r="X113" s="31" t="s">
        <v>201</v>
      </c>
      <c r="Y113" s="19" t="s">
        <v>2676</v>
      </c>
      <c r="Z113" s="13" t="s">
        <v>2679</v>
      </c>
      <c r="AU113" s="19">
        <v>1</v>
      </c>
      <c r="AY113" s="19">
        <v>1</v>
      </c>
      <c r="BD113" s="19">
        <v>2</v>
      </c>
      <c r="BE113" s="19" t="s">
        <v>2833</v>
      </c>
      <c r="BF113" s="19" t="s">
        <v>848</v>
      </c>
      <c r="BK113" s="24"/>
      <c r="BL113" s="19">
        <v>1</v>
      </c>
      <c r="BM113" s="19">
        <v>0</v>
      </c>
      <c r="BN113" s="19">
        <v>1</v>
      </c>
      <c r="BO113" s="19">
        <v>0</v>
      </c>
      <c r="BP113" s="19">
        <v>1</v>
      </c>
      <c r="BQ113" s="19">
        <v>0</v>
      </c>
      <c r="BR113" s="19">
        <v>1</v>
      </c>
      <c r="FW113" s="69"/>
    </row>
    <row r="114" spans="2:179" ht="23.4" customHeight="1">
      <c r="B114" s="31">
        <v>109</v>
      </c>
      <c r="C114" s="63" t="s">
        <v>3066</v>
      </c>
      <c r="D114" s="31" t="s">
        <v>243</v>
      </c>
      <c r="E114" s="31" t="s">
        <v>176</v>
      </c>
      <c r="F114" s="31"/>
      <c r="G114" s="31" t="s">
        <v>1401</v>
      </c>
      <c r="H114" s="31" t="s">
        <v>1204</v>
      </c>
      <c r="I114" s="31" t="s">
        <v>1249</v>
      </c>
      <c r="J114" s="63" t="s">
        <v>1250</v>
      </c>
      <c r="K114" s="63" t="s">
        <v>1578</v>
      </c>
      <c r="L114" s="31" t="s">
        <v>1579</v>
      </c>
      <c r="M114" s="31" t="s">
        <v>1580</v>
      </c>
      <c r="N114" s="68" t="s">
        <v>3101</v>
      </c>
      <c r="O114" s="31" t="s">
        <v>1506</v>
      </c>
      <c r="P114" s="31" t="s">
        <v>1506</v>
      </c>
      <c r="Q114" s="31" t="s">
        <v>1506</v>
      </c>
      <c r="R114" s="31"/>
      <c r="S114" s="31" t="s">
        <v>470</v>
      </c>
      <c r="T114" s="31" t="s">
        <v>473</v>
      </c>
      <c r="U114" s="31" t="s">
        <v>506</v>
      </c>
      <c r="V114" s="31" t="s">
        <v>507</v>
      </c>
      <c r="W114" s="31" t="s">
        <v>184</v>
      </c>
      <c r="X114" s="31" t="s">
        <v>184</v>
      </c>
      <c r="Y114" s="19" t="s">
        <v>676</v>
      </c>
      <c r="Z114" s="19" t="s">
        <v>754</v>
      </c>
      <c r="AV114" s="19">
        <v>1</v>
      </c>
      <c r="BD114" s="19">
        <v>1</v>
      </c>
      <c r="BE114" s="19" t="s">
        <v>879</v>
      </c>
      <c r="BF114" s="19" t="s">
        <v>854</v>
      </c>
      <c r="BI114" s="19">
        <v>1</v>
      </c>
      <c r="BK114" s="24"/>
      <c r="BL114" s="19">
        <v>1</v>
      </c>
      <c r="BM114" s="19">
        <v>1</v>
      </c>
      <c r="BN114" s="19">
        <v>1</v>
      </c>
      <c r="BO114" s="19">
        <v>1</v>
      </c>
      <c r="BP114" s="19">
        <v>1</v>
      </c>
      <c r="BQ114" s="19">
        <v>1</v>
      </c>
      <c r="BR114" s="19">
        <v>1</v>
      </c>
      <c r="BS114" s="19">
        <v>1</v>
      </c>
      <c r="BT114" s="19" t="s">
        <v>986</v>
      </c>
      <c r="CE114" s="19">
        <v>1</v>
      </c>
      <c r="CF114" s="19">
        <v>1</v>
      </c>
      <c r="CG114" s="19">
        <v>1</v>
      </c>
      <c r="CH114" s="19">
        <v>1</v>
      </c>
      <c r="CV114" s="19">
        <v>0</v>
      </c>
      <c r="DJ114" s="19">
        <v>0</v>
      </c>
      <c r="FJ114" s="19">
        <v>1</v>
      </c>
      <c r="FL114" s="19">
        <v>1</v>
      </c>
      <c r="FM114" s="19">
        <v>1</v>
      </c>
      <c r="FQ114" s="19">
        <v>1</v>
      </c>
      <c r="FV114" s="26" t="s">
        <v>2448</v>
      </c>
      <c r="FW114" s="76" t="s">
        <v>3071</v>
      </c>
    </row>
    <row r="115" spans="2:179" ht="23.4" customHeight="1">
      <c r="B115" s="31">
        <v>110</v>
      </c>
      <c r="C115" s="63" t="s">
        <v>269</v>
      </c>
      <c r="D115" s="31" t="s">
        <v>270</v>
      </c>
      <c r="E115" s="31" t="s">
        <v>171</v>
      </c>
      <c r="F115" s="31"/>
      <c r="G115" s="31" t="s">
        <v>1417</v>
      </c>
      <c r="H115" s="31" t="s">
        <v>1204</v>
      </c>
      <c r="I115" s="31" t="s">
        <v>1249</v>
      </c>
      <c r="J115" s="63" t="s">
        <v>1277</v>
      </c>
      <c r="K115" s="63" t="s">
        <v>1629</v>
      </c>
      <c r="L115" s="31" t="s">
        <v>1630</v>
      </c>
      <c r="M115" s="31" t="s">
        <v>1631</v>
      </c>
      <c r="N115" s="34" t="s">
        <v>2993</v>
      </c>
      <c r="O115" s="31" t="s">
        <v>1632</v>
      </c>
      <c r="P115" s="31" t="s">
        <v>1633</v>
      </c>
      <c r="Q115" s="31" t="s">
        <v>1506</v>
      </c>
      <c r="R115" s="31"/>
      <c r="S115" s="31" t="s">
        <v>470</v>
      </c>
      <c r="T115" s="31" t="s">
        <v>473</v>
      </c>
      <c r="U115" s="31" t="s">
        <v>531</v>
      </c>
      <c r="V115" s="31" t="s">
        <v>532</v>
      </c>
      <c r="W115" s="31" t="s">
        <v>199</v>
      </c>
      <c r="X115" s="31" t="s">
        <v>199</v>
      </c>
      <c r="Y115" s="19" t="s">
        <v>2919</v>
      </c>
      <c r="Z115" s="19" t="s">
        <v>765</v>
      </c>
      <c r="AV115" s="19">
        <v>1</v>
      </c>
      <c r="AY115" s="19">
        <v>1</v>
      </c>
      <c r="AZ115" s="19">
        <v>1</v>
      </c>
      <c r="BD115" s="19">
        <v>3</v>
      </c>
      <c r="BE115" s="19" t="s">
        <v>2622</v>
      </c>
      <c r="BF115" s="19" t="s">
        <v>854</v>
      </c>
      <c r="BG115" s="19">
        <v>1</v>
      </c>
      <c r="BH115" s="19">
        <v>1</v>
      </c>
      <c r="BJ115" s="24">
        <v>44719</v>
      </c>
      <c r="BK115" s="19">
        <v>17</v>
      </c>
      <c r="BL115" s="19">
        <v>1</v>
      </c>
      <c r="BM115" s="19">
        <v>1</v>
      </c>
      <c r="BN115" s="19">
        <v>1</v>
      </c>
      <c r="BO115" s="19">
        <v>1</v>
      </c>
      <c r="BP115" s="19">
        <v>1</v>
      </c>
      <c r="BQ115" s="19">
        <v>1</v>
      </c>
      <c r="BR115" s="19">
        <v>1</v>
      </c>
      <c r="BS115" s="19">
        <v>1</v>
      </c>
      <c r="BT115" s="19" t="s">
        <v>986</v>
      </c>
      <c r="BZ115" s="19">
        <v>1</v>
      </c>
      <c r="CA115" s="19">
        <v>1</v>
      </c>
      <c r="CB115" s="19">
        <v>1</v>
      </c>
      <c r="CC115" s="19">
        <v>1</v>
      </c>
      <c r="CJ115" s="19">
        <v>1</v>
      </c>
      <c r="CK115" s="19">
        <v>1</v>
      </c>
      <c r="CL115" s="19">
        <v>1</v>
      </c>
      <c r="CM115" s="19">
        <v>1</v>
      </c>
      <c r="CN115" s="19">
        <v>1</v>
      </c>
      <c r="CP115" s="19">
        <v>1</v>
      </c>
      <c r="CV115" s="19">
        <v>6</v>
      </c>
      <c r="CW115" s="19">
        <v>1</v>
      </c>
      <c r="CX115" s="19">
        <v>1</v>
      </c>
      <c r="CY115" s="19">
        <v>1</v>
      </c>
      <c r="DA115" s="19">
        <v>1</v>
      </c>
      <c r="DJ115" s="19">
        <v>4</v>
      </c>
      <c r="DK115" s="19">
        <v>1</v>
      </c>
      <c r="DL115" s="19" t="s">
        <v>1070</v>
      </c>
      <c r="DM115" s="19">
        <v>1</v>
      </c>
      <c r="DN115" s="19" t="s">
        <v>1071</v>
      </c>
      <c r="DO115" s="19">
        <v>1</v>
      </c>
      <c r="DP115" s="19" t="s">
        <v>1072</v>
      </c>
      <c r="DQ115" s="19">
        <v>1</v>
      </c>
      <c r="DR115" s="19" t="s">
        <v>1073</v>
      </c>
      <c r="DU115" s="19">
        <v>1</v>
      </c>
      <c r="DV115" s="19">
        <v>1</v>
      </c>
      <c r="ED115" s="19">
        <v>1</v>
      </c>
      <c r="EF115" s="19" t="s">
        <v>1074</v>
      </c>
      <c r="EI115" s="19">
        <v>1</v>
      </c>
      <c r="EJ115" s="19">
        <v>1</v>
      </c>
      <c r="EL115" s="19">
        <v>1</v>
      </c>
      <c r="ER115" s="19" t="s">
        <v>1075</v>
      </c>
      <c r="ES115" s="19">
        <v>1</v>
      </c>
      <c r="ET115" s="19">
        <v>1</v>
      </c>
      <c r="EU115" s="19">
        <v>1</v>
      </c>
      <c r="EW115" s="19">
        <v>1</v>
      </c>
      <c r="EX115" s="19">
        <v>1</v>
      </c>
      <c r="FB115" s="19">
        <v>1</v>
      </c>
      <c r="FC115" s="19">
        <v>1</v>
      </c>
      <c r="FE115" s="19" t="s">
        <v>1076</v>
      </c>
      <c r="FF115" s="19" t="s">
        <v>930</v>
      </c>
      <c r="FG115" s="19" t="s">
        <v>931</v>
      </c>
      <c r="FH115" s="19" t="s">
        <v>932</v>
      </c>
      <c r="FI115" s="19" t="s">
        <v>933</v>
      </c>
      <c r="FL115" s="19">
        <v>1</v>
      </c>
      <c r="FQ115" s="19">
        <v>1</v>
      </c>
      <c r="FV115" s="26" t="s">
        <v>2449</v>
      </c>
      <c r="FW115" s="69"/>
    </row>
    <row r="116" spans="2:179" ht="23.4" customHeight="1">
      <c r="B116" s="31">
        <v>111</v>
      </c>
      <c r="C116" s="63" t="s">
        <v>444</v>
      </c>
      <c r="D116" s="31" t="s">
        <v>445</v>
      </c>
      <c r="E116" s="31" t="s">
        <v>22</v>
      </c>
      <c r="F116" s="31" t="s">
        <v>461</v>
      </c>
      <c r="G116" s="31" t="s">
        <v>1503</v>
      </c>
      <c r="H116" s="31" t="s">
        <v>1210</v>
      </c>
      <c r="I116" s="31" t="s">
        <v>1249</v>
      </c>
      <c r="J116" s="63" t="s">
        <v>1367</v>
      </c>
      <c r="K116" s="63" t="s">
        <v>1921</v>
      </c>
      <c r="L116" s="31" t="s">
        <v>1922</v>
      </c>
      <c r="M116" s="31" t="s">
        <v>1923</v>
      </c>
      <c r="N116" s="34" t="s">
        <v>2994</v>
      </c>
      <c r="O116" s="31" t="s">
        <v>1507</v>
      </c>
      <c r="P116" s="31" t="s">
        <v>1507</v>
      </c>
      <c r="Q116" s="31" t="s">
        <v>1507</v>
      </c>
      <c r="R116" s="31"/>
      <c r="S116" s="31" t="s">
        <v>471</v>
      </c>
      <c r="T116" s="31" t="s">
        <v>476</v>
      </c>
      <c r="U116" s="31" t="s">
        <v>658</v>
      </c>
      <c r="V116" s="31" t="s">
        <v>481</v>
      </c>
      <c r="W116" s="31" t="s">
        <v>183</v>
      </c>
      <c r="X116" s="31" t="s">
        <v>192</v>
      </c>
      <c r="Y116" s="19" t="s">
        <v>739</v>
      </c>
      <c r="Z116" s="19" t="s">
        <v>739</v>
      </c>
      <c r="AV116" s="19">
        <v>1</v>
      </c>
      <c r="BD116" s="19">
        <v>1</v>
      </c>
      <c r="BE116" s="19" t="s">
        <v>879</v>
      </c>
      <c r="BF116" s="19" t="s">
        <v>854</v>
      </c>
      <c r="BI116" s="19">
        <v>1</v>
      </c>
      <c r="BK116" s="24"/>
      <c r="BL116" s="19">
        <v>1</v>
      </c>
      <c r="BM116" s="19">
        <v>1</v>
      </c>
      <c r="BN116" s="19">
        <v>1</v>
      </c>
      <c r="BO116" s="19">
        <v>1</v>
      </c>
      <c r="BP116" s="19">
        <v>1</v>
      </c>
      <c r="BQ116" s="19">
        <v>1</v>
      </c>
      <c r="BR116" s="19">
        <v>1</v>
      </c>
      <c r="BS116" s="19">
        <v>1</v>
      </c>
      <c r="BT116" s="19" t="s">
        <v>986</v>
      </c>
      <c r="CE116" s="19">
        <v>1</v>
      </c>
      <c r="CF116" s="19">
        <v>1</v>
      </c>
      <c r="CG116" s="19">
        <v>1</v>
      </c>
      <c r="CH116" s="19">
        <v>1</v>
      </c>
      <c r="CV116" s="19">
        <v>0</v>
      </c>
      <c r="DJ116" s="19">
        <v>0</v>
      </c>
      <c r="FP116" s="19">
        <v>1</v>
      </c>
      <c r="FV116" s="26" t="s">
        <v>2453</v>
      </c>
      <c r="FW116" s="69"/>
    </row>
    <row r="117" spans="2:179" ht="51.75" customHeight="1">
      <c r="B117" s="31">
        <v>112</v>
      </c>
      <c r="C117" s="63" t="s">
        <v>2838</v>
      </c>
      <c r="D117" s="63" t="s">
        <v>2839</v>
      </c>
      <c r="E117" s="31" t="s">
        <v>2676</v>
      </c>
      <c r="F117" s="31"/>
      <c r="G117" s="31" t="s">
        <v>2840</v>
      </c>
      <c r="H117" s="31" t="s">
        <v>1210</v>
      </c>
      <c r="I117" s="31" t="s">
        <v>2841</v>
      </c>
      <c r="J117" s="63" t="s">
        <v>2842</v>
      </c>
      <c r="K117" s="63" t="s">
        <v>3084</v>
      </c>
      <c r="L117" s="31" t="s">
        <v>1507</v>
      </c>
      <c r="M117" s="31" t="s">
        <v>1507</v>
      </c>
      <c r="N117" s="68" t="s">
        <v>3058</v>
      </c>
      <c r="O117" s="31"/>
      <c r="P117" s="31"/>
      <c r="Q117" s="31"/>
      <c r="R117" s="32"/>
      <c r="S117" s="31"/>
      <c r="T117" s="31"/>
      <c r="U117" s="31"/>
      <c r="V117" s="31"/>
      <c r="W117" s="31" t="s">
        <v>181</v>
      </c>
      <c r="X117" s="31" t="s">
        <v>201</v>
      </c>
      <c r="Y117" s="19" t="s">
        <v>2676</v>
      </c>
      <c r="Z117" s="13" t="s">
        <v>2679</v>
      </c>
      <c r="AV117" s="19">
        <v>1</v>
      </c>
      <c r="AY117" s="19">
        <v>1</v>
      </c>
      <c r="BD117" s="19">
        <v>2</v>
      </c>
      <c r="BE117" s="19" t="s">
        <v>2843</v>
      </c>
      <c r="BF117" s="19" t="s">
        <v>2844</v>
      </c>
      <c r="BK117" s="24"/>
      <c r="BL117" s="19">
        <v>1</v>
      </c>
      <c r="BM117" s="19">
        <v>0</v>
      </c>
      <c r="BN117" s="19">
        <v>1</v>
      </c>
      <c r="BO117" s="19">
        <v>0</v>
      </c>
      <c r="BP117" s="19">
        <v>1</v>
      </c>
      <c r="BQ117" s="19">
        <v>0</v>
      </c>
      <c r="BR117" s="19">
        <v>1</v>
      </c>
      <c r="FW117" s="69"/>
    </row>
    <row r="118" spans="2:179" ht="51.75" customHeight="1">
      <c r="B118" s="31">
        <v>113</v>
      </c>
      <c r="C118" s="63" t="s">
        <v>2845</v>
      </c>
      <c r="D118" s="63" t="s">
        <v>2846</v>
      </c>
      <c r="E118" s="31" t="s">
        <v>2676</v>
      </c>
      <c r="F118" s="31"/>
      <c r="G118" s="31" t="s">
        <v>2847</v>
      </c>
      <c r="H118" s="31" t="s">
        <v>1210</v>
      </c>
      <c r="I118" s="31" t="s">
        <v>2841</v>
      </c>
      <c r="J118" s="63" t="s">
        <v>2848</v>
      </c>
      <c r="K118" s="63" t="s">
        <v>3084</v>
      </c>
      <c r="L118" s="31" t="s">
        <v>1507</v>
      </c>
      <c r="M118" s="31" t="s">
        <v>1507</v>
      </c>
      <c r="N118" s="68" t="s">
        <v>3058</v>
      </c>
      <c r="O118" s="31"/>
      <c r="P118" s="31"/>
      <c r="Q118" s="31"/>
      <c r="R118" s="32"/>
      <c r="S118" s="31"/>
      <c r="T118" s="31"/>
      <c r="U118" s="31"/>
      <c r="V118" s="31"/>
      <c r="W118" s="31" t="s">
        <v>181</v>
      </c>
      <c r="X118" s="31" t="s">
        <v>201</v>
      </c>
      <c r="Y118" s="19" t="s">
        <v>2676</v>
      </c>
      <c r="Z118" s="13" t="s">
        <v>2679</v>
      </c>
      <c r="AV118" s="19">
        <v>1</v>
      </c>
      <c r="AY118" s="19">
        <v>1</v>
      </c>
      <c r="BD118" s="19">
        <v>2</v>
      </c>
      <c r="BE118" s="19" t="s">
        <v>2843</v>
      </c>
      <c r="BF118" s="19" t="s">
        <v>2844</v>
      </c>
      <c r="BK118" s="24"/>
      <c r="BL118" s="19">
        <v>1</v>
      </c>
      <c r="BM118" s="19">
        <v>0</v>
      </c>
      <c r="BN118" s="19">
        <v>1</v>
      </c>
      <c r="BO118" s="19">
        <v>0</v>
      </c>
      <c r="BP118" s="19">
        <v>1</v>
      </c>
      <c r="BQ118" s="19">
        <v>0</v>
      </c>
      <c r="BR118" s="19">
        <v>1</v>
      </c>
      <c r="FW118" s="69"/>
    </row>
    <row r="119" spans="2:179" ht="35.25" customHeight="1">
      <c r="B119" s="31">
        <v>114</v>
      </c>
      <c r="C119" s="63" t="s">
        <v>419</v>
      </c>
      <c r="D119" s="31" t="s">
        <v>420</v>
      </c>
      <c r="E119" s="31" t="s">
        <v>22</v>
      </c>
      <c r="F119" s="31" t="s">
        <v>467</v>
      </c>
      <c r="G119" s="31" t="s">
        <v>1492</v>
      </c>
      <c r="H119" s="31" t="s">
        <v>1210</v>
      </c>
      <c r="I119" s="31" t="s">
        <v>1324</v>
      </c>
      <c r="J119" s="63" t="s">
        <v>1354</v>
      </c>
      <c r="K119" s="63" t="s">
        <v>1884</v>
      </c>
      <c r="L119" s="31" t="s">
        <v>1885</v>
      </c>
      <c r="M119" s="31" t="s">
        <v>1507</v>
      </c>
      <c r="N119" s="34" t="s">
        <v>2995</v>
      </c>
      <c r="O119" s="31" t="s">
        <v>1507</v>
      </c>
      <c r="P119" s="31" t="s">
        <v>1507</v>
      </c>
      <c r="Q119" s="31" t="s">
        <v>1507</v>
      </c>
      <c r="R119" s="31"/>
      <c r="S119" s="31" t="s">
        <v>471</v>
      </c>
      <c r="T119" s="31" t="s">
        <v>474</v>
      </c>
      <c r="U119" s="31" t="s">
        <v>642</v>
      </c>
      <c r="V119" s="31" t="s">
        <v>481</v>
      </c>
      <c r="W119" s="31" t="s">
        <v>182</v>
      </c>
      <c r="X119" s="31" t="s">
        <v>205</v>
      </c>
      <c r="Y119" s="19" t="s">
        <v>2517</v>
      </c>
      <c r="Z119" s="19" t="s">
        <v>829</v>
      </c>
      <c r="AW119" s="19">
        <v>1</v>
      </c>
      <c r="AY119" s="19">
        <v>1</v>
      </c>
      <c r="BD119" s="19">
        <v>2</v>
      </c>
      <c r="BE119" s="19" t="s">
        <v>2614</v>
      </c>
      <c r="BF119" s="19" t="s">
        <v>47</v>
      </c>
      <c r="BI119" s="19">
        <v>1</v>
      </c>
      <c r="BK119" s="24"/>
      <c r="BL119" s="19">
        <v>1</v>
      </c>
      <c r="BM119" s="19">
        <v>1</v>
      </c>
      <c r="BN119" s="19">
        <v>1</v>
      </c>
      <c r="BO119" s="19">
        <v>1</v>
      </c>
      <c r="BP119" s="19">
        <v>1</v>
      </c>
      <c r="BQ119" s="19">
        <v>1</v>
      </c>
      <c r="BR119" s="19">
        <v>1</v>
      </c>
      <c r="BS119" s="19">
        <v>1</v>
      </c>
      <c r="BT119" s="19" t="s">
        <v>986</v>
      </c>
      <c r="CE119" s="19">
        <v>1</v>
      </c>
      <c r="CF119" s="19">
        <v>1</v>
      </c>
      <c r="CG119" s="19">
        <v>1</v>
      </c>
      <c r="CH119" s="19">
        <v>1</v>
      </c>
      <c r="CV119" s="19">
        <v>0</v>
      </c>
      <c r="DJ119" s="19">
        <v>0</v>
      </c>
      <c r="FV119" s="26" t="s">
        <v>2449</v>
      </c>
      <c r="FW119" s="69"/>
    </row>
    <row r="120" spans="2:179" ht="51.75" customHeight="1">
      <c r="B120" s="31">
        <v>115</v>
      </c>
      <c r="C120" s="63" t="s">
        <v>2849</v>
      </c>
      <c r="D120" s="63" t="s">
        <v>2850</v>
      </c>
      <c r="E120" s="31" t="s">
        <v>2676</v>
      </c>
      <c r="F120" s="31"/>
      <c r="G120" s="31" t="s">
        <v>2851</v>
      </c>
      <c r="H120" s="31" t="s">
        <v>1210</v>
      </c>
      <c r="I120" s="31" t="s">
        <v>2852</v>
      </c>
      <c r="J120" s="63" t="s">
        <v>2853</v>
      </c>
      <c r="K120" s="63" t="s">
        <v>3084</v>
      </c>
      <c r="L120" s="31" t="s">
        <v>1507</v>
      </c>
      <c r="M120" s="31" t="s">
        <v>1507</v>
      </c>
      <c r="N120" s="68" t="s">
        <v>3058</v>
      </c>
      <c r="O120" s="31"/>
      <c r="P120" s="31"/>
      <c r="Q120" s="31"/>
      <c r="R120" s="32"/>
      <c r="S120" s="31"/>
      <c r="T120" s="31"/>
      <c r="U120" s="31"/>
      <c r="V120" s="31"/>
      <c r="W120" s="31" t="s">
        <v>181</v>
      </c>
      <c r="X120" s="31" t="s">
        <v>201</v>
      </c>
      <c r="Y120" s="19" t="s">
        <v>2676</v>
      </c>
      <c r="Z120" s="13" t="s">
        <v>2679</v>
      </c>
      <c r="AW120" s="19">
        <v>1</v>
      </c>
      <c r="AY120" s="19">
        <v>1</v>
      </c>
      <c r="BD120" s="19">
        <v>2</v>
      </c>
      <c r="BE120" s="19" t="s">
        <v>2854</v>
      </c>
      <c r="BF120" s="19" t="s">
        <v>47</v>
      </c>
      <c r="BK120" s="24"/>
      <c r="BL120" s="19">
        <v>1</v>
      </c>
      <c r="BM120" s="19">
        <v>0</v>
      </c>
      <c r="BN120" s="19">
        <v>1</v>
      </c>
      <c r="BO120" s="19">
        <v>0</v>
      </c>
      <c r="BP120" s="19">
        <v>1</v>
      </c>
      <c r="BQ120" s="19">
        <v>0</v>
      </c>
      <c r="BR120" s="19">
        <v>1</v>
      </c>
      <c r="FW120" s="69"/>
    </row>
    <row r="121" spans="2:179" ht="51.75" customHeight="1">
      <c r="B121" s="31">
        <v>116</v>
      </c>
      <c r="C121" s="63" t="s">
        <v>2855</v>
      </c>
      <c r="D121" s="63" t="s">
        <v>2856</v>
      </c>
      <c r="E121" s="31" t="s">
        <v>2676</v>
      </c>
      <c r="F121" s="31"/>
      <c r="G121" s="31" t="s">
        <v>2857</v>
      </c>
      <c r="H121" s="31" t="s">
        <v>1210</v>
      </c>
      <c r="I121" s="31" t="s">
        <v>2852</v>
      </c>
      <c r="J121" s="63" t="s">
        <v>2858</v>
      </c>
      <c r="K121" s="63" t="s">
        <v>3084</v>
      </c>
      <c r="L121" s="31" t="s">
        <v>1507</v>
      </c>
      <c r="M121" s="31" t="s">
        <v>1507</v>
      </c>
      <c r="N121" s="68" t="s">
        <v>3058</v>
      </c>
      <c r="O121" s="31"/>
      <c r="P121" s="31"/>
      <c r="Q121" s="31"/>
      <c r="R121" s="32"/>
      <c r="S121" s="31"/>
      <c r="T121" s="31"/>
      <c r="U121" s="31"/>
      <c r="V121" s="31"/>
      <c r="W121" s="31" t="s">
        <v>181</v>
      </c>
      <c r="X121" s="31" t="s">
        <v>201</v>
      </c>
      <c r="Y121" s="19" t="s">
        <v>2676</v>
      </c>
      <c r="Z121" s="13" t="s">
        <v>2679</v>
      </c>
      <c r="AW121" s="19">
        <v>1</v>
      </c>
      <c r="AY121" s="19">
        <v>1</v>
      </c>
      <c r="BD121" s="19">
        <v>2</v>
      </c>
      <c r="BE121" s="19" t="s">
        <v>2854</v>
      </c>
      <c r="BF121" s="19" t="s">
        <v>47</v>
      </c>
      <c r="BK121" s="24"/>
      <c r="BL121" s="19">
        <v>1</v>
      </c>
      <c r="BM121" s="19">
        <v>0</v>
      </c>
      <c r="BN121" s="19">
        <v>1</v>
      </c>
      <c r="BO121" s="19">
        <v>0</v>
      </c>
      <c r="BP121" s="19">
        <v>1</v>
      </c>
      <c r="BQ121" s="19">
        <v>0</v>
      </c>
      <c r="BR121" s="19">
        <v>1</v>
      </c>
      <c r="FW121" s="69"/>
    </row>
    <row r="122" spans="2:179" ht="36.75" customHeight="1">
      <c r="B122" s="31">
        <v>117</v>
      </c>
      <c r="C122" s="63" t="s">
        <v>2859</v>
      </c>
      <c r="D122" s="63" t="s">
        <v>2860</v>
      </c>
      <c r="E122" s="31" t="s">
        <v>2676</v>
      </c>
      <c r="F122" s="31"/>
      <c r="G122" s="31" t="s">
        <v>2861</v>
      </c>
      <c r="H122" s="31" t="s">
        <v>1210</v>
      </c>
      <c r="I122" s="31" t="s">
        <v>2852</v>
      </c>
      <c r="J122" s="63" t="s">
        <v>2862</v>
      </c>
      <c r="K122" s="63" t="s">
        <v>2863</v>
      </c>
      <c r="L122" s="31" t="s">
        <v>1507</v>
      </c>
      <c r="M122" s="31" t="s">
        <v>1507</v>
      </c>
      <c r="N122" s="63"/>
      <c r="O122" s="31"/>
      <c r="P122" s="31"/>
      <c r="Q122" s="31"/>
      <c r="R122" s="32"/>
      <c r="S122" s="31"/>
      <c r="T122" s="31"/>
      <c r="U122" s="31"/>
      <c r="V122" s="31"/>
      <c r="W122" s="31" t="s">
        <v>181</v>
      </c>
      <c r="X122" s="31" t="s">
        <v>201</v>
      </c>
      <c r="Y122" s="19" t="s">
        <v>2676</v>
      </c>
      <c r="Z122" s="13" t="s">
        <v>2679</v>
      </c>
      <c r="AW122" s="19">
        <v>1</v>
      </c>
      <c r="AY122" s="19">
        <v>1</v>
      </c>
      <c r="BD122" s="19">
        <v>2</v>
      </c>
      <c r="BE122" s="19" t="s">
        <v>2854</v>
      </c>
      <c r="BF122" s="19" t="s">
        <v>47</v>
      </c>
      <c r="BK122" s="24"/>
      <c r="BL122" s="19">
        <v>1</v>
      </c>
      <c r="BM122" s="19">
        <v>0</v>
      </c>
      <c r="BN122" s="19">
        <v>1</v>
      </c>
      <c r="BO122" s="19">
        <v>0</v>
      </c>
      <c r="BP122" s="19">
        <v>1</v>
      </c>
      <c r="BQ122" s="19">
        <v>0</v>
      </c>
      <c r="BR122" s="19">
        <v>1</v>
      </c>
      <c r="FW122" s="69"/>
    </row>
    <row r="123" spans="2:179" ht="35.25" customHeight="1">
      <c r="B123" s="31">
        <v>118</v>
      </c>
      <c r="C123" s="63" t="s">
        <v>237</v>
      </c>
      <c r="D123" s="31" t="s">
        <v>238</v>
      </c>
      <c r="E123" s="31" t="s">
        <v>173</v>
      </c>
      <c r="F123" s="31"/>
      <c r="G123" s="31" t="s">
        <v>1396</v>
      </c>
      <c r="H123" s="31" t="s">
        <v>1204</v>
      </c>
      <c r="I123" s="31" t="s">
        <v>1242</v>
      </c>
      <c r="J123" s="63" t="s">
        <v>1243</v>
      </c>
      <c r="K123" s="63" t="s">
        <v>1565</v>
      </c>
      <c r="L123" s="31" t="s">
        <v>1566</v>
      </c>
      <c r="M123" s="31" t="s">
        <v>1567</v>
      </c>
      <c r="N123" s="34" t="s">
        <v>2996</v>
      </c>
      <c r="O123" s="31" t="s">
        <v>1568</v>
      </c>
      <c r="P123" s="31" t="s">
        <v>1506</v>
      </c>
      <c r="Q123" s="31" t="s">
        <v>1506</v>
      </c>
      <c r="R123" s="31"/>
      <c r="S123" s="31" t="s">
        <v>470</v>
      </c>
      <c r="T123" s="31" t="s">
        <v>473</v>
      </c>
      <c r="U123" s="31" t="s">
        <v>500</v>
      </c>
      <c r="V123" s="31" t="s">
        <v>501</v>
      </c>
      <c r="W123" s="31" t="s">
        <v>181</v>
      </c>
      <c r="X123" s="31" t="s">
        <v>206</v>
      </c>
      <c r="Y123" s="19" t="s">
        <v>679</v>
      </c>
      <c r="Z123" s="19" t="s">
        <v>751</v>
      </c>
      <c r="AX123" s="19">
        <v>1</v>
      </c>
      <c r="BD123" s="19">
        <v>1</v>
      </c>
      <c r="BE123" s="19" t="s">
        <v>876</v>
      </c>
      <c r="BF123" s="19" t="s">
        <v>48</v>
      </c>
      <c r="BG123" s="19">
        <v>1</v>
      </c>
      <c r="BH123" s="19">
        <v>1</v>
      </c>
      <c r="BJ123" s="24">
        <v>44963</v>
      </c>
      <c r="BK123" s="19">
        <v>50</v>
      </c>
      <c r="BL123" s="19">
        <v>1</v>
      </c>
      <c r="BM123" s="19">
        <v>1</v>
      </c>
      <c r="BN123" s="19" t="s">
        <v>986</v>
      </c>
      <c r="BO123" s="19">
        <v>0</v>
      </c>
      <c r="BP123" s="19">
        <v>1</v>
      </c>
      <c r="BQ123" s="19">
        <v>1</v>
      </c>
      <c r="BR123" s="19">
        <v>1</v>
      </c>
      <c r="BS123" s="19">
        <v>1</v>
      </c>
      <c r="BT123" s="19" t="s">
        <v>986</v>
      </c>
      <c r="BZ123" s="19">
        <v>1</v>
      </c>
      <c r="CB123" s="19">
        <v>1</v>
      </c>
      <c r="CC123" s="19">
        <v>1</v>
      </c>
      <c r="CK123" s="19">
        <v>1</v>
      </c>
      <c r="CN123" s="19">
        <v>1</v>
      </c>
      <c r="CV123" s="19">
        <v>2</v>
      </c>
      <c r="CW123" s="19">
        <v>1</v>
      </c>
      <c r="CY123" s="19">
        <v>1</v>
      </c>
      <c r="DC123" s="19">
        <v>1</v>
      </c>
      <c r="DJ123" s="19">
        <v>3</v>
      </c>
      <c r="DM123" s="19">
        <v>1</v>
      </c>
      <c r="DN123" s="19" t="s">
        <v>1052</v>
      </c>
      <c r="DO123" s="19">
        <v>1</v>
      </c>
      <c r="DP123" s="19" t="s">
        <v>1053</v>
      </c>
      <c r="DX123" s="19">
        <v>1</v>
      </c>
      <c r="DZ123" s="19">
        <v>1</v>
      </c>
      <c r="EA123" s="19">
        <v>1</v>
      </c>
      <c r="EF123" s="19" t="s">
        <v>1054</v>
      </c>
      <c r="EH123" s="19">
        <v>1</v>
      </c>
      <c r="EL123" s="19">
        <v>1</v>
      </c>
      <c r="EM123" s="19">
        <v>1</v>
      </c>
      <c r="ER123" s="19" t="s">
        <v>1055</v>
      </c>
      <c r="ES123" s="19">
        <v>1</v>
      </c>
      <c r="ET123" s="19">
        <v>1</v>
      </c>
      <c r="EW123" s="19">
        <v>1</v>
      </c>
      <c r="EX123" s="19">
        <v>1</v>
      </c>
      <c r="FB123" s="19">
        <v>1</v>
      </c>
      <c r="FC123" s="19">
        <v>1</v>
      </c>
      <c r="FD123" s="19">
        <v>1</v>
      </c>
      <c r="FE123" s="19" t="s">
        <v>1056</v>
      </c>
      <c r="FF123" s="19" t="s">
        <v>918</v>
      </c>
      <c r="FG123" s="19" t="s">
        <v>919</v>
      </c>
      <c r="FJ123" s="19">
        <v>1</v>
      </c>
      <c r="FK123" s="19">
        <v>1</v>
      </c>
      <c r="FL123" s="19">
        <v>1</v>
      </c>
      <c r="FM123" s="19">
        <v>1</v>
      </c>
      <c r="FN123" s="19">
        <v>1</v>
      </c>
      <c r="FO123" s="19">
        <v>1</v>
      </c>
      <c r="FP123" s="19">
        <v>1</v>
      </c>
      <c r="FQ123" s="19">
        <v>1</v>
      </c>
      <c r="FR123" s="19">
        <v>1</v>
      </c>
      <c r="FS123" s="19">
        <v>1</v>
      </c>
      <c r="FT123" s="19">
        <v>1</v>
      </c>
      <c r="FU123" s="19">
        <v>1</v>
      </c>
      <c r="FV123" s="26" t="s">
        <v>2451</v>
      </c>
      <c r="FW123" s="69"/>
    </row>
    <row r="124" spans="2:179" ht="23.4" customHeight="1">
      <c r="B124" s="31">
        <v>119</v>
      </c>
      <c r="C124" s="63" t="s">
        <v>448</v>
      </c>
      <c r="D124" s="31" t="s">
        <v>449</v>
      </c>
      <c r="E124" s="31" t="s">
        <v>22</v>
      </c>
      <c r="F124" s="31" t="s">
        <v>467</v>
      </c>
      <c r="G124" s="31" t="s">
        <v>1433</v>
      </c>
      <c r="H124" s="31" t="s">
        <v>1210</v>
      </c>
      <c r="I124" s="31" t="s">
        <v>1242</v>
      </c>
      <c r="J124" s="63" t="s">
        <v>1368</v>
      </c>
      <c r="K124" s="63" t="s">
        <v>1926</v>
      </c>
      <c r="L124" s="31" t="s">
        <v>1927</v>
      </c>
      <c r="M124" s="31" t="s">
        <v>1928</v>
      </c>
      <c r="N124" s="34" t="s">
        <v>2997</v>
      </c>
      <c r="O124" s="31" t="s">
        <v>1507</v>
      </c>
      <c r="P124" s="31" t="s">
        <v>1507</v>
      </c>
      <c r="Q124" s="31" t="s">
        <v>1507</v>
      </c>
      <c r="R124" s="31"/>
      <c r="S124" s="31" t="s">
        <v>471</v>
      </c>
      <c r="T124" s="31" t="s">
        <v>476</v>
      </c>
      <c r="U124" s="31" t="s">
        <v>659</v>
      </c>
      <c r="V124" s="31" t="s">
        <v>481</v>
      </c>
      <c r="W124" s="31" t="s">
        <v>182</v>
      </c>
      <c r="X124" s="31" t="s">
        <v>205</v>
      </c>
      <c r="Y124" s="19" t="s">
        <v>741</v>
      </c>
      <c r="Z124" s="19" t="s">
        <v>837</v>
      </c>
      <c r="AX124" s="19">
        <v>1</v>
      </c>
      <c r="BD124" s="19">
        <v>1</v>
      </c>
      <c r="BE124" s="19" t="s">
        <v>876</v>
      </c>
      <c r="BF124" s="19" t="s">
        <v>48</v>
      </c>
      <c r="BI124" s="19">
        <v>1</v>
      </c>
      <c r="BK124" s="24"/>
      <c r="BL124" s="19">
        <v>1</v>
      </c>
      <c r="BM124" s="19">
        <v>1</v>
      </c>
      <c r="BN124" s="19">
        <v>1</v>
      </c>
      <c r="BO124" s="19">
        <v>1</v>
      </c>
      <c r="BP124" s="19">
        <v>1</v>
      </c>
      <c r="BQ124" s="19">
        <v>1</v>
      </c>
      <c r="BR124" s="19">
        <v>1</v>
      </c>
      <c r="BS124" s="19">
        <v>1</v>
      </c>
      <c r="BT124" s="19" t="s">
        <v>2669</v>
      </c>
      <c r="CE124" s="19">
        <v>1</v>
      </c>
      <c r="CF124" s="19">
        <v>1</v>
      </c>
      <c r="CG124" s="19">
        <v>1</v>
      </c>
      <c r="CH124" s="19">
        <v>1</v>
      </c>
      <c r="CI124" s="19" t="s">
        <v>907</v>
      </c>
      <c r="CV124" s="19">
        <v>0</v>
      </c>
      <c r="DJ124" s="19">
        <v>0</v>
      </c>
      <c r="FO124" s="19">
        <v>1</v>
      </c>
      <c r="FV124" s="26" t="s">
        <v>2450</v>
      </c>
      <c r="FW124" s="69"/>
    </row>
    <row r="125" spans="2:179" ht="51.75" customHeight="1">
      <c r="B125" s="31">
        <v>120</v>
      </c>
      <c r="C125" s="63" t="s">
        <v>2864</v>
      </c>
      <c r="D125" s="63" t="s">
        <v>2865</v>
      </c>
      <c r="E125" s="31" t="s">
        <v>2676</v>
      </c>
      <c r="F125" s="31"/>
      <c r="G125" s="31" t="s">
        <v>2866</v>
      </c>
      <c r="H125" s="31" t="s">
        <v>1210</v>
      </c>
      <c r="I125" s="31" t="s">
        <v>2867</v>
      </c>
      <c r="J125" s="63" t="s">
        <v>2868</v>
      </c>
      <c r="K125" s="63" t="s">
        <v>3084</v>
      </c>
      <c r="L125" s="31" t="s">
        <v>1507</v>
      </c>
      <c r="M125" s="31" t="s">
        <v>1507</v>
      </c>
      <c r="N125" s="68" t="s">
        <v>3058</v>
      </c>
      <c r="O125" s="31"/>
      <c r="P125" s="31"/>
      <c r="Q125" s="31"/>
      <c r="R125" s="32"/>
      <c r="S125" s="31"/>
      <c r="T125" s="31"/>
      <c r="U125" s="31"/>
      <c r="V125" s="31"/>
      <c r="W125" s="31" t="s">
        <v>181</v>
      </c>
      <c r="X125" s="31" t="s">
        <v>201</v>
      </c>
      <c r="Y125" s="19" t="s">
        <v>2676</v>
      </c>
      <c r="Z125" s="13" t="s">
        <v>2679</v>
      </c>
      <c r="AX125" s="19">
        <v>1</v>
      </c>
      <c r="AY125" s="19">
        <v>1</v>
      </c>
      <c r="BD125" s="19">
        <v>2</v>
      </c>
      <c r="BE125" s="19" t="s">
        <v>2869</v>
      </c>
      <c r="BF125" s="19" t="s">
        <v>2870</v>
      </c>
      <c r="BK125" s="24"/>
      <c r="BL125" s="19">
        <v>1</v>
      </c>
      <c r="BM125" s="19">
        <v>0</v>
      </c>
      <c r="BN125" s="19">
        <v>1</v>
      </c>
      <c r="BO125" s="19">
        <v>0</v>
      </c>
      <c r="BP125" s="19">
        <v>1</v>
      </c>
      <c r="BQ125" s="19">
        <v>0</v>
      </c>
      <c r="BR125" s="19">
        <v>1</v>
      </c>
      <c r="FW125" s="69"/>
    </row>
    <row r="126" spans="2:179" ht="51.75" customHeight="1">
      <c r="B126" s="31">
        <v>121</v>
      </c>
      <c r="C126" s="63" t="s">
        <v>2871</v>
      </c>
      <c r="D126" s="63" t="s">
        <v>2872</v>
      </c>
      <c r="E126" s="31" t="s">
        <v>2676</v>
      </c>
      <c r="F126" s="31"/>
      <c r="G126" s="31" t="s">
        <v>2873</v>
      </c>
      <c r="H126" s="31" t="s">
        <v>1210</v>
      </c>
      <c r="I126" s="31" t="s">
        <v>2867</v>
      </c>
      <c r="J126" s="63" t="s">
        <v>2874</v>
      </c>
      <c r="K126" s="63" t="s">
        <v>3084</v>
      </c>
      <c r="L126" s="31" t="s">
        <v>1507</v>
      </c>
      <c r="M126" s="31" t="s">
        <v>1507</v>
      </c>
      <c r="N126" s="68" t="s">
        <v>3058</v>
      </c>
      <c r="O126" s="31"/>
      <c r="P126" s="31"/>
      <c r="Q126" s="31"/>
      <c r="R126" s="32"/>
      <c r="S126" s="31"/>
      <c r="T126" s="31"/>
      <c r="U126" s="31"/>
      <c r="V126" s="31"/>
      <c r="W126" s="31" t="s">
        <v>181</v>
      </c>
      <c r="X126" s="31" t="s">
        <v>201</v>
      </c>
      <c r="Y126" s="19" t="s">
        <v>2676</v>
      </c>
      <c r="Z126" s="13" t="s">
        <v>2679</v>
      </c>
      <c r="AX126" s="19">
        <v>1</v>
      </c>
      <c r="AY126" s="19">
        <v>1</v>
      </c>
      <c r="BD126" s="19">
        <v>2</v>
      </c>
      <c r="BE126" s="19" t="s">
        <v>2869</v>
      </c>
      <c r="BF126" s="19" t="s">
        <v>2870</v>
      </c>
      <c r="BK126" s="24"/>
      <c r="BL126" s="19">
        <v>1</v>
      </c>
      <c r="BM126" s="19">
        <v>0</v>
      </c>
      <c r="BN126" s="19">
        <v>1</v>
      </c>
      <c r="BO126" s="19">
        <v>0</v>
      </c>
      <c r="BP126" s="19">
        <v>1</v>
      </c>
      <c r="BQ126" s="19">
        <v>0</v>
      </c>
      <c r="BR126" s="19">
        <v>1</v>
      </c>
      <c r="FW126" s="69"/>
    </row>
    <row r="127" spans="2:179" ht="36.6" customHeight="1">
      <c r="B127" s="31">
        <v>122</v>
      </c>
      <c r="C127" s="63" t="s">
        <v>3067</v>
      </c>
      <c r="D127" s="31" t="s">
        <v>404</v>
      </c>
      <c r="E127" s="31" t="s">
        <v>170</v>
      </c>
      <c r="F127" s="31"/>
      <c r="G127" s="31" t="s">
        <v>1486</v>
      </c>
      <c r="H127" s="31" t="s">
        <v>1289</v>
      </c>
      <c r="I127" s="31" t="s">
        <v>1345</v>
      </c>
      <c r="J127" s="63" t="s">
        <v>1346</v>
      </c>
      <c r="K127" s="63" t="s">
        <v>1867</v>
      </c>
      <c r="L127" s="31" t="s">
        <v>1507</v>
      </c>
      <c r="M127" s="31" t="s">
        <v>1868</v>
      </c>
      <c r="N127" s="68" t="s">
        <v>3096</v>
      </c>
      <c r="O127" s="31" t="s">
        <v>1869</v>
      </c>
      <c r="P127" s="31" t="s">
        <v>1507</v>
      </c>
      <c r="Q127" s="31" t="s">
        <v>1507</v>
      </c>
      <c r="R127" s="31"/>
      <c r="S127" s="31" t="s">
        <v>471</v>
      </c>
      <c r="T127" s="31" t="s">
        <v>474</v>
      </c>
      <c r="U127" s="31" t="s">
        <v>481</v>
      </c>
      <c r="V127" s="31" t="s">
        <v>481</v>
      </c>
      <c r="W127" s="31" t="s">
        <v>199</v>
      </c>
      <c r="X127" s="31" t="s">
        <v>199</v>
      </c>
      <c r="Y127" s="19" t="s">
        <v>2515</v>
      </c>
      <c r="Z127" s="19" t="s">
        <v>820</v>
      </c>
      <c r="BB127" s="19">
        <v>1</v>
      </c>
      <c r="BD127" s="19">
        <v>1</v>
      </c>
      <c r="BE127" s="19" t="s">
        <v>2655</v>
      </c>
      <c r="BF127" s="19" t="s">
        <v>866</v>
      </c>
      <c r="BI127" s="19">
        <v>1</v>
      </c>
      <c r="BK127" s="24"/>
      <c r="BL127" s="19">
        <v>1</v>
      </c>
      <c r="BM127" s="19">
        <v>1</v>
      </c>
      <c r="BN127" s="19">
        <v>1</v>
      </c>
      <c r="BO127" s="19">
        <v>1</v>
      </c>
      <c r="BP127" s="19">
        <v>1</v>
      </c>
      <c r="BQ127" s="19">
        <v>1</v>
      </c>
      <c r="BR127" s="19">
        <v>1</v>
      </c>
      <c r="BS127" s="19">
        <v>1</v>
      </c>
      <c r="BT127" s="19" t="s">
        <v>986</v>
      </c>
      <c r="CE127" s="19">
        <v>1</v>
      </c>
      <c r="CF127" s="19">
        <v>1</v>
      </c>
      <c r="CG127" s="19">
        <v>1</v>
      </c>
      <c r="CH127" s="19">
        <v>1</v>
      </c>
      <c r="CV127" s="19">
        <v>0</v>
      </c>
      <c r="DJ127" s="19">
        <v>0</v>
      </c>
      <c r="FV127" s="26" t="s">
        <v>2453</v>
      </c>
      <c r="FW127" s="74" t="s">
        <v>3068</v>
      </c>
    </row>
    <row r="128" spans="2:179" ht="23.4" customHeight="1">
      <c r="B128" s="31">
        <v>123</v>
      </c>
      <c r="C128" s="63" t="s">
        <v>327</v>
      </c>
      <c r="D128" s="31" t="s">
        <v>328</v>
      </c>
      <c r="E128" s="31" t="s">
        <v>179</v>
      </c>
      <c r="F128" s="31"/>
      <c r="G128" s="31" t="s">
        <v>1455</v>
      </c>
      <c r="H128" s="31" t="s">
        <v>1210</v>
      </c>
      <c r="I128" s="31" t="s">
        <v>840</v>
      </c>
      <c r="J128" s="63" t="s">
        <v>1307</v>
      </c>
      <c r="K128" s="63" t="s">
        <v>1736</v>
      </c>
      <c r="L128" s="31" t="s">
        <v>1737</v>
      </c>
      <c r="M128" s="31" t="s">
        <v>1738</v>
      </c>
      <c r="N128" s="34" t="s">
        <v>2998</v>
      </c>
      <c r="O128" s="31" t="s">
        <v>1506</v>
      </c>
      <c r="P128" s="31" t="s">
        <v>1506</v>
      </c>
      <c r="Q128" s="31" t="s">
        <v>1506</v>
      </c>
      <c r="R128" s="31"/>
      <c r="S128" s="31" t="s">
        <v>471</v>
      </c>
      <c r="T128" s="31" t="s">
        <v>474</v>
      </c>
      <c r="U128" s="31" t="s">
        <v>583</v>
      </c>
      <c r="V128" s="31" t="s">
        <v>584</v>
      </c>
      <c r="W128" s="31" t="s">
        <v>183</v>
      </c>
      <c r="X128" s="31" t="s">
        <v>193</v>
      </c>
      <c r="Y128" s="19" t="s">
        <v>713</v>
      </c>
      <c r="Z128" s="19" t="s">
        <v>790</v>
      </c>
      <c r="AZ128" s="19">
        <v>1</v>
      </c>
      <c r="BD128" s="19">
        <v>1</v>
      </c>
      <c r="BE128" s="19" t="s">
        <v>2638</v>
      </c>
      <c r="BF128" s="19" t="s">
        <v>840</v>
      </c>
      <c r="BG128" s="19">
        <v>1</v>
      </c>
      <c r="BK128" s="24"/>
      <c r="BL128" s="19">
        <v>1</v>
      </c>
      <c r="BM128" s="19">
        <v>1</v>
      </c>
      <c r="BN128" s="19">
        <v>1</v>
      </c>
      <c r="BO128" s="19">
        <v>1</v>
      </c>
      <c r="BP128" s="19">
        <v>1</v>
      </c>
      <c r="BQ128" s="19">
        <v>1</v>
      </c>
      <c r="BR128" s="19">
        <v>1</v>
      </c>
      <c r="BS128" s="19">
        <v>1</v>
      </c>
      <c r="BT128" s="19" t="s">
        <v>986</v>
      </c>
      <c r="BU128" s="19">
        <v>1</v>
      </c>
      <c r="BV128" s="19">
        <v>1</v>
      </c>
      <c r="BW128" s="19">
        <v>1</v>
      </c>
      <c r="BX128" s="19">
        <v>1</v>
      </c>
      <c r="CK128" s="19">
        <v>1</v>
      </c>
      <c r="CL128" s="19">
        <v>1</v>
      </c>
      <c r="CM128" s="19">
        <v>1</v>
      </c>
      <c r="CN128" s="19">
        <v>1</v>
      </c>
      <c r="CO128" s="19">
        <v>1</v>
      </c>
      <c r="CP128" s="19">
        <v>1</v>
      </c>
      <c r="CR128" s="19">
        <v>1</v>
      </c>
      <c r="CS128" s="19">
        <v>1</v>
      </c>
      <c r="CT128" s="19">
        <v>1</v>
      </c>
      <c r="CU128" s="19" t="s">
        <v>1000</v>
      </c>
      <c r="CV128" s="19">
        <v>9</v>
      </c>
      <c r="CW128" s="19">
        <v>1</v>
      </c>
      <c r="CX128" s="19">
        <v>1</v>
      </c>
      <c r="CY128" s="19">
        <v>1</v>
      </c>
      <c r="DA128" s="19">
        <v>1</v>
      </c>
      <c r="DC128" s="19">
        <v>1</v>
      </c>
      <c r="DF128" s="19">
        <v>1</v>
      </c>
      <c r="DJ128" s="19">
        <v>6</v>
      </c>
      <c r="DK128" s="19">
        <v>1</v>
      </c>
      <c r="DL128" s="19" t="s">
        <v>1138</v>
      </c>
      <c r="DU128" s="19">
        <v>1</v>
      </c>
      <c r="DV128" s="19">
        <v>1</v>
      </c>
      <c r="DW128" s="19">
        <v>1</v>
      </c>
      <c r="EH128" s="19">
        <v>1</v>
      </c>
      <c r="ES128" s="19">
        <v>1</v>
      </c>
      <c r="EU128" s="19">
        <v>1</v>
      </c>
      <c r="EV128" s="19">
        <v>1</v>
      </c>
      <c r="FD128" s="19">
        <v>1</v>
      </c>
      <c r="FE128" s="19" t="s">
        <v>1139</v>
      </c>
      <c r="FP128" s="19">
        <v>1</v>
      </c>
      <c r="FV128" s="26" t="s">
        <v>2448</v>
      </c>
      <c r="FW128" s="69"/>
    </row>
    <row r="129" spans="2:179" ht="23.4" customHeight="1">
      <c r="B129" s="31">
        <v>124</v>
      </c>
      <c r="C129" s="63" t="s">
        <v>368</v>
      </c>
      <c r="D129" s="31" t="s">
        <v>369</v>
      </c>
      <c r="E129" s="31" t="s">
        <v>179</v>
      </c>
      <c r="F129" s="31"/>
      <c r="G129" s="31" t="s">
        <v>1475</v>
      </c>
      <c r="H129" s="31" t="s">
        <v>1204</v>
      </c>
      <c r="I129" s="31" t="s">
        <v>840</v>
      </c>
      <c r="J129" s="63" t="s">
        <v>1328</v>
      </c>
      <c r="K129" s="63" t="s">
        <v>1791</v>
      </c>
      <c r="L129" s="31" t="s">
        <v>1792</v>
      </c>
      <c r="M129" s="31" t="s">
        <v>1793</v>
      </c>
      <c r="N129" s="34" t="s">
        <v>2999</v>
      </c>
      <c r="O129" s="31" t="s">
        <v>1506</v>
      </c>
      <c r="P129" s="31" t="s">
        <v>1506</v>
      </c>
      <c r="Q129" s="31" t="s">
        <v>1506</v>
      </c>
      <c r="R129" s="31"/>
      <c r="S129" s="31" t="s">
        <v>471</v>
      </c>
      <c r="T129" s="31" t="s">
        <v>474</v>
      </c>
      <c r="U129" s="31" t="s">
        <v>613</v>
      </c>
      <c r="V129" s="31" t="s">
        <v>614</v>
      </c>
      <c r="W129" s="31" t="s">
        <v>183</v>
      </c>
      <c r="X129" s="31" t="s">
        <v>193</v>
      </c>
      <c r="Y129" s="19" t="s">
        <v>725</v>
      </c>
      <c r="Z129" s="19" t="s">
        <v>809</v>
      </c>
      <c r="AZ129" s="19">
        <v>1</v>
      </c>
      <c r="BD129" s="19">
        <v>1</v>
      </c>
      <c r="BE129" s="19" t="s">
        <v>2624</v>
      </c>
      <c r="BF129" s="19" t="s">
        <v>840</v>
      </c>
      <c r="BG129" s="19">
        <v>1</v>
      </c>
      <c r="BK129" s="24"/>
      <c r="BL129" s="19">
        <v>1</v>
      </c>
      <c r="BM129" s="19">
        <v>1</v>
      </c>
      <c r="BN129" s="19">
        <v>1</v>
      </c>
      <c r="BO129" s="19">
        <v>1</v>
      </c>
      <c r="BP129" s="19">
        <v>1</v>
      </c>
      <c r="BQ129" s="19">
        <v>1</v>
      </c>
      <c r="BR129" s="19">
        <v>1</v>
      </c>
      <c r="BS129" s="19">
        <v>1</v>
      </c>
      <c r="BT129" s="19" t="s">
        <v>986</v>
      </c>
      <c r="BU129" s="19">
        <v>1</v>
      </c>
      <c r="BV129" s="19">
        <v>1</v>
      </c>
      <c r="BW129" s="19">
        <v>1</v>
      </c>
      <c r="BX129" s="19">
        <v>1</v>
      </c>
      <c r="CK129" s="19">
        <v>1</v>
      </c>
      <c r="CL129" s="19">
        <v>1</v>
      </c>
      <c r="CM129" s="19">
        <v>1</v>
      </c>
      <c r="CN129" s="19">
        <v>1</v>
      </c>
      <c r="CP129" s="19">
        <v>1</v>
      </c>
      <c r="CS129" s="19">
        <v>1</v>
      </c>
      <c r="CV129" s="19">
        <v>6</v>
      </c>
      <c r="CW129" s="19">
        <v>1</v>
      </c>
      <c r="DA129" s="19">
        <v>1</v>
      </c>
      <c r="DJ129" s="19">
        <v>2</v>
      </c>
      <c r="DQ129" s="19">
        <v>1</v>
      </c>
      <c r="DR129" s="19" t="s">
        <v>1159</v>
      </c>
      <c r="DU129" s="19">
        <v>1</v>
      </c>
      <c r="DV129" s="19">
        <v>1</v>
      </c>
      <c r="DW129" s="19">
        <v>1</v>
      </c>
      <c r="EG129" s="19">
        <v>1</v>
      </c>
      <c r="EH129" s="19">
        <v>1</v>
      </c>
      <c r="EI129" s="19">
        <v>1</v>
      </c>
      <c r="ES129" s="19">
        <v>1</v>
      </c>
      <c r="ET129" s="19">
        <v>1</v>
      </c>
      <c r="EU129" s="19">
        <v>1</v>
      </c>
      <c r="EV129" s="19">
        <v>1</v>
      </c>
      <c r="EW129" s="19">
        <v>1</v>
      </c>
      <c r="EX129" s="19">
        <v>1</v>
      </c>
      <c r="FP129" s="19">
        <v>1</v>
      </c>
      <c r="FV129" s="26" t="s">
        <v>2451</v>
      </c>
      <c r="FW129" s="69"/>
    </row>
    <row r="130" spans="2:179" ht="36">
      <c r="B130" s="31">
        <v>125</v>
      </c>
      <c r="C130" s="63" t="s">
        <v>208</v>
      </c>
      <c r="D130" s="31" t="s">
        <v>209</v>
      </c>
      <c r="E130" s="31" t="s">
        <v>178</v>
      </c>
      <c r="F130" s="31"/>
      <c r="G130" s="31" t="s">
        <v>1375</v>
      </c>
      <c r="H130" s="31" t="s">
        <v>1210</v>
      </c>
      <c r="I130" s="31" t="s">
        <v>1211</v>
      </c>
      <c r="J130" s="63" t="s">
        <v>3117</v>
      </c>
      <c r="K130" s="63" t="s">
        <v>1510</v>
      </c>
      <c r="L130" s="31" t="s">
        <v>1511</v>
      </c>
      <c r="M130" s="31" t="s">
        <v>1512</v>
      </c>
      <c r="N130" s="34" t="s">
        <v>3000</v>
      </c>
      <c r="O130" s="31" t="s">
        <v>1506</v>
      </c>
      <c r="P130" s="31" t="s">
        <v>1506</v>
      </c>
      <c r="Q130" s="31" t="s">
        <v>1506</v>
      </c>
      <c r="R130" s="31"/>
      <c r="S130" s="31" t="s">
        <v>470</v>
      </c>
      <c r="T130" s="31" t="s">
        <v>474</v>
      </c>
      <c r="U130" s="31" t="s">
        <v>477</v>
      </c>
      <c r="V130" s="31" t="s">
        <v>478</v>
      </c>
      <c r="W130" s="31" t="s">
        <v>189</v>
      </c>
      <c r="X130" s="31" t="s">
        <v>199</v>
      </c>
      <c r="Y130" s="19" t="s">
        <v>2470</v>
      </c>
      <c r="Z130" s="19" t="s">
        <v>743</v>
      </c>
      <c r="AZ130" s="19">
        <v>1</v>
      </c>
      <c r="BD130" s="19">
        <v>1</v>
      </c>
      <c r="BE130" s="19" t="s">
        <v>2625</v>
      </c>
      <c r="BF130" s="19" t="s">
        <v>841</v>
      </c>
      <c r="BG130" s="19">
        <v>1</v>
      </c>
      <c r="BI130" s="19">
        <v>1</v>
      </c>
      <c r="BK130" s="24"/>
      <c r="BL130" s="19">
        <v>1</v>
      </c>
      <c r="BM130" s="19">
        <v>1</v>
      </c>
      <c r="BN130" s="19">
        <v>1</v>
      </c>
      <c r="BO130" s="19">
        <v>1</v>
      </c>
      <c r="BP130" s="19">
        <v>1</v>
      </c>
      <c r="BQ130" s="19">
        <v>1</v>
      </c>
      <c r="BR130" s="19">
        <v>1</v>
      </c>
      <c r="BS130" s="19">
        <v>1</v>
      </c>
      <c r="BT130" s="19" t="s">
        <v>986</v>
      </c>
      <c r="BU130" s="19">
        <v>1</v>
      </c>
      <c r="BV130" s="19">
        <v>1</v>
      </c>
      <c r="BW130" s="19">
        <v>1</v>
      </c>
      <c r="BX130" s="19">
        <v>1</v>
      </c>
      <c r="CJ130" s="19">
        <v>1</v>
      </c>
      <c r="CK130" s="19">
        <v>1</v>
      </c>
      <c r="CL130" s="19">
        <v>1</v>
      </c>
      <c r="CM130" s="19">
        <v>1</v>
      </c>
      <c r="CO130" s="19">
        <v>1</v>
      </c>
      <c r="CP130" s="19">
        <v>1</v>
      </c>
      <c r="CV130" s="19">
        <v>6</v>
      </c>
      <c r="CW130" s="19">
        <v>1</v>
      </c>
      <c r="DJ130" s="19">
        <v>1</v>
      </c>
      <c r="DK130" s="19">
        <v>1</v>
      </c>
      <c r="DL130" s="19" t="s">
        <v>1027</v>
      </c>
      <c r="DM130" s="19">
        <v>1</v>
      </c>
      <c r="DN130" s="19" t="s">
        <v>1028</v>
      </c>
      <c r="DO130" s="19">
        <v>1</v>
      </c>
      <c r="DP130" s="19" t="s">
        <v>1029</v>
      </c>
      <c r="DU130" s="19">
        <v>1</v>
      </c>
      <c r="DV130" s="19">
        <v>1</v>
      </c>
      <c r="DY130" s="19">
        <v>1</v>
      </c>
      <c r="EI130" s="19">
        <v>1</v>
      </c>
      <c r="EJ130" s="19">
        <v>1</v>
      </c>
      <c r="EX130" s="19">
        <v>1</v>
      </c>
      <c r="FB130" s="19">
        <v>1</v>
      </c>
      <c r="FC130" s="19">
        <v>1</v>
      </c>
      <c r="FE130" s="19" t="s">
        <v>1030</v>
      </c>
      <c r="FO130" s="19">
        <v>1</v>
      </c>
      <c r="FV130" s="26" t="s">
        <v>2451</v>
      </c>
      <c r="FW130" s="69"/>
    </row>
    <row r="131" spans="2:179" ht="23.4" customHeight="1">
      <c r="B131" s="31">
        <v>126</v>
      </c>
      <c r="C131" s="63" t="s">
        <v>226</v>
      </c>
      <c r="D131" s="31" t="s">
        <v>227</v>
      </c>
      <c r="E131" s="31" t="s">
        <v>178</v>
      </c>
      <c r="F131" s="31"/>
      <c r="G131" s="31" t="s">
        <v>1389</v>
      </c>
      <c r="H131" s="31" t="s">
        <v>1204</v>
      </c>
      <c r="I131" s="31" t="s">
        <v>1233</v>
      </c>
      <c r="J131" s="63" t="s">
        <v>1234</v>
      </c>
      <c r="K131" s="63" t="s">
        <v>1538</v>
      </c>
      <c r="L131" s="31" t="s">
        <v>1538</v>
      </c>
      <c r="M131" s="31" t="s">
        <v>1539</v>
      </c>
      <c r="N131" s="34" t="s">
        <v>3001</v>
      </c>
      <c r="O131" s="31" t="s">
        <v>1540</v>
      </c>
      <c r="P131" s="31" t="s">
        <v>1506</v>
      </c>
      <c r="Q131" s="31" t="s">
        <v>1506</v>
      </c>
      <c r="R131" s="31"/>
      <c r="S131" s="31" t="s">
        <v>470</v>
      </c>
      <c r="T131" s="31" t="s">
        <v>474</v>
      </c>
      <c r="U131" s="31" t="s">
        <v>492</v>
      </c>
      <c r="V131" s="31" t="s">
        <v>481</v>
      </c>
      <c r="W131" s="31" t="s">
        <v>189</v>
      </c>
      <c r="X131" s="31" t="s">
        <v>199</v>
      </c>
      <c r="Y131" s="19" t="s">
        <v>188</v>
      </c>
      <c r="Z131" s="19" t="s">
        <v>748</v>
      </c>
      <c r="AZ131" s="19">
        <v>1</v>
      </c>
      <c r="BD131" s="19">
        <v>1</v>
      </c>
      <c r="BE131" s="19" t="s">
        <v>2628</v>
      </c>
      <c r="BF131" s="19" t="s">
        <v>843</v>
      </c>
      <c r="BI131" s="19">
        <v>1</v>
      </c>
      <c r="BK131" s="24"/>
      <c r="BL131" s="19">
        <v>1</v>
      </c>
      <c r="BM131" s="19">
        <v>1</v>
      </c>
      <c r="BN131" s="19">
        <v>1</v>
      </c>
      <c r="BO131" s="19">
        <v>1</v>
      </c>
      <c r="BP131" s="19">
        <v>1</v>
      </c>
      <c r="BQ131" s="19">
        <v>1</v>
      </c>
      <c r="BR131" s="19">
        <v>1</v>
      </c>
      <c r="BS131" s="19">
        <v>1</v>
      </c>
      <c r="BT131" s="19" t="s">
        <v>986</v>
      </c>
      <c r="CE131" s="19">
        <v>1</v>
      </c>
      <c r="CF131" s="19">
        <v>1</v>
      </c>
      <c r="CG131" s="19">
        <v>1</v>
      </c>
      <c r="CH131" s="19">
        <v>1</v>
      </c>
      <c r="CV131" s="19">
        <v>0</v>
      </c>
      <c r="DJ131" s="19">
        <v>0</v>
      </c>
      <c r="FV131" s="26" t="s">
        <v>2451</v>
      </c>
      <c r="FW131" s="69"/>
    </row>
    <row r="132" spans="2:179" ht="23.4" customHeight="1">
      <c r="B132" s="31">
        <v>127</v>
      </c>
      <c r="C132" s="63" t="s">
        <v>335</v>
      </c>
      <c r="D132" s="31" t="s">
        <v>336</v>
      </c>
      <c r="E132" s="31" t="s">
        <v>22</v>
      </c>
      <c r="F132" s="31" t="s">
        <v>461</v>
      </c>
      <c r="G132" s="31" t="s">
        <v>1459</v>
      </c>
      <c r="H132" s="31" t="s">
        <v>1210</v>
      </c>
      <c r="I132" s="31" t="s">
        <v>864</v>
      </c>
      <c r="J132" s="63" t="s">
        <v>3118</v>
      </c>
      <c r="K132" s="63" t="s">
        <v>1749</v>
      </c>
      <c r="L132" s="31" t="s">
        <v>1750</v>
      </c>
      <c r="M132" s="31" t="s">
        <v>1751</v>
      </c>
      <c r="N132" s="34" t="s">
        <v>3002</v>
      </c>
      <c r="O132" s="31" t="s">
        <v>1506</v>
      </c>
      <c r="P132" s="31" t="s">
        <v>1506</v>
      </c>
      <c r="Q132" s="31" t="s">
        <v>1506</v>
      </c>
      <c r="R132" s="31" t="s">
        <v>1742</v>
      </c>
      <c r="S132" s="31" t="s">
        <v>471</v>
      </c>
      <c r="T132" s="31" t="s">
        <v>474</v>
      </c>
      <c r="U132" s="31" t="s">
        <v>591</v>
      </c>
      <c r="V132" s="31" t="s">
        <v>591</v>
      </c>
      <c r="W132" s="31" t="s">
        <v>183</v>
      </c>
      <c r="X132" s="31" t="s">
        <v>192</v>
      </c>
      <c r="Y132" s="19" t="s">
        <v>716</v>
      </c>
      <c r="Z132" s="19" t="s">
        <v>794</v>
      </c>
      <c r="AZ132" s="19">
        <v>1</v>
      </c>
      <c r="BD132" s="19">
        <v>1</v>
      </c>
      <c r="BE132" s="19" t="s">
        <v>2637</v>
      </c>
      <c r="BF132" s="19" t="s">
        <v>864</v>
      </c>
      <c r="BG132" s="19">
        <v>1</v>
      </c>
      <c r="BI132" s="19">
        <v>1</v>
      </c>
      <c r="BK132" s="24"/>
      <c r="BL132" s="19">
        <v>1</v>
      </c>
      <c r="BM132" s="19">
        <v>2</v>
      </c>
      <c r="BN132" s="19">
        <v>1</v>
      </c>
      <c r="BO132" s="19">
        <v>2</v>
      </c>
      <c r="BP132" s="19">
        <v>1</v>
      </c>
      <c r="BQ132" s="19">
        <v>1</v>
      </c>
      <c r="BR132" s="19">
        <v>1</v>
      </c>
      <c r="BS132" s="19">
        <v>2</v>
      </c>
      <c r="BT132" s="19" t="s">
        <v>986</v>
      </c>
      <c r="BU132" s="19">
        <v>1</v>
      </c>
      <c r="BV132" s="19">
        <v>1</v>
      </c>
      <c r="BX132" s="19">
        <v>1</v>
      </c>
      <c r="CE132" s="19">
        <v>1</v>
      </c>
      <c r="CF132" s="19">
        <v>1</v>
      </c>
      <c r="CG132" s="19">
        <v>1</v>
      </c>
      <c r="CH132" s="19">
        <v>1</v>
      </c>
      <c r="CT132" s="19">
        <v>1</v>
      </c>
      <c r="CU132" s="19" t="s">
        <v>1000</v>
      </c>
      <c r="CV132" s="19">
        <v>1</v>
      </c>
      <c r="DG132" s="19">
        <v>1</v>
      </c>
      <c r="DJ132" s="19">
        <v>1</v>
      </c>
      <c r="FP132" s="19">
        <v>1</v>
      </c>
      <c r="FV132" s="26" t="s">
        <v>2451</v>
      </c>
      <c r="FW132" s="69"/>
    </row>
    <row r="133" spans="2:179" ht="35.25" customHeight="1">
      <c r="B133" s="31">
        <v>128</v>
      </c>
      <c r="C133" s="63" t="s">
        <v>312</v>
      </c>
      <c r="D133" s="31" t="s">
        <v>313</v>
      </c>
      <c r="E133" s="31" t="s">
        <v>179</v>
      </c>
      <c r="F133" s="31"/>
      <c r="G133" s="31" t="s">
        <v>1448</v>
      </c>
      <c r="H133" s="31" t="s">
        <v>1210</v>
      </c>
      <c r="I133" s="31" t="s">
        <v>1300</v>
      </c>
      <c r="J133" s="63" t="s">
        <v>1301</v>
      </c>
      <c r="K133" s="63" t="s">
        <v>1717</v>
      </c>
      <c r="L133" s="31" t="s">
        <v>682</v>
      </c>
      <c r="M133" s="31" t="s">
        <v>1718</v>
      </c>
      <c r="N133" s="34" t="s">
        <v>3003</v>
      </c>
      <c r="O133" s="31" t="s">
        <v>1506</v>
      </c>
      <c r="P133" s="31" t="s">
        <v>1506</v>
      </c>
      <c r="Q133" s="31" t="s">
        <v>1506</v>
      </c>
      <c r="R133" s="31"/>
      <c r="S133" s="31" t="s">
        <v>471</v>
      </c>
      <c r="T133" s="31" t="s">
        <v>474</v>
      </c>
      <c r="U133" s="31" t="s">
        <v>570</v>
      </c>
      <c r="V133" s="31" t="s">
        <v>481</v>
      </c>
      <c r="W133" s="31" t="s">
        <v>183</v>
      </c>
      <c r="X133" s="31" t="s">
        <v>193</v>
      </c>
      <c r="Y133" s="19" t="s">
        <v>703</v>
      </c>
      <c r="Z133" s="19" t="s">
        <v>783</v>
      </c>
      <c r="AZ133" s="19">
        <v>1</v>
      </c>
      <c r="BD133" s="19">
        <v>1</v>
      </c>
      <c r="BE133" s="19" t="s">
        <v>873</v>
      </c>
      <c r="BF133" s="19" t="s">
        <v>845</v>
      </c>
      <c r="BI133" s="19">
        <v>1</v>
      </c>
      <c r="BK133" s="24"/>
      <c r="BL133" s="19">
        <v>1</v>
      </c>
      <c r="BM133" s="19">
        <v>1</v>
      </c>
      <c r="BN133" s="19">
        <v>1</v>
      </c>
      <c r="BO133" s="19">
        <v>1</v>
      </c>
      <c r="BP133" s="19">
        <v>1</v>
      </c>
      <c r="BQ133" s="19">
        <v>1</v>
      </c>
      <c r="BR133" s="19">
        <v>1</v>
      </c>
      <c r="BS133" s="19">
        <v>1</v>
      </c>
      <c r="BT133" s="19" t="s">
        <v>986</v>
      </c>
      <c r="CE133" s="19">
        <v>1</v>
      </c>
      <c r="CF133" s="19">
        <v>1</v>
      </c>
      <c r="CG133" s="19">
        <v>1</v>
      </c>
      <c r="CH133" s="19">
        <v>1</v>
      </c>
      <c r="CV133" s="19">
        <v>0</v>
      </c>
      <c r="DJ133" s="19">
        <v>0</v>
      </c>
      <c r="FV133" s="26" t="s">
        <v>2451</v>
      </c>
      <c r="FW133" s="69"/>
    </row>
    <row r="134" spans="2:179" ht="23.4" customHeight="1">
      <c r="B134" s="31">
        <v>129</v>
      </c>
      <c r="C134" s="63" t="s">
        <v>317</v>
      </c>
      <c r="D134" s="31" t="s">
        <v>318</v>
      </c>
      <c r="E134" s="31" t="s">
        <v>179</v>
      </c>
      <c r="F134" s="31"/>
      <c r="G134" s="31" t="s">
        <v>1450</v>
      </c>
      <c r="H134" s="31" t="s">
        <v>1210</v>
      </c>
      <c r="I134" s="31" t="s">
        <v>1303</v>
      </c>
      <c r="J134" s="63" t="s">
        <v>3119</v>
      </c>
      <c r="K134" s="63" t="s">
        <v>1722</v>
      </c>
      <c r="L134" s="31" t="s">
        <v>1723</v>
      </c>
      <c r="M134" s="31" t="s">
        <v>1724</v>
      </c>
      <c r="N134" s="34" t="s">
        <v>3004</v>
      </c>
      <c r="O134" s="31" t="s">
        <v>1506</v>
      </c>
      <c r="P134" s="31" t="s">
        <v>1506</v>
      </c>
      <c r="Q134" s="31" t="s">
        <v>1506</v>
      </c>
      <c r="R134" s="31"/>
      <c r="S134" s="31" t="s">
        <v>471</v>
      </c>
      <c r="T134" s="31" t="s">
        <v>474</v>
      </c>
      <c r="U134" s="31" t="s">
        <v>574</v>
      </c>
      <c r="V134" s="31" t="s">
        <v>575</v>
      </c>
      <c r="W134" s="31" t="s">
        <v>183</v>
      </c>
      <c r="X134" s="31" t="s">
        <v>193</v>
      </c>
      <c r="Y134" s="19" t="s">
        <v>707</v>
      </c>
      <c r="Z134" s="19" t="s">
        <v>786</v>
      </c>
      <c r="AZ134" s="19">
        <v>1</v>
      </c>
      <c r="BD134" s="19">
        <v>1</v>
      </c>
      <c r="BE134" s="19" t="s">
        <v>2626</v>
      </c>
      <c r="BF134" s="19" t="s">
        <v>845</v>
      </c>
      <c r="BG134" s="19">
        <v>1</v>
      </c>
      <c r="BH134" s="19">
        <v>1</v>
      </c>
      <c r="BJ134" s="24">
        <v>44869</v>
      </c>
      <c r="BK134" s="19">
        <v>36</v>
      </c>
      <c r="BL134" s="19">
        <v>1</v>
      </c>
      <c r="BM134" s="19">
        <v>1</v>
      </c>
      <c r="BN134" s="19" t="s">
        <v>986</v>
      </c>
      <c r="BO134" s="19">
        <v>0</v>
      </c>
      <c r="BP134" s="19">
        <v>1</v>
      </c>
      <c r="BQ134" s="19">
        <v>1</v>
      </c>
      <c r="BR134" s="19">
        <v>1</v>
      </c>
      <c r="BS134" s="19">
        <v>1</v>
      </c>
      <c r="BT134" s="19" t="s">
        <v>986</v>
      </c>
      <c r="BZ134" s="19">
        <v>1</v>
      </c>
      <c r="CB134" s="19">
        <v>1</v>
      </c>
      <c r="CC134" s="19">
        <v>1</v>
      </c>
      <c r="CL134" s="19">
        <v>1</v>
      </c>
      <c r="CV134" s="19">
        <v>1</v>
      </c>
      <c r="CW134" s="19">
        <v>1</v>
      </c>
      <c r="DA134" s="19">
        <v>1</v>
      </c>
      <c r="DJ134" s="19">
        <v>2</v>
      </c>
      <c r="DK134" s="19">
        <v>1</v>
      </c>
      <c r="DL134" s="19" t="s">
        <v>1122</v>
      </c>
      <c r="DM134" s="19">
        <v>1</v>
      </c>
      <c r="DN134" s="19" t="s">
        <v>1123</v>
      </c>
      <c r="DO134" s="19">
        <v>1</v>
      </c>
      <c r="DP134" s="19" t="s">
        <v>1124</v>
      </c>
      <c r="EA134" s="19">
        <v>1</v>
      </c>
      <c r="EL134" s="19">
        <v>1</v>
      </c>
      <c r="EM134" s="19">
        <v>1</v>
      </c>
      <c r="EU134" s="19">
        <v>1</v>
      </c>
      <c r="FB134" s="19">
        <v>1</v>
      </c>
      <c r="FC134" s="19">
        <v>1</v>
      </c>
      <c r="FF134" s="19" t="s">
        <v>954</v>
      </c>
      <c r="FG134" s="17" t="s">
        <v>2663</v>
      </c>
      <c r="FH134" s="19" t="s">
        <v>955</v>
      </c>
      <c r="FI134" s="19" t="s">
        <v>956</v>
      </c>
      <c r="FP134" s="19">
        <v>1</v>
      </c>
      <c r="FQ134" s="19">
        <v>1</v>
      </c>
      <c r="FV134" s="26" t="s">
        <v>2448</v>
      </c>
      <c r="FW134" s="69"/>
    </row>
    <row r="135" spans="2:179" ht="23.4" customHeight="1">
      <c r="B135" s="31">
        <v>130</v>
      </c>
      <c r="C135" s="63" t="s">
        <v>339</v>
      </c>
      <c r="D135" s="31" t="s">
        <v>340</v>
      </c>
      <c r="E135" s="31" t="s">
        <v>179</v>
      </c>
      <c r="F135" s="31"/>
      <c r="G135" s="31" t="s">
        <v>1461</v>
      </c>
      <c r="H135" s="31" t="s">
        <v>1210</v>
      </c>
      <c r="I135" s="31" t="s">
        <v>1300</v>
      </c>
      <c r="J135" s="63" t="s">
        <v>1311</v>
      </c>
      <c r="K135" s="63" t="s">
        <v>1755</v>
      </c>
      <c r="L135" s="31" t="s">
        <v>1756</v>
      </c>
      <c r="M135" s="31" t="s">
        <v>1757</v>
      </c>
      <c r="N135" s="34" t="s">
        <v>3005</v>
      </c>
      <c r="O135" s="31" t="s">
        <v>1506</v>
      </c>
      <c r="P135" s="31" t="s">
        <v>1506</v>
      </c>
      <c r="Q135" s="31" t="s">
        <v>1506</v>
      </c>
      <c r="R135" s="31"/>
      <c r="S135" s="31" t="s">
        <v>471</v>
      </c>
      <c r="T135" s="31" t="s">
        <v>474</v>
      </c>
      <c r="U135" s="31" t="s">
        <v>594</v>
      </c>
      <c r="V135" s="31" t="s">
        <v>595</v>
      </c>
      <c r="W135" s="31" t="s">
        <v>183</v>
      </c>
      <c r="X135" s="31" t="s">
        <v>193</v>
      </c>
      <c r="Y135" s="19" t="s">
        <v>718</v>
      </c>
      <c r="Z135" s="19" t="s">
        <v>796</v>
      </c>
      <c r="AZ135" s="19">
        <v>1</v>
      </c>
      <c r="BA135" s="19">
        <v>1</v>
      </c>
      <c r="BB135" s="19">
        <v>1</v>
      </c>
      <c r="BD135" s="19">
        <v>3</v>
      </c>
      <c r="BE135" s="19" t="s">
        <v>2640</v>
      </c>
      <c r="BF135" s="19" t="s">
        <v>845</v>
      </c>
      <c r="BG135" s="19">
        <v>1</v>
      </c>
      <c r="BK135" s="24"/>
      <c r="BL135" s="19">
        <v>1</v>
      </c>
      <c r="BM135" s="19">
        <v>1</v>
      </c>
      <c r="BN135" s="19">
        <v>1</v>
      </c>
      <c r="BO135" s="19">
        <v>1</v>
      </c>
      <c r="BP135" s="19">
        <v>1</v>
      </c>
      <c r="BQ135" s="19">
        <v>1</v>
      </c>
      <c r="BR135" s="19">
        <v>1</v>
      </c>
      <c r="BS135" s="19">
        <v>1</v>
      </c>
      <c r="BT135" s="19" t="s">
        <v>986</v>
      </c>
      <c r="BU135" s="19">
        <v>1</v>
      </c>
      <c r="BV135" s="19">
        <v>1</v>
      </c>
      <c r="BW135" s="19">
        <v>1</v>
      </c>
      <c r="BX135" s="19">
        <v>1</v>
      </c>
      <c r="CL135" s="19">
        <v>1</v>
      </c>
      <c r="CP135" s="19">
        <v>1</v>
      </c>
      <c r="CT135" s="19">
        <v>1</v>
      </c>
      <c r="CU135" s="19" t="s">
        <v>1003</v>
      </c>
      <c r="CV135" s="19">
        <v>3</v>
      </c>
      <c r="CW135" s="19">
        <v>1</v>
      </c>
      <c r="CX135" s="19">
        <v>1</v>
      </c>
      <c r="DA135" s="19">
        <v>1</v>
      </c>
      <c r="DD135" s="19">
        <v>1</v>
      </c>
      <c r="DG135" s="19">
        <v>1</v>
      </c>
      <c r="DJ135" s="19">
        <v>5</v>
      </c>
      <c r="DK135" s="19">
        <v>1</v>
      </c>
      <c r="DL135" s="19" t="s">
        <v>1147</v>
      </c>
      <c r="DM135" s="19">
        <v>1</v>
      </c>
      <c r="DN135" s="19" t="s">
        <v>1148</v>
      </c>
      <c r="DO135" s="19">
        <v>1</v>
      </c>
      <c r="DP135" s="19" t="s">
        <v>1149</v>
      </c>
      <c r="DQ135" s="19">
        <v>1</v>
      </c>
      <c r="DR135" s="19" t="s">
        <v>1150</v>
      </c>
      <c r="DU135" s="19">
        <v>1</v>
      </c>
      <c r="DV135" s="19">
        <v>1</v>
      </c>
      <c r="DW135" s="19">
        <v>1</v>
      </c>
      <c r="EJ135" s="19">
        <v>1</v>
      </c>
      <c r="EU135" s="19">
        <v>1</v>
      </c>
      <c r="EV135" s="19">
        <v>1</v>
      </c>
      <c r="FC135" s="19">
        <v>1</v>
      </c>
      <c r="FE135" s="19" t="s">
        <v>1151</v>
      </c>
      <c r="FP135" s="19">
        <v>1</v>
      </c>
      <c r="FV135" s="26" t="s">
        <v>2451</v>
      </c>
      <c r="FW135" s="69"/>
    </row>
    <row r="136" spans="2:179" ht="23.4" customHeight="1">
      <c r="B136" s="31">
        <v>131</v>
      </c>
      <c r="C136" s="63" t="s">
        <v>3069</v>
      </c>
      <c r="D136" s="31" t="s">
        <v>341</v>
      </c>
      <c r="E136" s="31" t="s">
        <v>179</v>
      </c>
      <c r="F136" s="31" t="s">
        <v>465</v>
      </c>
      <c r="G136" s="31" t="s">
        <v>1463</v>
      </c>
      <c r="H136" s="31" t="s">
        <v>1210</v>
      </c>
      <c r="I136" s="31" t="s">
        <v>1312</v>
      </c>
      <c r="J136" s="63" t="s">
        <v>3055</v>
      </c>
      <c r="K136" s="63" t="s">
        <v>1758</v>
      </c>
      <c r="L136" s="31" t="s">
        <v>682</v>
      </c>
      <c r="M136" s="31" t="s">
        <v>560</v>
      </c>
      <c r="N136" s="70"/>
      <c r="O136" s="31" t="s">
        <v>1506</v>
      </c>
      <c r="P136" s="31" t="s">
        <v>1506</v>
      </c>
      <c r="Q136" s="31" t="s">
        <v>1506</v>
      </c>
      <c r="R136" s="31"/>
      <c r="S136" s="31" t="s">
        <v>471</v>
      </c>
      <c r="T136" s="31" t="s">
        <v>474</v>
      </c>
      <c r="U136" s="31" t="s">
        <v>597</v>
      </c>
      <c r="V136" s="31" t="s">
        <v>481</v>
      </c>
      <c r="W136" s="31" t="s">
        <v>183</v>
      </c>
      <c r="X136" s="31" t="s">
        <v>193</v>
      </c>
      <c r="Y136" s="19" t="s">
        <v>706</v>
      </c>
      <c r="Z136" s="19" t="s">
        <v>797</v>
      </c>
      <c r="AZ136" s="19">
        <v>1</v>
      </c>
      <c r="BD136" s="19">
        <v>1</v>
      </c>
      <c r="BE136" s="19" t="s">
        <v>2650</v>
      </c>
      <c r="BF136" s="19" t="s">
        <v>845</v>
      </c>
      <c r="BI136" s="19">
        <v>1</v>
      </c>
      <c r="BK136" s="24"/>
      <c r="BL136" s="19">
        <v>1</v>
      </c>
      <c r="BM136" s="19">
        <v>1</v>
      </c>
      <c r="BN136" s="19">
        <v>1</v>
      </c>
      <c r="BO136" s="19">
        <v>1</v>
      </c>
      <c r="BP136" s="19">
        <v>1</v>
      </c>
      <c r="BQ136" s="19">
        <v>1</v>
      </c>
      <c r="BR136" s="19">
        <v>1</v>
      </c>
      <c r="BS136" s="19">
        <v>1</v>
      </c>
      <c r="BT136" s="19" t="s">
        <v>986</v>
      </c>
      <c r="CE136" s="19">
        <v>1</v>
      </c>
      <c r="CF136" s="19">
        <v>1</v>
      </c>
      <c r="CG136" s="19">
        <v>1</v>
      </c>
      <c r="CH136" s="19">
        <v>1</v>
      </c>
      <c r="CV136" s="19">
        <v>0</v>
      </c>
      <c r="DJ136" s="19">
        <v>0</v>
      </c>
      <c r="FV136" s="26" t="s">
        <v>2451</v>
      </c>
      <c r="FW136" s="73" t="s">
        <v>3070</v>
      </c>
    </row>
    <row r="137" spans="2:179" ht="23.4" customHeight="1">
      <c r="B137" s="31">
        <v>132</v>
      </c>
      <c r="C137" s="63" t="s">
        <v>390</v>
      </c>
      <c r="D137" s="31" t="s">
        <v>391</v>
      </c>
      <c r="E137" s="31" t="s">
        <v>22</v>
      </c>
      <c r="F137" s="31" t="s">
        <v>461</v>
      </c>
      <c r="G137" s="31" t="s">
        <v>1483</v>
      </c>
      <c r="H137" s="31" t="s">
        <v>1204</v>
      </c>
      <c r="I137" s="31" t="s">
        <v>1300</v>
      </c>
      <c r="J137" s="63" t="s">
        <v>1339</v>
      </c>
      <c r="K137" s="63" t="s">
        <v>1835</v>
      </c>
      <c r="L137" s="31" t="s">
        <v>1836</v>
      </c>
      <c r="M137" s="31" t="s">
        <v>1837</v>
      </c>
      <c r="N137" s="34" t="s">
        <v>3006</v>
      </c>
      <c r="O137" s="31" t="s">
        <v>1506</v>
      </c>
      <c r="P137" s="31" t="s">
        <v>1506</v>
      </c>
      <c r="Q137" s="31" t="s">
        <v>1838</v>
      </c>
      <c r="R137" s="31"/>
      <c r="S137" s="31" t="s">
        <v>471</v>
      </c>
      <c r="T137" s="31" t="s">
        <v>474</v>
      </c>
      <c r="U137" s="31" t="s">
        <v>626</v>
      </c>
      <c r="V137" s="31" t="s">
        <v>481</v>
      </c>
      <c r="W137" s="31" t="s">
        <v>183</v>
      </c>
      <c r="X137" s="31" t="s">
        <v>192</v>
      </c>
      <c r="Y137" s="19" t="s">
        <v>678</v>
      </c>
      <c r="Z137" s="19" t="s">
        <v>815</v>
      </c>
      <c r="AZ137" s="19">
        <v>1</v>
      </c>
      <c r="BD137" s="19">
        <v>1</v>
      </c>
      <c r="BE137" s="19" t="s">
        <v>2626</v>
      </c>
      <c r="BF137" s="19" t="s">
        <v>845</v>
      </c>
      <c r="BI137" s="19">
        <v>1</v>
      </c>
      <c r="BK137" s="24"/>
      <c r="BL137" s="19">
        <v>1</v>
      </c>
      <c r="BM137" s="19">
        <v>1</v>
      </c>
      <c r="BN137" s="19">
        <v>1</v>
      </c>
      <c r="BO137" s="19">
        <v>1</v>
      </c>
      <c r="BP137" s="19">
        <v>1</v>
      </c>
      <c r="BQ137" s="19">
        <v>1</v>
      </c>
      <c r="BR137" s="19">
        <v>1</v>
      </c>
      <c r="BS137" s="19">
        <v>1</v>
      </c>
      <c r="BT137" s="19" t="s">
        <v>986</v>
      </c>
      <c r="CE137" s="19">
        <v>1</v>
      </c>
      <c r="CF137" s="19">
        <v>1</v>
      </c>
      <c r="CG137" s="19">
        <v>1</v>
      </c>
      <c r="CH137" s="19">
        <v>1</v>
      </c>
      <c r="CV137" s="19">
        <v>0</v>
      </c>
      <c r="DJ137" s="19">
        <v>0</v>
      </c>
      <c r="FV137" s="26" t="s">
        <v>2451</v>
      </c>
      <c r="FW137" s="69"/>
    </row>
    <row r="138" spans="2:179" ht="23.4" customHeight="1">
      <c r="B138" s="31">
        <v>133</v>
      </c>
      <c r="C138" s="63" t="s">
        <v>402</v>
      </c>
      <c r="D138" s="31" t="s">
        <v>403</v>
      </c>
      <c r="E138" s="31" t="s">
        <v>179</v>
      </c>
      <c r="F138" s="31"/>
      <c r="G138" s="31" t="s">
        <v>1462</v>
      </c>
      <c r="H138" s="31" t="s">
        <v>1204</v>
      </c>
      <c r="I138" s="31" t="s">
        <v>1300</v>
      </c>
      <c r="J138" s="63" t="s">
        <v>1344</v>
      </c>
      <c r="K138" s="63" t="s">
        <v>1864</v>
      </c>
      <c r="L138" s="31" t="s">
        <v>1865</v>
      </c>
      <c r="M138" s="31" t="s">
        <v>1866</v>
      </c>
      <c r="N138" s="34" t="s">
        <v>3007</v>
      </c>
      <c r="O138" s="31" t="s">
        <v>1507</v>
      </c>
      <c r="P138" s="31" t="s">
        <v>1507</v>
      </c>
      <c r="Q138" s="31" t="s">
        <v>1507</v>
      </c>
      <c r="R138" s="31"/>
      <c r="S138" s="31" t="s">
        <v>471</v>
      </c>
      <c r="T138" s="31" t="s">
        <v>474</v>
      </c>
      <c r="U138" s="31" t="s">
        <v>633</v>
      </c>
      <c r="V138" s="31" t="s">
        <v>481</v>
      </c>
      <c r="W138" s="31" t="s">
        <v>183</v>
      </c>
      <c r="X138" s="31" t="s">
        <v>192</v>
      </c>
      <c r="Y138" s="19" t="s">
        <v>2492</v>
      </c>
      <c r="Z138" s="19" t="s">
        <v>819</v>
      </c>
      <c r="AZ138" s="19">
        <v>1</v>
      </c>
      <c r="BD138" s="19">
        <v>1</v>
      </c>
      <c r="BE138" s="19" t="s">
        <v>2626</v>
      </c>
      <c r="BF138" s="19" t="s">
        <v>845</v>
      </c>
      <c r="BI138" s="19">
        <v>1</v>
      </c>
      <c r="BK138" s="24"/>
      <c r="BL138" s="19">
        <v>1</v>
      </c>
      <c r="BM138" s="19">
        <v>1</v>
      </c>
      <c r="BN138" s="19">
        <v>1</v>
      </c>
      <c r="BO138" s="19">
        <v>1</v>
      </c>
      <c r="BP138" s="19">
        <v>1</v>
      </c>
      <c r="BQ138" s="19">
        <v>1</v>
      </c>
      <c r="BR138" s="19">
        <v>1</v>
      </c>
      <c r="BS138" s="19">
        <v>1</v>
      </c>
      <c r="BT138" s="19" t="s">
        <v>986</v>
      </c>
      <c r="CE138" s="19">
        <v>1</v>
      </c>
      <c r="CF138" s="19">
        <v>1</v>
      </c>
      <c r="CG138" s="19">
        <v>1</v>
      </c>
      <c r="CH138" s="19">
        <v>1</v>
      </c>
      <c r="CV138" s="19">
        <v>0</v>
      </c>
      <c r="DJ138" s="19">
        <v>0</v>
      </c>
      <c r="FV138" s="26" t="s">
        <v>2452</v>
      </c>
      <c r="FW138" s="69"/>
    </row>
    <row r="139" spans="2:179" ht="23.4" customHeight="1">
      <c r="B139" s="31">
        <v>134</v>
      </c>
      <c r="C139" s="63" t="s">
        <v>425</v>
      </c>
      <c r="D139" s="31" t="s">
        <v>426</v>
      </c>
      <c r="E139" s="31" t="s">
        <v>22</v>
      </c>
      <c r="F139" s="31" t="s">
        <v>461</v>
      </c>
      <c r="G139" s="31" t="s">
        <v>1495</v>
      </c>
      <c r="H139" s="31" t="s">
        <v>1210</v>
      </c>
      <c r="I139" s="31" t="s">
        <v>1300</v>
      </c>
      <c r="J139" s="63" t="s">
        <v>1357</v>
      </c>
      <c r="K139" s="63" t="s">
        <v>1893</v>
      </c>
      <c r="L139" s="31" t="s">
        <v>1894</v>
      </c>
      <c r="M139" s="31" t="s">
        <v>1895</v>
      </c>
      <c r="N139" s="34" t="s">
        <v>3008</v>
      </c>
      <c r="O139" s="31" t="s">
        <v>1507</v>
      </c>
      <c r="P139" s="31" t="s">
        <v>1507</v>
      </c>
      <c r="Q139" s="31" t="s">
        <v>1507</v>
      </c>
      <c r="R139" s="31"/>
      <c r="S139" s="31" t="s">
        <v>471</v>
      </c>
      <c r="T139" s="31" t="s">
        <v>476</v>
      </c>
      <c r="U139" s="31" t="s">
        <v>647</v>
      </c>
      <c r="V139" s="31" t="s">
        <v>648</v>
      </c>
      <c r="W139" s="31" t="s">
        <v>183</v>
      </c>
      <c r="X139" s="31" t="s">
        <v>192</v>
      </c>
      <c r="Y139" s="19" t="s">
        <v>733</v>
      </c>
      <c r="Z139" s="19" t="s">
        <v>831</v>
      </c>
      <c r="AZ139" s="19">
        <v>1</v>
      </c>
      <c r="BD139" s="19">
        <v>1</v>
      </c>
      <c r="BE139" s="19" t="s">
        <v>2626</v>
      </c>
      <c r="BF139" s="19" t="s">
        <v>845</v>
      </c>
      <c r="BG139" s="19">
        <v>1</v>
      </c>
      <c r="BK139" s="24"/>
      <c r="BL139" s="19">
        <v>1</v>
      </c>
      <c r="BM139" s="19">
        <v>1</v>
      </c>
      <c r="BN139" s="19">
        <v>1</v>
      </c>
      <c r="BO139" s="19">
        <v>1</v>
      </c>
      <c r="BP139" s="19">
        <v>1</v>
      </c>
      <c r="BQ139" s="19">
        <v>1</v>
      </c>
      <c r="BR139" s="19">
        <v>1</v>
      </c>
      <c r="BS139" s="19">
        <v>1</v>
      </c>
      <c r="BT139" s="19" t="s">
        <v>986</v>
      </c>
      <c r="BU139" s="19">
        <v>1</v>
      </c>
      <c r="BV139" s="19">
        <v>1</v>
      </c>
      <c r="BW139" s="19">
        <v>1</v>
      </c>
      <c r="BX139" s="19">
        <v>1</v>
      </c>
      <c r="CK139" s="19">
        <v>1</v>
      </c>
      <c r="CL139" s="19">
        <v>1</v>
      </c>
      <c r="CT139" s="19">
        <v>1</v>
      </c>
      <c r="CU139" s="19" t="s">
        <v>987</v>
      </c>
      <c r="CV139" s="19">
        <v>3</v>
      </c>
      <c r="CW139" s="19">
        <v>1</v>
      </c>
      <c r="CY139" s="19">
        <v>1</v>
      </c>
      <c r="DA139" s="19">
        <v>1</v>
      </c>
      <c r="DJ139" s="19">
        <v>3</v>
      </c>
      <c r="FO139" s="19">
        <v>1</v>
      </c>
      <c r="FP139" s="19">
        <v>1</v>
      </c>
      <c r="FQ139" s="19">
        <v>1</v>
      </c>
      <c r="FU139" s="19" t="s">
        <v>1940</v>
      </c>
      <c r="FV139" s="26" t="s">
        <v>2451</v>
      </c>
      <c r="FW139" s="69"/>
    </row>
    <row r="140" spans="2:179" ht="35.25" customHeight="1">
      <c r="B140" s="31">
        <v>135</v>
      </c>
      <c r="C140" s="63" t="s">
        <v>342</v>
      </c>
      <c r="D140" s="31" t="s">
        <v>343</v>
      </c>
      <c r="E140" s="31" t="s">
        <v>179</v>
      </c>
      <c r="F140" s="31" t="s">
        <v>465</v>
      </c>
      <c r="G140" s="31" t="s">
        <v>1464</v>
      </c>
      <c r="H140" s="31" t="s">
        <v>1210</v>
      </c>
      <c r="I140" s="31" t="s">
        <v>862</v>
      </c>
      <c r="J140" s="63" t="s">
        <v>1313</v>
      </c>
      <c r="K140" s="63" t="s">
        <v>1759</v>
      </c>
      <c r="L140" s="31" t="s">
        <v>682</v>
      </c>
      <c r="M140" s="31" t="s">
        <v>560</v>
      </c>
      <c r="N140" s="34" t="s">
        <v>3009</v>
      </c>
      <c r="O140" s="31" t="s">
        <v>1506</v>
      </c>
      <c r="P140" s="31" t="s">
        <v>1506</v>
      </c>
      <c r="Q140" s="31" t="s">
        <v>1506</v>
      </c>
      <c r="R140" s="31"/>
      <c r="S140" s="31" t="s">
        <v>471</v>
      </c>
      <c r="T140" s="31" t="s">
        <v>474</v>
      </c>
      <c r="U140" s="31" t="s">
        <v>598</v>
      </c>
      <c r="V140" s="31" t="s">
        <v>481</v>
      </c>
      <c r="W140" s="31" t="s">
        <v>183</v>
      </c>
      <c r="X140" s="31" t="s">
        <v>192</v>
      </c>
      <c r="Y140" s="19" t="s">
        <v>2492</v>
      </c>
      <c r="Z140" s="19" t="s">
        <v>798</v>
      </c>
      <c r="AZ140" s="19">
        <v>1</v>
      </c>
      <c r="BD140" s="19">
        <v>1</v>
      </c>
      <c r="BE140" s="19" t="s">
        <v>2641</v>
      </c>
      <c r="BF140" s="19" t="s">
        <v>862</v>
      </c>
      <c r="BI140" s="19">
        <v>1</v>
      </c>
      <c r="BK140" s="24"/>
      <c r="BL140" s="19">
        <v>1</v>
      </c>
      <c r="BM140" s="19">
        <v>1</v>
      </c>
      <c r="BN140" s="19">
        <v>1</v>
      </c>
      <c r="BO140" s="19">
        <v>1</v>
      </c>
      <c r="BP140" s="19">
        <v>1</v>
      </c>
      <c r="BQ140" s="19">
        <v>1</v>
      </c>
      <c r="BR140" s="19">
        <v>1</v>
      </c>
      <c r="BS140" s="19">
        <v>1</v>
      </c>
      <c r="BT140" s="19" t="s">
        <v>986</v>
      </c>
      <c r="CE140" s="19">
        <v>1</v>
      </c>
      <c r="CF140" s="19">
        <v>1</v>
      </c>
      <c r="CG140" s="19">
        <v>1</v>
      </c>
      <c r="CH140" s="19">
        <v>1</v>
      </c>
      <c r="CV140" s="19">
        <v>0</v>
      </c>
      <c r="DJ140" s="19">
        <v>0</v>
      </c>
      <c r="FV140" s="26" t="s">
        <v>2453</v>
      </c>
      <c r="FW140" s="69"/>
    </row>
    <row r="141" spans="2:179" ht="23.4" customHeight="1">
      <c r="B141" s="31">
        <v>136</v>
      </c>
      <c r="C141" s="63" t="s">
        <v>423</v>
      </c>
      <c r="D141" s="31" t="s">
        <v>424</v>
      </c>
      <c r="E141" s="31" t="s">
        <v>22</v>
      </c>
      <c r="F141" s="31" t="s">
        <v>464</v>
      </c>
      <c r="G141" s="31" t="s">
        <v>1494</v>
      </c>
      <c r="H141" s="31" t="s">
        <v>1210</v>
      </c>
      <c r="I141" s="31" t="s">
        <v>862</v>
      </c>
      <c r="J141" s="63" t="s">
        <v>1356</v>
      </c>
      <c r="K141" s="63" t="s">
        <v>1891</v>
      </c>
      <c r="L141" s="31" t="s">
        <v>1892</v>
      </c>
      <c r="M141" s="31" t="s">
        <v>1507</v>
      </c>
      <c r="N141" s="34" t="s">
        <v>3010</v>
      </c>
      <c r="O141" s="31" t="s">
        <v>1507</v>
      </c>
      <c r="P141" s="31" t="s">
        <v>1507</v>
      </c>
      <c r="Q141" s="31" t="s">
        <v>1507</v>
      </c>
      <c r="R141" s="31"/>
      <c r="S141" s="31" t="s">
        <v>471</v>
      </c>
      <c r="T141" s="31" t="s">
        <v>476</v>
      </c>
      <c r="U141" s="31" t="s">
        <v>646</v>
      </c>
      <c r="V141" s="31" t="s">
        <v>646</v>
      </c>
      <c r="W141" s="31" t="s">
        <v>183</v>
      </c>
      <c r="X141" s="31" t="s">
        <v>192</v>
      </c>
      <c r="Y141" s="19" t="s">
        <v>2519</v>
      </c>
      <c r="Z141" s="19" t="s">
        <v>830</v>
      </c>
      <c r="AZ141" s="19">
        <v>1</v>
      </c>
      <c r="BD141" s="19">
        <v>1</v>
      </c>
      <c r="BE141" s="19" t="s">
        <v>2641</v>
      </c>
      <c r="BF141" s="19" t="s">
        <v>862</v>
      </c>
      <c r="BG141" s="19">
        <v>1</v>
      </c>
      <c r="BK141" s="24"/>
      <c r="BL141" s="19">
        <v>1</v>
      </c>
      <c r="BM141" s="19">
        <v>1</v>
      </c>
      <c r="BN141" s="19">
        <v>1</v>
      </c>
      <c r="BO141" s="19">
        <v>1</v>
      </c>
      <c r="BP141" s="19">
        <v>1</v>
      </c>
      <c r="BQ141" s="19">
        <v>1</v>
      </c>
      <c r="BR141" s="19">
        <v>1</v>
      </c>
      <c r="BS141" s="19">
        <v>1</v>
      </c>
      <c r="BT141" s="19" t="s">
        <v>986</v>
      </c>
      <c r="BU141" s="19">
        <v>1</v>
      </c>
      <c r="BV141" s="19">
        <v>1</v>
      </c>
      <c r="BW141" s="19">
        <v>1</v>
      </c>
      <c r="BX141" s="19">
        <v>1</v>
      </c>
      <c r="CS141" s="19">
        <v>1</v>
      </c>
      <c r="CT141" s="19">
        <v>1</v>
      </c>
      <c r="CU141" s="19" t="s">
        <v>1000</v>
      </c>
      <c r="CV141" s="19">
        <v>2</v>
      </c>
      <c r="CW141" s="19">
        <v>1</v>
      </c>
      <c r="CX141" s="19">
        <v>1</v>
      </c>
      <c r="CY141" s="19">
        <v>1</v>
      </c>
      <c r="CZ141" s="19">
        <v>1</v>
      </c>
      <c r="DG141" s="19">
        <v>1</v>
      </c>
      <c r="DJ141" s="19">
        <v>5</v>
      </c>
      <c r="DK141" s="19">
        <v>1</v>
      </c>
      <c r="DL141" s="19" t="s">
        <v>1172</v>
      </c>
      <c r="DM141" s="19">
        <v>1</v>
      </c>
      <c r="DN141" s="19" t="s">
        <v>1173</v>
      </c>
      <c r="DO141" s="19">
        <v>1</v>
      </c>
      <c r="DP141" s="19" t="s">
        <v>1174</v>
      </c>
      <c r="DQ141" s="19">
        <v>1</v>
      </c>
      <c r="DR141" s="19" t="s">
        <v>1175</v>
      </c>
      <c r="DT141" s="19" t="s">
        <v>1176</v>
      </c>
      <c r="DU141" s="19">
        <v>1</v>
      </c>
      <c r="DV141" s="19">
        <v>1</v>
      </c>
      <c r="DW141" s="19">
        <v>1</v>
      </c>
      <c r="EJ141" s="19">
        <v>1</v>
      </c>
      <c r="EK141" s="19">
        <v>1</v>
      </c>
      <c r="EL141" s="19">
        <v>1</v>
      </c>
      <c r="ER141" s="19" t="s">
        <v>1177</v>
      </c>
      <c r="ET141" s="19">
        <v>1</v>
      </c>
      <c r="EV141" s="19">
        <v>1</v>
      </c>
      <c r="FB141" s="19">
        <v>1</v>
      </c>
      <c r="FC141" s="19">
        <v>1</v>
      </c>
      <c r="FE141" s="19" t="s">
        <v>1178</v>
      </c>
      <c r="FP141" s="19">
        <v>1</v>
      </c>
      <c r="FV141" s="26" t="s">
        <v>2451</v>
      </c>
      <c r="FW141" s="69"/>
    </row>
    <row r="142" spans="2:179" ht="23.4" customHeight="1">
      <c r="B142" s="31">
        <v>137</v>
      </c>
      <c r="C142" s="63" t="s">
        <v>228</v>
      </c>
      <c r="D142" s="31" t="s">
        <v>229</v>
      </c>
      <c r="E142" s="31" t="s">
        <v>176</v>
      </c>
      <c r="F142" s="31"/>
      <c r="G142" s="31" t="s">
        <v>1390</v>
      </c>
      <c r="H142" s="31" t="s">
        <v>1204</v>
      </c>
      <c r="I142" s="31" t="s">
        <v>850</v>
      </c>
      <c r="J142" s="63" t="s">
        <v>1235</v>
      </c>
      <c r="K142" s="63" t="s">
        <v>1541</v>
      </c>
      <c r="L142" s="31" t="s">
        <v>1507</v>
      </c>
      <c r="M142" s="31" t="s">
        <v>1542</v>
      </c>
      <c r="N142" s="34" t="s">
        <v>3011</v>
      </c>
      <c r="O142" s="31" t="s">
        <v>1543</v>
      </c>
      <c r="P142" s="31" t="s">
        <v>1506</v>
      </c>
      <c r="Q142" s="31" t="s">
        <v>1506</v>
      </c>
      <c r="R142" s="31"/>
      <c r="S142" s="31" t="s">
        <v>470</v>
      </c>
      <c r="T142" s="31" t="s">
        <v>474</v>
      </c>
      <c r="U142" s="31" t="s">
        <v>493</v>
      </c>
      <c r="V142" s="31" t="s">
        <v>494</v>
      </c>
      <c r="W142" s="31" t="s">
        <v>181</v>
      </c>
      <c r="X142" s="31" t="s">
        <v>201</v>
      </c>
      <c r="Y142" s="19" t="s">
        <v>2502</v>
      </c>
      <c r="Z142" s="19" t="s">
        <v>749</v>
      </c>
      <c r="AZ142" s="19">
        <v>1</v>
      </c>
      <c r="BD142" s="19">
        <v>1</v>
      </c>
      <c r="BE142" s="19" t="s">
        <v>2629</v>
      </c>
      <c r="BF142" s="19" t="s">
        <v>850</v>
      </c>
      <c r="BG142" s="19">
        <v>1</v>
      </c>
      <c r="BK142" s="24"/>
      <c r="BL142" s="19">
        <v>1</v>
      </c>
      <c r="BM142" s="19">
        <v>1</v>
      </c>
      <c r="BN142" s="19">
        <v>1</v>
      </c>
      <c r="BO142" s="19">
        <v>1</v>
      </c>
      <c r="BP142" s="19">
        <v>1</v>
      </c>
      <c r="BQ142" s="19">
        <v>1</v>
      </c>
      <c r="BR142" s="19">
        <v>1</v>
      </c>
      <c r="BS142" s="19">
        <v>1</v>
      </c>
      <c r="BT142" s="19" t="s">
        <v>986</v>
      </c>
      <c r="BU142" s="19">
        <v>1</v>
      </c>
      <c r="BV142" s="19">
        <v>1</v>
      </c>
      <c r="BW142" s="19">
        <v>1</v>
      </c>
      <c r="BX142" s="19">
        <v>1</v>
      </c>
      <c r="CJ142" s="19">
        <v>1</v>
      </c>
      <c r="CK142" s="19">
        <v>1</v>
      </c>
      <c r="CL142" s="19">
        <v>1</v>
      </c>
      <c r="CM142" s="19">
        <v>1</v>
      </c>
      <c r="CN142" s="19">
        <v>1</v>
      </c>
      <c r="CO142" s="19">
        <v>1</v>
      </c>
      <c r="CP142" s="19">
        <v>1</v>
      </c>
      <c r="CQ142" s="19">
        <v>1</v>
      </c>
      <c r="CR142" s="19">
        <v>1</v>
      </c>
      <c r="CS142" s="19">
        <v>1</v>
      </c>
      <c r="CT142" s="19">
        <v>1</v>
      </c>
      <c r="CU142" s="19" t="s">
        <v>988</v>
      </c>
      <c r="CV142" s="19">
        <v>11</v>
      </c>
      <c r="CW142" s="19">
        <v>1</v>
      </c>
      <c r="CX142" s="19">
        <v>1</v>
      </c>
      <c r="CY142" s="19">
        <v>1</v>
      </c>
      <c r="CZ142" s="19">
        <v>1</v>
      </c>
      <c r="DA142" s="19">
        <v>1</v>
      </c>
      <c r="DB142" s="19">
        <v>1</v>
      </c>
      <c r="DC142" s="19">
        <v>1</v>
      </c>
      <c r="DD142" s="19">
        <v>1</v>
      </c>
      <c r="DE142" s="19">
        <v>1</v>
      </c>
      <c r="DF142" s="19">
        <v>1</v>
      </c>
      <c r="DG142" s="19">
        <v>1</v>
      </c>
      <c r="DH142" s="19">
        <v>1</v>
      </c>
      <c r="DI142" s="19" t="s">
        <v>1013</v>
      </c>
      <c r="DJ142" s="19">
        <v>12</v>
      </c>
      <c r="DK142" s="19">
        <v>1</v>
      </c>
      <c r="DL142" s="19" t="s">
        <v>1046</v>
      </c>
      <c r="DM142" s="19">
        <v>1</v>
      </c>
      <c r="DN142" s="19" t="s">
        <v>1047</v>
      </c>
      <c r="DO142" s="19">
        <v>1</v>
      </c>
      <c r="DP142" s="19" t="s">
        <v>1048</v>
      </c>
      <c r="DQ142" s="19">
        <v>1</v>
      </c>
      <c r="DR142" s="19" t="s">
        <v>1049</v>
      </c>
      <c r="DU142" s="19">
        <v>1</v>
      </c>
      <c r="DV142" s="19">
        <v>1</v>
      </c>
      <c r="DX142" s="19">
        <v>1</v>
      </c>
      <c r="EF142" s="19" t="s">
        <v>1050</v>
      </c>
      <c r="EH142" s="19">
        <v>1</v>
      </c>
      <c r="EI142" s="19">
        <v>1</v>
      </c>
      <c r="EK142" s="19">
        <v>1</v>
      </c>
      <c r="ER142" s="19" t="s">
        <v>1051</v>
      </c>
      <c r="ET142" s="19">
        <v>1</v>
      </c>
      <c r="EU142" s="19">
        <v>1</v>
      </c>
      <c r="EW142" s="19">
        <v>1</v>
      </c>
      <c r="EX142" s="19">
        <v>1</v>
      </c>
      <c r="EY142" s="19">
        <v>1</v>
      </c>
      <c r="EZ142" s="19" t="s">
        <v>986</v>
      </c>
      <c r="FB142" s="19">
        <v>1</v>
      </c>
      <c r="FC142" s="19">
        <v>1</v>
      </c>
      <c r="FO142" s="19">
        <v>1</v>
      </c>
      <c r="FV142" s="26" t="s">
        <v>2451</v>
      </c>
      <c r="FW142" s="69"/>
    </row>
    <row r="143" spans="2:179" ht="23.4" customHeight="1">
      <c r="B143" s="31">
        <v>138</v>
      </c>
      <c r="C143" s="63" t="s">
        <v>337</v>
      </c>
      <c r="D143" s="31" t="s">
        <v>338</v>
      </c>
      <c r="E143" s="31" t="s">
        <v>22</v>
      </c>
      <c r="F143" s="31" t="s">
        <v>461</v>
      </c>
      <c r="G143" s="31" t="s">
        <v>1460</v>
      </c>
      <c r="H143" s="31" t="s">
        <v>1210</v>
      </c>
      <c r="I143" s="31" t="s">
        <v>1305</v>
      </c>
      <c r="J143" s="63" t="s">
        <v>1310</v>
      </c>
      <c r="K143" s="63" t="s">
        <v>1752</v>
      </c>
      <c r="L143" s="31" t="s">
        <v>1753</v>
      </c>
      <c r="M143" s="31" t="s">
        <v>1754</v>
      </c>
      <c r="N143" s="34" t="s">
        <v>3012</v>
      </c>
      <c r="O143" s="31" t="s">
        <v>1506</v>
      </c>
      <c r="P143" s="31" t="s">
        <v>1506</v>
      </c>
      <c r="Q143" s="31" t="s">
        <v>1506</v>
      </c>
      <c r="R143" s="31"/>
      <c r="S143" s="31" t="s">
        <v>471</v>
      </c>
      <c r="T143" s="31" t="s">
        <v>474</v>
      </c>
      <c r="U143" s="31" t="s">
        <v>592</v>
      </c>
      <c r="V143" s="31" t="s">
        <v>593</v>
      </c>
      <c r="W143" s="31" t="s">
        <v>183</v>
      </c>
      <c r="X143" s="31" t="s">
        <v>192</v>
      </c>
      <c r="Y143" s="19" t="s">
        <v>717</v>
      </c>
      <c r="Z143" s="19" t="s">
        <v>795</v>
      </c>
      <c r="AZ143" s="19">
        <v>1</v>
      </c>
      <c r="BD143" s="19">
        <v>1</v>
      </c>
      <c r="BE143" s="19" t="s">
        <v>2629</v>
      </c>
      <c r="BF143" s="19" t="s">
        <v>850</v>
      </c>
      <c r="BG143" s="19">
        <v>1</v>
      </c>
      <c r="BK143" s="24"/>
      <c r="BL143" s="19">
        <v>1</v>
      </c>
      <c r="BM143" s="19">
        <v>1</v>
      </c>
      <c r="BN143" s="19" t="s">
        <v>986</v>
      </c>
      <c r="BO143" s="19">
        <v>0</v>
      </c>
      <c r="BP143" s="19">
        <v>1</v>
      </c>
      <c r="BQ143" s="19">
        <v>1</v>
      </c>
      <c r="BR143" s="19">
        <v>1</v>
      </c>
      <c r="BS143" s="19">
        <v>1</v>
      </c>
      <c r="BT143" s="19" t="s">
        <v>986</v>
      </c>
      <c r="BU143" s="19">
        <v>1</v>
      </c>
      <c r="BW143" s="19">
        <v>1</v>
      </c>
      <c r="BX143" s="19">
        <v>1</v>
      </c>
      <c r="CK143" s="19">
        <v>1</v>
      </c>
      <c r="CL143" s="19">
        <v>1</v>
      </c>
      <c r="CM143" s="19">
        <v>1</v>
      </c>
      <c r="CN143" s="19">
        <v>1</v>
      </c>
      <c r="CP143" s="19">
        <v>1</v>
      </c>
      <c r="CV143" s="19">
        <v>5</v>
      </c>
      <c r="CW143" s="19">
        <v>1</v>
      </c>
      <c r="CX143" s="19">
        <v>1</v>
      </c>
      <c r="CY143" s="19">
        <v>1</v>
      </c>
      <c r="DA143" s="19">
        <v>1</v>
      </c>
      <c r="DB143" s="19">
        <v>1</v>
      </c>
      <c r="DC143" s="19">
        <v>1</v>
      </c>
      <c r="DD143" s="19">
        <v>1</v>
      </c>
      <c r="DJ143" s="19">
        <v>7</v>
      </c>
      <c r="DS143" s="19">
        <v>1</v>
      </c>
      <c r="DU143" s="19">
        <v>1</v>
      </c>
      <c r="DZ143" s="19">
        <v>1</v>
      </c>
      <c r="EA143" s="19">
        <v>1</v>
      </c>
      <c r="EI143" s="19">
        <v>1</v>
      </c>
      <c r="EJ143" s="19">
        <v>1</v>
      </c>
      <c r="EK143" s="19">
        <v>1</v>
      </c>
      <c r="ES143" s="19">
        <v>1</v>
      </c>
      <c r="ET143" s="19">
        <v>1</v>
      </c>
      <c r="EU143" s="19">
        <v>1</v>
      </c>
      <c r="EV143" s="19">
        <v>1</v>
      </c>
      <c r="EX143" s="19">
        <v>1</v>
      </c>
      <c r="FB143" s="19">
        <v>1</v>
      </c>
      <c r="FC143" s="19">
        <v>1</v>
      </c>
      <c r="FO143" s="19">
        <v>1</v>
      </c>
      <c r="FP143" s="19">
        <v>1</v>
      </c>
      <c r="FV143" s="26" t="s">
        <v>2451</v>
      </c>
      <c r="FW143" s="69"/>
    </row>
    <row r="144" spans="2:179" ht="23.4" customHeight="1">
      <c r="B144" s="31">
        <v>139</v>
      </c>
      <c r="C144" s="63" t="s">
        <v>374</v>
      </c>
      <c r="D144" s="31" t="s">
        <v>375</v>
      </c>
      <c r="E144" s="31" t="s">
        <v>179</v>
      </c>
      <c r="F144" s="31"/>
      <c r="G144" s="31" t="s">
        <v>1478</v>
      </c>
      <c r="H144" s="31" t="s">
        <v>1204</v>
      </c>
      <c r="I144" s="31" t="s">
        <v>850</v>
      </c>
      <c r="J144" s="63" t="s">
        <v>1331</v>
      </c>
      <c r="K144" s="63" t="s">
        <v>1803</v>
      </c>
      <c r="L144" s="31" t="s">
        <v>1507</v>
      </c>
      <c r="M144" s="31" t="s">
        <v>1804</v>
      </c>
      <c r="N144" s="34" t="s">
        <v>3013</v>
      </c>
      <c r="O144" s="31" t="s">
        <v>1805</v>
      </c>
      <c r="P144" s="31" t="s">
        <v>1506</v>
      </c>
      <c r="Q144" s="31" t="s">
        <v>1506</v>
      </c>
      <c r="R144" s="31"/>
      <c r="S144" s="31" t="s">
        <v>471</v>
      </c>
      <c r="T144" s="31" t="s">
        <v>474</v>
      </c>
      <c r="U144" s="31" t="s">
        <v>617</v>
      </c>
      <c r="V144" s="31" t="s">
        <v>618</v>
      </c>
      <c r="W144" s="31" t="s">
        <v>182</v>
      </c>
      <c r="X144" s="31" t="s">
        <v>204</v>
      </c>
      <c r="Y144" s="19" t="s">
        <v>728</v>
      </c>
      <c r="Z144" s="19" t="s">
        <v>2469</v>
      </c>
      <c r="AZ144" s="19">
        <v>1</v>
      </c>
      <c r="BA144" s="19">
        <v>1</v>
      </c>
      <c r="BB144" s="19">
        <v>1</v>
      </c>
      <c r="BC144" s="19">
        <v>1</v>
      </c>
      <c r="BD144" s="19">
        <v>4</v>
      </c>
      <c r="BE144" s="19" t="s">
        <v>2629</v>
      </c>
      <c r="BF144" s="19" t="s">
        <v>850</v>
      </c>
      <c r="BG144" s="19">
        <v>1</v>
      </c>
      <c r="BI144" s="19">
        <v>1</v>
      </c>
      <c r="BK144" s="24"/>
      <c r="BL144" s="19">
        <v>1</v>
      </c>
      <c r="BM144" s="19">
        <v>2</v>
      </c>
      <c r="BN144" s="19">
        <v>1</v>
      </c>
      <c r="BO144" s="19">
        <v>2</v>
      </c>
      <c r="BP144" s="19">
        <v>1</v>
      </c>
      <c r="BQ144" s="19">
        <v>2</v>
      </c>
      <c r="BR144" s="19">
        <v>1</v>
      </c>
      <c r="BS144" s="19">
        <v>2</v>
      </c>
      <c r="BT144" s="19" t="s">
        <v>986</v>
      </c>
      <c r="BU144" s="19">
        <v>1</v>
      </c>
      <c r="BV144" s="19">
        <v>1</v>
      </c>
      <c r="BW144" s="19">
        <v>1</v>
      </c>
      <c r="BX144" s="19">
        <v>1</v>
      </c>
      <c r="CE144" s="19">
        <v>1</v>
      </c>
      <c r="CF144" s="19">
        <v>1</v>
      </c>
      <c r="CG144" s="19">
        <v>1</v>
      </c>
      <c r="CH144" s="19">
        <v>1</v>
      </c>
      <c r="CK144" s="19">
        <v>1</v>
      </c>
      <c r="CL144" s="19">
        <v>1</v>
      </c>
      <c r="CO144" s="19">
        <v>1</v>
      </c>
      <c r="CP144" s="19">
        <v>1</v>
      </c>
      <c r="CS144" s="19">
        <v>1</v>
      </c>
      <c r="CT144" s="19">
        <v>1</v>
      </c>
      <c r="CU144" s="19" t="s">
        <v>1005</v>
      </c>
      <c r="CV144" s="19">
        <v>6</v>
      </c>
      <c r="CW144" s="19">
        <v>1</v>
      </c>
      <c r="CX144" s="19">
        <v>1</v>
      </c>
      <c r="CY144" s="19">
        <v>1</v>
      </c>
      <c r="DA144" s="19">
        <v>1</v>
      </c>
      <c r="DD144" s="19">
        <v>1</v>
      </c>
      <c r="DH144" s="19">
        <v>1</v>
      </c>
      <c r="DI144" s="19" t="s">
        <v>1023</v>
      </c>
      <c r="DJ144" s="19">
        <v>6</v>
      </c>
      <c r="FO144" s="19">
        <v>1</v>
      </c>
      <c r="FV144" s="26" t="s">
        <v>2453</v>
      </c>
      <c r="FW144" s="69"/>
    </row>
    <row r="145" spans="2:179" ht="35.25" customHeight="1">
      <c r="B145" s="31">
        <v>140</v>
      </c>
      <c r="C145" s="63" t="s">
        <v>411</v>
      </c>
      <c r="D145" s="31" t="s">
        <v>412</v>
      </c>
      <c r="E145" s="31" t="s">
        <v>22</v>
      </c>
      <c r="F145" s="31" t="s">
        <v>461</v>
      </c>
      <c r="G145" s="31" t="s">
        <v>1490</v>
      </c>
      <c r="H145" s="31" t="s">
        <v>1210</v>
      </c>
      <c r="I145" s="31" t="s">
        <v>853</v>
      </c>
      <c r="J145" s="63" t="s">
        <v>1350</v>
      </c>
      <c r="K145" s="63" t="s">
        <v>1875</v>
      </c>
      <c r="L145" s="31" t="s">
        <v>1876</v>
      </c>
      <c r="M145" s="31" t="s">
        <v>1507</v>
      </c>
      <c r="N145" s="34" t="s">
        <v>3014</v>
      </c>
      <c r="O145" s="31" t="s">
        <v>1507</v>
      </c>
      <c r="P145" s="31" t="s">
        <v>1507</v>
      </c>
      <c r="Q145" s="31" t="s">
        <v>1507</v>
      </c>
      <c r="R145" s="31"/>
      <c r="S145" s="31" t="s">
        <v>471</v>
      </c>
      <c r="T145" s="31" t="s">
        <v>474</v>
      </c>
      <c r="U145" s="31" t="s">
        <v>637</v>
      </c>
      <c r="V145" s="31" t="s">
        <v>481</v>
      </c>
      <c r="W145" s="31" t="s">
        <v>183</v>
      </c>
      <c r="X145" s="31" t="s">
        <v>192</v>
      </c>
      <c r="Y145" s="19" t="s">
        <v>2492</v>
      </c>
      <c r="Z145" s="19" t="s">
        <v>824</v>
      </c>
      <c r="AZ145" s="19">
        <v>1</v>
      </c>
      <c r="BD145" s="19">
        <v>1</v>
      </c>
      <c r="BE145" s="19" t="s">
        <v>2633</v>
      </c>
      <c r="BF145" s="19" t="s">
        <v>853</v>
      </c>
      <c r="BI145" s="19">
        <v>1</v>
      </c>
      <c r="BK145" s="24"/>
      <c r="BL145" s="19">
        <v>1</v>
      </c>
      <c r="BM145" s="19">
        <v>1</v>
      </c>
      <c r="BN145" s="19">
        <v>1</v>
      </c>
      <c r="BO145" s="19">
        <v>1</v>
      </c>
      <c r="BP145" s="19">
        <v>1</v>
      </c>
      <c r="BQ145" s="19">
        <v>1</v>
      </c>
      <c r="BR145" s="19">
        <v>1</v>
      </c>
      <c r="BS145" s="19">
        <v>1</v>
      </c>
      <c r="BT145" s="19" t="s">
        <v>2669</v>
      </c>
      <c r="CE145" s="19">
        <v>1</v>
      </c>
      <c r="CF145" s="19">
        <v>1</v>
      </c>
      <c r="CG145" s="19">
        <v>1</v>
      </c>
      <c r="CH145" s="19">
        <v>1</v>
      </c>
      <c r="CI145" s="19" t="s">
        <v>907</v>
      </c>
      <c r="CV145" s="19">
        <v>0</v>
      </c>
      <c r="DJ145" s="19">
        <v>0</v>
      </c>
      <c r="FV145" s="26" t="s">
        <v>2451</v>
      </c>
      <c r="FW145" s="69"/>
    </row>
    <row r="146" spans="2:179" ht="23.4" customHeight="1">
      <c r="B146" s="31">
        <v>141</v>
      </c>
      <c r="C146" s="63" t="s">
        <v>345</v>
      </c>
      <c r="D146" s="31" t="s">
        <v>346</v>
      </c>
      <c r="E146" s="31" t="s">
        <v>174</v>
      </c>
      <c r="F146" s="31"/>
      <c r="G146" s="31" t="s">
        <v>1467</v>
      </c>
      <c r="H146" s="31" t="s">
        <v>1210</v>
      </c>
      <c r="I146" s="31" t="s">
        <v>847</v>
      </c>
      <c r="J146" s="63" t="s">
        <v>1316</v>
      </c>
      <c r="K146" s="63" t="s">
        <v>1763</v>
      </c>
      <c r="L146" s="31" t="s">
        <v>1764</v>
      </c>
      <c r="M146" s="31" t="s">
        <v>1765</v>
      </c>
      <c r="N146" s="34" t="s">
        <v>3015</v>
      </c>
      <c r="O146" s="31" t="s">
        <v>1506</v>
      </c>
      <c r="P146" s="31" t="s">
        <v>1506</v>
      </c>
      <c r="Q146" s="31" t="s">
        <v>1506</v>
      </c>
      <c r="R146" s="31"/>
      <c r="S146" s="31" t="s">
        <v>472</v>
      </c>
      <c r="T146" s="31" t="s">
        <v>474</v>
      </c>
      <c r="U146" s="31" t="s">
        <v>600</v>
      </c>
      <c r="V146" s="31" t="s">
        <v>601</v>
      </c>
      <c r="W146" s="31" t="s">
        <v>183</v>
      </c>
      <c r="X146" s="31" t="s">
        <v>192</v>
      </c>
      <c r="Y146" s="19" t="s">
        <v>2492</v>
      </c>
      <c r="Z146" s="19" t="s">
        <v>799</v>
      </c>
      <c r="AZ146" s="19">
        <v>1</v>
      </c>
      <c r="BD146" s="19">
        <v>1</v>
      </c>
      <c r="BE146" s="19" t="s">
        <v>2631</v>
      </c>
      <c r="BF146" s="19" t="s">
        <v>847</v>
      </c>
      <c r="BG146" s="19">
        <v>1</v>
      </c>
      <c r="BK146" s="24"/>
      <c r="BL146" s="19">
        <v>1</v>
      </c>
      <c r="BM146" s="19">
        <v>1</v>
      </c>
      <c r="BN146" s="19">
        <v>1</v>
      </c>
      <c r="BO146" s="19">
        <v>1</v>
      </c>
      <c r="BP146" s="19">
        <v>1</v>
      </c>
      <c r="BQ146" s="19">
        <v>1</v>
      </c>
      <c r="BR146" s="19">
        <v>1</v>
      </c>
      <c r="BS146" s="19">
        <v>1</v>
      </c>
      <c r="BT146" s="19" t="s">
        <v>986</v>
      </c>
      <c r="BU146" s="19">
        <v>1</v>
      </c>
      <c r="BV146" s="19">
        <v>1</v>
      </c>
      <c r="BW146" s="19">
        <v>1</v>
      </c>
      <c r="BX146" s="19">
        <v>1</v>
      </c>
      <c r="CJ146" s="19">
        <v>1</v>
      </c>
      <c r="CK146" s="19">
        <v>1</v>
      </c>
      <c r="CL146" s="19">
        <v>1</v>
      </c>
      <c r="CM146" s="19">
        <v>1</v>
      </c>
      <c r="CN146" s="19">
        <v>1</v>
      </c>
      <c r="CQ146" s="19">
        <v>1</v>
      </c>
      <c r="CS146" s="19">
        <v>1</v>
      </c>
      <c r="CV146" s="19">
        <v>7</v>
      </c>
      <c r="CW146" s="19">
        <v>1</v>
      </c>
      <c r="CX146" s="19">
        <v>1</v>
      </c>
      <c r="CY146" s="19">
        <v>1</v>
      </c>
      <c r="CZ146" s="19">
        <v>1</v>
      </c>
      <c r="DA146" s="19">
        <v>1</v>
      </c>
      <c r="DB146" s="19">
        <v>1</v>
      </c>
      <c r="DC146" s="19">
        <v>1</v>
      </c>
      <c r="DD146" s="19">
        <v>1</v>
      </c>
      <c r="DE146" s="19">
        <v>1</v>
      </c>
      <c r="DF146" s="19">
        <v>1</v>
      </c>
      <c r="DG146" s="19">
        <v>1</v>
      </c>
      <c r="DJ146" s="19">
        <v>11</v>
      </c>
      <c r="DS146" s="19">
        <v>1</v>
      </c>
      <c r="DU146" s="19">
        <v>1</v>
      </c>
      <c r="DV146" s="19">
        <v>1</v>
      </c>
      <c r="DW146" s="19">
        <v>1</v>
      </c>
      <c r="EG146" s="19">
        <v>1</v>
      </c>
      <c r="EH146" s="19">
        <v>1</v>
      </c>
      <c r="EI146" s="19">
        <v>1</v>
      </c>
      <c r="ES146" s="19">
        <v>1</v>
      </c>
      <c r="ET146" s="19">
        <v>1</v>
      </c>
      <c r="EU146" s="19">
        <v>1</v>
      </c>
      <c r="EV146" s="19">
        <v>1</v>
      </c>
      <c r="EW146" s="19">
        <v>1</v>
      </c>
      <c r="FB146" s="19">
        <v>1</v>
      </c>
      <c r="FO146" s="19">
        <v>1</v>
      </c>
      <c r="FP146" s="19">
        <v>1</v>
      </c>
      <c r="FV146" s="26" t="s">
        <v>2451</v>
      </c>
      <c r="FW146" s="69"/>
    </row>
    <row r="147" spans="2:179" ht="35.25" customHeight="1">
      <c r="B147" s="31">
        <v>142</v>
      </c>
      <c r="C147" s="63" t="s">
        <v>376</v>
      </c>
      <c r="D147" s="31" t="s">
        <v>377</v>
      </c>
      <c r="E147" s="31" t="s">
        <v>179</v>
      </c>
      <c r="F147" s="31"/>
      <c r="G147" s="31" t="s">
        <v>1479</v>
      </c>
      <c r="H147" s="31" t="s">
        <v>1204</v>
      </c>
      <c r="I147" s="31" t="s">
        <v>847</v>
      </c>
      <c r="J147" s="63" t="s">
        <v>1332</v>
      </c>
      <c r="K147" s="63" t="s">
        <v>1806</v>
      </c>
      <c r="L147" s="31" t="s">
        <v>1807</v>
      </c>
      <c r="M147" s="31" t="s">
        <v>1808</v>
      </c>
      <c r="N147" s="34" t="s">
        <v>3016</v>
      </c>
      <c r="O147" s="31" t="s">
        <v>1809</v>
      </c>
      <c r="P147" s="31" t="s">
        <v>1506</v>
      </c>
      <c r="Q147" s="31" t="s">
        <v>1506</v>
      </c>
      <c r="R147" s="31"/>
      <c r="S147" s="31" t="s">
        <v>471</v>
      </c>
      <c r="T147" s="31" t="s">
        <v>474</v>
      </c>
      <c r="U147" s="31" t="s">
        <v>619</v>
      </c>
      <c r="V147" s="31" t="s">
        <v>481</v>
      </c>
      <c r="W147" s="31" t="s">
        <v>183</v>
      </c>
      <c r="X147" s="31" t="s">
        <v>190</v>
      </c>
      <c r="Y147" s="19" t="s">
        <v>2492</v>
      </c>
      <c r="Z147" s="19" t="s">
        <v>811</v>
      </c>
      <c r="AZ147" s="19">
        <v>1</v>
      </c>
      <c r="BD147" s="19">
        <v>1</v>
      </c>
      <c r="BE147" s="19" t="s">
        <v>2631</v>
      </c>
      <c r="BF147" s="19" t="s">
        <v>847</v>
      </c>
      <c r="BI147" s="19">
        <v>1</v>
      </c>
      <c r="BK147" s="24"/>
      <c r="BL147" s="19">
        <v>1</v>
      </c>
      <c r="BM147" s="19">
        <v>1</v>
      </c>
      <c r="BN147" s="19">
        <v>1</v>
      </c>
      <c r="BO147" s="19">
        <v>1</v>
      </c>
      <c r="BP147" s="19">
        <v>1</v>
      </c>
      <c r="BQ147" s="19">
        <v>1</v>
      </c>
      <c r="BR147" s="19">
        <v>1</v>
      </c>
      <c r="BS147" s="19">
        <v>1</v>
      </c>
      <c r="BT147" s="19" t="s">
        <v>986</v>
      </c>
      <c r="CE147" s="19">
        <v>1</v>
      </c>
      <c r="CF147" s="19">
        <v>1</v>
      </c>
      <c r="CG147" s="19">
        <v>1</v>
      </c>
      <c r="CH147" s="19">
        <v>1</v>
      </c>
      <c r="CV147" s="19">
        <v>0</v>
      </c>
      <c r="DJ147" s="19">
        <v>0</v>
      </c>
      <c r="FV147" s="26" t="s">
        <v>2451</v>
      </c>
      <c r="FW147" s="69"/>
    </row>
    <row r="148" spans="2:179" ht="35.25" customHeight="1">
      <c r="B148" s="31">
        <v>143</v>
      </c>
      <c r="C148" s="63" t="s">
        <v>2920</v>
      </c>
      <c r="D148" s="31" t="s">
        <v>378</v>
      </c>
      <c r="E148" s="31" t="s">
        <v>179</v>
      </c>
      <c r="F148" s="31"/>
      <c r="G148" s="31" t="s">
        <v>1465</v>
      </c>
      <c r="H148" s="31" t="s">
        <v>1204</v>
      </c>
      <c r="I148" s="31" t="s">
        <v>1314</v>
      </c>
      <c r="J148" s="63" t="s">
        <v>1333</v>
      </c>
      <c r="K148" s="63" t="s">
        <v>1810</v>
      </c>
      <c r="L148" s="31" t="s">
        <v>1811</v>
      </c>
      <c r="M148" s="31" t="s">
        <v>1812</v>
      </c>
      <c r="N148" s="34" t="s">
        <v>3017</v>
      </c>
      <c r="O148" s="31" t="s">
        <v>1506</v>
      </c>
      <c r="P148" s="31" t="s">
        <v>1506</v>
      </c>
      <c r="Q148" s="31" t="s">
        <v>1506</v>
      </c>
      <c r="R148" s="31"/>
      <c r="S148" s="31" t="s">
        <v>471</v>
      </c>
      <c r="T148" s="31" t="s">
        <v>474</v>
      </c>
      <c r="U148" s="31" t="s">
        <v>620</v>
      </c>
      <c r="V148" s="31" t="s">
        <v>481</v>
      </c>
      <c r="W148" s="31" t="s">
        <v>183</v>
      </c>
      <c r="X148" s="31" t="s">
        <v>193</v>
      </c>
      <c r="Y148" s="19" t="s">
        <v>2525</v>
      </c>
      <c r="Z148" s="19" t="s">
        <v>3051</v>
      </c>
      <c r="AZ148" s="19">
        <v>1</v>
      </c>
      <c r="BD148" s="19">
        <v>1</v>
      </c>
      <c r="BE148" s="19" t="s">
        <v>2658</v>
      </c>
      <c r="BF148" s="19" t="s">
        <v>1314</v>
      </c>
      <c r="BI148" s="19">
        <v>1</v>
      </c>
      <c r="BK148" s="24"/>
      <c r="BL148" s="19">
        <v>1</v>
      </c>
      <c r="BM148" s="19">
        <v>1</v>
      </c>
      <c r="BN148" s="19">
        <v>1</v>
      </c>
      <c r="BO148" s="19">
        <v>1</v>
      </c>
      <c r="BP148" s="19">
        <v>1</v>
      </c>
      <c r="BQ148" s="19">
        <v>1</v>
      </c>
      <c r="BR148" s="19">
        <v>1</v>
      </c>
      <c r="BS148" s="19">
        <v>1</v>
      </c>
      <c r="BT148" s="19" t="s">
        <v>986</v>
      </c>
      <c r="CE148" s="19">
        <v>1</v>
      </c>
      <c r="CF148" s="19">
        <v>1</v>
      </c>
      <c r="CG148" s="19">
        <v>1</v>
      </c>
      <c r="CH148" s="19">
        <v>1</v>
      </c>
      <c r="CV148" s="19">
        <v>0</v>
      </c>
      <c r="DJ148" s="19">
        <v>0</v>
      </c>
      <c r="FV148" s="26" t="s">
        <v>2451</v>
      </c>
      <c r="FW148" s="69"/>
    </row>
    <row r="149" spans="2:179" ht="23.4" customHeight="1">
      <c r="B149" s="31">
        <v>144</v>
      </c>
      <c r="C149" s="63" t="s">
        <v>392</v>
      </c>
      <c r="D149" s="31" t="s">
        <v>393</v>
      </c>
      <c r="E149" s="31" t="s">
        <v>22</v>
      </c>
      <c r="F149" s="31" t="s">
        <v>461</v>
      </c>
      <c r="G149" s="31" t="s">
        <v>1465</v>
      </c>
      <c r="H149" s="31" t="s">
        <v>1204</v>
      </c>
      <c r="I149" s="31" t="s">
        <v>1314</v>
      </c>
      <c r="J149" s="63" t="s">
        <v>1333</v>
      </c>
      <c r="K149" s="63" t="s">
        <v>1839</v>
      </c>
      <c r="L149" s="31" t="s">
        <v>1840</v>
      </c>
      <c r="M149" s="31" t="s">
        <v>1841</v>
      </c>
      <c r="N149" s="34" t="s">
        <v>3019</v>
      </c>
      <c r="O149" s="31" t="s">
        <v>1842</v>
      </c>
      <c r="P149" s="31" t="s">
        <v>1843</v>
      </c>
      <c r="Q149" s="31" t="s">
        <v>1844</v>
      </c>
      <c r="R149" s="31"/>
      <c r="S149" s="31" t="s">
        <v>471</v>
      </c>
      <c r="T149" s="31" t="s">
        <v>474</v>
      </c>
      <c r="U149" s="31" t="s">
        <v>627</v>
      </c>
      <c r="V149" s="31" t="s">
        <v>628</v>
      </c>
      <c r="W149" s="31" t="s">
        <v>183</v>
      </c>
      <c r="X149" s="31" t="s">
        <v>192</v>
      </c>
      <c r="Y149" s="19" t="s">
        <v>723</v>
      </c>
      <c r="Z149" s="19" t="s">
        <v>3052</v>
      </c>
      <c r="AZ149" s="19">
        <v>1</v>
      </c>
      <c r="BD149" s="19">
        <v>1</v>
      </c>
      <c r="BE149" s="19" t="s">
        <v>3053</v>
      </c>
      <c r="BF149" s="19" t="s">
        <v>1314</v>
      </c>
      <c r="BG149" s="19">
        <v>1</v>
      </c>
      <c r="BK149" s="24"/>
      <c r="BL149" s="19">
        <v>1</v>
      </c>
      <c r="BM149" s="19">
        <v>1</v>
      </c>
      <c r="BN149" s="19">
        <v>1</v>
      </c>
      <c r="BO149" s="19">
        <v>1</v>
      </c>
      <c r="BP149" s="19">
        <v>1</v>
      </c>
      <c r="BQ149" s="19">
        <v>1</v>
      </c>
      <c r="BR149" s="19">
        <v>1</v>
      </c>
      <c r="BS149" s="19">
        <v>1</v>
      </c>
      <c r="BT149" s="19" t="s">
        <v>986</v>
      </c>
      <c r="BU149" s="19">
        <v>1</v>
      </c>
      <c r="BV149" s="19">
        <v>1</v>
      </c>
      <c r="BW149" s="19">
        <v>1</v>
      </c>
      <c r="BX149" s="19">
        <v>1</v>
      </c>
      <c r="CK149" s="19">
        <v>1</v>
      </c>
      <c r="CL149" s="19">
        <v>1</v>
      </c>
      <c r="CM149" s="19">
        <v>1</v>
      </c>
      <c r="CP149" s="19">
        <v>1</v>
      </c>
      <c r="CQ149" s="19">
        <v>1</v>
      </c>
      <c r="CV149" s="19">
        <v>5</v>
      </c>
      <c r="CX149" s="19">
        <v>1</v>
      </c>
      <c r="CY149" s="19">
        <v>1</v>
      </c>
      <c r="DA149" s="19">
        <v>1</v>
      </c>
      <c r="DB149" s="19">
        <v>1</v>
      </c>
      <c r="DD149" s="19">
        <v>1</v>
      </c>
      <c r="DJ149" s="19">
        <v>5</v>
      </c>
      <c r="DS149" s="19">
        <v>1</v>
      </c>
      <c r="DU149" s="19">
        <v>1</v>
      </c>
      <c r="DV149" s="19">
        <v>1</v>
      </c>
      <c r="DY149" s="19">
        <v>1</v>
      </c>
      <c r="EH149" s="19">
        <v>1</v>
      </c>
      <c r="EJ149" s="19">
        <v>1</v>
      </c>
      <c r="EL149" s="19">
        <v>1</v>
      </c>
      <c r="ES149" s="19">
        <v>1</v>
      </c>
      <c r="ET149" s="19">
        <v>1</v>
      </c>
      <c r="EU149" s="19">
        <v>1</v>
      </c>
      <c r="EV149" s="19">
        <v>1</v>
      </c>
      <c r="EW149" s="19">
        <v>1</v>
      </c>
      <c r="EX149" s="19">
        <v>1</v>
      </c>
      <c r="FB149" s="19">
        <v>1</v>
      </c>
      <c r="FC149" s="19">
        <v>1</v>
      </c>
      <c r="FP149" s="19">
        <v>1</v>
      </c>
      <c r="FU149" s="19">
        <v>1</v>
      </c>
      <c r="FV149" s="26" t="s">
        <v>2451</v>
      </c>
      <c r="FW149" s="69"/>
    </row>
    <row r="150" spans="2:179" ht="23.4" customHeight="1">
      <c r="B150" s="31">
        <v>145</v>
      </c>
      <c r="C150" s="63" t="s">
        <v>394</v>
      </c>
      <c r="D150" s="31" t="s">
        <v>395</v>
      </c>
      <c r="E150" s="31" t="s">
        <v>22</v>
      </c>
      <c r="F150" s="31" t="s">
        <v>461</v>
      </c>
      <c r="G150" s="31" t="s">
        <v>1484</v>
      </c>
      <c r="H150" s="31" t="s">
        <v>1204</v>
      </c>
      <c r="I150" s="31" t="s">
        <v>857</v>
      </c>
      <c r="J150" s="63" t="s">
        <v>1340</v>
      </c>
      <c r="K150" s="63" t="s">
        <v>1845</v>
      </c>
      <c r="L150" s="31" t="s">
        <v>1846</v>
      </c>
      <c r="M150" s="31" t="s">
        <v>1847</v>
      </c>
      <c r="N150" s="34" t="s">
        <v>3018</v>
      </c>
      <c r="O150" s="31" t="s">
        <v>1848</v>
      </c>
      <c r="P150" s="31" t="s">
        <v>1506</v>
      </c>
      <c r="Q150" s="31" t="s">
        <v>1506</v>
      </c>
      <c r="R150" s="31"/>
      <c r="S150" s="31" t="s">
        <v>471</v>
      </c>
      <c r="T150" s="31" t="s">
        <v>474</v>
      </c>
      <c r="U150" s="31" t="s">
        <v>629</v>
      </c>
      <c r="V150" s="31" t="s">
        <v>630</v>
      </c>
      <c r="W150" s="31" t="s">
        <v>183</v>
      </c>
      <c r="X150" s="31" t="s">
        <v>192</v>
      </c>
      <c r="Y150" s="19" t="s">
        <v>723</v>
      </c>
      <c r="Z150" s="19" t="s">
        <v>816</v>
      </c>
      <c r="AZ150" s="19">
        <v>1</v>
      </c>
      <c r="BD150" s="19">
        <v>1</v>
      </c>
      <c r="BE150" s="19" t="s">
        <v>2646</v>
      </c>
      <c r="BF150" s="19" t="s">
        <v>857</v>
      </c>
      <c r="BG150" s="19">
        <v>1</v>
      </c>
      <c r="BK150" s="24"/>
      <c r="BL150" s="19">
        <v>1</v>
      </c>
      <c r="BM150" s="19">
        <v>1</v>
      </c>
      <c r="BN150" s="19" t="s">
        <v>986</v>
      </c>
      <c r="BO150" s="19">
        <v>0</v>
      </c>
      <c r="BP150" s="19">
        <v>1</v>
      </c>
      <c r="BQ150" s="19">
        <v>1</v>
      </c>
      <c r="BR150" s="19">
        <v>1</v>
      </c>
      <c r="BS150" s="19">
        <v>1</v>
      </c>
      <c r="BT150" s="19" t="s">
        <v>986</v>
      </c>
      <c r="BU150" s="19">
        <v>1</v>
      </c>
      <c r="BW150" s="19">
        <v>1</v>
      </c>
      <c r="BX150" s="19">
        <v>1</v>
      </c>
      <c r="CK150" s="19">
        <v>1</v>
      </c>
      <c r="CL150" s="19">
        <v>1</v>
      </c>
      <c r="CM150" s="19">
        <v>1</v>
      </c>
      <c r="CP150" s="19">
        <v>1</v>
      </c>
      <c r="CQ150" s="19">
        <v>1</v>
      </c>
      <c r="CT150" s="19">
        <v>1</v>
      </c>
      <c r="CU150" s="19" t="s">
        <v>1006</v>
      </c>
      <c r="CV150" s="19">
        <v>6</v>
      </c>
      <c r="CW150" s="19">
        <v>1</v>
      </c>
      <c r="CX150" s="19">
        <v>1</v>
      </c>
      <c r="CY150" s="19">
        <v>1</v>
      </c>
      <c r="DA150" s="19">
        <v>1</v>
      </c>
      <c r="DD150" s="19">
        <v>1</v>
      </c>
      <c r="DE150" s="19">
        <v>1</v>
      </c>
      <c r="DG150" s="19">
        <v>1</v>
      </c>
      <c r="DH150" s="19">
        <v>1</v>
      </c>
      <c r="DI150" s="19" t="s">
        <v>1024</v>
      </c>
      <c r="DJ150" s="19">
        <v>8</v>
      </c>
      <c r="DK150" s="19">
        <v>1</v>
      </c>
      <c r="DL150" s="19" t="s">
        <v>1163</v>
      </c>
      <c r="DM150" s="19">
        <v>1</v>
      </c>
      <c r="DN150" s="19" t="s">
        <v>1164</v>
      </c>
      <c r="DO150" s="19">
        <v>1</v>
      </c>
      <c r="DP150" s="19" t="s">
        <v>1165</v>
      </c>
      <c r="DQ150" s="19">
        <v>1</v>
      </c>
      <c r="DR150" s="19" t="s">
        <v>1166</v>
      </c>
      <c r="DS150" s="19">
        <v>1</v>
      </c>
      <c r="DU150" s="19">
        <v>1</v>
      </c>
      <c r="DV150" s="19">
        <v>1</v>
      </c>
      <c r="DY150" s="19">
        <v>1</v>
      </c>
      <c r="EF150" s="19" t="s">
        <v>1167</v>
      </c>
      <c r="EH150" s="19">
        <v>1</v>
      </c>
      <c r="EI150" s="19">
        <v>1</v>
      </c>
      <c r="EJ150" s="19">
        <v>1</v>
      </c>
      <c r="ER150" s="19" t="s">
        <v>1167</v>
      </c>
      <c r="ES150" s="19">
        <v>1</v>
      </c>
      <c r="EU150" s="19">
        <v>1</v>
      </c>
      <c r="EV150" s="19">
        <v>1</v>
      </c>
      <c r="EW150" s="19">
        <v>1</v>
      </c>
      <c r="EX150" s="19">
        <v>1</v>
      </c>
      <c r="FB150" s="19">
        <v>1</v>
      </c>
      <c r="FC150" s="19">
        <v>1</v>
      </c>
      <c r="FP150" s="19">
        <v>1</v>
      </c>
      <c r="FU150" s="19">
        <v>1</v>
      </c>
      <c r="FV150" s="26" t="s">
        <v>2451</v>
      </c>
      <c r="FW150" s="69"/>
    </row>
    <row r="151" spans="2:179" ht="23.4" customHeight="1">
      <c r="B151" s="31">
        <v>146</v>
      </c>
      <c r="C151" s="63" t="s">
        <v>315</v>
      </c>
      <c r="D151" s="31" t="s">
        <v>316</v>
      </c>
      <c r="E151" s="31" t="s">
        <v>22</v>
      </c>
      <c r="F151" s="31" t="s">
        <v>461</v>
      </c>
      <c r="G151" s="31" t="s">
        <v>1449</v>
      </c>
      <c r="H151" s="31" t="s">
        <v>1210</v>
      </c>
      <c r="I151" s="31" t="s">
        <v>863</v>
      </c>
      <c r="J151" s="63" t="s">
        <v>1302</v>
      </c>
      <c r="K151" s="63" t="s">
        <v>1719</v>
      </c>
      <c r="L151" s="31" t="s">
        <v>1720</v>
      </c>
      <c r="M151" s="31" t="s">
        <v>1721</v>
      </c>
      <c r="N151" s="34" t="s">
        <v>3020</v>
      </c>
      <c r="O151" s="31" t="s">
        <v>1506</v>
      </c>
      <c r="P151" s="31" t="s">
        <v>1506</v>
      </c>
      <c r="Q151" s="31" t="s">
        <v>1506</v>
      </c>
      <c r="R151" s="31"/>
      <c r="S151" s="31" t="s">
        <v>471</v>
      </c>
      <c r="T151" s="31" t="s">
        <v>474</v>
      </c>
      <c r="U151" s="31" t="s">
        <v>572</v>
      </c>
      <c r="V151" s="31" t="s">
        <v>573</v>
      </c>
      <c r="W151" s="31" t="s">
        <v>183</v>
      </c>
      <c r="X151" s="31" t="s">
        <v>192</v>
      </c>
      <c r="Y151" s="19" t="s">
        <v>705</v>
      </c>
      <c r="Z151" s="19" t="s">
        <v>785</v>
      </c>
      <c r="AZ151" s="19">
        <v>1</v>
      </c>
      <c r="BD151" s="19">
        <v>1</v>
      </c>
      <c r="BE151" s="19" t="s">
        <v>2634</v>
      </c>
      <c r="BF151" s="19" t="s">
        <v>863</v>
      </c>
      <c r="BG151" s="19">
        <v>1</v>
      </c>
      <c r="BH151" s="19">
        <v>1</v>
      </c>
      <c r="BJ151" s="24">
        <v>44909</v>
      </c>
      <c r="BK151" s="19">
        <v>48</v>
      </c>
      <c r="BL151" s="19">
        <v>1</v>
      </c>
      <c r="BM151" s="19">
        <v>1</v>
      </c>
      <c r="BN151" s="19">
        <v>1</v>
      </c>
      <c r="BO151" s="19">
        <v>1</v>
      </c>
      <c r="BP151" s="19">
        <v>1</v>
      </c>
      <c r="BQ151" s="19">
        <v>1</v>
      </c>
      <c r="BR151" s="19">
        <v>1</v>
      </c>
      <c r="BS151" s="19">
        <v>1</v>
      </c>
      <c r="BT151" s="19" t="s">
        <v>986</v>
      </c>
      <c r="BZ151" s="19">
        <v>1</v>
      </c>
      <c r="CA151" s="19">
        <v>1</v>
      </c>
      <c r="CB151" s="19">
        <v>1</v>
      </c>
      <c r="CC151" s="19">
        <v>1</v>
      </c>
      <c r="CS151" s="19">
        <v>1</v>
      </c>
      <c r="CT151" s="19">
        <v>1</v>
      </c>
      <c r="CU151" s="19" t="s">
        <v>1000</v>
      </c>
      <c r="CV151" s="19">
        <v>2</v>
      </c>
      <c r="CW151" s="19">
        <v>1</v>
      </c>
      <c r="CX151" s="19">
        <v>1</v>
      </c>
      <c r="DG151" s="19">
        <v>1</v>
      </c>
      <c r="DJ151" s="19">
        <v>3</v>
      </c>
      <c r="DK151" s="19">
        <v>1</v>
      </c>
      <c r="DL151" s="19" t="s">
        <v>1120</v>
      </c>
      <c r="DU151" s="19">
        <v>1</v>
      </c>
      <c r="DV151" s="19">
        <v>1</v>
      </c>
      <c r="DY151" s="19">
        <v>1</v>
      </c>
      <c r="EH151" s="19">
        <v>1</v>
      </c>
      <c r="EJ151" s="19">
        <v>1</v>
      </c>
      <c r="EL151" s="19">
        <v>1</v>
      </c>
      <c r="EU151" s="19">
        <v>1</v>
      </c>
      <c r="EV151" s="19">
        <v>1</v>
      </c>
      <c r="EW151" s="19">
        <v>1</v>
      </c>
      <c r="FB151" s="19">
        <v>1</v>
      </c>
      <c r="FE151" s="19" t="s">
        <v>1121</v>
      </c>
      <c r="FF151" s="19" t="s">
        <v>950</v>
      </c>
      <c r="FG151" s="19" t="s">
        <v>951</v>
      </c>
      <c r="FH151" s="19" t="s">
        <v>952</v>
      </c>
      <c r="FI151" s="19" t="s">
        <v>953</v>
      </c>
      <c r="FP151" s="19">
        <v>1</v>
      </c>
      <c r="FV151" s="26" t="s">
        <v>2448</v>
      </c>
      <c r="FW151" s="69"/>
    </row>
    <row r="152" spans="2:179" ht="23.4" customHeight="1">
      <c r="B152" s="31">
        <v>147</v>
      </c>
      <c r="C152" s="63" t="s">
        <v>2921</v>
      </c>
      <c r="D152" s="31" t="s">
        <v>344</v>
      </c>
      <c r="E152" s="31" t="s">
        <v>174</v>
      </c>
      <c r="F152" s="31"/>
      <c r="G152" s="31" t="s">
        <v>1466</v>
      </c>
      <c r="H152" s="31" t="s">
        <v>1210</v>
      </c>
      <c r="I152" s="31" t="s">
        <v>865</v>
      </c>
      <c r="J152" s="63" t="s">
        <v>1315</v>
      </c>
      <c r="K152" s="63" t="s">
        <v>1760</v>
      </c>
      <c r="L152" s="31" t="s">
        <v>1761</v>
      </c>
      <c r="M152" s="31" t="s">
        <v>1762</v>
      </c>
      <c r="N152" s="34" t="s">
        <v>3021</v>
      </c>
      <c r="O152" s="31" t="s">
        <v>1506</v>
      </c>
      <c r="P152" s="31" t="s">
        <v>1506</v>
      </c>
      <c r="Q152" s="31" t="s">
        <v>1506</v>
      </c>
      <c r="R152" s="31" t="s">
        <v>1742</v>
      </c>
      <c r="S152" s="31" t="s">
        <v>472</v>
      </c>
      <c r="T152" s="31" t="s">
        <v>474</v>
      </c>
      <c r="U152" s="31" t="s">
        <v>599</v>
      </c>
      <c r="V152" s="31" t="s">
        <v>599</v>
      </c>
      <c r="W152" s="31" t="s">
        <v>183</v>
      </c>
      <c r="X152" s="31" t="s">
        <v>192</v>
      </c>
      <c r="Y152" s="19" t="s">
        <v>2492</v>
      </c>
      <c r="Z152" s="19" t="s">
        <v>2523</v>
      </c>
      <c r="AZ152" s="19">
        <v>1</v>
      </c>
      <c r="BD152" s="19">
        <v>1</v>
      </c>
      <c r="BE152" s="19" t="s">
        <v>2643</v>
      </c>
      <c r="BF152" s="19" t="s">
        <v>865</v>
      </c>
      <c r="BG152" s="19">
        <v>1</v>
      </c>
      <c r="BI152" s="19">
        <v>1</v>
      </c>
      <c r="BK152" s="24"/>
      <c r="BL152" s="19">
        <v>1</v>
      </c>
      <c r="BM152" s="19">
        <v>2</v>
      </c>
      <c r="BN152" s="19">
        <v>1</v>
      </c>
      <c r="BO152" s="19">
        <v>2</v>
      </c>
      <c r="BP152" s="19">
        <v>1</v>
      </c>
      <c r="BQ152" s="19">
        <v>2</v>
      </c>
      <c r="BR152" s="19">
        <v>1</v>
      </c>
      <c r="BS152" s="19">
        <v>2</v>
      </c>
      <c r="BT152" s="19" t="s">
        <v>986</v>
      </c>
      <c r="BU152" s="19">
        <v>1</v>
      </c>
      <c r="BV152" s="19">
        <v>1</v>
      </c>
      <c r="BW152" s="19">
        <v>1</v>
      </c>
      <c r="BX152" s="19">
        <v>1</v>
      </c>
      <c r="CE152" s="19">
        <v>1</v>
      </c>
      <c r="CF152" s="19">
        <v>1</v>
      </c>
      <c r="CG152" s="19">
        <v>1</v>
      </c>
      <c r="CH152" s="19">
        <v>1</v>
      </c>
      <c r="CL152" s="19">
        <v>1</v>
      </c>
      <c r="CM152" s="19">
        <v>1</v>
      </c>
      <c r="CN152" s="19">
        <v>1</v>
      </c>
      <c r="CT152" s="19">
        <v>1</v>
      </c>
      <c r="CU152" s="19" t="s">
        <v>1004</v>
      </c>
      <c r="CV152" s="19">
        <v>4</v>
      </c>
      <c r="CW152" s="19">
        <v>1</v>
      </c>
      <c r="CX152" s="19">
        <v>1</v>
      </c>
      <c r="DA152" s="19">
        <v>1</v>
      </c>
      <c r="DJ152" s="19">
        <v>3</v>
      </c>
      <c r="FO152" s="19">
        <v>1</v>
      </c>
      <c r="FP152" s="19">
        <v>1</v>
      </c>
      <c r="FV152" s="26" t="s">
        <v>2451</v>
      </c>
      <c r="FW152" s="69"/>
    </row>
    <row r="153" spans="2:179" ht="35.25" customHeight="1">
      <c r="B153" s="31">
        <v>148</v>
      </c>
      <c r="C153" s="63" t="s">
        <v>216</v>
      </c>
      <c r="D153" s="31" t="s">
        <v>217</v>
      </c>
      <c r="E153" s="31" t="s">
        <v>458</v>
      </c>
      <c r="F153" s="31"/>
      <c r="G153" s="31" t="s">
        <v>1380</v>
      </c>
      <c r="H153" s="31" t="s">
        <v>1204</v>
      </c>
      <c r="I153" s="31" t="s">
        <v>1222</v>
      </c>
      <c r="J153" s="63" t="s">
        <v>1223</v>
      </c>
      <c r="K153" s="63" t="s">
        <v>1522</v>
      </c>
      <c r="L153" s="31" t="s">
        <v>1523</v>
      </c>
      <c r="M153" s="31" t="s">
        <v>1524</v>
      </c>
      <c r="N153" s="34" t="s">
        <v>3022</v>
      </c>
      <c r="O153" s="31" t="s">
        <v>1506</v>
      </c>
      <c r="P153" s="31" t="s">
        <v>1506</v>
      </c>
      <c r="Q153" s="31" t="s">
        <v>1506</v>
      </c>
      <c r="R153" s="31"/>
      <c r="S153" s="31" t="s">
        <v>470</v>
      </c>
      <c r="T153" s="31" t="s">
        <v>475</v>
      </c>
      <c r="U153" s="31" t="s">
        <v>485</v>
      </c>
      <c r="V153" s="31" t="s">
        <v>485</v>
      </c>
      <c r="W153" s="31" t="s">
        <v>181</v>
      </c>
      <c r="X153" s="31" t="s">
        <v>195</v>
      </c>
      <c r="Y153" s="19" t="s">
        <v>673</v>
      </c>
      <c r="Z153" s="19" t="s">
        <v>745</v>
      </c>
      <c r="AZ153" s="19">
        <v>1</v>
      </c>
      <c r="BD153" s="19">
        <v>1</v>
      </c>
      <c r="BE153" s="19" t="s">
        <v>2627</v>
      </c>
      <c r="BF153" s="19" t="s">
        <v>844</v>
      </c>
      <c r="BG153" s="19">
        <v>1</v>
      </c>
      <c r="BK153" s="24"/>
      <c r="BL153" s="19">
        <v>1</v>
      </c>
      <c r="BM153" s="19">
        <v>1</v>
      </c>
      <c r="BN153" s="19" t="s">
        <v>986</v>
      </c>
      <c r="BO153" s="19">
        <v>0</v>
      </c>
      <c r="BP153" s="19">
        <v>1</v>
      </c>
      <c r="BQ153" s="19">
        <v>1</v>
      </c>
      <c r="BR153" s="19">
        <v>1</v>
      </c>
      <c r="BS153" s="19">
        <v>1</v>
      </c>
      <c r="BT153" s="19" t="s">
        <v>986</v>
      </c>
      <c r="BU153" s="19">
        <v>1</v>
      </c>
      <c r="BW153" s="19">
        <v>1</v>
      </c>
      <c r="BX153" s="19">
        <v>1</v>
      </c>
      <c r="CN153" s="19">
        <v>1</v>
      </c>
      <c r="CS153" s="19">
        <v>1</v>
      </c>
      <c r="CV153" s="19">
        <v>2</v>
      </c>
      <c r="CW153" s="19">
        <v>1</v>
      </c>
      <c r="DJ153" s="19">
        <v>1</v>
      </c>
      <c r="DQ153" s="19">
        <v>1</v>
      </c>
      <c r="DR153" s="19" t="s">
        <v>1040</v>
      </c>
      <c r="DT153" s="19" t="s">
        <v>1041</v>
      </c>
      <c r="DU153" s="19">
        <v>1</v>
      </c>
      <c r="DV153" s="19">
        <v>1</v>
      </c>
      <c r="DX153" s="19">
        <v>1</v>
      </c>
      <c r="EI153" s="19">
        <v>1</v>
      </c>
      <c r="EK153" s="19">
        <v>1</v>
      </c>
      <c r="EU153" s="19">
        <v>1</v>
      </c>
      <c r="EV153" s="19">
        <v>1</v>
      </c>
      <c r="FB153" s="19">
        <v>1</v>
      </c>
      <c r="FC153" s="19">
        <v>1</v>
      </c>
      <c r="FE153" s="19" t="s">
        <v>1042</v>
      </c>
      <c r="FL153" s="19">
        <v>1</v>
      </c>
      <c r="FQ153" s="19">
        <v>1</v>
      </c>
      <c r="FV153" s="26" t="s">
        <v>2451</v>
      </c>
      <c r="FW153" s="69"/>
    </row>
    <row r="154" spans="2:179" ht="23.4" customHeight="1">
      <c r="B154" s="31">
        <v>149</v>
      </c>
      <c r="C154" s="63" t="s">
        <v>329</v>
      </c>
      <c r="D154" s="31" t="s">
        <v>330</v>
      </c>
      <c r="E154" s="31" t="s">
        <v>179</v>
      </c>
      <c r="F154" s="31"/>
      <c r="G154" s="31" t="s">
        <v>1456</v>
      </c>
      <c r="H154" s="31" t="s">
        <v>1210</v>
      </c>
      <c r="I154" s="31" t="s">
        <v>844</v>
      </c>
      <c r="J154" s="63" t="s">
        <v>1308</v>
      </c>
      <c r="K154" s="63" t="s">
        <v>1739</v>
      </c>
      <c r="L154" s="31" t="s">
        <v>1740</v>
      </c>
      <c r="M154" s="31" t="s">
        <v>1741</v>
      </c>
      <c r="N154" s="34" t="s">
        <v>3023</v>
      </c>
      <c r="O154" s="31" t="s">
        <v>1506</v>
      </c>
      <c r="P154" s="31" t="s">
        <v>1506</v>
      </c>
      <c r="Q154" s="31" t="s">
        <v>1506</v>
      </c>
      <c r="R154" s="31" t="s">
        <v>1742</v>
      </c>
      <c r="S154" s="31" t="s">
        <v>471</v>
      </c>
      <c r="T154" s="31" t="s">
        <v>474</v>
      </c>
      <c r="U154" s="31" t="s">
        <v>585</v>
      </c>
      <c r="V154" s="31" t="s">
        <v>586</v>
      </c>
      <c r="W154" s="31" t="s">
        <v>183</v>
      </c>
      <c r="X154" s="31" t="s">
        <v>192</v>
      </c>
      <c r="Y154" s="19" t="s">
        <v>462</v>
      </c>
      <c r="Z154" s="19" t="s">
        <v>791</v>
      </c>
      <c r="AZ154" s="19">
        <v>1</v>
      </c>
      <c r="BA154" s="19">
        <v>1</v>
      </c>
      <c r="BB154" s="19">
        <v>1</v>
      </c>
      <c r="BD154" s="19">
        <v>3</v>
      </c>
      <c r="BE154" s="19" t="s">
        <v>2639</v>
      </c>
      <c r="BF154" s="19" t="s">
        <v>844</v>
      </c>
      <c r="BG154" s="19">
        <v>1</v>
      </c>
      <c r="BI154" s="19">
        <v>1</v>
      </c>
      <c r="BK154" s="24"/>
      <c r="BL154" s="19">
        <v>1</v>
      </c>
      <c r="BM154" s="19">
        <v>1</v>
      </c>
      <c r="BN154" s="19">
        <v>1</v>
      </c>
      <c r="BO154" s="19">
        <v>1</v>
      </c>
      <c r="BP154" s="19">
        <v>1</v>
      </c>
      <c r="BQ154" s="19">
        <v>1</v>
      </c>
      <c r="BR154" s="19">
        <v>1</v>
      </c>
      <c r="BS154" s="19">
        <v>1</v>
      </c>
      <c r="BT154" s="19" t="s">
        <v>986</v>
      </c>
      <c r="BU154" s="19">
        <v>1</v>
      </c>
      <c r="BV154" s="19">
        <v>1</v>
      </c>
      <c r="BW154" s="19">
        <v>1</v>
      </c>
      <c r="BX154" s="19">
        <v>1</v>
      </c>
      <c r="CK154" s="19">
        <v>1</v>
      </c>
      <c r="CL154" s="19">
        <v>1</v>
      </c>
      <c r="CT154" s="19">
        <v>1</v>
      </c>
      <c r="CU154" s="19" t="s">
        <v>1000</v>
      </c>
      <c r="CV154" s="19">
        <v>3</v>
      </c>
      <c r="CW154" s="19">
        <v>1</v>
      </c>
      <c r="CY154" s="19">
        <v>1</v>
      </c>
      <c r="DA154" s="19">
        <v>1</v>
      </c>
      <c r="DJ154" s="19">
        <v>3</v>
      </c>
      <c r="FO154" s="19">
        <v>1</v>
      </c>
      <c r="FP154" s="19">
        <v>1</v>
      </c>
      <c r="FV154" s="26" t="s">
        <v>2453</v>
      </c>
      <c r="FW154" s="69"/>
    </row>
    <row r="155" spans="2:179" ht="23.4" customHeight="1">
      <c r="B155" s="31">
        <v>150</v>
      </c>
      <c r="C155" s="63" t="s">
        <v>349</v>
      </c>
      <c r="D155" s="31" t="s">
        <v>350</v>
      </c>
      <c r="E155" s="31" t="s">
        <v>22</v>
      </c>
      <c r="F155" s="31" t="s">
        <v>461</v>
      </c>
      <c r="G155" s="31" t="s">
        <v>1470</v>
      </c>
      <c r="H155" s="31" t="s">
        <v>1210</v>
      </c>
      <c r="I155" s="31" t="s">
        <v>858</v>
      </c>
      <c r="J155" s="63" t="s">
        <v>1319</v>
      </c>
      <c r="K155" s="63" t="s">
        <v>1769</v>
      </c>
      <c r="L155" s="31" t="s">
        <v>1770</v>
      </c>
      <c r="M155" s="31" t="s">
        <v>1771</v>
      </c>
      <c r="N155" s="34" t="s">
        <v>3024</v>
      </c>
      <c r="O155" s="31" t="s">
        <v>1506</v>
      </c>
      <c r="P155" s="31" t="s">
        <v>1506</v>
      </c>
      <c r="Q155" s="31" t="s">
        <v>1506</v>
      </c>
      <c r="R155" s="31"/>
      <c r="S155" s="31" t="s">
        <v>471</v>
      </c>
      <c r="T155" s="31" t="s">
        <v>474</v>
      </c>
      <c r="U155" s="31" t="s">
        <v>603</v>
      </c>
      <c r="V155" s="31" t="s">
        <v>481</v>
      </c>
      <c r="W155" s="31" t="s">
        <v>183</v>
      </c>
      <c r="X155" s="31" t="s">
        <v>192</v>
      </c>
      <c r="Y155" s="19" t="s">
        <v>2492</v>
      </c>
      <c r="Z155" s="19" t="s">
        <v>800</v>
      </c>
      <c r="AZ155" s="19">
        <v>1</v>
      </c>
      <c r="BD155" s="19">
        <v>1</v>
      </c>
      <c r="BE155" s="19" t="s">
        <v>2644</v>
      </c>
      <c r="BF155" s="19" t="s">
        <v>858</v>
      </c>
      <c r="BI155" s="19">
        <v>1</v>
      </c>
      <c r="BK155" s="24"/>
      <c r="BL155" s="19">
        <v>1</v>
      </c>
      <c r="BM155" s="19">
        <v>1</v>
      </c>
      <c r="BN155" s="19">
        <v>1</v>
      </c>
      <c r="BO155" s="19">
        <v>1</v>
      </c>
      <c r="BP155" s="19">
        <v>1</v>
      </c>
      <c r="BQ155" s="19">
        <v>1</v>
      </c>
      <c r="BR155" s="19">
        <v>1</v>
      </c>
      <c r="BS155" s="19">
        <v>1</v>
      </c>
      <c r="BT155" s="19" t="s">
        <v>986</v>
      </c>
      <c r="CE155" s="19">
        <v>1</v>
      </c>
      <c r="CF155" s="19">
        <v>1</v>
      </c>
      <c r="CG155" s="19">
        <v>1</v>
      </c>
      <c r="CH155" s="19">
        <v>1</v>
      </c>
      <c r="CV155" s="19">
        <v>0</v>
      </c>
      <c r="DJ155" s="19">
        <v>0</v>
      </c>
      <c r="FV155" s="26" t="s">
        <v>2451</v>
      </c>
      <c r="FW155" s="69"/>
    </row>
    <row r="156" spans="2:179" ht="23.4" customHeight="1">
      <c r="B156" s="31">
        <v>151</v>
      </c>
      <c r="C156" s="63" t="s">
        <v>396</v>
      </c>
      <c r="D156" s="31" t="s">
        <v>397</v>
      </c>
      <c r="E156" s="31" t="s">
        <v>22</v>
      </c>
      <c r="F156" s="31" t="s">
        <v>461</v>
      </c>
      <c r="G156" s="31" t="s">
        <v>1485</v>
      </c>
      <c r="H156" s="31" t="s">
        <v>1204</v>
      </c>
      <c r="I156" s="31" t="s">
        <v>858</v>
      </c>
      <c r="J156" s="63" t="s">
        <v>1341</v>
      </c>
      <c r="K156" s="63" t="s">
        <v>1849</v>
      </c>
      <c r="L156" s="31" t="s">
        <v>1850</v>
      </c>
      <c r="M156" s="31" t="s">
        <v>1851</v>
      </c>
      <c r="N156" s="34" t="s">
        <v>3025</v>
      </c>
      <c r="O156" s="31" t="s">
        <v>1852</v>
      </c>
      <c r="P156" s="31" t="s">
        <v>1506</v>
      </c>
      <c r="Q156" s="31" t="s">
        <v>1506</v>
      </c>
      <c r="R156" s="31"/>
      <c r="S156" s="31" t="s">
        <v>471</v>
      </c>
      <c r="T156" s="31" t="s">
        <v>474</v>
      </c>
      <c r="U156" s="31" t="s">
        <v>631</v>
      </c>
      <c r="V156" s="31" t="s">
        <v>481</v>
      </c>
      <c r="W156" s="31" t="s">
        <v>183</v>
      </c>
      <c r="X156" s="31" t="s">
        <v>192</v>
      </c>
      <c r="Y156" s="19" t="s">
        <v>2528</v>
      </c>
      <c r="Z156" s="19" t="s">
        <v>817</v>
      </c>
      <c r="AZ156" s="19">
        <v>1</v>
      </c>
      <c r="BA156" s="19">
        <v>1</v>
      </c>
      <c r="BB156" s="19">
        <v>1</v>
      </c>
      <c r="BD156" s="19">
        <v>3</v>
      </c>
      <c r="BE156" s="19" t="s">
        <v>2647</v>
      </c>
      <c r="BF156" s="19" t="s">
        <v>858</v>
      </c>
      <c r="BI156" s="19">
        <v>1</v>
      </c>
      <c r="BK156" s="24"/>
      <c r="BL156" s="19">
        <v>1</v>
      </c>
      <c r="BM156" s="19">
        <v>1</v>
      </c>
      <c r="BN156" s="19">
        <v>1</v>
      </c>
      <c r="BO156" s="19">
        <v>1</v>
      </c>
      <c r="BP156" s="19">
        <v>1</v>
      </c>
      <c r="BQ156" s="19">
        <v>1</v>
      </c>
      <c r="BR156" s="19">
        <v>1</v>
      </c>
      <c r="BS156" s="19">
        <v>1</v>
      </c>
      <c r="BT156" s="19" t="s">
        <v>986</v>
      </c>
      <c r="CE156" s="19">
        <v>1</v>
      </c>
      <c r="CF156" s="19">
        <v>1</v>
      </c>
      <c r="CG156" s="19">
        <v>1</v>
      </c>
      <c r="CH156" s="19">
        <v>1</v>
      </c>
      <c r="CV156" s="19">
        <v>0</v>
      </c>
      <c r="DJ156" s="19">
        <v>0</v>
      </c>
      <c r="FV156" s="26" t="s">
        <v>2451</v>
      </c>
      <c r="FW156" s="69"/>
    </row>
    <row r="157" spans="2:179" ht="32.4">
      <c r="B157" s="31">
        <v>152</v>
      </c>
      <c r="C157" s="63" t="s">
        <v>210</v>
      </c>
      <c r="D157" s="31" t="s">
        <v>211</v>
      </c>
      <c r="E157" s="31" t="s">
        <v>176</v>
      </c>
      <c r="F157" s="31"/>
      <c r="G157" s="31" t="s">
        <v>1376</v>
      </c>
      <c r="H157" s="31" t="s">
        <v>1210</v>
      </c>
      <c r="I157" s="31" t="s">
        <v>839</v>
      </c>
      <c r="J157" s="63" t="s">
        <v>3120</v>
      </c>
      <c r="K157" s="63" t="s">
        <v>1513</v>
      </c>
      <c r="L157" s="31" t="s">
        <v>1514</v>
      </c>
      <c r="M157" s="31" t="s">
        <v>1515</v>
      </c>
      <c r="N157" s="34" t="s">
        <v>3026</v>
      </c>
      <c r="O157" s="31" t="s">
        <v>1516</v>
      </c>
      <c r="P157" s="31" t="s">
        <v>1506</v>
      </c>
      <c r="Q157" s="31" t="s">
        <v>1506</v>
      </c>
      <c r="R157" s="31"/>
      <c r="S157" s="31" t="s">
        <v>470</v>
      </c>
      <c r="T157" s="31" t="s">
        <v>474</v>
      </c>
      <c r="U157" s="31" t="s">
        <v>479</v>
      </c>
      <c r="V157" s="31" t="s">
        <v>480</v>
      </c>
      <c r="W157" s="31" t="s">
        <v>189</v>
      </c>
      <c r="X157" s="31" t="s">
        <v>199</v>
      </c>
      <c r="Y157" s="19" t="s">
        <v>670</v>
      </c>
      <c r="Z157" s="19" t="s">
        <v>744</v>
      </c>
      <c r="AZ157" s="19">
        <v>1</v>
      </c>
      <c r="BD157" s="19">
        <v>1</v>
      </c>
      <c r="BE157" s="19" t="s">
        <v>885</v>
      </c>
      <c r="BF157" s="19" t="s">
        <v>839</v>
      </c>
      <c r="BG157" s="19">
        <v>1</v>
      </c>
      <c r="BI157" s="19">
        <v>1</v>
      </c>
      <c r="BK157" s="24"/>
      <c r="BL157" s="19">
        <v>1</v>
      </c>
      <c r="BM157" s="19">
        <v>1</v>
      </c>
      <c r="BN157" s="19">
        <v>1</v>
      </c>
      <c r="BO157" s="19">
        <v>1</v>
      </c>
      <c r="BP157" s="19">
        <v>1</v>
      </c>
      <c r="BQ157" s="19">
        <v>1</v>
      </c>
      <c r="BR157" s="19">
        <v>1</v>
      </c>
      <c r="BS157" s="19">
        <v>1</v>
      </c>
      <c r="BT157" s="19" t="s">
        <v>986</v>
      </c>
      <c r="BU157" s="19">
        <v>1</v>
      </c>
      <c r="BV157" s="19">
        <v>1</v>
      </c>
      <c r="BW157" s="19">
        <v>1</v>
      </c>
      <c r="BX157" s="19">
        <v>1</v>
      </c>
      <c r="CJ157" s="19">
        <v>1</v>
      </c>
      <c r="CK157" s="19">
        <v>1</v>
      </c>
      <c r="CL157" s="19">
        <v>1</v>
      </c>
      <c r="CM157" s="19">
        <v>1</v>
      </c>
      <c r="CN157" s="19">
        <v>1</v>
      </c>
      <c r="CO157" s="19">
        <v>1</v>
      </c>
      <c r="CP157" s="19">
        <v>1</v>
      </c>
      <c r="CQ157" s="19">
        <v>1</v>
      </c>
      <c r="CR157" s="19">
        <v>1</v>
      </c>
      <c r="CS157" s="19">
        <v>1</v>
      </c>
      <c r="CV157" s="19">
        <v>10</v>
      </c>
      <c r="CW157" s="19">
        <v>1</v>
      </c>
      <c r="CX157" s="19">
        <v>1</v>
      </c>
      <c r="CY157" s="19">
        <v>1</v>
      </c>
      <c r="CZ157" s="19">
        <v>1</v>
      </c>
      <c r="DA157" s="19">
        <v>1</v>
      </c>
      <c r="DB157" s="19">
        <v>1</v>
      </c>
      <c r="DC157" s="19">
        <v>1</v>
      </c>
      <c r="DD157" s="19">
        <v>1</v>
      </c>
      <c r="DE157" s="19">
        <v>1</v>
      </c>
      <c r="DF157" s="19">
        <v>1</v>
      </c>
      <c r="DJ157" s="19">
        <v>10</v>
      </c>
      <c r="DK157" s="19">
        <v>1</v>
      </c>
      <c r="DL157" s="19" t="s">
        <v>1031</v>
      </c>
      <c r="DM157" s="19">
        <v>1</v>
      </c>
      <c r="DN157" s="19" t="s">
        <v>1032</v>
      </c>
      <c r="DO157" s="19">
        <v>1</v>
      </c>
      <c r="DP157" s="19" t="s">
        <v>1033</v>
      </c>
      <c r="DQ157" s="19">
        <v>1</v>
      </c>
      <c r="DR157" s="19" t="s">
        <v>1034</v>
      </c>
      <c r="DU157" s="19">
        <v>1</v>
      </c>
      <c r="DV157" s="19">
        <v>1</v>
      </c>
      <c r="DX157" s="19">
        <v>1</v>
      </c>
      <c r="EI157" s="19">
        <v>1</v>
      </c>
      <c r="EJ157" s="19">
        <v>1</v>
      </c>
      <c r="EK157" s="19">
        <v>1</v>
      </c>
      <c r="ES157" s="19">
        <v>1</v>
      </c>
      <c r="ET157" s="19">
        <v>1</v>
      </c>
      <c r="EU157" s="19">
        <v>1</v>
      </c>
      <c r="EV157" s="19">
        <v>1</v>
      </c>
      <c r="EW157" s="19">
        <v>1</v>
      </c>
      <c r="EX157" s="19">
        <v>1</v>
      </c>
      <c r="FB157" s="19">
        <v>1</v>
      </c>
      <c r="FC157" s="19">
        <v>1</v>
      </c>
      <c r="FQ157" s="19">
        <v>1</v>
      </c>
      <c r="FV157" s="26" t="s">
        <v>2451</v>
      </c>
      <c r="FW157" s="69"/>
    </row>
    <row r="158" spans="2:179" ht="23.4" customHeight="1">
      <c r="B158" s="31">
        <v>153</v>
      </c>
      <c r="C158" s="63" t="s">
        <v>272</v>
      </c>
      <c r="D158" s="31" t="s">
        <v>273</v>
      </c>
      <c r="E158" s="31" t="s">
        <v>171</v>
      </c>
      <c r="F158" s="31"/>
      <c r="G158" s="31" t="s">
        <v>1427</v>
      </c>
      <c r="H158" s="31" t="s">
        <v>1204</v>
      </c>
      <c r="I158" s="31" t="s">
        <v>839</v>
      </c>
      <c r="J158" s="63" t="s">
        <v>1279</v>
      </c>
      <c r="K158" s="63" t="s">
        <v>1636</v>
      </c>
      <c r="L158" s="31" t="s">
        <v>1636</v>
      </c>
      <c r="M158" s="31" t="s">
        <v>1637</v>
      </c>
      <c r="N158" s="34" t="s">
        <v>3027</v>
      </c>
      <c r="O158" s="31" t="s">
        <v>1506</v>
      </c>
      <c r="P158" s="31" t="s">
        <v>1506</v>
      </c>
      <c r="Q158" s="31" t="s">
        <v>1506</v>
      </c>
      <c r="R158" s="31"/>
      <c r="S158" s="31" t="s">
        <v>470</v>
      </c>
      <c r="T158" s="31" t="s">
        <v>475</v>
      </c>
      <c r="U158" s="31" t="s">
        <v>534</v>
      </c>
      <c r="V158" s="31" t="s">
        <v>530</v>
      </c>
      <c r="W158" s="31" t="s">
        <v>199</v>
      </c>
      <c r="X158" s="31" t="s">
        <v>199</v>
      </c>
      <c r="Y158" s="19" t="s">
        <v>188</v>
      </c>
      <c r="Z158" s="19" t="s">
        <v>766</v>
      </c>
      <c r="AZ158" s="19">
        <v>1</v>
      </c>
      <c r="BD158" s="19">
        <v>1</v>
      </c>
      <c r="BE158" s="19" t="s">
        <v>885</v>
      </c>
      <c r="BF158" s="19" t="s">
        <v>839</v>
      </c>
      <c r="BI158" s="19">
        <v>1</v>
      </c>
      <c r="BK158" s="24"/>
      <c r="BL158" s="19">
        <v>1</v>
      </c>
      <c r="BM158" s="19">
        <v>1</v>
      </c>
      <c r="BN158" s="19">
        <v>1</v>
      </c>
      <c r="BO158" s="19">
        <v>1</v>
      </c>
      <c r="BP158" s="19">
        <v>1</v>
      </c>
      <c r="BQ158" s="19">
        <v>1</v>
      </c>
      <c r="BR158" s="19">
        <v>1</v>
      </c>
      <c r="BS158" s="19">
        <v>1</v>
      </c>
      <c r="BT158" s="19" t="s">
        <v>986</v>
      </c>
      <c r="CE158" s="19">
        <v>1</v>
      </c>
      <c r="CF158" s="19">
        <v>1</v>
      </c>
      <c r="CG158" s="19">
        <v>1</v>
      </c>
      <c r="CH158" s="19">
        <v>1</v>
      </c>
      <c r="CV158" s="19">
        <v>0</v>
      </c>
      <c r="DJ158" s="19">
        <v>0</v>
      </c>
      <c r="FV158" s="26" t="s">
        <v>2451</v>
      </c>
      <c r="FW158" s="69"/>
    </row>
    <row r="159" spans="2:179" ht="18">
      <c r="B159" s="31">
        <v>154</v>
      </c>
      <c r="C159" s="63" t="s">
        <v>319</v>
      </c>
      <c r="D159" s="31" t="s">
        <v>320</v>
      </c>
      <c r="E159" s="31" t="s">
        <v>22</v>
      </c>
      <c r="F159" s="31" t="s">
        <v>461</v>
      </c>
      <c r="G159" s="31" t="s">
        <v>1451</v>
      </c>
      <c r="H159" s="31" t="s">
        <v>1210</v>
      </c>
      <c r="I159" s="31" t="s">
        <v>839</v>
      </c>
      <c r="J159" s="63" t="s">
        <v>3097</v>
      </c>
      <c r="K159" s="63" t="s">
        <v>1725</v>
      </c>
      <c r="L159" s="31" t="s">
        <v>1726</v>
      </c>
      <c r="M159" s="31" t="s">
        <v>1727</v>
      </c>
      <c r="N159" s="34" t="s">
        <v>3028</v>
      </c>
      <c r="O159" s="31" t="s">
        <v>1506</v>
      </c>
      <c r="P159" s="31" t="s">
        <v>1506</v>
      </c>
      <c r="Q159" s="31" t="s">
        <v>1506</v>
      </c>
      <c r="R159" s="31"/>
      <c r="S159" s="31" t="s">
        <v>471</v>
      </c>
      <c r="T159" s="31" t="s">
        <v>474</v>
      </c>
      <c r="U159" s="31" t="s">
        <v>576</v>
      </c>
      <c r="V159" s="31" t="s">
        <v>576</v>
      </c>
      <c r="W159" s="31" t="s">
        <v>183</v>
      </c>
      <c r="X159" s="31" t="s">
        <v>193</v>
      </c>
      <c r="Y159" s="19" t="s">
        <v>708</v>
      </c>
      <c r="Z159" s="19" t="s">
        <v>787</v>
      </c>
      <c r="AZ159" s="19">
        <v>1</v>
      </c>
      <c r="BD159" s="19">
        <v>1</v>
      </c>
      <c r="BE159" s="19" t="s">
        <v>2635</v>
      </c>
      <c r="BF159" s="19" t="s">
        <v>839</v>
      </c>
      <c r="BG159" s="19">
        <v>1</v>
      </c>
      <c r="BK159" s="24"/>
      <c r="BL159" s="19">
        <v>1</v>
      </c>
      <c r="BM159" s="19">
        <v>1</v>
      </c>
      <c r="BN159" s="19">
        <v>1</v>
      </c>
      <c r="BO159" s="19">
        <v>1</v>
      </c>
      <c r="BP159" s="19">
        <v>1</v>
      </c>
      <c r="BQ159" s="19">
        <v>1</v>
      </c>
      <c r="BR159" s="19">
        <v>1</v>
      </c>
      <c r="BS159" s="19">
        <v>1</v>
      </c>
      <c r="BT159" s="19" t="s">
        <v>986</v>
      </c>
      <c r="BU159" s="19">
        <v>1</v>
      </c>
      <c r="BV159" s="19">
        <v>1</v>
      </c>
      <c r="BW159" s="19">
        <v>1</v>
      </c>
      <c r="BX159" s="19">
        <v>1</v>
      </c>
      <c r="CK159" s="19">
        <v>1</v>
      </c>
      <c r="CL159" s="19">
        <v>1</v>
      </c>
      <c r="CM159" s="19">
        <v>1</v>
      </c>
      <c r="CN159" s="19">
        <v>1</v>
      </c>
      <c r="CP159" s="19">
        <v>1</v>
      </c>
      <c r="CT159" s="19">
        <v>1</v>
      </c>
      <c r="CU159" s="19" t="s">
        <v>1001</v>
      </c>
      <c r="CV159" s="19">
        <v>6</v>
      </c>
      <c r="CW159" s="19">
        <v>1</v>
      </c>
      <c r="CX159" s="19">
        <v>1</v>
      </c>
      <c r="CY159" s="19">
        <v>1</v>
      </c>
      <c r="DA159" s="19">
        <v>1</v>
      </c>
      <c r="DB159" s="19">
        <v>1</v>
      </c>
      <c r="DC159" s="19">
        <v>1</v>
      </c>
      <c r="DD159" s="19">
        <v>1</v>
      </c>
      <c r="DG159" s="19">
        <v>1</v>
      </c>
      <c r="DH159" s="19">
        <v>1</v>
      </c>
      <c r="DI159" s="19" t="s">
        <v>1020</v>
      </c>
      <c r="DJ159" s="19">
        <v>9</v>
      </c>
      <c r="DK159" s="19">
        <v>1</v>
      </c>
      <c r="DL159" s="19" t="s">
        <v>1125</v>
      </c>
      <c r="DO159" s="19">
        <v>1</v>
      </c>
      <c r="DP159" s="19" t="s">
        <v>1126</v>
      </c>
      <c r="DQ159" s="19">
        <v>1</v>
      </c>
      <c r="DR159" s="19" t="s">
        <v>1126</v>
      </c>
      <c r="DU159" s="19">
        <v>1</v>
      </c>
      <c r="DV159" s="19">
        <v>1</v>
      </c>
      <c r="DW159" s="19">
        <v>1</v>
      </c>
      <c r="EH159" s="19">
        <v>1</v>
      </c>
      <c r="EI159" s="19">
        <v>1</v>
      </c>
      <c r="EM159" s="19">
        <v>1</v>
      </c>
      <c r="EU159" s="19">
        <v>1</v>
      </c>
      <c r="EV159" s="19">
        <v>1</v>
      </c>
      <c r="FB159" s="19">
        <v>1</v>
      </c>
      <c r="FC159" s="19">
        <v>1</v>
      </c>
      <c r="FP159" s="19">
        <v>1</v>
      </c>
      <c r="FU159" s="19">
        <v>1</v>
      </c>
      <c r="FV159" s="26" t="s">
        <v>2448</v>
      </c>
      <c r="FW159" s="69"/>
    </row>
    <row r="160" spans="2:179" ht="23.4" customHeight="1">
      <c r="B160" s="31">
        <v>155</v>
      </c>
      <c r="C160" s="63" t="s">
        <v>325</v>
      </c>
      <c r="D160" s="31" t="s">
        <v>326</v>
      </c>
      <c r="E160" s="31" t="s">
        <v>179</v>
      </c>
      <c r="F160" s="31"/>
      <c r="G160" s="31" t="s">
        <v>1454</v>
      </c>
      <c r="H160" s="31" t="s">
        <v>1210</v>
      </c>
      <c r="I160" s="31" t="s">
        <v>839</v>
      </c>
      <c r="J160" s="63" t="s">
        <v>1306</v>
      </c>
      <c r="K160" s="63" t="s">
        <v>1733</v>
      </c>
      <c r="L160" s="31" t="s">
        <v>1734</v>
      </c>
      <c r="M160" s="31" t="s">
        <v>1735</v>
      </c>
      <c r="N160" s="34" t="s">
        <v>3029</v>
      </c>
      <c r="O160" s="31" t="s">
        <v>1506</v>
      </c>
      <c r="P160" s="31" t="s">
        <v>1506</v>
      </c>
      <c r="Q160" s="31" t="s">
        <v>1506</v>
      </c>
      <c r="R160" s="31"/>
      <c r="S160" s="31" t="s">
        <v>471</v>
      </c>
      <c r="T160" s="31" t="s">
        <v>474</v>
      </c>
      <c r="U160" s="31" t="s">
        <v>581</v>
      </c>
      <c r="V160" s="31" t="s">
        <v>582</v>
      </c>
      <c r="W160" s="31" t="s">
        <v>183</v>
      </c>
      <c r="X160" s="31" t="s">
        <v>193</v>
      </c>
      <c r="Y160" s="19" t="s">
        <v>712</v>
      </c>
      <c r="Z160" s="19" t="s">
        <v>789</v>
      </c>
      <c r="AZ160" s="19">
        <v>1</v>
      </c>
      <c r="BD160" s="19">
        <v>1</v>
      </c>
      <c r="BE160" s="19" t="s">
        <v>2636</v>
      </c>
      <c r="BF160" s="19" t="s">
        <v>839</v>
      </c>
      <c r="BG160" s="19">
        <v>1</v>
      </c>
      <c r="BK160" s="24"/>
      <c r="BL160" s="19">
        <v>1</v>
      </c>
      <c r="BM160" s="19">
        <v>1</v>
      </c>
      <c r="BN160" s="19" t="s">
        <v>986</v>
      </c>
      <c r="BO160" s="19">
        <v>0</v>
      </c>
      <c r="BP160" s="19">
        <v>1</v>
      </c>
      <c r="BQ160" s="19">
        <v>1</v>
      </c>
      <c r="BR160" s="19">
        <v>1</v>
      </c>
      <c r="BS160" s="19">
        <v>1</v>
      </c>
      <c r="BT160" s="19" t="s">
        <v>986</v>
      </c>
      <c r="BU160" s="19">
        <v>1</v>
      </c>
      <c r="BW160" s="19">
        <v>1</v>
      </c>
      <c r="BX160" s="19">
        <v>1</v>
      </c>
      <c r="CN160" s="19">
        <v>1</v>
      </c>
      <c r="CP160" s="19">
        <v>1</v>
      </c>
      <c r="CV160" s="19">
        <v>2</v>
      </c>
      <c r="CW160" s="19">
        <v>1</v>
      </c>
      <c r="CX160" s="19">
        <v>1</v>
      </c>
      <c r="DC160" s="19">
        <v>1</v>
      </c>
      <c r="DJ160" s="19">
        <v>3</v>
      </c>
      <c r="DK160" s="19">
        <v>1</v>
      </c>
      <c r="DL160" s="19" t="s">
        <v>1135</v>
      </c>
      <c r="DM160" s="19">
        <v>1</v>
      </c>
      <c r="DN160" s="19" t="s">
        <v>1136</v>
      </c>
      <c r="DQ160" s="19">
        <v>1</v>
      </c>
      <c r="DR160" s="19" t="s">
        <v>1137</v>
      </c>
      <c r="DU160" s="19">
        <v>1</v>
      </c>
      <c r="DV160" s="19">
        <v>1</v>
      </c>
      <c r="DY160" s="19">
        <v>1</v>
      </c>
      <c r="EH160" s="19">
        <v>1</v>
      </c>
      <c r="EI160" s="19">
        <v>1</v>
      </c>
      <c r="EJ160" s="19">
        <v>1</v>
      </c>
      <c r="ET160" s="19">
        <v>1</v>
      </c>
      <c r="EX160" s="19">
        <v>1</v>
      </c>
      <c r="FB160" s="19">
        <v>1</v>
      </c>
      <c r="FP160" s="19">
        <v>1</v>
      </c>
      <c r="FQ160" s="19">
        <v>1</v>
      </c>
      <c r="FV160" s="26" t="s">
        <v>2451</v>
      </c>
      <c r="FW160" s="69"/>
    </row>
    <row r="161" spans="2:179" ht="18">
      <c r="B161" s="31">
        <v>156</v>
      </c>
      <c r="C161" s="63" t="s">
        <v>331</v>
      </c>
      <c r="D161" s="31" t="s">
        <v>332</v>
      </c>
      <c r="E161" s="31" t="s">
        <v>22</v>
      </c>
      <c r="F161" s="31" t="s">
        <v>461</v>
      </c>
      <c r="G161" s="31" t="s">
        <v>1457</v>
      </c>
      <c r="H161" s="31" t="s">
        <v>1210</v>
      </c>
      <c r="I161" s="31" t="s">
        <v>3110</v>
      </c>
      <c r="J161" s="63" t="s">
        <v>3098</v>
      </c>
      <c r="K161" s="63" t="s">
        <v>3099</v>
      </c>
      <c r="L161" s="31" t="s">
        <v>1743</v>
      </c>
      <c r="M161" s="31" t="s">
        <v>1744</v>
      </c>
      <c r="N161" s="34" t="s">
        <v>3030</v>
      </c>
      <c r="O161" s="31" t="s">
        <v>1745</v>
      </c>
      <c r="P161" s="31" t="s">
        <v>1506</v>
      </c>
      <c r="Q161" s="31" t="s">
        <v>1506</v>
      </c>
      <c r="R161" s="31"/>
      <c r="S161" s="31" t="s">
        <v>471</v>
      </c>
      <c r="T161" s="31" t="s">
        <v>474</v>
      </c>
      <c r="U161" s="31" t="s">
        <v>587</v>
      </c>
      <c r="V161" s="31" t="s">
        <v>588</v>
      </c>
      <c r="W161" s="31" t="s">
        <v>183</v>
      </c>
      <c r="X161" s="31" t="s">
        <v>192</v>
      </c>
      <c r="Y161" s="19" t="s">
        <v>714</v>
      </c>
      <c r="Z161" s="19" t="s">
        <v>792</v>
      </c>
      <c r="AL161" s="19">
        <v>1</v>
      </c>
      <c r="AY161" s="19">
        <v>1</v>
      </c>
      <c r="AZ161" s="19">
        <v>1</v>
      </c>
      <c r="BD161" s="19">
        <v>2</v>
      </c>
      <c r="BE161" s="19" t="s">
        <v>3109</v>
      </c>
      <c r="BF161" s="19" t="s">
        <v>36</v>
      </c>
      <c r="BG161" s="19">
        <v>1</v>
      </c>
      <c r="BK161" s="24"/>
      <c r="BL161" s="19">
        <v>1</v>
      </c>
      <c r="BM161" s="19">
        <v>1</v>
      </c>
      <c r="BN161" s="19" t="s">
        <v>986</v>
      </c>
      <c r="BO161" s="19">
        <v>0</v>
      </c>
      <c r="BP161" s="19">
        <v>1</v>
      </c>
      <c r="BQ161" s="19">
        <v>1</v>
      </c>
      <c r="BR161" s="19">
        <v>1</v>
      </c>
      <c r="BS161" s="19">
        <v>1</v>
      </c>
      <c r="BT161" s="19" t="s">
        <v>986</v>
      </c>
      <c r="BU161" s="19">
        <v>1</v>
      </c>
      <c r="BW161" s="19">
        <v>1</v>
      </c>
      <c r="BX161" s="19">
        <v>1</v>
      </c>
      <c r="CJ161" s="19">
        <v>1</v>
      </c>
      <c r="CK161" s="19">
        <v>1</v>
      </c>
      <c r="CL161" s="19">
        <v>1</v>
      </c>
      <c r="CP161" s="19">
        <v>1</v>
      </c>
      <c r="CS161" s="19">
        <v>1</v>
      </c>
      <c r="CV161" s="19">
        <v>5</v>
      </c>
      <c r="CW161" s="19">
        <v>1</v>
      </c>
      <c r="CY161" s="19">
        <v>1</v>
      </c>
      <c r="CZ161" s="19">
        <v>1</v>
      </c>
      <c r="DA161" s="19">
        <v>1</v>
      </c>
      <c r="DD161" s="19">
        <v>1</v>
      </c>
      <c r="DJ161" s="19">
        <v>5</v>
      </c>
      <c r="DK161" s="19">
        <v>1</v>
      </c>
      <c r="DL161" s="19" t="s">
        <v>1140</v>
      </c>
      <c r="DO161" s="19">
        <v>1</v>
      </c>
      <c r="DP161" s="19" t="s">
        <v>1141</v>
      </c>
      <c r="DQ161" s="19">
        <v>1</v>
      </c>
      <c r="DR161" s="19" t="s">
        <v>1142</v>
      </c>
      <c r="DU161" s="19">
        <v>1</v>
      </c>
      <c r="DV161" s="19">
        <v>1</v>
      </c>
      <c r="DY161" s="19">
        <v>1</v>
      </c>
      <c r="EF161" s="19" t="s">
        <v>1143</v>
      </c>
      <c r="EI161" s="19">
        <v>1</v>
      </c>
      <c r="EJ161" s="19">
        <v>1</v>
      </c>
      <c r="EK161" s="19">
        <v>1</v>
      </c>
      <c r="ES161" s="19">
        <v>1</v>
      </c>
      <c r="ET161" s="19">
        <v>1</v>
      </c>
      <c r="EU161" s="19">
        <v>1</v>
      </c>
      <c r="EV161" s="19">
        <v>1</v>
      </c>
      <c r="FB161" s="19">
        <v>1</v>
      </c>
      <c r="FC161" s="19">
        <v>1</v>
      </c>
      <c r="FE161" s="19" t="s">
        <v>1144</v>
      </c>
      <c r="FP161" s="19">
        <v>1</v>
      </c>
      <c r="FV161" s="26" t="s">
        <v>2448</v>
      </c>
      <c r="FW161" s="69"/>
    </row>
    <row r="162" spans="2:179" ht="35.25" customHeight="1">
      <c r="B162" s="31">
        <v>157</v>
      </c>
      <c r="C162" s="63" t="s">
        <v>405</v>
      </c>
      <c r="D162" s="31" t="s">
        <v>406</v>
      </c>
      <c r="E162" s="31" t="s">
        <v>179</v>
      </c>
      <c r="F162" s="31"/>
      <c r="G162" s="31" t="s">
        <v>1487</v>
      </c>
      <c r="H162" s="31" t="s">
        <v>1204</v>
      </c>
      <c r="I162" s="31" t="s">
        <v>856</v>
      </c>
      <c r="J162" s="63" t="s">
        <v>1347</v>
      </c>
      <c r="K162" s="63" t="s">
        <v>1870</v>
      </c>
      <c r="L162" s="31" t="s">
        <v>1507</v>
      </c>
      <c r="M162" s="31" t="s">
        <v>1507</v>
      </c>
      <c r="N162" s="34" t="s">
        <v>3031</v>
      </c>
      <c r="O162" s="31" t="s">
        <v>1507</v>
      </c>
      <c r="P162" s="31" t="s">
        <v>1507</v>
      </c>
      <c r="Q162" s="31" t="s">
        <v>1507</v>
      </c>
      <c r="R162" s="31"/>
      <c r="S162" s="31" t="s">
        <v>471</v>
      </c>
      <c r="T162" s="31" t="s">
        <v>474</v>
      </c>
      <c r="U162" s="31" t="s">
        <v>634</v>
      </c>
      <c r="V162" s="31" t="s">
        <v>481</v>
      </c>
      <c r="W162" s="31" t="s">
        <v>183</v>
      </c>
      <c r="X162" s="31" t="s">
        <v>191</v>
      </c>
      <c r="Y162" s="19" t="s">
        <v>2518</v>
      </c>
      <c r="Z162" s="19" t="s">
        <v>821</v>
      </c>
      <c r="AZ162" s="19">
        <v>1</v>
      </c>
      <c r="BD162" s="19">
        <v>1</v>
      </c>
      <c r="BE162" s="19" t="s">
        <v>2642</v>
      </c>
      <c r="BF162" s="19" t="s">
        <v>856</v>
      </c>
      <c r="BI162" s="19">
        <v>1</v>
      </c>
      <c r="BK162" s="24"/>
      <c r="BL162" s="19">
        <v>1</v>
      </c>
      <c r="BM162" s="19">
        <v>1</v>
      </c>
      <c r="BN162" s="19">
        <v>1</v>
      </c>
      <c r="BO162" s="19">
        <v>1</v>
      </c>
      <c r="BP162" s="19">
        <v>1</v>
      </c>
      <c r="BQ162" s="19">
        <v>1</v>
      </c>
      <c r="BR162" s="19">
        <v>1</v>
      </c>
      <c r="BS162" s="19">
        <v>1</v>
      </c>
      <c r="BT162" s="19" t="s">
        <v>986</v>
      </c>
      <c r="CE162" s="19">
        <v>1</v>
      </c>
      <c r="CF162" s="19">
        <v>1</v>
      </c>
      <c r="CG162" s="19">
        <v>1</v>
      </c>
      <c r="CH162" s="19">
        <v>1</v>
      </c>
      <c r="CV162" s="19">
        <v>0</v>
      </c>
      <c r="DJ162" s="19">
        <v>0</v>
      </c>
      <c r="FV162" s="26" t="s">
        <v>2453</v>
      </c>
      <c r="FW162" s="69"/>
    </row>
    <row r="163" spans="2:179" ht="23.4" customHeight="1">
      <c r="B163" s="31">
        <v>158</v>
      </c>
      <c r="C163" s="63" t="s">
        <v>230</v>
      </c>
      <c r="D163" s="31" t="s">
        <v>231</v>
      </c>
      <c r="E163" s="31" t="s">
        <v>176</v>
      </c>
      <c r="F163" s="31"/>
      <c r="G163" s="31" t="s">
        <v>1391</v>
      </c>
      <c r="H163" s="31" t="s">
        <v>1204</v>
      </c>
      <c r="I163" s="31" t="s">
        <v>1236</v>
      </c>
      <c r="J163" s="63" t="s">
        <v>1237</v>
      </c>
      <c r="K163" s="63" t="s">
        <v>1544</v>
      </c>
      <c r="L163" s="31" t="s">
        <v>1545</v>
      </c>
      <c r="M163" s="31" t="s">
        <v>1546</v>
      </c>
      <c r="N163" s="34" t="s">
        <v>3032</v>
      </c>
      <c r="O163" s="31" t="s">
        <v>1547</v>
      </c>
      <c r="P163" s="31" t="s">
        <v>1548</v>
      </c>
      <c r="Q163" s="31" t="s">
        <v>1549</v>
      </c>
      <c r="R163" s="31"/>
      <c r="S163" s="31" t="s">
        <v>470</v>
      </c>
      <c r="T163" s="31" t="s">
        <v>474</v>
      </c>
      <c r="U163" s="31" t="s">
        <v>495</v>
      </c>
      <c r="V163" s="31" t="s">
        <v>481</v>
      </c>
      <c r="W163" s="31" t="s">
        <v>189</v>
      </c>
      <c r="X163" s="31" t="s">
        <v>199</v>
      </c>
      <c r="Y163" s="19" t="s">
        <v>188</v>
      </c>
      <c r="Z163" s="19" t="s">
        <v>750</v>
      </c>
      <c r="AZ163" s="19">
        <v>1</v>
      </c>
      <c r="BD163" s="19">
        <v>1</v>
      </c>
      <c r="BE163" s="19" t="s">
        <v>2630</v>
      </c>
      <c r="BF163" s="19" t="s">
        <v>851</v>
      </c>
      <c r="BI163" s="19">
        <v>1</v>
      </c>
      <c r="BK163" s="24"/>
      <c r="BL163" s="19">
        <v>1</v>
      </c>
      <c r="BM163" s="19">
        <v>1</v>
      </c>
      <c r="BN163" s="19">
        <v>1</v>
      </c>
      <c r="BO163" s="19">
        <v>1</v>
      </c>
      <c r="BP163" s="19">
        <v>1</v>
      </c>
      <c r="BQ163" s="19">
        <v>1</v>
      </c>
      <c r="BR163" s="19">
        <v>1</v>
      </c>
      <c r="BS163" s="19">
        <v>1</v>
      </c>
      <c r="BT163" s="19" t="s">
        <v>986</v>
      </c>
      <c r="CE163" s="19">
        <v>1</v>
      </c>
      <c r="CF163" s="19">
        <v>1</v>
      </c>
      <c r="CG163" s="19">
        <v>1</v>
      </c>
      <c r="CH163" s="19">
        <v>1</v>
      </c>
      <c r="CV163" s="19">
        <v>0</v>
      </c>
      <c r="DJ163" s="19">
        <v>0</v>
      </c>
      <c r="FV163" s="26" t="s">
        <v>2448</v>
      </c>
      <c r="FW163" s="69"/>
    </row>
    <row r="164" spans="2:179" ht="23.4" customHeight="1">
      <c r="B164" s="31">
        <v>159</v>
      </c>
      <c r="C164" s="63" t="s">
        <v>370</v>
      </c>
      <c r="D164" s="31" t="s">
        <v>371</v>
      </c>
      <c r="E164" s="31" t="s">
        <v>179</v>
      </c>
      <c r="F164" s="31"/>
      <c r="G164" s="31" t="s">
        <v>1476</v>
      </c>
      <c r="H164" s="31" t="s">
        <v>1204</v>
      </c>
      <c r="I164" s="31" t="s">
        <v>851</v>
      </c>
      <c r="J164" s="63" t="s">
        <v>1329</v>
      </c>
      <c r="K164" s="63" t="s">
        <v>1794</v>
      </c>
      <c r="L164" s="31" t="s">
        <v>1795</v>
      </c>
      <c r="M164" s="31" t="s">
        <v>1796</v>
      </c>
      <c r="N164" s="34" t="s">
        <v>3033</v>
      </c>
      <c r="O164" s="31" t="s">
        <v>1506</v>
      </c>
      <c r="P164" s="31" t="s">
        <v>1506</v>
      </c>
      <c r="Q164" s="31" t="s">
        <v>1797</v>
      </c>
      <c r="R164" s="31"/>
      <c r="S164" s="31" t="s">
        <v>471</v>
      </c>
      <c r="T164" s="31" t="s">
        <v>474</v>
      </c>
      <c r="U164" s="31" t="s">
        <v>615</v>
      </c>
      <c r="V164" s="31" t="s">
        <v>481</v>
      </c>
      <c r="W164" s="31" t="s">
        <v>183</v>
      </c>
      <c r="X164" s="31" t="s">
        <v>190</v>
      </c>
      <c r="Y164" s="19" t="s">
        <v>726</v>
      </c>
      <c r="Z164" s="19" t="s">
        <v>726</v>
      </c>
      <c r="AZ164" s="19">
        <v>1</v>
      </c>
      <c r="BD164" s="19">
        <v>1</v>
      </c>
      <c r="BE164" s="19" t="s">
        <v>2657</v>
      </c>
      <c r="BF164" s="19" t="s">
        <v>851</v>
      </c>
      <c r="BI164" s="19">
        <v>1</v>
      </c>
      <c r="BK164" s="24"/>
      <c r="BL164" s="19">
        <v>1</v>
      </c>
      <c r="BM164" s="19">
        <v>1</v>
      </c>
      <c r="BN164" s="19">
        <v>1</v>
      </c>
      <c r="BO164" s="19">
        <v>1</v>
      </c>
      <c r="BP164" s="19">
        <v>1</v>
      </c>
      <c r="BQ164" s="19">
        <v>1</v>
      </c>
      <c r="BR164" s="19">
        <v>1</v>
      </c>
      <c r="BS164" s="19">
        <v>1</v>
      </c>
      <c r="BT164" s="19" t="s">
        <v>986</v>
      </c>
      <c r="CE164" s="19">
        <v>1</v>
      </c>
      <c r="CF164" s="19">
        <v>1</v>
      </c>
      <c r="CG164" s="19">
        <v>1</v>
      </c>
      <c r="CH164" s="19">
        <v>1</v>
      </c>
      <c r="CV164" s="19">
        <v>0</v>
      </c>
      <c r="DJ164" s="19">
        <v>0</v>
      </c>
      <c r="FV164" s="26" t="s">
        <v>2451</v>
      </c>
      <c r="FW164" s="69"/>
    </row>
    <row r="165" spans="2:179" ht="23.4" customHeight="1">
      <c r="B165" s="31">
        <v>160</v>
      </c>
      <c r="C165" s="63" t="s">
        <v>2922</v>
      </c>
      <c r="D165" s="31" t="s">
        <v>387</v>
      </c>
      <c r="E165" s="31" t="s">
        <v>177</v>
      </c>
      <c r="F165" s="31"/>
      <c r="G165" s="31" t="s">
        <v>1391</v>
      </c>
      <c r="H165" s="31" t="s">
        <v>1210</v>
      </c>
      <c r="I165" s="31" t="s">
        <v>851</v>
      </c>
      <c r="J165" s="63" t="s">
        <v>1337</v>
      </c>
      <c r="K165" s="63" t="s">
        <v>1829</v>
      </c>
      <c r="L165" s="31" t="s">
        <v>1507</v>
      </c>
      <c r="M165" s="31" t="s">
        <v>1830</v>
      </c>
      <c r="N165" s="34" t="s">
        <v>3034</v>
      </c>
      <c r="O165" s="31" t="s">
        <v>1831</v>
      </c>
      <c r="P165" s="31" t="s">
        <v>1506</v>
      </c>
      <c r="Q165" s="31" t="s">
        <v>1832</v>
      </c>
      <c r="R165" s="31"/>
      <c r="S165" s="31" t="s">
        <v>471</v>
      </c>
      <c r="T165" s="31" t="s">
        <v>474</v>
      </c>
      <c r="U165" s="31" t="s">
        <v>481</v>
      </c>
      <c r="V165" s="31" t="s">
        <v>481</v>
      </c>
      <c r="W165" s="31" t="s">
        <v>182</v>
      </c>
      <c r="X165" s="31" t="s">
        <v>202</v>
      </c>
      <c r="Y165" s="19" t="s">
        <v>2602</v>
      </c>
      <c r="Z165" s="19" t="s">
        <v>3049</v>
      </c>
      <c r="AZ165" s="19">
        <v>1</v>
      </c>
      <c r="BD165" s="19">
        <v>1</v>
      </c>
      <c r="BE165" s="19" t="s">
        <v>2657</v>
      </c>
      <c r="BF165" s="19" t="s">
        <v>851</v>
      </c>
      <c r="BI165" s="19">
        <v>1</v>
      </c>
      <c r="BK165" s="24"/>
      <c r="BL165" s="19">
        <v>1</v>
      </c>
      <c r="BM165" s="19">
        <v>1</v>
      </c>
      <c r="BN165" s="19">
        <v>1</v>
      </c>
      <c r="BO165" s="19">
        <v>1</v>
      </c>
      <c r="BP165" s="19">
        <v>1</v>
      </c>
      <c r="BQ165" s="19">
        <v>1</v>
      </c>
      <c r="BR165" s="19">
        <v>1</v>
      </c>
      <c r="BS165" s="19">
        <v>1</v>
      </c>
      <c r="BT165" s="19" t="s">
        <v>986</v>
      </c>
      <c r="CE165" s="19">
        <v>1</v>
      </c>
      <c r="CF165" s="19">
        <v>1</v>
      </c>
      <c r="CG165" s="19">
        <v>1</v>
      </c>
      <c r="CH165" s="19">
        <v>1</v>
      </c>
      <c r="CV165" s="19">
        <v>0</v>
      </c>
      <c r="DJ165" s="19">
        <v>0</v>
      </c>
      <c r="FV165" s="26" t="s">
        <v>2451</v>
      </c>
      <c r="FW165" s="69"/>
    </row>
    <row r="166" spans="2:179" ht="23.4" customHeight="1">
      <c r="B166" s="31">
        <v>161</v>
      </c>
      <c r="C166" s="63" t="s">
        <v>295</v>
      </c>
      <c r="D166" s="31" t="s">
        <v>296</v>
      </c>
      <c r="E166" s="31" t="s">
        <v>171</v>
      </c>
      <c r="F166" s="31"/>
      <c r="G166" s="31" t="s">
        <v>1440</v>
      </c>
      <c r="H166" s="31" t="s">
        <v>1204</v>
      </c>
      <c r="I166" s="31" t="s">
        <v>859</v>
      </c>
      <c r="J166" s="63" t="s">
        <v>1288</v>
      </c>
      <c r="K166" s="63" t="s">
        <v>1681</v>
      </c>
      <c r="L166" s="31" t="s">
        <v>1681</v>
      </c>
      <c r="M166" s="31" t="s">
        <v>1682</v>
      </c>
      <c r="N166" s="34" t="s">
        <v>3035</v>
      </c>
      <c r="O166" s="31" t="s">
        <v>1683</v>
      </c>
      <c r="P166" s="31" t="s">
        <v>1684</v>
      </c>
      <c r="Q166" s="31" t="s">
        <v>1685</v>
      </c>
      <c r="R166" s="31"/>
      <c r="S166" s="31" t="s">
        <v>470</v>
      </c>
      <c r="T166" s="31" t="s">
        <v>473</v>
      </c>
      <c r="U166" s="31" t="s">
        <v>552</v>
      </c>
      <c r="V166" s="31" t="s">
        <v>553</v>
      </c>
      <c r="W166" s="31" t="s">
        <v>185</v>
      </c>
      <c r="X166" s="31" t="s">
        <v>185</v>
      </c>
      <c r="Y166" s="19" t="s">
        <v>2923</v>
      </c>
      <c r="Z166" s="19" t="s">
        <v>777</v>
      </c>
      <c r="AY166" s="19">
        <v>1</v>
      </c>
      <c r="AZ166" s="19">
        <v>1</v>
      </c>
      <c r="BB166" s="19">
        <v>1</v>
      </c>
      <c r="BD166" s="19">
        <v>3</v>
      </c>
      <c r="BE166" s="19" t="s">
        <v>2616</v>
      </c>
      <c r="BF166" s="19" t="s">
        <v>859</v>
      </c>
      <c r="BG166" s="19">
        <v>1</v>
      </c>
      <c r="BK166" s="24"/>
      <c r="BL166" s="19">
        <v>1</v>
      </c>
      <c r="BM166" s="19">
        <v>1</v>
      </c>
      <c r="BN166" s="19">
        <v>1</v>
      </c>
      <c r="BO166" s="19">
        <v>1</v>
      </c>
      <c r="BP166" s="19">
        <v>1</v>
      </c>
      <c r="BQ166" s="19">
        <v>1</v>
      </c>
      <c r="BR166" s="19">
        <v>1</v>
      </c>
      <c r="BS166" s="19">
        <v>1</v>
      </c>
      <c r="BT166" s="19" t="s">
        <v>986</v>
      </c>
      <c r="BU166" s="19">
        <v>1</v>
      </c>
      <c r="BV166" s="19">
        <v>1</v>
      </c>
      <c r="BW166" s="19">
        <v>1</v>
      </c>
      <c r="BX166" s="19">
        <v>1</v>
      </c>
      <c r="CJ166" s="19">
        <v>1</v>
      </c>
      <c r="CK166" s="19">
        <v>1</v>
      </c>
      <c r="CL166" s="19">
        <v>1</v>
      </c>
      <c r="CM166" s="19">
        <v>1</v>
      </c>
      <c r="CN166" s="19">
        <v>1</v>
      </c>
      <c r="CO166" s="19">
        <v>1</v>
      </c>
      <c r="CP166" s="19">
        <v>1</v>
      </c>
      <c r="CQ166" s="19">
        <v>1</v>
      </c>
      <c r="CR166" s="19">
        <v>1</v>
      </c>
      <c r="CS166" s="19">
        <v>1</v>
      </c>
      <c r="CT166" s="19">
        <v>1</v>
      </c>
      <c r="CU166" s="19" t="s">
        <v>997</v>
      </c>
      <c r="CV166" s="19">
        <v>11</v>
      </c>
      <c r="CW166" s="19">
        <v>1</v>
      </c>
      <c r="CX166" s="19">
        <v>1</v>
      </c>
      <c r="CZ166" s="19">
        <v>1</v>
      </c>
      <c r="DJ166" s="19">
        <v>3</v>
      </c>
      <c r="DS166" s="19">
        <v>1</v>
      </c>
      <c r="DT166" s="19" t="s">
        <v>1100</v>
      </c>
      <c r="DZ166" s="19">
        <v>1</v>
      </c>
      <c r="EA166" s="19">
        <v>1</v>
      </c>
      <c r="EE166" s="19">
        <v>1</v>
      </c>
      <c r="EF166" s="19" t="s">
        <v>1101</v>
      </c>
      <c r="EL166" s="19">
        <v>1</v>
      </c>
      <c r="EM166" s="19">
        <v>1</v>
      </c>
      <c r="EQ166" s="19">
        <v>1</v>
      </c>
      <c r="ER166" s="19" t="s">
        <v>1102</v>
      </c>
      <c r="ES166" s="19">
        <v>1</v>
      </c>
      <c r="ET166" s="19">
        <v>1</v>
      </c>
      <c r="EU166" s="19">
        <v>1</v>
      </c>
      <c r="EV166" s="19">
        <v>1</v>
      </c>
      <c r="EW166" s="19">
        <v>1</v>
      </c>
      <c r="EX166" s="19">
        <v>1</v>
      </c>
      <c r="EY166" s="19">
        <v>1</v>
      </c>
      <c r="EZ166" s="19" t="s">
        <v>1103</v>
      </c>
      <c r="FB166" s="19">
        <v>1</v>
      </c>
      <c r="FC166" s="19">
        <v>1</v>
      </c>
      <c r="FE166" s="19" t="s">
        <v>1104</v>
      </c>
      <c r="FJ166" s="19">
        <v>1</v>
      </c>
      <c r="FL166" s="19">
        <v>1</v>
      </c>
      <c r="FN166" s="19">
        <v>1</v>
      </c>
      <c r="FQ166" s="19">
        <v>1</v>
      </c>
      <c r="FR166" s="19">
        <v>1</v>
      </c>
      <c r="FS166" s="19">
        <v>1</v>
      </c>
      <c r="FV166" s="26" t="s">
        <v>2451</v>
      </c>
      <c r="FW166" s="69"/>
    </row>
    <row r="167" spans="2:179" ht="23.4" customHeight="1">
      <c r="B167" s="31">
        <v>162</v>
      </c>
      <c r="C167" s="63" t="s">
        <v>353</v>
      </c>
      <c r="D167" s="31" t="s">
        <v>354</v>
      </c>
      <c r="E167" s="31" t="s">
        <v>179</v>
      </c>
      <c r="F167" s="31" t="s">
        <v>466</v>
      </c>
      <c r="G167" s="31" t="s">
        <v>1471</v>
      </c>
      <c r="H167" s="31" t="s">
        <v>1204</v>
      </c>
      <c r="I167" s="31" t="s">
        <v>859</v>
      </c>
      <c r="J167" s="63" t="s">
        <v>1321</v>
      </c>
      <c r="K167" s="63" t="s">
        <v>1775</v>
      </c>
      <c r="L167" s="31" t="s">
        <v>1776</v>
      </c>
      <c r="M167" s="31" t="s">
        <v>1777</v>
      </c>
      <c r="N167" s="63"/>
      <c r="O167" s="31" t="s">
        <v>1506</v>
      </c>
      <c r="P167" s="31" t="s">
        <v>1506</v>
      </c>
      <c r="Q167" s="31" t="s">
        <v>1506</v>
      </c>
      <c r="R167" s="31"/>
      <c r="S167" s="31" t="s">
        <v>471</v>
      </c>
      <c r="T167" s="31" t="s">
        <v>474</v>
      </c>
      <c r="U167" s="31" t="s">
        <v>605</v>
      </c>
      <c r="V167" s="31" t="s">
        <v>606</v>
      </c>
      <c r="W167" s="31" t="s">
        <v>183</v>
      </c>
      <c r="X167" s="31" t="s">
        <v>192</v>
      </c>
      <c r="Y167" s="19" t="s">
        <v>2492</v>
      </c>
      <c r="Z167" s="19" t="s">
        <v>802</v>
      </c>
      <c r="AZ167" s="19">
        <v>1</v>
      </c>
      <c r="BD167" s="19">
        <v>1</v>
      </c>
      <c r="BE167" s="19" t="s">
        <v>2645</v>
      </c>
      <c r="BF167" s="19" t="s">
        <v>859</v>
      </c>
      <c r="BG167" s="19">
        <v>1</v>
      </c>
      <c r="BK167" s="24"/>
      <c r="BL167" s="19">
        <v>1</v>
      </c>
      <c r="BM167" s="19">
        <v>1</v>
      </c>
      <c r="BN167" s="19">
        <v>1</v>
      </c>
      <c r="BO167" s="19">
        <v>1</v>
      </c>
      <c r="BP167" s="19">
        <v>1</v>
      </c>
      <c r="BQ167" s="19">
        <v>1</v>
      </c>
      <c r="BR167" s="19">
        <v>1</v>
      </c>
      <c r="BS167" s="19">
        <v>1</v>
      </c>
      <c r="BT167" s="19" t="s">
        <v>986</v>
      </c>
      <c r="BU167" s="19">
        <v>1</v>
      </c>
      <c r="BV167" s="19">
        <v>1</v>
      </c>
      <c r="BW167" s="19">
        <v>1</v>
      </c>
      <c r="BX167" s="19">
        <v>1</v>
      </c>
      <c r="CL167" s="19">
        <v>1</v>
      </c>
      <c r="CV167" s="19">
        <v>1</v>
      </c>
      <c r="CW167" s="19">
        <v>1</v>
      </c>
      <c r="CX167" s="19">
        <v>1</v>
      </c>
      <c r="DA167" s="19">
        <v>1</v>
      </c>
      <c r="DJ167" s="19">
        <v>3</v>
      </c>
      <c r="DK167" s="19">
        <v>1</v>
      </c>
      <c r="DL167" s="19" t="s">
        <v>1152</v>
      </c>
      <c r="DM167" s="19">
        <v>1</v>
      </c>
      <c r="DN167" s="19" t="s">
        <v>1152</v>
      </c>
      <c r="DU167" s="19">
        <v>1</v>
      </c>
      <c r="DV167" s="19">
        <v>1</v>
      </c>
      <c r="DY167" s="19">
        <v>1</v>
      </c>
      <c r="EI167" s="19">
        <v>1</v>
      </c>
      <c r="EJ167" s="19">
        <v>1</v>
      </c>
      <c r="EL167" s="19">
        <v>1</v>
      </c>
      <c r="EV167" s="19">
        <v>1</v>
      </c>
      <c r="FB167" s="19">
        <v>1</v>
      </c>
      <c r="FP167" s="19">
        <v>1</v>
      </c>
      <c r="FV167" s="26" t="s">
        <v>2451</v>
      </c>
      <c r="FW167" s="69"/>
    </row>
    <row r="168" spans="2:179" ht="35.25" customHeight="1">
      <c r="B168" s="31">
        <v>163</v>
      </c>
      <c r="C168" s="63" t="s">
        <v>304</v>
      </c>
      <c r="D168" s="31" t="s">
        <v>305</v>
      </c>
      <c r="E168" s="31" t="s">
        <v>178</v>
      </c>
      <c r="F168" s="31"/>
      <c r="G168" s="31" t="s">
        <v>1445</v>
      </c>
      <c r="H168" s="31" t="s">
        <v>1210</v>
      </c>
      <c r="I168" s="31" t="s">
        <v>861</v>
      </c>
      <c r="J168" s="63" t="s">
        <v>1294</v>
      </c>
      <c r="K168" s="63" t="s">
        <v>1704</v>
      </c>
      <c r="L168" s="31" t="s">
        <v>1705</v>
      </c>
      <c r="M168" s="31" t="s">
        <v>1706</v>
      </c>
      <c r="N168" s="34" t="s">
        <v>3037</v>
      </c>
      <c r="O168" s="31" t="s">
        <v>1506</v>
      </c>
      <c r="P168" s="31" t="s">
        <v>1506</v>
      </c>
      <c r="Q168" s="31" t="s">
        <v>1506</v>
      </c>
      <c r="R168" s="31"/>
      <c r="S168" s="31" t="s">
        <v>470</v>
      </c>
      <c r="T168" s="31" t="s">
        <v>476</v>
      </c>
      <c r="U168" s="31" t="s">
        <v>563</v>
      </c>
      <c r="V168" s="31" t="s">
        <v>564</v>
      </c>
      <c r="W168" s="31" t="s">
        <v>199</v>
      </c>
      <c r="X168" s="31" t="s">
        <v>199</v>
      </c>
      <c r="Y168" s="19" t="s">
        <v>188</v>
      </c>
      <c r="Z168" s="19" t="s">
        <v>780</v>
      </c>
      <c r="AZ168" s="19">
        <v>1</v>
      </c>
      <c r="BD168" s="19">
        <v>1</v>
      </c>
      <c r="BE168" s="19" t="s">
        <v>2632</v>
      </c>
      <c r="BF168" s="19" t="s">
        <v>861</v>
      </c>
      <c r="BG168" s="19">
        <v>1</v>
      </c>
      <c r="BK168" s="24"/>
      <c r="BL168" s="19">
        <v>1</v>
      </c>
      <c r="BM168" s="19">
        <v>1</v>
      </c>
      <c r="BN168" s="19">
        <v>1</v>
      </c>
      <c r="BO168" s="19">
        <v>1</v>
      </c>
      <c r="BP168" s="19">
        <v>1</v>
      </c>
      <c r="BQ168" s="19">
        <v>1</v>
      </c>
      <c r="BR168" s="19">
        <v>1</v>
      </c>
      <c r="BS168" s="19">
        <v>1</v>
      </c>
      <c r="BT168" s="19" t="s">
        <v>986</v>
      </c>
      <c r="BU168" s="19">
        <v>1</v>
      </c>
      <c r="BV168" s="19">
        <v>1</v>
      </c>
      <c r="BW168" s="19">
        <v>1</v>
      </c>
      <c r="BX168" s="19">
        <v>1</v>
      </c>
      <c r="CK168" s="19">
        <v>1</v>
      </c>
      <c r="CL168" s="19">
        <v>1</v>
      </c>
      <c r="CM168" s="19">
        <v>1</v>
      </c>
      <c r="CN168" s="19">
        <v>1</v>
      </c>
      <c r="CO168" s="19">
        <v>1</v>
      </c>
      <c r="CP168" s="19">
        <v>1</v>
      </c>
      <c r="CS168" s="19">
        <v>1</v>
      </c>
      <c r="CT168" s="19">
        <v>1</v>
      </c>
      <c r="CU168" s="19" t="s">
        <v>999</v>
      </c>
      <c r="CV168" s="19">
        <v>8</v>
      </c>
      <c r="CW168" s="19">
        <v>1</v>
      </c>
      <c r="CX168" s="19">
        <v>1</v>
      </c>
      <c r="CY168" s="19">
        <v>1</v>
      </c>
      <c r="DA168" s="19">
        <v>1</v>
      </c>
      <c r="DB168" s="19">
        <v>1</v>
      </c>
      <c r="DD168" s="19">
        <v>1</v>
      </c>
      <c r="DH168" s="19">
        <v>1</v>
      </c>
      <c r="DI168" s="19" t="s">
        <v>1019</v>
      </c>
      <c r="DJ168" s="19">
        <v>7</v>
      </c>
      <c r="DM168" s="19">
        <v>1</v>
      </c>
      <c r="DN168" s="19" t="s">
        <v>1112</v>
      </c>
      <c r="DO168" s="19">
        <v>1</v>
      </c>
      <c r="DP168" s="19" t="s">
        <v>1113</v>
      </c>
      <c r="DU168" s="19">
        <v>1</v>
      </c>
      <c r="DV168" s="19">
        <v>1</v>
      </c>
      <c r="EA168" s="19">
        <v>1</v>
      </c>
      <c r="EH168" s="19">
        <v>1</v>
      </c>
      <c r="EI168" s="19">
        <v>1</v>
      </c>
      <c r="EK168" s="19">
        <v>1</v>
      </c>
      <c r="ET168" s="19">
        <v>1</v>
      </c>
      <c r="EU168" s="19">
        <v>1</v>
      </c>
      <c r="EW168" s="19">
        <v>1</v>
      </c>
      <c r="FB168" s="19">
        <v>1</v>
      </c>
      <c r="FC168" s="19">
        <v>1</v>
      </c>
      <c r="FQ168" s="19">
        <v>1</v>
      </c>
      <c r="FV168" s="26" t="s">
        <v>2451</v>
      </c>
      <c r="FW168" s="69"/>
    </row>
    <row r="169" spans="2:179" ht="35.25" customHeight="1">
      <c r="B169" s="31">
        <v>164</v>
      </c>
      <c r="C169" s="63" t="s">
        <v>308</v>
      </c>
      <c r="D169" s="31" t="s">
        <v>309</v>
      </c>
      <c r="E169" s="31" t="s">
        <v>179</v>
      </c>
      <c r="F169" s="31" t="s">
        <v>459</v>
      </c>
      <c r="G169" s="31" t="s">
        <v>1447</v>
      </c>
      <c r="H169" s="31" t="s">
        <v>1210</v>
      </c>
      <c r="I169" s="31" t="s">
        <v>861</v>
      </c>
      <c r="J169" s="63" t="s">
        <v>1298</v>
      </c>
      <c r="K169" s="63" t="s">
        <v>1713</v>
      </c>
      <c r="L169" s="31" t="s">
        <v>682</v>
      </c>
      <c r="M169" s="31" t="s">
        <v>1714</v>
      </c>
      <c r="N169" s="34" t="s">
        <v>3038</v>
      </c>
      <c r="O169" s="31" t="s">
        <v>1506</v>
      </c>
      <c r="P169" s="31" t="s">
        <v>1506</v>
      </c>
      <c r="Q169" s="31" t="s">
        <v>1506</v>
      </c>
      <c r="R169" s="31"/>
      <c r="S169" s="31" t="s">
        <v>471</v>
      </c>
      <c r="T169" s="31" t="s">
        <v>474</v>
      </c>
      <c r="U169" s="31" t="s">
        <v>568</v>
      </c>
      <c r="V169" s="31" t="s">
        <v>568</v>
      </c>
      <c r="W169" s="31" t="s">
        <v>183</v>
      </c>
      <c r="X169" s="31" t="s">
        <v>190</v>
      </c>
      <c r="Y169" s="19" t="s">
        <v>701</v>
      </c>
      <c r="Z169" s="19" t="s">
        <v>2924</v>
      </c>
      <c r="AZ169" s="19">
        <v>1</v>
      </c>
      <c r="BD169" s="19">
        <v>1</v>
      </c>
      <c r="BE169" s="19" t="s">
        <v>2632</v>
      </c>
      <c r="BF169" s="19" t="s">
        <v>861</v>
      </c>
      <c r="BG169" s="19">
        <v>1</v>
      </c>
      <c r="BH169" s="19">
        <v>1</v>
      </c>
      <c r="BJ169" s="24">
        <v>44867</v>
      </c>
      <c r="BK169" s="19">
        <v>33</v>
      </c>
      <c r="BL169" s="19">
        <v>1</v>
      </c>
      <c r="BM169" s="19">
        <v>1</v>
      </c>
      <c r="BN169" s="19">
        <v>1</v>
      </c>
      <c r="BO169" s="19">
        <v>1</v>
      </c>
      <c r="BP169" s="19">
        <v>1</v>
      </c>
      <c r="BQ169" s="19">
        <v>1</v>
      </c>
      <c r="BR169" s="19">
        <v>1</v>
      </c>
      <c r="BS169" s="19">
        <v>1</v>
      </c>
      <c r="BT169" s="19" t="s">
        <v>986</v>
      </c>
      <c r="BZ169" s="19">
        <v>1</v>
      </c>
      <c r="CA169" s="19">
        <v>1</v>
      </c>
      <c r="CB169" s="19">
        <v>1</v>
      </c>
      <c r="CC169" s="19">
        <v>1</v>
      </c>
      <c r="CK169" s="19">
        <v>1</v>
      </c>
      <c r="CL169" s="19">
        <v>1</v>
      </c>
      <c r="CV169" s="19">
        <v>2</v>
      </c>
      <c r="CW169" s="19">
        <v>1</v>
      </c>
      <c r="DJ169" s="19">
        <v>1</v>
      </c>
      <c r="DQ169" s="19">
        <v>1</v>
      </c>
      <c r="DR169" s="19" t="s">
        <v>1118</v>
      </c>
      <c r="DU169" s="19">
        <v>1</v>
      </c>
      <c r="DX169" s="19">
        <v>1</v>
      </c>
      <c r="EA169" s="19">
        <v>1</v>
      </c>
      <c r="EG169" s="19">
        <v>1</v>
      </c>
      <c r="EK169" s="19">
        <v>1</v>
      </c>
      <c r="EM169" s="19">
        <v>1</v>
      </c>
      <c r="ES169" s="19">
        <v>1</v>
      </c>
      <c r="ET169" s="19">
        <v>1</v>
      </c>
      <c r="EU169" s="19">
        <v>1</v>
      </c>
      <c r="EW169" s="19">
        <v>1</v>
      </c>
      <c r="EX169" s="19">
        <v>1</v>
      </c>
      <c r="FB169" s="19">
        <v>1</v>
      </c>
      <c r="FC169" s="19">
        <v>1</v>
      </c>
      <c r="FE169" s="19" t="s">
        <v>1119</v>
      </c>
      <c r="FF169" s="19" t="s">
        <v>946</v>
      </c>
      <c r="FG169" s="19" t="s">
        <v>947</v>
      </c>
      <c r="FH169" s="19" t="s">
        <v>948</v>
      </c>
      <c r="FI169" s="19" t="s">
        <v>949</v>
      </c>
      <c r="FP169" s="19">
        <v>1</v>
      </c>
      <c r="FU169" s="19">
        <v>1</v>
      </c>
      <c r="FV169" s="26" t="s">
        <v>2448</v>
      </c>
      <c r="FW169" s="69"/>
    </row>
    <row r="170" spans="2:179" ht="23.4" customHeight="1">
      <c r="B170" s="31">
        <v>165</v>
      </c>
      <c r="C170" s="63" t="s">
        <v>381</v>
      </c>
      <c r="D170" s="31" t="s">
        <v>382</v>
      </c>
      <c r="E170" s="31" t="s">
        <v>179</v>
      </c>
      <c r="F170" s="31"/>
      <c r="G170" s="31" t="s">
        <v>1481</v>
      </c>
      <c r="H170" s="31" t="s">
        <v>1210</v>
      </c>
      <c r="I170" s="31" t="s">
        <v>861</v>
      </c>
      <c r="J170" s="63" t="s">
        <v>1335</v>
      </c>
      <c r="K170" s="63" t="s">
        <v>1815</v>
      </c>
      <c r="L170" s="31" t="s">
        <v>1816</v>
      </c>
      <c r="M170" s="31" t="s">
        <v>1817</v>
      </c>
      <c r="N170" s="34" t="s">
        <v>3039</v>
      </c>
      <c r="O170" s="31" t="s">
        <v>1506</v>
      </c>
      <c r="P170" s="31" t="s">
        <v>1506</v>
      </c>
      <c r="Q170" s="31" t="s">
        <v>1506</v>
      </c>
      <c r="R170" s="31"/>
      <c r="S170" s="31" t="s">
        <v>471</v>
      </c>
      <c r="T170" s="31" t="s">
        <v>474</v>
      </c>
      <c r="U170" s="31" t="s">
        <v>622</v>
      </c>
      <c r="V170" s="31" t="s">
        <v>481</v>
      </c>
      <c r="W170" s="31" t="s">
        <v>183</v>
      </c>
      <c r="X170" s="31" t="s">
        <v>192</v>
      </c>
      <c r="Y170" s="19" t="s">
        <v>2526</v>
      </c>
      <c r="Z170" s="19" t="s">
        <v>812</v>
      </c>
      <c r="AZ170" s="19">
        <v>1</v>
      </c>
      <c r="BD170" s="19">
        <v>1</v>
      </c>
      <c r="BE170" s="19" t="s">
        <v>2632</v>
      </c>
      <c r="BF170" s="19" t="s">
        <v>861</v>
      </c>
      <c r="BI170" s="19">
        <v>1</v>
      </c>
      <c r="BK170" s="24"/>
      <c r="BL170" s="19">
        <v>1</v>
      </c>
      <c r="BM170" s="19">
        <v>1</v>
      </c>
      <c r="BN170" s="19">
        <v>1</v>
      </c>
      <c r="BO170" s="19">
        <v>1</v>
      </c>
      <c r="BP170" s="19">
        <v>1</v>
      </c>
      <c r="BQ170" s="19">
        <v>1</v>
      </c>
      <c r="BR170" s="19">
        <v>1</v>
      </c>
      <c r="BS170" s="19">
        <v>1</v>
      </c>
      <c r="BT170" s="19" t="s">
        <v>986</v>
      </c>
      <c r="CE170" s="19">
        <v>1</v>
      </c>
      <c r="CF170" s="19">
        <v>1</v>
      </c>
      <c r="CG170" s="19">
        <v>1</v>
      </c>
      <c r="CH170" s="19">
        <v>1</v>
      </c>
      <c r="CV170" s="19">
        <v>0</v>
      </c>
      <c r="DJ170" s="19">
        <v>0</v>
      </c>
      <c r="FV170" s="26" t="s">
        <v>2451</v>
      </c>
      <c r="FW170" s="69"/>
    </row>
    <row r="171" spans="2:179" ht="23.4" customHeight="1">
      <c r="BK171" s="24"/>
      <c r="FW171" s="69"/>
    </row>
    <row r="172" spans="2:179" ht="23.4" customHeight="1">
      <c r="B172" s="26"/>
      <c r="N172" s="33"/>
      <c r="R172" s="14"/>
      <c r="Z172" s="13"/>
      <c r="BK172" s="24"/>
    </row>
  </sheetData>
  <sheetProtection algorithmName="SHA-512" hashValue="IOGpq4Zds3sfBQLhSUGJcUFbuB/QojC1aOolgon8Ps7/T4/2ALaA/RQYNwcPaG7LrEMrSjTIIc/c2sJXWjyagg==" saltValue="D1+Xe2+zZ/zij06nd9ODgA==" spinCount="100000" sheet="1" sort="0" autoFilter="0"/>
  <phoneticPr fontId="7"/>
  <conditionalFormatting sqref="S172">
    <cfRule type="containsText" dxfId="448" priority="166" operator="containsText" text="潜在層">
      <formula>NOT(ISERROR(SEARCH("潜在層",S172)))</formula>
    </cfRule>
    <cfRule type="containsText" dxfId="447" priority="167" operator="containsText" text="顕在層">
      <formula>NOT(ISERROR(SEARCH("顕在層",S172)))</formula>
    </cfRule>
  </conditionalFormatting>
  <conditionalFormatting sqref="BD171">
    <cfRule type="cellIs" dxfId="446" priority="161" operator="equal">
      <formula>0</formula>
    </cfRule>
  </conditionalFormatting>
  <conditionalFormatting sqref="S171">
    <cfRule type="containsText" dxfId="445" priority="81" operator="containsText" text="潜在層">
      <formula>NOT(ISERROR(SEARCH("潜在層",S171)))</formula>
    </cfRule>
    <cfRule type="containsText" dxfId="444" priority="82" operator="containsText" text="顕在層">
      <formula>NOT(ISERROR(SEARCH("顕在層",S171)))</formula>
    </cfRule>
  </conditionalFormatting>
  <conditionalFormatting sqref="S6:S131">
    <cfRule type="containsText" dxfId="443" priority="79" operator="containsText" text="潜在層">
      <formula>NOT(ISERROR(SEARCH("潜在層",S6)))</formula>
    </cfRule>
    <cfRule type="containsText" dxfId="442" priority="80" operator="containsText" text="顕在層">
      <formula>NOT(ISERROR(SEARCH("顕在層",S6)))</formula>
    </cfRule>
  </conditionalFormatting>
  <conditionalFormatting sqref="BD6:BD131">
    <cfRule type="cellIs" dxfId="441" priority="78" operator="equal">
      <formula>0</formula>
    </cfRule>
  </conditionalFormatting>
  <conditionalFormatting sqref="S132:S133">
    <cfRule type="containsText" dxfId="440" priority="76" operator="containsText" text="潜在層">
      <formula>NOT(ISERROR(SEARCH("潜在層",S132)))</formula>
    </cfRule>
    <cfRule type="containsText" dxfId="439" priority="77" operator="containsText" text="顕在層">
      <formula>NOT(ISERROR(SEARCH("顕在層",S132)))</formula>
    </cfRule>
  </conditionalFormatting>
  <conditionalFormatting sqref="BD132:BD170">
    <cfRule type="cellIs" dxfId="438" priority="75" operator="equal">
      <formula>0</formula>
    </cfRule>
  </conditionalFormatting>
  <conditionalFormatting sqref="S134">
    <cfRule type="containsText" dxfId="437" priority="73" operator="containsText" text="潜在層">
      <formula>NOT(ISERROR(SEARCH("潜在層",S134)))</formula>
    </cfRule>
    <cfRule type="containsText" dxfId="436" priority="74" operator="containsText" text="顕在層">
      <formula>NOT(ISERROR(SEARCH("顕在層",S134)))</formula>
    </cfRule>
  </conditionalFormatting>
  <conditionalFormatting sqref="S135">
    <cfRule type="containsText" dxfId="435" priority="71" operator="containsText" text="潜在層">
      <formula>NOT(ISERROR(SEARCH("潜在層",S135)))</formula>
    </cfRule>
    <cfRule type="containsText" dxfId="434" priority="72" operator="containsText" text="顕在層">
      <formula>NOT(ISERROR(SEARCH("顕在層",S135)))</formula>
    </cfRule>
  </conditionalFormatting>
  <conditionalFormatting sqref="S136">
    <cfRule type="containsText" dxfId="433" priority="69" operator="containsText" text="潜在層">
      <formula>NOT(ISERROR(SEARCH("潜在層",S136)))</formula>
    </cfRule>
    <cfRule type="containsText" dxfId="432" priority="70" operator="containsText" text="顕在層">
      <formula>NOT(ISERROR(SEARCH("顕在層",S136)))</formula>
    </cfRule>
  </conditionalFormatting>
  <conditionalFormatting sqref="S137">
    <cfRule type="containsText" dxfId="431" priority="67" operator="containsText" text="潜在層">
      <formula>NOT(ISERROR(SEARCH("潜在層",S137)))</formula>
    </cfRule>
    <cfRule type="containsText" dxfId="430" priority="68" operator="containsText" text="顕在層">
      <formula>NOT(ISERROR(SEARCH("顕在層",S137)))</formula>
    </cfRule>
  </conditionalFormatting>
  <conditionalFormatting sqref="S138">
    <cfRule type="containsText" dxfId="429" priority="65" operator="containsText" text="潜在層">
      <formula>NOT(ISERROR(SEARCH("潜在層",S138)))</formula>
    </cfRule>
    <cfRule type="containsText" dxfId="428" priority="66" operator="containsText" text="顕在層">
      <formula>NOT(ISERROR(SEARCH("顕在層",S138)))</formula>
    </cfRule>
  </conditionalFormatting>
  <conditionalFormatting sqref="S139">
    <cfRule type="containsText" dxfId="427" priority="63" operator="containsText" text="潜在層">
      <formula>NOT(ISERROR(SEARCH("潜在層",S139)))</formula>
    </cfRule>
    <cfRule type="containsText" dxfId="426" priority="64" operator="containsText" text="顕在層">
      <formula>NOT(ISERROR(SEARCH("顕在層",S139)))</formula>
    </cfRule>
  </conditionalFormatting>
  <conditionalFormatting sqref="S140">
    <cfRule type="containsText" dxfId="425" priority="61" operator="containsText" text="潜在層">
      <formula>NOT(ISERROR(SEARCH("潜在層",S140)))</formula>
    </cfRule>
    <cfRule type="containsText" dxfId="424" priority="62" operator="containsText" text="顕在層">
      <formula>NOT(ISERROR(SEARCH("顕在層",S140)))</formula>
    </cfRule>
  </conditionalFormatting>
  <conditionalFormatting sqref="S141">
    <cfRule type="containsText" dxfId="423" priority="59" operator="containsText" text="潜在層">
      <formula>NOT(ISERROR(SEARCH("潜在層",S141)))</formula>
    </cfRule>
    <cfRule type="containsText" dxfId="422" priority="60" operator="containsText" text="顕在層">
      <formula>NOT(ISERROR(SEARCH("顕在層",S141)))</formula>
    </cfRule>
  </conditionalFormatting>
  <conditionalFormatting sqref="S142">
    <cfRule type="containsText" dxfId="421" priority="57" operator="containsText" text="潜在層">
      <formula>NOT(ISERROR(SEARCH("潜在層",S142)))</formula>
    </cfRule>
    <cfRule type="containsText" dxfId="420" priority="58" operator="containsText" text="顕在層">
      <formula>NOT(ISERROR(SEARCH("顕在層",S142)))</formula>
    </cfRule>
  </conditionalFormatting>
  <conditionalFormatting sqref="S143">
    <cfRule type="containsText" dxfId="419" priority="55" operator="containsText" text="潜在層">
      <formula>NOT(ISERROR(SEARCH("潜在層",S143)))</formula>
    </cfRule>
    <cfRule type="containsText" dxfId="418" priority="56" operator="containsText" text="顕在層">
      <formula>NOT(ISERROR(SEARCH("顕在層",S143)))</formula>
    </cfRule>
  </conditionalFormatting>
  <conditionalFormatting sqref="S144">
    <cfRule type="containsText" dxfId="417" priority="53" operator="containsText" text="潜在層">
      <formula>NOT(ISERROR(SEARCH("潜在層",S144)))</formula>
    </cfRule>
    <cfRule type="containsText" dxfId="416" priority="54" operator="containsText" text="顕在層">
      <formula>NOT(ISERROR(SEARCH("顕在層",S144)))</formula>
    </cfRule>
  </conditionalFormatting>
  <conditionalFormatting sqref="S145">
    <cfRule type="containsText" dxfId="415" priority="51" operator="containsText" text="潜在層">
      <formula>NOT(ISERROR(SEARCH("潜在層",S145)))</formula>
    </cfRule>
    <cfRule type="containsText" dxfId="414" priority="52" operator="containsText" text="顕在層">
      <formula>NOT(ISERROR(SEARCH("顕在層",S145)))</formula>
    </cfRule>
  </conditionalFormatting>
  <conditionalFormatting sqref="S146">
    <cfRule type="containsText" dxfId="413" priority="49" operator="containsText" text="潜在層">
      <formula>NOT(ISERROR(SEARCH("潜在層",S146)))</formula>
    </cfRule>
    <cfRule type="containsText" dxfId="412" priority="50" operator="containsText" text="顕在層">
      <formula>NOT(ISERROR(SEARCH("顕在層",S146)))</formula>
    </cfRule>
  </conditionalFormatting>
  <conditionalFormatting sqref="S147">
    <cfRule type="containsText" dxfId="411" priority="47" operator="containsText" text="潜在層">
      <formula>NOT(ISERROR(SEARCH("潜在層",S147)))</formula>
    </cfRule>
    <cfRule type="containsText" dxfId="410" priority="48" operator="containsText" text="顕在層">
      <formula>NOT(ISERROR(SEARCH("顕在層",S147)))</formula>
    </cfRule>
  </conditionalFormatting>
  <conditionalFormatting sqref="S148">
    <cfRule type="containsText" dxfId="409" priority="45" operator="containsText" text="潜在層">
      <formula>NOT(ISERROR(SEARCH("潜在層",S148)))</formula>
    </cfRule>
    <cfRule type="containsText" dxfId="408" priority="46" operator="containsText" text="顕在層">
      <formula>NOT(ISERROR(SEARCH("顕在層",S148)))</formula>
    </cfRule>
  </conditionalFormatting>
  <conditionalFormatting sqref="S149">
    <cfRule type="containsText" dxfId="407" priority="43" operator="containsText" text="潜在層">
      <formula>NOT(ISERROR(SEARCH("潜在層",S149)))</formula>
    </cfRule>
    <cfRule type="containsText" dxfId="406" priority="44" operator="containsText" text="顕在層">
      <formula>NOT(ISERROR(SEARCH("顕在層",S149)))</formula>
    </cfRule>
  </conditionalFormatting>
  <conditionalFormatting sqref="S150">
    <cfRule type="containsText" dxfId="405" priority="41" operator="containsText" text="潜在層">
      <formula>NOT(ISERROR(SEARCH("潜在層",S150)))</formula>
    </cfRule>
    <cfRule type="containsText" dxfId="404" priority="42" operator="containsText" text="顕在層">
      <formula>NOT(ISERROR(SEARCH("顕在層",S150)))</formula>
    </cfRule>
  </conditionalFormatting>
  <conditionalFormatting sqref="S151">
    <cfRule type="containsText" dxfId="403" priority="39" operator="containsText" text="潜在層">
      <formula>NOT(ISERROR(SEARCH("潜在層",S151)))</formula>
    </cfRule>
    <cfRule type="containsText" dxfId="402" priority="40" operator="containsText" text="顕在層">
      <formula>NOT(ISERROR(SEARCH("顕在層",S151)))</formula>
    </cfRule>
  </conditionalFormatting>
  <conditionalFormatting sqref="S152">
    <cfRule type="containsText" dxfId="401" priority="37" operator="containsText" text="潜在層">
      <formula>NOT(ISERROR(SEARCH("潜在層",S152)))</formula>
    </cfRule>
    <cfRule type="containsText" dxfId="400" priority="38" operator="containsText" text="顕在層">
      <formula>NOT(ISERROR(SEARCH("顕在層",S152)))</formula>
    </cfRule>
  </conditionalFormatting>
  <conditionalFormatting sqref="S153">
    <cfRule type="containsText" dxfId="399" priority="35" operator="containsText" text="潜在層">
      <formula>NOT(ISERROR(SEARCH("潜在層",S153)))</formula>
    </cfRule>
    <cfRule type="containsText" dxfId="398" priority="36" operator="containsText" text="顕在層">
      <formula>NOT(ISERROR(SEARCH("顕在層",S153)))</formula>
    </cfRule>
  </conditionalFormatting>
  <conditionalFormatting sqref="S154">
    <cfRule type="containsText" dxfId="397" priority="33" operator="containsText" text="潜在層">
      <formula>NOT(ISERROR(SEARCH("潜在層",S154)))</formula>
    </cfRule>
    <cfRule type="containsText" dxfId="396" priority="34" operator="containsText" text="顕在層">
      <formula>NOT(ISERROR(SEARCH("顕在層",S154)))</formula>
    </cfRule>
  </conditionalFormatting>
  <conditionalFormatting sqref="S155">
    <cfRule type="containsText" dxfId="395" priority="31" operator="containsText" text="潜在層">
      <formula>NOT(ISERROR(SEARCH("潜在層",S155)))</formula>
    </cfRule>
    <cfRule type="containsText" dxfId="394" priority="32" operator="containsText" text="顕在層">
      <formula>NOT(ISERROR(SEARCH("顕在層",S155)))</formula>
    </cfRule>
  </conditionalFormatting>
  <conditionalFormatting sqref="S156">
    <cfRule type="containsText" dxfId="393" priority="29" operator="containsText" text="潜在層">
      <formula>NOT(ISERROR(SEARCH("潜在層",S156)))</formula>
    </cfRule>
    <cfRule type="containsText" dxfId="392" priority="30" operator="containsText" text="顕在層">
      <formula>NOT(ISERROR(SEARCH("顕在層",S156)))</formula>
    </cfRule>
  </conditionalFormatting>
  <conditionalFormatting sqref="S157">
    <cfRule type="containsText" dxfId="391" priority="27" operator="containsText" text="潜在層">
      <formula>NOT(ISERROR(SEARCH("潜在層",S157)))</formula>
    </cfRule>
    <cfRule type="containsText" dxfId="390" priority="28" operator="containsText" text="顕在層">
      <formula>NOT(ISERROR(SEARCH("顕在層",S157)))</formula>
    </cfRule>
  </conditionalFormatting>
  <conditionalFormatting sqref="S158">
    <cfRule type="containsText" dxfId="389" priority="25" operator="containsText" text="潜在層">
      <formula>NOT(ISERROR(SEARCH("潜在層",S158)))</formula>
    </cfRule>
    <cfRule type="containsText" dxfId="388" priority="26" operator="containsText" text="顕在層">
      <formula>NOT(ISERROR(SEARCH("顕在層",S158)))</formula>
    </cfRule>
  </conditionalFormatting>
  <conditionalFormatting sqref="S159">
    <cfRule type="containsText" dxfId="387" priority="23" operator="containsText" text="潜在層">
      <formula>NOT(ISERROR(SEARCH("潜在層",S159)))</formula>
    </cfRule>
    <cfRule type="containsText" dxfId="386" priority="24" operator="containsText" text="顕在層">
      <formula>NOT(ISERROR(SEARCH("顕在層",S159)))</formula>
    </cfRule>
  </conditionalFormatting>
  <conditionalFormatting sqref="S160">
    <cfRule type="containsText" dxfId="385" priority="21" operator="containsText" text="潜在層">
      <formula>NOT(ISERROR(SEARCH("潜在層",S160)))</formula>
    </cfRule>
    <cfRule type="containsText" dxfId="384" priority="22" operator="containsText" text="顕在層">
      <formula>NOT(ISERROR(SEARCH("顕在層",S160)))</formula>
    </cfRule>
  </conditionalFormatting>
  <conditionalFormatting sqref="S161">
    <cfRule type="containsText" dxfId="383" priority="19" operator="containsText" text="潜在層">
      <formula>NOT(ISERROR(SEARCH("潜在層",S161)))</formula>
    </cfRule>
    <cfRule type="containsText" dxfId="382" priority="20" operator="containsText" text="顕在層">
      <formula>NOT(ISERROR(SEARCH("顕在層",S161)))</formula>
    </cfRule>
  </conditionalFormatting>
  <conditionalFormatting sqref="S162">
    <cfRule type="containsText" dxfId="381" priority="17" operator="containsText" text="潜在層">
      <formula>NOT(ISERROR(SEARCH("潜在層",S162)))</formula>
    </cfRule>
    <cfRule type="containsText" dxfId="380" priority="18" operator="containsText" text="顕在層">
      <formula>NOT(ISERROR(SEARCH("顕在層",S162)))</formula>
    </cfRule>
  </conditionalFormatting>
  <conditionalFormatting sqref="S163">
    <cfRule type="containsText" dxfId="379" priority="15" operator="containsText" text="潜在層">
      <formula>NOT(ISERROR(SEARCH("潜在層",S163)))</formula>
    </cfRule>
    <cfRule type="containsText" dxfId="378" priority="16" operator="containsText" text="顕在層">
      <formula>NOT(ISERROR(SEARCH("顕在層",S163)))</formula>
    </cfRule>
  </conditionalFormatting>
  <conditionalFormatting sqref="S164">
    <cfRule type="containsText" dxfId="377" priority="13" operator="containsText" text="潜在層">
      <formula>NOT(ISERROR(SEARCH("潜在層",S164)))</formula>
    </cfRule>
    <cfRule type="containsText" dxfId="376" priority="14" operator="containsText" text="顕在層">
      <formula>NOT(ISERROR(SEARCH("顕在層",S164)))</formula>
    </cfRule>
  </conditionalFormatting>
  <conditionalFormatting sqref="S165">
    <cfRule type="containsText" dxfId="375" priority="11" operator="containsText" text="潜在層">
      <formula>NOT(ISERROR(SEARCH("潜在層",S165)))</formula>
    </cfRule>
    <cfRule type="containsText" dxfId="374" priority="12" operator="containsText" text="顕在層">
      <formula>NOT(ISERROR(SEARCH("顕在層",S165)))</formula>
    </cfRule>
  </conditionalFormatting>
  <conditionalFormatting sqref="S166">
    <cfRule type="containsText" dxfId="373" priority="9" operator="containsText" text="潜在層">
      <formula>NOT(ISERROR(SEARCH("潜在層",S166)))</formula>
    </cfRule>
    <cfRule type="containsText" dxfId="372" priority="10" operator="containsText" text="顕在層">
      <formula>NOT(ISERROR(SEARCH("顕在層",S166)))</formula>
    </cfRule>
  </conditionalFormatting>
  <conditionalFormatting sqref="S167">
    <cfRule type="containsText" dxfId="371" priority="7" operator="containsText" text="潜在層">
      <formula>NOT(ISERROR(SEARCH("潜在層",S167)))</formula>
    </cfRule>
    <cfRule type="containsText" dxfId="370" priority="8" operator="containsText" text="顕在層">
      <formula>NOT(ISERROR(SEARCH("顕在層",S167)))</formula>
    </cfRule>
  </conditionalFormatting>
  <conditionalFormatting sqref="S168">
    <cfRule type="containsText" dxfId="369" priority="5" operator="containsText" text="潜在層">
      <formula>NOT(ISERROR(SEARCH("潜在層",S168)))</formula>
    </cfRule>
    <cfRule type="containsText" dxfId="368" priority="6" operator="containsText" text="顕在層">
      <formula>NOT(ISERROR(SEARCH("顕在層",S168)))</formula>
    </cfRule>
  </conditionalFormatting>
  <conditionalFormatting sqref="S169">
    <cfRule type="containsText" dxfId="367" priority="3" operator="containsText" text="潜在層">
      <formula>NOT(ISERROR(SEARCH("潜在層",S169)))</formula>
    </cfRule>
    <cfRule type="containsText" dxfId="366" priority="4" operator="containsText" text="顕在層">
      <formula>NOT(ISERROR(SEARCH("顕在層",S169)))</formula>
    </cfRule>
  </conditionalFormatting>
  <conditionalFormatting sqref="S170">
    <cfRule type="containsText" dxfId="365" priority="1" operator="containsText" text="潜在層">
      <formula>NOT(ISERROR(SEARCH("潜在層",S170)))</formula>
    </cfRule>
    <cfRule type="containsText" dxfId="364" priority="2" operator="containsText" text="顕在層">
      <formula>NOT(ISERROR(SEARCH("顕在層",S170)))</formula>
    </cfRule>
  </conditionalFormatting>
  <hyperlinks>
    <hyperlink ref="N7" r:id="rId1" xr:uid="{00000000-0004-0000-0000-000001000000}"/>
    <hyperlink ref="N8" r:id="rId2" xr:uid="{00000000-0004-0000-0000-000002000000}"/>
    <hyperlink ref="N9" r:id="rId3" xr:uid="{00000000-0004-0000-0000-000003000000}"/>
    <hyperlink ref="N10" r:id="rId4" xr:uid="{00000000-0004-0000-0000-000004000000}"/>
    <hyperlink ref="N11" r:id="rId5" xr:uid="{00000000-0004-0000-0000-000005000000}"/>
    <hyperlink ref="N12" r:id="rId6" xr:uid="{00000000-0004-0000-0000-000006000000}"/>
    <hyperlink ref="N13" r:id="rId7" xr:uid="{00000000-0004-0000-0000-000007000000}"/>
    <hyperlink ref="N14" r:id="rId8" xr:uid="{00000000-0004-0000-0000-000008000000}"/>
    <hyperlink ref="N17" r:id="rId9" xr:uid="{00000000-0004-0000-0000-000009000000}"/>
    <hyperlink ref="N18" r:id="rId10" xr:uid="{00000000-0004-0000-0000-00000A000000}"/>
    <hyperlink ref="N19" r:id="rId11" xr:uid="{00000000-0004-0000-0000-00000B000000}"/>
    <hyperlink ref="N21" r:id="rId12" xr:uid="{00000000-0004-0000-0000-00000C000000}"/>
    <hyperlink ref="N22" r:id="rId13" xr:uid="{00000000-0004-0000-0000-00000D000000}"/>
    <hyperlink ref="N24" r:id="rId14" xr:uid="{00000000-0004-0000-0000-00000F000000}"/>
    <hyperlink ref="N26" r:id="rId15" xr:uid="{00000000-0004-0000-0000-000011000000}"/>
    <hyperlink ref="N27" r:id="rId16" xr:uid="{00000000-0004-0000-0000-000012000000}"/>
    <hyperlink ref="N28" r:id="rId17" xr:uid="{00000000-0004-0000-0000-000013000000}"/>
    <hyperlink ref="N29" r:id="rId18" xr:uid="{00000000-0004-0000-0000-000014000000}"/>
    <hyperlink ref="N31" r:id="rId19" xr:uid="{00000000-0004-0000-0000-000015000000}"/>
    <hyperlink ref="N30" r:id="rId20" xr:uid="{00000000-0004-0000-0000-000016000000}"/>
    <hyperlink ref="N32" r:id="rId21" xr:uid="{00000000-0004-0000-0000-000017000000}"/>
    <hyperlink ref="N33" r:id="rId22" xr:uid="{00000000-0004-0000-0000-000018000000}"/>
    <hyperlink ref="N34" r:id="rId23" xr:uid="{00000000-0004-0000-0000-000019000000}"/>
    <hyperlink ref="N35" r:id="rId24" xr:uid="{00000000-0004-0000-0000-00001A000000}"/>
    <hyperlink ref="N36" r:id="rId25" xr:uid="{00000000-0004-0000-0000-00001B000000}"/>
    <hyperlink ref="N37" r:id="rId26" xr:uid="{00000000-0004-0000-0000-00001C000000}"/>
    <hyperlink ref="N40" r:id="rId27" xr:uid="{00000000-0004-0000-0000-00001D000000}"/>
    <hyperlink ref="N41" r:id="rId28" xr:uid="{00000000-0004-0000-0000-00001E000000}"/>
    <hyperlink ref="N42" r:id="rId29" xr:uid="{00000000-0004-0000-0000-00001F000000}"/>
    <hyperlink ref="N43" r:id="rId30" xr:uid="{00000000-0004-0000-0000-000020000000}"/>
    <hyperlink ref="N45" r:id="rId31" xr:uid="{00000000-0004-0000-0000-000021000000}"/>
    <hyperlink ref="N44" r:id="rId32" xr:uid="{00000000-0004-0000-0000-000022000000}"/>
    <hyperlink ref="N46" r:id="rId33" xr:uid="{00000000-0004-0000-0000-000023000000}"/>
    <hyperlink ref="N47" r:id="rId34" xr:uid="{00000000-0004-0000-0000-000024000000}"/>
    <hyperlink ref="N48" r:id="rId35" xr:uid="{00000000-0004-0000-0000-000025000000}"/>
    <hyperlink ref="N49" r:id="rId36" xr:uid="{00000000-0004-0000-0000-000026000000}"/>
    <hyperlink ref="N50" r:id="rId37" xr:uid="{00000000-0004-0000-0000-000027000000}"/>
    <hyperlink ref="N52" r:id="rId38" xr:uid="{00000000-0004-0000-0000-000028000000}"/>
    <hyperlink ref="N53" r:id="rId39" xr:uid="{00000000-0004-0000-0000-000029000000}"/>
    <hyperlink ref="N54" r:id="rId40" xr:uid="{00000000-0004-0000-0000-00002A000000}"/>
    <hyperlink ref="N55" r:id="rId41" xr:uid="{00000000-0004-0000-0000-00002B000000}"/>
    <hyperlink ref="N58" r:id="rId42" xr:uid="{00000000-0004-0000-0000-00002C000000}"/>
    <hyperlink ref="N62" r:id="rId43" xr:uid="{00000000-0004-0000-0000-00002D000000}"/>
    <hyperlink ref="N63" r:id="rId44" xr:uid="{00000000-0004-0000-0000-00002E000000}"/>
    <hyperlink ref="N64" r:id="rId45" xr:uid="{00000000-0004-0000-0000-00002F000000}"/>
    <hyperlink ref="N66" r:id="rId46" xr:uid="{00000000-0004-0000-0000-000030000000}"/>
    <hyperlink ref="N67" r:id="rId47" xr:uid="{00000000-0004-0000-0000-000031000000}"/>
    <hyperlink ref="N68" r:id="rId48" xr:uid="{00000000-0004-0000-0000-000032000000}"/>
    <hyperlink ref="N69" r:id="rId49" xr:uid="{00000000-0004-0000-0000-000033000000}"/>
    <hyperlink ref="N70" r:id="rId50" xr:uid="{00000000-0004-0000-0000-000034000000}"/>
    <hyperlink ref="N71" r:id="rId51" xr:uid="{00000000-0004-0000-0000-000035000000}"/>
    <hyperlink ref="N73" r:id="rId52" xr:uid="{00000000-0004-0000-0000-000037000000}"/>
    <hyperlink ref="N74" r:id="rId53" xr:uid="{00000000-0004-0000-0000-000038000000}"/>
    <hyperlink ref="N75" r:id="rId54" xr:uid="{00000000-0004-0000-0000-000039000000}"/>
    <hyperlink ref="N78" r:id="rId55" xr:uid="{00000000-0004-0000-0000-00003A000000}"/>
    <hyperlink ref="N79" r:id="rId56" xr:uid="{00000000-0004-0000-0000-00003B000000}"/>
    <hyperlink ref="N80" r:id="rId57" xr:uid="{00000000-0004-0000-0000-00003C000000}"/>
    <hyperlink ref="N88" r:id="rId58" xr:uid="{00000000-0004-0000-0000-00003D000000}"/>
    <hyperlink ref="N90" r:id="rId59" xr:uid="{00000000-0004-0000-0000-00003F000000}"/>
    <hyperlink ref="N91" r:id="rId60" xr:uid="{00000000-0004-0000-0000-000040000000}"/>
    <hyperlink ref="N92" r:id="rId61" xr:uid="{00000000-0004-0000-0000-000041000000}"/>
    <hyperlink ref="N93" r:id="rId62" xr:uid="{00000000-0004-0000-0000-000042000000}"/>
    <hyperlink ref="N94" r:id="rId63" xr:uid="{00000000-0004-0000-0000-000043000000}"/>
    <hyperlink ref="N95" r:id="rId64" xr:uid="{00000000-0004-0000-0000-000044000000}"/>
    <hyperlink ref="N103" r:id="rId65" xr:uid="{00000000-0004-0000-0000-000045000000}"/>
    <hyperlink ref="N104" r:id="rId66" xr:uid="{00000000-0004-0000-0000-000046000000}"/>
    <hyperlink ref="N105" r:id="rId67" xr:uid="{00000000-0004-0000-0000-000047000000}"/>
    <hyperlink ref="N106" r:id="rId68" xr:uid="{00000000-0004-0000-0000-000048000000}"/>
    <hyperlink ref="N110" r:id="rId69" xr:uid="{00000000-0004-0000-0000-000049000000}"/>
    <hyperlink ref="N115" r:id="rId70" xr:uid="{00000000-0004-0000-0000-00004B000000}"/>
    <hyperlink ref="N116" r:id="rId71" xr:uid="{00000000-0004-0000-0000-00004C000000}"/>
    <hyperlink ref="N119" r:id="rId72" xr:uid="{00000000-0004-0000-0000-00004D000000}"/>
    <hyperlink ref="N123" r:id="rId73" xr:uid="{00000000-0004-0000-0000-00004E000000}"/>
    <hyperlink ref="N124" r:id="rId74" xr:uid="{00000000-0004-0000-0000-00004F000000}"/>
    <hyperlink ref="N128" r:id="rId75" xr:uid="{00000000-0004-0000-0000-000051000000}"/>
    <hyperlink ref="N129" r:id="rId76" xr:uid="{00000000-0004-0000-0000-000052000000}"/>
    <hyperlink ref="N130" r:id="rId77" xr:uid="{00000000-0004-0000-0000-000053000000}"/>
    <hyperlink ref="N131" r:id="rId78" xr:uid="{00000000-0004-0000-0000-000054000000}"/>
    <hyperlink ref="N132" r:id="rId79" xr:uid="{00000000-0004-0000-0000-000056000000}"/>
    <hyperlink ref="N133" r:id="rId80" xr:uid="{00000000-0004-0000-0000-000057000000}"/>
    <hyperlink ref="N134" r:id="rId81" xr:uid="{00000000-0004-0000-0000-000058000000}"/>
    <hyperlink ref="N135" r:id="rId82" xr:uid="{00000000-0004-0000-0000-000059000000}"/>
    <hyperlink ref="N137" r:id="rId83" xr:uid="{00000000-0004-0000-0000-00005B000000}"/>
    <hyperlink ref="N138" r:id="rId84" xr:uid="{00000000-0004-0000-0000-00005C000000}"/>
    <hyperlink ref="N139" r:id="rId85" xr:uid="{00000000-0004-0000-0000-00005D000000}"/>
    <hyperlink ref="N140" r:id="rId86" xr:uid="{00000000-0004-0000-0000-00005E000000}"/>
    <hyperlink ref="N141" r:id="rId87" xr:uid="{00000000-0004-0000-0000-00005F000000}"/>
    <hyperlink ref="N142" r:id="rId88" xr:uid="{00000000-0004-0000-0000-000060000000}"/>
    <hyperlink ref="N143" r:id="rId89" xr:uid="{00000000-0004-0000-0000-000061000000}"/>
    <hyperlink ref="N144" r:id="rId90" xr:uid="{00000000-0004-0000-0000-000062000000}"/>
    <hyperlink ref="N145" r:id="rId91" xr:uid="{00000000-0004-0000-0000-000063000000}"/>
    <hyperlink ref="N146" r:id="rId92" xr:uid="{00000000-0004-0000-0000-000064000000}"/>
    <hyperlink ref="N147" r:id="rId93" xr:uid="{00000000-0004-0000-0000-000065000000}"/>
    <hyperlink ref="N148" r:id="rId94" xr:uid="{00000000-0004-0000-0000-000066000000}"/>
    <hyperlink ref="N150" r:id="rId95" xr:uid="{00000000-0004-0000-0000-000067000000}"/>
    <hyperlink ref="N149" r:id="rId96" xr:uid="{00000000-0004-0000-0000-000068000000}"/>
    <hyperlink ref="N151" r:id="rId97" xr:uid="{00000000-0004-0000-0000-000069000000}"/>
    <hyperlink ref="N152" r:id="rId98" xr:uid="{00000000-0004-0000-0000-00006A000000}"/>
    <hyperlink ref="N153" r:id="rId99" xr:uid="{00000000-0004-0000-0000-00006B000000}"/>
    <hyperlink ref="N154" r:id="rId100" xr:uid="{00000000-0004-0000-0000-00006C000000}"/>
    <hyperlink ref="N155" r:id="rId101" xr:uid="{00000000-0004-0000-0000-00006D000000}"/>
    <hyperlink ref="N156" r:id="rId102" xr:uid="{00000000-0004-0000-0000-00006E000000}"/>
    <hyperlink ref="N157" r:id="rId103" xr:uid="{00000000-0004-0000-0000-00006F000000}"/>
    <hyperlink ref="N158" r:id="rId104" xr:uid="{00000000-0004-0000-0000-000070000000}"/>
    <hyperlink ref="N159" r:id="rId105" xr:uid="{00000000-0004-0000-0000-000071000000}"/>
    <hyperlink ref="N160" r:id="rId106" xr:uid="{00000000-0004-0000-0000-000072000000}"/>
    <hyperlink ref="N161" r:id="rId107" xr:uid="{00000000-0004-0000-0000-000073000000}"/>
    <hyperlink ref="N162" r:id="rId108" xr:uid="{00000000-0004-0000-0000-000074000000}"/>
    <hyperlink ref="N163" r:id="rId109" xr:uid="{00000000-0004-0000-0000-000075000000}"/>
    <hyperlink ref="N164" r:id="rId110" xr:uid="{00000000-0004-0000-0000-000076000000}"/>
    <hyperlink ref="N165" r:id="rId111" xr:uid="{00000000-0004-0000-0000-000077000000}"/>
    <hyperlink ref="N166" r:id="rId112" xr:uid="{00000000-0004-0000-0000-000078000000}"/>
    <hyperlink ref="N168" r:id="rId113" xr:uid="{00000000-0004-0000-0000-000079000000}"/>
    <hyperlink ref="N169" r:id="rId114" xr:uid="{00000000-0004-0000-0000-00007A000000}"/>
    <hyperlink ref="N170" r:id="rId115" xr:uid="{00000000-0004-0000-0000-00007B000000}"/>
    <hyperlink ref="N15" r:id="rId116" xr:uid="{00000000-0004-0000-0000-00007C000000}"/>
    <hyperlink ref="N38" r:id="rId117" xr:uid="{00000000-0004-0000-0000-00007D000000}"/>
    <hyperlink ref="N59" r:id="rId118" xr:uid="{00000000-0004-0000-0000-00007E000000}"/>
    <hyperlink ref="N60" r:id="rId119" xr:uid="{00000000-0004-0000-0000-00007F000000}"/>
    <hyperlink ref="N65" r:id="rId120" xr:uid="{00000000-0004-0000-0000-000080000000}"/>
    <hyperlink ref="N76" r:id="rId121" xr:uid="{00000000-0004-0000-0000-000081000000}"/>
    <hyperlink ref="N77" r:id="rId122" xr:uid="{00000000-0004-0000-0000-000082000000}"/>
    <hyperlink ref="N81" r:id="rId123" xr:uid="{00000000-0004-0000-0000-000083000000}"/>
    <hyperlink ref="N82" r:id="rId124" xr:uid="{00000000-0004-0000-0000-000084000000}"/>
    <hyperlink ref="N83" r:id="rId125" xr:uid="{00000000-0004-0000-0000-000085000000}"/>
    <hyperlink ref="N84" r:id="rId126" xr:uid="{00000000-0004-0000-0000-000086000000}"/>
    <hyperlink ref="N86" r:id="rId127" xr:uid="{00000000-0004-0000-0000-000087000000}"/>
    <hyperlink ref="N87" r:id="rId128" xr:uid="{00000000-0004-0000-0000-000088000000}"/>
    <hyperlink ref="N96" r:id="rId129" xr:uid="{00000000-0004-0000-0000-000089000000}"/>
    <hyperlink ref="N97" r:id="rId130" xr:uid="{00000000-0004-0000-0000-00008A000000}"/>
    <hyperlink ref="N98" r:id="rId131" xr:uid="{00000000-0004-0000-0000-00008B000000}"/>
    <hyperlink ref="N99" r:id="rId132" xr:uid="{00000000-0004-0000-0000-00008C000000}"/>
    <hyperlink ref="N101" r:id="rId133" xr:uid="{00000000-0004-0000-0000-00008D000000}"/>
    <hyperlink ref="N108" r:id="rId134" xr:uid="{00000000-0004-0000-0000-00008E000000}"/>
    <hyperlink ref="N112" r:id="rId135" xr:uid="{00000000-0004-0000-0000-00008F000000}"/>
    <hyperlink ref="N113" r:id="rId136" xr:uid="{00000000-0004-0000-0000-000090000000}"/>
    <hyperlink ref="N117" r:id="rId137" xr:uid="{00000000-0004-0000-0000-000091000000}"/>
    <hyperlink ref="N118" r:id="rId138" xr:uid="{00000000-0004-0000-0000-000092000000}"/>
    <hyperlink ref="N120" r:id="rId139" xr:uid="{00000000-0004-0000-0000-000093000000}"/>
    <hyperlink ref="N121" r:id="rId140" xr:uid="{00000000-0004-0000-0000-000094000000}"/>
    <hyperlink ref="N125" r:id="rId141" xr:uid="{00000000-0004-0000-0000-000095000000}"/>
    <hyperlink ref="N126" r:id="rId142" xr:uid="{00000000-0004-0000-0000-000096000000}"/>
    <hyperlink ref="N85" r:id="rId143" xr:uid="{00000000-0004-0000-0000-000097000000}"/>
    <hyperlink ref="FW39" r:id="rId144" xr:uid="{CBFE56BC-F30B-4AB3-ABDA-A6E4BC2F5EFE}"/>
    <hyperlink ref="FW114" r:id="rId145" xr:uid="{6CD5CE72-C3B8-43BA-B3F9-70C34D3BA1FE}"/>
    <hyperlink ref="FW127" r:id="rId146" display="https://team.expo2025.or.jp/ja/challenge/1248" xr:uid="{F378E7F9-5B21-443D-8032-78D1E4F55FA5}"/>
    <hyperlink ref="FW89" r:id="rId147" xr:uid="{F9EE93EE-254E-40F3-9254-088D83513D96}"/>
    <hyperlink ref="N23" r:id="rId148" xr:uid="{D1219CE3-F129-45C1-8DFF-11403117464E}"/>
    <hyperlink ref="N25" r:id="rId149" xr:uid="{12256F31-4E39-48E9-AA45-A933CCE72F9B}"/>
    <hyperlink ref="N39" r:id="rId150" xr:uid="{015972DD-E8B2-482A-B9FB-C6B4A0F8BF2E}"/>
    <hyperlink ref="N127" r:id="rId151" xr:uid="{5E23096D-38F8-4057-9625-AF0F5069A09F}"/>
    <hyperlink ref="N89" r:id="rId152" xr:uid="{69DC4B6F-74CC-41CC-91FB-F5758B69001F}"/>
    <hyperlink ref="N114" r:id="rId153" xr:uid="{62AB749A-EFA5-4EA5-9F3A-420ACF8F0EF4}"/>
  </hyperlinks>
  <pageMargins left="0.19685039370078741" right="0.23622047244094491" top="0.74803149606299213" bottom="0.74803149606299213" header="0.31496062992125984" footer="0.31496062992125984"/>
  <pageSetup paperSize="8" fitToHeight="0" orientation="landscape" r:id="rId154"/>
  <legacyDrawing r:id="rId155"/>
  <tableParts count="1">
    <tablePart r:id="rId156"/>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282"/>
  <sheetViews>
    <sheetView showGridLines="0" view="pageBreakPreview" topLeftCell="B1" zoomScale="85" zoomScaleNormal="85" zoomScaleSheetLayoutView="85" workbookViewId="0">
      <selection activeCell="M3" sqref="M3:N3"/>
    </sheetView>
  </sheetViews>
  <sheetFormatPr defaultColWidth="2.69921875" defaultRowHeight="13.95" customHeight="1"/>
  <cols>
    <col min="1" max="1" width="4.09765625" style="19" hidden="1" customWidth="1"/>
    <col min="2" max="2" width="2.69921875" style="19"/>
    <col min="3" max="3" width="3.19921875" style="13" customWidth="1"/>
    <col min="4" max="19" width="3.19921875" style="19" customWidth="1"/>
    <col min="20" max="20" width="3.19921875" style="19" hidden="1" customWidth="1"/>
    <col min="21" max="39" width="3.19921875" style="19" customWidth="1"/>
    <col min="40" max="16384" width="2.69921875" style="19"/>
  </cols>
  <sheetData>
    <row r="1" spans="1:34" ht="26.4">
      <c r="A1" s="35" t="s">
        <v>2594</v>
      </c>
      <c r="B1" s="36" t="s">
        <v>2596</v>
      </c>
    </row>
    <row r="2" spans="1:34" ht="13.95" customHeight="1">
      <c r="B2" s="16"/>
    </row>
    <row r="3" spans="1:34" ht="19.2" customHeight="1">
      <c r="A3" s="19">
        <v>1</v>
      </c>
      <c r="B3" s="37" t="s">
        <v>2456</v>
      </c>
      <c r="L3" s="38" t="s">
        <v>2595</v>
      </c>
      <c r="M3" s="86">
        <v>1</v>
      </c>
      <c r="N3" s="86"/>
      <c r="T3" s="19">
        <v>62</v>
      </c>
      <c r="U3" s="16"/>
      <c r="V3" s="39"/>
      <c r="W3" s="40"/>
      <c r="X3" s="40"/>
      <c r="Y3" s="40"/>
      <c r="Z3" s="40"/>
      <c r="AA3" s="99"/>
      <c r="AB3" s="99"/>
    </row>
    <row r="4" spans="1:34" ht="9.6" customHeight="1">
      <c r="B4" s="16"/>
    </row>
    <row r="5" spans="1:34" ht="22.2" customHeight="1">
      <c r="A5" s="19">
        <v>2</v>
      </c>
      <c r="C5" s="41" t="s">
        <v>1</v>
      </c>
      <c r="D5" s="42"/>
      <c r="E5" s="43"/>
      <c r="F5" s="43"/>
      <c r="G5" s="43"/>
      <c r="H5" s="43"/>
      <c r="I5" s="43"/>
      <c r="J5" s="43"/>
      <c r="K5" s="43"/>
      <c r="L5" s="43"/>
      <c r="M5" s="43"/>
      <c r="N5" s="44"/>
      <c r="O5" s="45" t="str">
        <f>VLOOKUP($M$3,テーブル1[[#All],[No]:[チラシ送付]],2)</f>
        <v>特定非営利活動法人シヴィル・プロネット関西</v>
      </c>
      <c r="P5" s="46"/>
      <c r="Q5" s="46"/>
      <c r="R5" s="46"/>
      <c r="S5" s="46"/>
      <c r="T5" s="46"/>
      <c r="U5" s="46"/>
      <c r="V5" s="46"/>
      <c r="W5" s="46"/>
      <c r="X5" s="46"/>
      <c r="Y5" s="46"/>
      <c r="Z5" s="46"/>
      <c r="AA5" s="46"/>
      <c r="AB5" s="46"/>
      <c r="AC5" s="46"/>
      <c r="AD5" s="46"/>
      <c r="AE5" s="46"/>
      <c r="AF5" s="46"/>
      <c r="AG5" s="46"/>
      <c r="AH5" s="47"/>
    </row>
    <row r="6" spans="1:34" ht="22.2" customHeight="1">
      <c r="A6" s="19">
        <v>3</v>
      </c>
      <c r="B6" s="16"/>
      <c r="C6" s="48" t="s">
        <v>2</v>
      </c>
      <c r="D6" s="49"/>
      <c r="E6" s="50"/>
      <c r="F6" s="50"/>
      <c r="G6" s="50"/>
      <c r="H6" s="50"/>
      <c r="I6" s="50"/>
      <c r="J6" s="50"/>
      <c r="K6" s="50"/>
      <c r="L6" s="50"/>
      <c r="M6" s="50"/>
      <c r="N6" s="50"/>
      <c r="O6" s="51" t="str">
        <f>VLOOKUP($M$3,テーブル1[[#All],[No]:[チラシ送付]],3)</f>
        <v>シヴィルプロネットカンサイ</v>
      </c>
      <c r="P6" s="52"/>
      <c r="Q6" s="52"/>
      <c r="R6" s="52"/>
      <c r="S6" s="52"/>
      <c r="T6" s="52"/>
      <c r="U6" s="52"/>
      <c r="V6" s="52"/>
      <c r="W6" s="52"/>
      <c r="X6" s="52"/>
      <c r="Y6" s="52"/>
      <c r="Z6" s="52"/>
      <c r="AA6" s="52"/>
      <c r="AB6" s="52"/>
      <c r="AC6" s="52"/>
      <c r="AD6" s="52"/>
      <c r="AE6" s="52"/>
      <c r="AF6" s="52"/>
      <c r="AG6" s="52"/>
      <c r="AH6" s="53"/>
    </row>
    <row r="7" spans="1:34" ht="15" customHeight="1">
      <c r="A7" s="19">
        <v>4</v>
      </c>
      <c r="B7" s="16"/>
      <c r="C7" s="48" t="s">
        <v>169</v>
      </c>
      <c r="D7" s="49"/>
      <c r="E7" s="50"/>
      <c r="F7" s="50"/>
      <c r="G7" s="50"/>
      <c r="H7" s="50"/>
      <c r="I7" s="50"/>
      <c r="J7" s="50"/>
      <c r="K7" s="50"/>
      <c r="L7" s="50"/>
      <c r="M7" s="50"/>
      <c r="N7" s="50"/>
      <c r="O7" s="51" t="str">
        <f>VLOOKUP($M$3,テーブル1[[#All],[No]:[チラシ送付]],4)</f>
        <v>NPO法人</v>
      </c>
      <c r="P7" s="52"/>
      <c r="Q7" s="52"/>
      <c r="R7" s="52"/>
      <c r="S7" s="52"/>
      <c r="T7" s="52"/>
      <c r="U7" s="52"/>
      <c r="V7" s="52"/>
      <c r="W7" s="52"/>
      <c r="X7" s="52"/>
      <c r="Y7" s="52"/>
      <c r="Z7" s="52"/>
      <c r="AA7" s="52"/>
      <c r="AB7" s="52"/>
      <c r="AC7" s="52"/>
      <c r="AD7" s="52"/>
      <c r="AE7" s="52"/>
      <c r="AF7" s="52"/>
      <c r="AG7" s="52"/>
      <c r="AH7" s="53"/>
    </row>
    <row r="8" spans="1:34" ht="15" customHeight="1">
      <c r="A8" s="19">
        <v>5</v>
      </c>
      <c r="B8" s="16"/>
      <c r="C8" s="48" t="s">
        <v>4</v>
      </c>
      <c r="D8" s="49"/>
      <c r="E8" s="50"/>
      <c r="F8" s="50"/>
      <c r="G8" s="50"/>
      <c r="H8" s="50"/>
      <c r="I8" s="50"/>
      <c r="J8" s="50"/>
      <c r="K8" s="50"/>
      <c r="L8" s="50"/>
      <c r="M8" s="50"/>
      <c r="N8" s="50"/>
      <c r="O8" s="80" t="str">
        <f>VLOOKUP($M$3,テーブル1[[#All],[No]:[チラシ送付]],5)&amp;""</f>
        <v/>
      </c>
      <c r="P8" s="81"/>
      <c r="Q8" s="81"/>
      <c r="R8" s="81"/>
      <c r="S8" s="81"/>
      <c r="T8" s="81"/>
      <c r="U8" s="81"/>
      <c r="V8" s="81"/>
      <c r="W8" s="81"/>
      <c r="X8" s="81"/>
      <c r="Y8" s="81"/>
      <c r="Z8" s="81"/>
      <c r="AA8" s="81"/>
      <c r="AB8" s="81"/>
      <c r="AC8" s="81"/>
      <c r="AD8" s="81"/>
      <c r="AE8" s="81"/>
      <c r="AF8" s="81"/>
      <c r="AG8" s="81"/>
      <c r="AH8" s="82"/>
    </row>
    <row r="9" spans="1:34" ht="15" customHeight="1">
      <c r="A9" s="19">
        <v>6</v>
      </c>
      <c r="B9" s="16"/>
      <c r="C9" s="48" t="s">
        <v>55</v>
      </c>
      <c r="D9" s="49"/>
      <c r="E9" s="50"/>
      <c r="F9" s="50"/>
      <c r="G9" s="50"/>
      <c r="H9" s="50"/>
      <c r="I9" s="50"/>
      <c r="J9" s="50"/>
      <c r="K9" s="50"/>
      <c r="L9" s="50"/>
      <c r="M9" s="50"/>
      <c r="N9" s="50"/>
      <c r="O9" s="51" t="str">
        <f>VLOOKUP($M$3,テーブル1[[#All],[No]:[チラシ送付]],6)&amp;""</f>
        <v>〒530-0047</v>
      </c>
      <c r="P9" s="52"/>
      <c r="Q9" s="52"/>
      <c r="R9" s="52"/>
      <c r="S9" s="52"/>
      <c r="T9" s="52"/>
      <c r="U9" s="52"/>
      <c r="V9" s="52"/>
      <c r="W9" s="52"/>
      <c r="X9" s="52"/>
      <c r="Y9" s="52"/>
      <c r="Z9" s="52"/>
      <c r="AA9" s="52"/>
      <c r="AB9" s="52"/>
      <c r="AC9" s="52"/>
      <c r="AD9" s="52"/>
      <c r="AE9" s="52"/>
      <c r="AF9" s="52"/>
      <c r="AG9" s="52"/>
      <c r="AH9" s="53"/>
    </row>
    <row r="10" spans="1:34" ht="15" customHeight="1">
      <c r="A10" s="19">
        <v>7</v>
      </c>
      <c r="B10" s="16"/>
      <c r="C10" s="48" t="s">
        <v>56</v>
      </c>
      <c r="D10" s="49"/>
      <c r="E10" s="50"/>
      <c r="F10" s="50"/>
      <c r="G10" s="50"/>
      <c r="H10" s="50"/>
      <c r="I10" s="50"/>
      <c r="J10" s="50"/>
      <c r="K10" s="50"/>
      <c r="L10" s="50"/>
      <c r="M10" s="50"/>
      <c r="N10" s="50"/>
      <c r="O10" s="51" t="str">
        <f>VLOOKUP($M$3,テーブル1[[#All],[No]:[チラシ送付]],7)&amp;""</f>
        <v>大阪府</v>
      </c>
      <c r="P10" s="52"/>
      <c r="Q10" s="52"/>
      <c r="R10" s="52"/>
      <c r="S10" s="52"/>
      <c r="T10" s="52"/>
      <c r="U10" s="52"/>
      <c r="V10" s="52"/>
      <c r="W10" s="52"/>
      <c r="X10" s="52"/>
      <c r="Y10" s="52"/>
      <c r="Z10" s="52"/>
      <c r="AA10" s="52"/>
      <c r="AB10" s="52"/>
      <c r="AC10" s="52"/>
      <c r="AD10" s="52"/>
      <c r="AE10" s="52"/>
      <c r="AF10" s="52"/>
      <c r="AG10" s="52"/>
      <c r="AH10" s="53"/>
    </row>
    <row r="11" spans="1:34" ht="15" customHeight="1">
      <c r="A11" s="19">
        <v>8</v>
      </c>
      <c r="B11" s="16"/>
      <c r="C11" s="48" t="s">
        <v>57</v>
      </c>
      <c r="D11" s="49"/>
      <c r="E11" s="50"/>
      <c r="F11" s="50"/>
      <c r="G11" s="50"/>
      <c r="H11" s="50"/>
      <c r="I11" s="50"/>
      <c r="J11" s="50"/>
      <c r="K11" s="50"/>
      <c r="L11" s="50"/>
      <c r="M11" s="50"/>
      <c r="N11" s="50"/>
      <c r="O11" s="51" t="str">
        <f>VLOOKUP($M$3,テーブル1[[#All],[No]:[チラシ送付]],8)&amp;""</f>
        <v>大阪市北区</v>
      </c>
      <c r="P11" s="52"/>
      <c r="Q11" s="52"/>
      <c r="R11" s="52"/>
      <c r="S11" s="52"/>
      <c r="T11" s="52"/>
      <c r="U11" s="52"/>
      <c r="V11" s="52"/>
      <c r="W11" s="52"/>
      <c r="X11" s="52"/>
      <c r="Y11" s="52"/>
      <c r="Z11" s="52"/>
      <c r="AA11" s="52"/>
      <c r="AB11" s="52"/>
      <c r="AC11" s="52"/>
      <c r="AD11" s="52"/>
      <c r="AE11" s="52"/>
      <c r="AF11" s="52"/>
      <c r="AG11" s="52"/>
      <c r="AH11" s="53"/>
    </row>
    <row r="12" spans="1:34" ht="27.6" customHeight="1">
      <c r="A12" s="19">
        <v>9</v>
      </c>
      <c r="B12" s="16"/>
      <c r="C12" s="48" t="s">
        <v>58</v>
      </c>
      <c r="D12" s="49"/>
      <c r="E12" s="50"/>
      <c r="F12" s="50"/>
      <c r="G12" s="50"/>
      <c r="H12" s="50"/>
      <c r="I12" s="50"/>
      <c r="J12" s="50"/>
      <c r="K12" s="50"/>
      <c r="L12" s="50"/>
      <c r="M12" s="50"/>
      <c r="N12" s="50"/>
      <c r="O12" s="83" t="str">
        <f>VLOOKUP($M$3,テーブル1[[#All],[No]:[チラシ送付]],9)&amp;""</f>
        <v>西天満１丁目2-5大阪ＪＡビル12階（なにわ橋法律事務所内）</v>
      </c>
      <c r="P12" s="84"/>
      <c r="Q12" s="84"/>
      <c r="R12" s="84"/>
      <c r="S12" s="84"/>
      <c r="T12" s="84"/>
      <c r="U12" s="84"/>
      <c r="V12" s="84"/>
      <c r="W12" s="84"/>
      <c r="X12" s="84"/>
      <c r="Y12" s="84"/>
      <c r="Z12" s="84"/>
      <c r="AA12" s="84"/>
      <c r="AB12" s="84"/>
      <c r="AC12" s="84"/>
      <c r="AD12" s="84"/>
      <c r="AE12" s="84"/>
      <c r="AF12" s="84"/>
      <c r="AG12" s="84"/>
      <c r="AH12" s="85"/>
    </row>
    <row r="13" spans="1:34" ht="15" customHeight="1">
      <c r="A13" s="19">
        <v>10</v>
      </c>
      <c r="B13" s="16"/>
      <c r="C13" s="48" t="s">
        <v>59</v>
      </c>
      <c r="D13" s="49"/>
      <c r="E13" s="50"/>
      <c r="F13" s="50"/>
      <c r="G13" s="50"/>
      <c r="H13" s="50"/>
      <c r="I13" s="50"/>
      <c r="J13" s="50"/>
      <c r="K13" s="50"/>
      <c r="L13" s="50"/>
      <c r="M13" s="50"/>
      <c r="N13" s="50"/>
      <c r="O13" s="51" t="str">
        <f>VLOOKUP($M$3,テーブル1[[#All],[No]:[チラシ送付]],10)&amp;""</f>
        <v>06-6364-0241</v>
      </c>
      <c r="P13" s="52"/>
      <c r="Q13" s="52"/>
      <c r="R13" s="52"/>
      <c r="S13" s="52"/>
      <c r="T13" s="52"/>
      <c r="U13" s="52"/>
      <c r="V13" s="52"/>
      <c r="W13" s="52"/>
      <c r="X13" s="52"/>
      <c r="Y13" s="52"/>
      <c r="Z13" s="52"/>
      <c r="AA13" s="52"/>
      <c r="AB13" s="52"/>
      <c r="AC13" s="52"/>
      <c r="AD13" s="52"/>
      <c r="AE13" s="52"/>
      <c r="AF13" s="52"/>
      <c r="AG13" s="52"/>
      <c r="AH13" s="53"/>
    </row>
    <row r="14" spans="1:34" ht="15" customHeight="1">
      <c r="A14" s="19">
        <v>11</v>
      </c>
      <c r="B14" s="16"/>
      <c r="C14" s="48" t="s">
        <v>60</v>
      </c>
      <c r="D14" s="49"/>
      <c r="E14" s="50"/>
      <c r="F14" s="50"/>
      <c r="G14" s="50"/>
      <c r="H14" s="50"/>
      <c r="I14" s="50"/>
      <c r="J14" s="50"/>
      <c r="K14" s="50"/>
      <c r="L14" s="50"/>
      <c r="M14" s="50"/>
      <c r="N14" s="50"/>
      <c r="O14" s="51" t="str">
        <f>VLOOKUP($M$3,テーブル1[[#All],[No]:[チラシ送付]],11)&amp;""</f>
        <v>06-6364-4800</v>
      </c>
      <c r="P14" s="52"/>
      <c r="Q14" s="52"/>
      <c r="R14" s="52"/>
      <c r="S14" s="52"/>
      <c r="T14" s="52"/>
      <c r="U14" s="52"/>
      <c r="V14" s="52"/>
      <c r="W14" s="52"/>
      <c r="X14" s="52"/>
      <c r="Y14" s="52"/>
      <c r="Z14" s="52"/>
      <c r="AA14" s="52"/>
      <c r="AB14" s="52"/>
      <c r="AC14" s="52"/>
      <c r="AD14" s="52"/>
      <c r="AE14" s="52"/>
      <c r="AF14" s="52"/>
      <c r="AG14" s="52"/>
      <c r="AH14" s="53"/>
    </row>
    <row r="15" spans="1:34" ht="15" customHeight="1">
      <c r="A15" s="19">
        <v>12</v>
      </c>
      <c r="B15" s="16"/>
      <c r="C15" s="48" t="s">
        <v>61</v>
      </c>
      <c r="D15" s="49"/>
      <c r="E15" s="50"/>
      <c r="F15" s="50"/>
      <c r="G15" s="50"/>
      <c r="H15" s="50"/>
      <c r="I15" s="50"/>
      <c r="J15" s="50"/>
      <c r="K15" s="50"/>
      <c r="L15" s="50"/>
      <c r="M15" s="50"/>
      <c r="N15" s="50"/>
      <c r="O15" s="51" t="str">
        <f>VLOOKUP($M$3,テーブル1[[#All],[No]:[チラシ送付]],12)&amp;""</f>
        <v>jimu@npoadr.info</v>
      </c>
      <c r="P15" s="52"/>
      <c r="Q15" s="52"/>
      <c r="R15" s="52"/>
      <c r="S15" s="52"/>
      <c r="T15" s="52"/>
      <c r="U15" s="52"/>
      <c r="V15" s="52"/>
      <c r="W15" s="52"/>
      <c r="X15" s="52"/>
      <c r="Y15" s="52"/>
      <c r="Z15" s="52"/>
      <c r="AA15" s="52"/>
      <c r="AB15" s="52"/>
      <c r="AC15" s="52"/>
      <c r="AD15" s="52"/>
      <c r="AE15" s="52"/>
      <c r="AF15" s="52"/>
      <c r="AG15" s="52"/>
      <c r="AH15" s="53"/>
    </row>
    <row r="16" spans="1:34" ht="22.2" customHeight="1">
      <c r="A16" s="19">
        <v>13</v>
      </c>
      <c r="B16" s="16"/>
      <c r="C16" s="48" t="s">
        <v>2593</v>
      </c>
      <c r="D16" s="49"/>
      <c r="E16" s="50"/>
      <c r="F16" s="50"/>
      <c r="G16" s="50"/>
      <c r="H16" s="50"/>
      <c r="I16" s="50"/>
      <c r="J16" s="50"/>
      <c r="K16" s="50"/>
      <c r="L16" s="50"/>
      <c r="M16" s="50"/>
      <c r="N16" s="50"/>
      <c r="O16" s="83" t="str">
        <f>VLOOKUP($M$3,テーブル1[[#All],[No]:[チラシ送付]],13)&amp;""</f>
        <v/>
      </c>
      <c r="P16" s="84"/>
      <c r="Q16" s="84"/>
      <c r="R16" s="84"/>
      <c r="S16" s="84"/>
      <c r="T16" s="84"/>
      <c r="U16" s="84"/>
      <c r="V16" s="84"/>
      <c r="W16" s="84"/>
      <c r="X16" s="84"/>
      <c r="Y16" s="84"/>
      <c r="Z16" s="84"/>
      <c r="AA16" s="84"/>
      <c r="AB16" s="84"/>
      <c r="AC16" s="84"/>
      <c r="AD16" s="84"/>
      <c r="AE16" s="84"/>
      <c r="AF16" s="84"/>
      <c r="AG16" s="84"/>
      <c r="AH16" s="85"/>
    </row>
    <row r="17" spans="1:34" ht="56.4" customHeight="1">
      <c r="A17" s="19">
        <v>14</v>
      </c>
      <c r="B17" s="16"/>
      <c r="C17" s="48" t="s">
        <v>63</v>
      </c>
      <c r="D17" s="49"/>
      <c r="E17" s="50"/>
      <c r="F17" s="50"/>
      <c r="G17" s="50"/>
      <c r="H17" s="50"/>
      <c r="I17" s="50"/>
      <c r="J17" s="50"/>
      <c r="K17" s="50"/>
      <c r="L17" s="50"/>
      <c r="M17" s="50"/>
      <c r="N17" s="50"/>
      <c r="O17" s="83" t="str">
        <f>VLOOKUP($M$3,テーブル1[[#All],[No]:[チラシ送付]],14)&amp;""</f>
        <v>https://www.facebook.com/%E7%89%B9%E5%AE%9A%E9%9D%9E%E5%96%B6%E5%88%A9%E6%B4%BB%E5%8B%95%E6%B3%95%E4%BA%BA-%E3%82%B7%E3%83%B4%E3%82%A3%E3%83%AB%E3%83%97%E3%83%AD%E3%83%8D%E3%83%83%E3%83%88%E9%96%A2%E8%A5%BF-539806689403504/</v>
      </c>
      <c r="P17" s="84"/>
      <c r="Q17" s="84"/>
      <c r="R17" s="84"/>
      <c r="S17" s="84"/>
      <c r="T17" s="84"/>
      <c r="U17" s="84"/>
      <c r="V17" s="84"/>
      <c r="W17" s="84"/>
      <c r="X17" s="84"/>
      <c r="Y17" s="84"/>
      <c r="Z17" s="84"/>
      <c r="AA17" s="84"/>
      <c r="AB17" s="84"/>
      <c r="AC17" s="84"/>
      <c r="AD17" s="84"/>
      <c r="AE17" s="84"/>
      <c r="AF17" s="84"/>
      <c r="AG17" s="84"/>
      <c r="AH17" s="85"/>
    </row>
    <row r="18" spans="1:34" ht="22.2" customHeight="1">
      <c r="A18" s="19">
        <v>15</v>
      </c>
      <c r="B18" s="16"/>
      <c r="C18" s="48" t="s">
        <v>64</v>
      </c>
      <c r="D18" s="49"/>
      <c r="E18" s="50"/>
      <c r="F18" s="50"/>
      <c r="G18" s="50"/>
      <c r="H18" s="50"/>
      <c r="I18" s="50"/>
      <c r="J18" s="50"/>
      <c r="K18" s="50"/>
      <c r="L18" s="50"/>
      <c r="M18" s="50"/>
      <c r="N18" s="50"/>
      <c r="O18" s="83" t="str">
        <f>VLOOKUP($M$3,テーブル1[[#All],[No]:[チラシ送付]],15)&amp;""</f>
        <v>記載なし</v>
      </c>
      <c r="P18" s="84"/>
      <c r="Q18" s="84"/>
      <c r="R18" s="84"/>
      <c r="S18" s="84"/>
      <c r="T18" s="84"/>
      <c r="U18" s="84"/>
      <c r="V18" s="84"/>
      <c r="W18" s="84"/>
      <c r="X18" s="84"/>
      <c r="Y18" s="84"/>
      <c r="Z18" s="84"/>
      <c r="AA18" s="84"/>
      <c r="AB18" s="84"/>
      <c r="AC18" s="84"/>
      <c r="AD18" s="84"/>
      <c r="AE18" s="84"/>
      <c r="AF18" s="84"/>
      <c r="AG18" s="84"/>
      <c r="AH18" s="85"/>
    </row>
    <row r="19" spans="1:34" ht="22.2" customHeight="1">
      <c r="A19" s="19">
        <v>16</v>
      </c>
      <c r="B19" s="16"/>
      <c r="C19" s="48" t="s">
        <v>65</v>
      </c>
      <c r="D19" s="49"/>
      <c r="E19" s="50"/>
      <c r="F19" s="50"/>
      <c r="G19" s="50"/>
      <c r="H19" s="50"/>
      <c r="I19" s="50"/>
      <c r="J19" s="50"/>
      <c r="K19" s="50"/>
      <c r="L19" s="50"/>
      <c r="M19" s="50"/>
      <c r="N19" s="50"/>
      <c r="O19" s="83" t="str">
        <f>VLOOKUP($M$3,テーブル1[[#All],[No]:[チラシ送付]],16)&amp;""</f>
        <v>記載なし</v>
      </c>
      <c r="P19" s="84"/>
      <c r="Q19" s="84"/>
      <c r="R19" s="84"/>
      <c r="S19" s="84"/>
      <c r="T19" s="84"/>
      <c r="U19" s="84"/>
      <c r="V19" s="84"/>
      <c r="W19" s="84"/>
      <c r="X19" s="84"/>
      <c r="Y19" s="84"/>
      <c r="Z19" s="84"/>
      <c r="AA19" s="84"/>
      <c r="AB19" s="84"/>
      <c r="AC19" s="84"/>
      <c r="AD19" s="84"/>
      <c r="AE19" s="84"/>
      <c r="AF19" s="84"/>
      <c r="AG19" s="84"/>
      <c r="AH19" s="85"/>
    </row>
    <row r="20" spans="1:34" ht="15" customHeight="1">
      <c r="A20" s="19">
        <v>17</v>
      </c>
      <c r="B20" s="16"/>
      <c r="C20" s="54" t="s">
        <v>66</v>
      </c>
      <c r="D20" s="55"/>
      <c r="E20" s="56"/>
      <c r="F20" s="56"/>
      <c r="G20" s="56"/>
      <c r="H20" s="56"/>
      <c r="I20" s="56"/>
      <c r="J20" s="56"/>
      <c r="K20" s="56"/>
      <c r="L20" s="56"/>
      <c r="M20" s="56"/>
      <c r="N20" s="56"/>
      <c r="O20" s="51" t="str">
        <f>VLOOKUP($M$3,テーブル1[[#All],[No]:[チラシ送付]],17)&amp;""</f>
        <v/>
      </c>
      <c r="P20" s="52"/>
      <c r="Q20" s="52"/>
      <c r="R20" s="52"/>
      <c r="S20" s="52"/>
      <c r="T20" s="52"/>
      <c r="U20" s="52"/>
      <c r="V20" s="52"/>
      <c r="W20" s="52"/>
      <c r="X20" s="52"/>
      <c r="Y20" s="52"/>
      <c r="Z20" s="52"/>
      <c r="AA20" s="52"/>
      <c r="AB20" s="52"/>
      <c r="AC20" s="52"/>
      <c r="AD20" s="52"/>
      <c r="AE20" s="52"/>
      <c r="AF20" s="52"/>
      <c r="AG20" s="52"/>
      <c r="AH20" s="53"/>
    </row>
    <row r="21" spans="1:34" ht="15" hidden="1" customHeight="1">
      <c r="A21" s="19">
        <v>18</v>
      </c>
      <c r="B21" s="16"/>
      <c r="C21" s="48" t="s">
        <v>5</v>
      </c>
      <c r="D21" s="49"/>
      <c r="E21" s="50"/>
      <c r="F21" s="50"/>
      <c r="G21" s="50"/>
      <c r="H21" s="50"/>
      <c r="I21" s="50"/>
      <c r="J21" s="50"/>
      <c r="K21" s="50"/>
      <c r="L21" s="50"/>
      <c r="M21" s="50"/>
      <c r="N21" s="50"/>
      <c r="O21" s="51" t="str">
        <f>VLOOKUP($M$3,テーブル1[[#All],[No]:[チラシ送付]],18)&amp;""</f>
        <v>顕在層</v>
      </c>
      <c r="P21" s="52"/>
      <c r="Q21" s="52"/>
      <c r="R21" s="52"/>
      <c r="S21" s="52"/>
      <c r="T21" s="52"/>
      <c r="U21" s="52"/>
      <c r="V21" s="52"/>
      <c r="W21" s="52"/>
      <c r="X21" s="52"/>
      <c r="Y21" s="52"/>
      <c r="Z21" s="52"/>
      <c r="AA21" s="52"/>
      <c r="AB21" s="52"/>
      <c r="AC21" s="52"/>
      <c r="AD21" s="52"/>
      <c r="AE21" s="52"/>
      <c r="AF21" s="52"/>
      <c r="AG21" s="52"/>
      <c r="AH21" s="53"/>
    </row>
    <row r="22" spans="1:34" ht="15" hidden="1" customHeight="1">
      <c r="A22" s="19">
        <v>19</v>
      </c>
      <c r="B22" s="16"/>
      <c r="C22" s="48" t="s">
        <v>6</v>
      </c>
      <c r="D22" s="49"/>
      <c r="E22" s="50"/>
      <c r="F22" s="50"/>
      <c r="G22" s="50"/>
      <c r="H22" s="50"/>
      <c r="I22" s="50"/>
      <c r="J22" s="50"/>
      <c r="K22" s="50"/>
      <c r="L22" s="50"/>
      <c r="M22" s="50"/>
      <c r="N22" s="50"/>
      <c r="O22" s="51" t="str">
        <f>VLOOKUP($M$3,テーブル1[[#All],[No]:[チラシ送付]],19)&amp;""</f>
        <v>NPO</v>
      </c>
      <c r="P22" s="52"/>
      <c r="Q22" s="52"/>
      <c r="R22" s="52"/>
      <c r="S22" s="52"/>
      <c r="T22" s="52"/>
      <c r="U22" s="52"/>
      <c r="V22" s="52"/>
      <c r="W22" s="52"/>
      <c r="X22" s="52"/>
      <c r="Y22" s="52"/>
      <c r="Z22" s="52"/>
      <c r="AA22" s="52"/>
      <c r="AB22" s="52"/>
      <c r="AC22" s="52"/>
      <c r="AD22" s="52"/>
      <c r="AE22" s="52"/>
      <c r="AF22" s="52"/>
      <c r="AG22" s="52"/>
      <c r="AH22" s="53"/>
    </row>
    <row r="23" spans="1:34" ht="15" customHeight="1">
      <c r="A23" s="19">
        <v>20</v>
      </c>
      <c r="B23" s="16"/>
      <c r="C23" s="48" t="s">
        <v>8</v>
      </c>
      <c r="D23" s="49"/>
      <c r="E23" s="50"/>
      <c r="F23" s="50"/>
      <c r="G23" s="50"/>
      <c r="H23" s="50"/>
      <c r="I23" s="50"/>
      <c r="J23" s="50"/>
      <c r="K23" s="50"/>
      <c r="L23" s="50"/>
      <c r="M23" s="50"/>
      <c r="N23" s="50"/>
      <c r="O23" s="51" t="str">
        <f>VLOOKUP($M$3,テーブル1[[#All],[No]:[チラシ送付]],20)&amp;""</f>
        <v>津田　尚廣</v>
      </c>
      <c r="P23" s="52"/>
      <c r="Q23" s="52"/>
      <c r="R23" s="52"/>
      <c r="S23" s="52"/>
      <c r="T23" s="52"/>
      <c r="U23" s="52"/>
      <c r="V23" s="52"/>
      <c r="W23" s="52"/>
      <c r="X23" s="52"/>
      <c r="Y23" s="52"/>
      <c r="Z23" s="52"/>
      <c r="AA23" s="52"/>
      <c r="AB23" s="52"/>
      <c r="AC23" s="52"/>
      <c r="AD23" s="52"/>
      <c r="AE23" s="52"/>
      <c r="AF23" s="52"/>
      <c r="AG23" s="52"/>
      <c r="AH23" s="53"/>
    </row>
    <row r="24" spans="1:34" ht="15" customHeight="1">
      <c r="A24" s="19">
        <v>21</v>
      </c>
      <c r="B24" s="16"/>
      <c r="C24" s="48" t="s">
        <v>9</v>
      </c>
      <c r="D24" s="49"/>
      <c r="E24" s="50"/>
      <c r="F24" s="50"/>
      <c r="G24" s="50"/>
      <c r="H24" s="50"/>
      <c r="I24" s="50"/>
      <c r="J24" s="50"/>
      <c r="K24" s="50"/>
      <c r="L24" s="50"/>
      <c r="M24" s="50"/>
      <c r="N24" s="50"/>
      <c r="O24" s="51" t="str">
        <f>VLOOKUP($M$3,テーブル1[[#All],[No]:[チラシ送付]],21)&amp;""</f>
        <v>社　義宣</v>
      </c>
      <c r="P24" s="52"/>
      <c r="Q24" s="52"/>
      <c r="R24" s="52"/>
      <c r="S24" s="52"/>
      <c r="T24" s="52"/>
      <c r="U24" s="52"/>
      <c r="V24" s="52"/>
      <c r="W24" s="52"/>
      <c r="X24" s="52"/>
      <c r="Y24" s="52"/>
      <c r="Z24" s="52"/>
      <c r="AA24" s="52"/>
      <c r="AB24" s="52"/>
      <c r="AC24" s="52"/>
      <c r="AD24" s="52"/>
      <c r="AE24" s="52"/>
      <c r="AF24" s="52"/>
      <c r="AG24" s="52"/>
      <c r="AH24" s="53"/>
    </row>
    <row r="25" spans="1:34" ht="10.199999999999999" customHeight="1">
      <c r="B25" s="16"/>
    </row>
    <row r="26" spans="1:34" ht="19.8">
      <c r="B26" s="37" t="s">
        <v>2457</v>
      </c>
    </row>
    <row r="27" spans="1:34" ht="46.5" customHeight="1">
      <c r="A27" s="19">
        <v>23</v>
      </c>
      <c r="B27" s="16"/>
      <c r="C27" s="48" t="s">
        <v>669</v>
      </c>
      <c r="D27" s="50"/>
      <c r="E27" s="50"/>
      <c r="F27" s="50"/>
      <c r="G27" s="50"/>
      <c r="H27" s="50"/>
      <c r="I27" s="50"/>
      <c r="J27" s="50"/>
      <c r="K27" s="50"/>
      <c r="L27" s="50"/>
      <c r="M27" s="50"/>
      <c r="N27" s="57"/>
      <c r="O27" s="83" t="str">
        <f>VLOOKUP($M$3,テーブル1[[#All],[No]:[チラシ送付]],23)&amp;""</f>
        <v>支援（その他）</v>
      </c>
      <c r="P27" s="84"/>
      <c r="Q27" s="84"/>
      <c r="R27" s="84"/>
      <c r="S27" s="84"/>
      <c r="T27" s="84"/>
      <c r="U27" s="84"/>
      <c r="V27" s="84"/>
      <c r="W27" s="84"/>
      <c r="X27" s="84"/>
      <c r="Y27" s="84"/>
      <c r="Z27" s="84"/>
      <c r="AA27" s="84"/>
      <c r="AB27" s="84"/>
      <c r="AC27" s="84"/>
      <c r="AD27" s="84"/>
      <c r="AE27" s="84"/>
      <c r="AF27" s="84"/>
      <c r="AG27" s="84"/>
      <c r="AH27" s="85"/>
    </row>
    <row r="28" spans="1:34" ht="9" customHeight="1">
      <c r="D28" s="13"/>
      <c r="E28" s="13"/>
      <c r="F28" s="13"/>
      <c r="G28" s="13"/>
      <c r="H28" s="13"/>
      <c r="I28" s="13"/>
      <c r="J28" s="13"/>
      <c r="K28" s="13"/>
      <c r="L28" s="13"/>
      <c r="M28" s="13"/>
      <c r="N28" s="13"/>
      <c r="O28" s="17"/>
      <c r="P28" s="17"/>
      <c r="Q28" s="17"/>
      <c r="R28" s="17"/>
      <c r="S28" s="17"/>
      <c r="T28" s="17"/>
      <c r="U28" s="17"/>
      <c r="V28" s="17"/>
      <c r="W28" s="17"/>
      <c r="X28" s="17"/>
      <c r="Y28" s="17"/>
      <c r="Z28" s="17"/>
      <c r="AA28" s="17"/>
      <c r="AB28" s="17"/>
      <c r="AC28" s="17"/>
      <c r="AD28" s="17"/>
      <c r="AE28" s="17"/>
      <c r="AF28" s="17"/>
      <c r="AG28" s="17"/>
      <c r="AH28" s="17"/>
    </row>
    <row r="29" spans="1:34" ht="25.5" customHeight="1">
      <c r="A29" s="19">
        <v>24</v>
      </c>
      <c r="C29" s="87" t="s">
        <v>10</v>
      </c>
      <c r="D29" s="88"/>
      <c r="E29" s="88"/>
      <c r="F29" s="88"/>
      <c r="G29" s="88"/>
      <c r="H29" s="88"/>
      <c r="I29" s="88"/>
      <c r="J29" s="88"/>
      <c r="K29" s="88"/>
      <c r="L29" s="88"/>
      <c r="M29" s="88"/>
      <c r="N29" s="89"/>
      <c r="O29" s="93" t="str">
        <f>VLOOKUP($M$3,テーブル1[[#All],[No]:[チラシ送付]],24)&amp;""</f>
        <v>まちづくり,連絡・助言・援助</v>
      </c>
      <c r="P29" s="94"/>
      <c r="Q29" s="94"/>
      <c r="R29" s="94"/>
      <c r="S29" s="94"/>
      <c r="T29" s="94"/>
      <c r="U29" s="94"/>
      <c r="V29" s="94"/>
      <c r="W29" s="94"/>
      <c r="X29" s="94"/>
      <c r="Y29" s="94"/>
      <c r="Z29" s="94"/>
      <c r="AA29" s="94"/>
      <c r="AB29" s="94"/>
      <c r="AC29" s="94"/>
      <c r="AD29" s="94"/>
      <c r="AE29" s="94"/>
      <c r="AF29" s="94"/>
      <c r="AG29" s="94"/>
      <c r="AH29" s="95"/>
    </row>
    <row r="30" spans="1:34" ht="25.5" customHeight="1">
      <c r="C30" s="90"/>
      <c r="D30" s="91"/>
      <c r="E30" s="91"/>
      <c r="F30" s="91"/>
      <c r="G30" s="91"/>
      <c r="H30" s="91"/>
      <c r="I30" s="91"/>
      <c r="J30" s="91"/>
      <c r="K30" s="91"/>
      <c r="L30" s="91"/>
      <c r="M30" s="91"/>
      <c r="N30" s="92"/>
      <c r="O30" s="96"/>
      <c r="P30" s="97"/>
      <c r="Q30" s="97"/>
      <c r="R30" s="97"/>
      <c r="S30" s="97"/>
      <c r="T30" s="97"/>
      <c r="U30" s="97"/>
      <c r="V30" s="97"/>
      <c r="W30" s="97"/>
      <c r="X30" s="97"/>
      <c r="Y30" s="97"/>
      <c r="Z30" s="97"/>
      <c r="AA30" s="97"/>
      <c r="AB30" s="97"/>
      <c r="AC30" s="97"/>
      <c r="AD30" s="97"/>
      <c r="AE30" s="97"/>
      <c r="AF30" s="97"/>
      <c r="AG30" s="97"/>
      <c r="AH30" s="98"/>
    </row>
    <row r="31" spans="1:34" ht="9" customHeight="1">
      <c r="D31" s="13"/>
      <c r="E31" s="13"/>
      <c r="F31" s="13"/>
      <c r="G31" s="13"/>
      <c r="H31" s="13"/>
      <c r="I31" s="13"/>
      <c r="J31" s="13"/>
      <c r="K31" s="13"/>
      <c r="L31" s="13"/>
      <c r="M31" s="13"/>
      <c r="N31" s="13"/>
      <c r="O31" s="17"/>
      <c r="P31" s="17"/>
      <c r="Q31" s="17"/>
      <c r="R31" s="17"/>
      <c r="S31" s="17"/>
      <c r="T31" s="17"/>
      <c r="U31" s="17"/>
      <c r="V31" s="17"/>
      <c r="W31" s="17"/>
      <c r="X31" s="17"/>
      <c r="Y31" s="17"/>
      <c r="Z31" s="17"/>
      <c r="AA31" s="17"/>
      <c r="AB31" s="17"/>
      <c r="AC31" s="17"/>
      <c r="AD31" s="17"/>
      <c r="AE31" s="17"/>
      <c r="AF31" s="17"/>
      <c r="AG31" s="17"/>
      <c r="AH31" s="17"/>
    </row>
    <row r="32" spans="1:34" ht="9" customHeight="1">
      <c r="B32" s="16"/>
    </row>
    <row r="33" spans="1:39" ht="40.5" customHeight="1">
      <c r="A33" s="19">
        <v>25</v>
      </c>
      <c r="C33" s="41" t="s">
        <v>23</v>
      </c>
      <c r="D33" s="42"/>
      <c r="E33" s="43"/>
      <c r="F33" s="43"/>
      <c r="G33" s="43"/>
      <c r="H33" s="43"/>
      <c r="I33" s="43"/>
      <c r="J33" s="43"/>
      <c r="K33" s="43"/>
      <c r="L33" s="43"/>
      <c r="M33" s="43"/>
      <c r="N33" s="44"/>
      <c r="O33" s="78" t="str">
        <f>VLOOKUP($M$3,テーブル1[[#All],[No]:[チラシ送付]],25)&amp;""</f>
        <v>トラブル解決について様々な「学びの場」を提供し、そうした取り組みを実践的に行う「活動の場」を社会の中に創り出す。自分たちの街のトラブルや課題解決は自分たちの手で解決する市民自治の街づくりに挑戦しています。トラブル解決市民講座開催。</v>
      </c>
      <c r="P33" s="78"/>
      <c r="Q33" s="78"/>
      <c r="R33" s="78"/>
      <c r="S33" s="78"/>
      <c r="T33" s="78"/>
      <c r="U33" s="78"/>
      <c r="V33" s="78"/>
      <c r="W33" s="78"/>
      <c r="X33" s="78"/>
      <c r="Y33" s="78"/>
      <c r="Z33" s="78"/>
      <c r="AA33" s="78"/>
      <c r="AB33" s="78"/>
      <c r="AC33" s="78"/>
      <c r="AD33" s="78"/>
      <c r="AE33" s="78"/>
      <c r="AF33" s="78"/>
      <c r="AG33" s="78"/>
      <c r="AH33" s="78"/>
      <c r="AI33" s="78"/>
      <c r="AJ33" s="78"/>
      <c r="AK33" s="78"/>
      <c r="AL33" s="78"/>
      <c r="AM33" s="78"/>
    </row>
    <row r="34" spans="1:39" ht="43.5" customHeight="1">
      <c r="C34" s="58"/>
      <c r="D34" s="59"/>
      <c r="E34" s="59"/>
      <c r="F34" s="59"/>
      <c r="G34" s="59"/>
      <c r="H34" s="59"/>
      <c r="I34" s="59"/>
      <c r="J34" s="59"/>
      <c r="K34" s="59"/>
      <c r="L34" s="59"/>
      <c r="M34" s="59"/>
      <c r="N34" s="60"/>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row>
    <row r="36" spans="1:39" ht="19.8">
      <c r="B36" s="37" t="s">
        <v>2458</v>
      </c>
    </row>
    <row r="37" spans="1:39" ht="13.95" customHeight="1">
      <c r="A37" s="19">
        <v>26</v>
      </c>
      <c r="C37" s="48" t="s">
        <v>25</v>
      </c>
      <c r="D37" s="50"/>
      <c r="E37" s="50"/>
      <c r="F37" s="50"/>
      <c r="G37" s="50"/>
      <c r="H37" s="50"/>
      <c r="I37" s="50"/>
      <c r="J37" s="50"/>
      <c r="K37" s="50"/>
      <c r="L37" s="50"/>
      <c r="M37" s="50"/>
      <c r="N37" s="57"/>
      <c r="O37" s="61" t="str">
        <f>VLOOKUP($M$3,テーブル1[[#All],[No]:[チラシ送付]],26)&amp;""</f>
        <v>1</v>
      </c>
      <c r="T37" s="19">
        <v>41</v>
      </c>
      <c r="U37" s="16"/>
      <c r="V37" s="48" t="s">
        <v>40</v>
      </c>
      <c r="W37" s="50"/>
      <c r="X37" s="50"/>
      <c r="Y37" s="50"/>
      <c r="Z37" s="50"/>
      <c r="AA37" s="50"/>
      <c r="AB37" s="50"/>
      <c r="AC37" s="50"/>
      <c r="AD37" s="50"/>
      <c r="AE37" s="50"/>
      <c r="AF37" s="50"/>
      <c r="AG37" s="57"/>
      <c r="AH37" s="61" t="str">
        <f>VLOOKUP($M$3,テーブル1[[#All],[No]:[チラシ送付]],41)&amp;""</f>
        <v/>
      </c>
    </row>
    <row r="38" spans="1:39" ht="13.95" customHeight="1">
      <c r="A38" s="19">
        <v>27</v>
      </c>
      <c r="B38" s="16"/>
      <c r="C38" s="48" t="s">
        <v>26</v>
      </c>
      <c r="D38" s="50"/>
      <c r="E38" s="50"/>
      <c r="F38" s="50"/>
      <c r="G38" s="50"/>
      <c r="H38" s="50"/>
      <c r="I38" s="50"/>
      <c r="J38" s="50"/>
      <c r="K38" s="50"/>
      <c r="L38" s="50"/>
      <c r="M38" s="50"/>
      <c r="N38" s="57"/>
      <c r="O38" s="61" t="str">
        <f>VLOOKUP($M$3,テーブル1[[#All],[No]:[チラシ送付]],27)&amp;""</f>
        <v/>
      </c>
      <c r="T38" s="19">
        <v>42</v>
      </c>
      <c r="U38" s="16"/>
      <c r="V38" s="48" t="s">
        <v>41</v>
      </c>
      <c r="W38" s="50"/>
      <c r="X38" s="50"/>
      <c r="Y38" s="50"/>
      <c r="Z38" s="50"/>
      <c r="AA38" s="50"/>
      <c r="AB38" s="50"/>
      <c r="AC38" s="50"/>
      <c r="AD38" s="50"/>
      <c r="AE38" s="50"/>
      <c r="AF38" s="50"/>
      <c r="AG38" s="57"/>
      <c r="AH38" s="61" t="str">
        <f>VLOOKUP($M$3,テーブル1[[#All],[No]:[チラシ送付]],42)&amp;""</f>
        <v/>
      </c>
    </row>
    <row r="39" spans="1:39" ht="13.95" customHeight="1">
      <c r="A39" s="19">
        <v>28</v>
      </c>
      <c r="B39" s="16"/>
      <c r="C39" s="48" t="s">
        <v>27</v>
      </c>
      <c r="D39" s="50"/>
      <c r="E39" s="50"/>
      <c r="F39" s="50"/>
      <c r="G39" s="50"/>
      <c r="H39" s="50"/>
      <c r="I39" s="50"/>
      <c r="J39" s="50"/>
      <c r="K39" s="50"/>
      <c r="L39" s="50"/>
      <c r="M39" s="50"/>
      <c r="N39" s="57"/>
      <c r="O39" s="61" t="str">
        <f>VLOOKUP($M$3,テーブル1[[#All],[No]:[チラシ送付]],28)&amp;""</f>
        <v/>
      </c>
      <c r="T39" s="19">
        <v>43</v>
      </c>
      <c r="U39" s="16"/>
      <c r="V39" s="48" t="s">
        <v>42</v>
      </c>
      <c r="W39" s="50"/>
      <c r="X39" s="50"/>
      <c r="Y39" s="50"/>
      <c r="Z39" s="50"/>
      <c r="AA39" s="50"/>
      <c r="AB39" s="50"/>
      <c r="AC39" s="50"/>
      <c r="AD39" s="50"/>
      <c r="AE39" s="50"/>
      <c r="AF39" s="50"/>
      <c r="AG39" s="57"/>
      <c r="AH39" s="61" t="str">
        <f>VLOOKUP($M$3,テーブル1[[#All],[No]:[チラシ送付]],43)&amp;""</f>
        <v/>
      </c>
    </row>
    <row r="40" spans="1:39" ht="13.95" customHeight="1">
      <c r="A40" s="19">
        <v>29</v>
      </c>
      <c r="B40" s="16"/>
      <c r="C40" s="48" t="s">
        <v>28</v>
      </c>
      <c r="D40" s="50"/>
      <c r="E40" s="50"/>
      <c r="F40" s="50"/>
      <c r="G40" s="50"/>
      <c r="H40" s="50"/>
      <c r="I40" s="50"/>
      <c r="J40" s="50"/>
      <c r="K40" s="50"/>
      <c r="L40" s="50"/>
      <c r="M40" s="50"/>
      <c r="N40" s="57"/>
      <c r="O40" s="61" t="str">
        <f>VLOOKUP($M$3,テーブル1[[#All],[No]:[チラシ送付]],29)&amp;""</f>
        <v/>
      </c>
      <c r="T40" s="19">
        <v>44</v>
      </c>
      <c r="U40" s="16"/>
      <c r="V40" s="48" t="s">
        <v>43</v>
      </c>
      <c r="W40" s="50"/>
      <c r="X40" s="50"/>
      <c r="Y40" s="50"/>
      <c r="Z40" s="50"/>
      <c r="AA40" s="50"/>
      <c r="AB40" s="50"/>
      <c r="AC40" s="50"/>
      <c r="AD40" s="50"/>
      <c r="AE40" s="50"/>
      <c r="AF40" s="50"/>
      <c r="AG40" s="57"/>
      <c r="AH40" s="61" t="str">
        <f>VLOOKUP($M$3,テーブル1[[#All],[No]:[チラシ送付]],44)&amp;""</f>
        <v/>
      </c>
    </row>
    <row r="41" spans="1:39" ht="13.95" customHeight="1">
      <c r="A41" s="19">
        <v>30</v>
      </c>
      <c r="B41" s="16"/>
      <c r="C41" s="48" t="s">
        <v>29</v>
      </c>
      <c r="D41" s="50"/>
      <c r="E41" s="50"/>
      <c r="F41" s="50"/>
      <c r="G41" s="50"/>
      <c r="H41" s="50"/>
      <c r="I41" s="50"/>
      <c r="J41" s="50"/>
      <c r="K41" s="50"/>
      <c r="L41" s="50"/>
      <c r="M41" s="50"/>
      <c r="N41" s="57"/>
      <c r="O41" s="61" t="str">
        <f>VLOOKUP($M$3,テーブル1[[#All],[No]:[チラシ送付]],30)&amp;""</f>
        <v/>
      </c>
      <c r="T41" s="19">
        <v>45</v>
      </c>
      <c r="U41" s="16"/>
      <c r="V41" s="48" t="s">
        <v>44</v>
      </c>
      <c r="W41" s="50"/>
      <c r="X41" s="50"/>
      <c r="Y41" s="50"/>
      <c r="Z41" s="50"/>
      <c r="AA41" s="50"/>
      <c r="AB41" s="50"/>
      <c r="AC41" s="50"/>
      <c r="AD41" s="50"/>
      <c r="AE41" s="50"/>
      <c r="AF41" s="50"/>
      <c r="AG41" s="57"/>
      <c r="AH41" s="61" t="str">
        <f>VLOOKUP($M$3,テーブル1[[#All],[No]:[チラシ送付]],45)&amp;""</f>
        <v/>
      </c>
    </row>
    <row r="42" spans="1:39" ht="13.95" customHeight="1">
      <c r="A42" s="19">
        <v>31</v>
      </c>
      <c r="B42" s="16"/>
      <c r="C42" s="41" t="s">
        <v>30</v>
      </c>
      <c r="D42" s="43"/>
      <c r="E42" s="43"/>
      <c r="F42" s="43"/>
      <c r="G42" s="43"/>
      <c r="H42" s="43"/>
      <c r="I42" s="43"/>
      <c r="J42" s="43"/>
      <c r="K42" s="43"/>
      <c r="L42" s="43"/>
      <c r="M42" s="43"/>
      <c r="N42" s="44"/>
      <c r="O42" s="61" t="str">
        <f>VLOOKUP($M$3,テーブル1[[#All],[No]:[チラシ送付]],31)&amp;""</f>
        <v/>
      </c>
      <c r="T42" s="19">
        <v>46</v>
      </c>
      <c r="U42" s="16"/>
      <c r="V42" s="48" t="s">
        <v>45</v>
      </c>
      <c r="W42" s="50"/>
      <c r="X42" s="50"/>
      <c r="Y42" s="50"/>
      <c r="Z42" s="50"/>
      <c r="AA42" s="50"/>
      <c r="AB42" s="50"/>
      <c r="AC42" s="50"/>
      <c r="AD42" s="50"/>
      <c r="AE42" s="50"/>
      <c r="AF42" s="50"/>
      <c r="AG42" s="57"/>
      <c r="AH42" s="61" t="str">
        <f>VLOOKUP($M$3,テーブル1[[#All],[No]:[チラシ送付]],46)&amp;""</f>
        <v/>
      </c>
    </row>
    <row r="43" spans="1:39" ht="13.95" customHeight="1">
      <c r="A43" s="19">
        <v>32</v>
      </c>
      <c r="B43" s="16"/>
      <c r="C43" s="48" t="s">
        <v>31</v>
      </c>
      <c r="D43" s="50"/>
      <c r="E43" s="50"/>
      <c r="F43" s="50"/>
      <c r="G43" s="50"/>
      <c r="H43" s="50"/>
      <c r="I43" s="50"/>
      <c r="J43" s="50"/>
      <c r="K43" s="50"/>
      <c r="L43" s="50"/>
      <c r="M43" s="50"/>
      <c r="N43" s="57"/>
      <c r="O43" s="61" t="str">
        <f>VLOOKUP($M$3,テーブル1[[#All],[No]:[チラシ送付]],32)&amp;""</f>
        <v/>
      </c>
      <c r="T43" s="19">
        <v>47</v>
      </c>
      <c r="U43" s="16"/>
      <c r="V43" s="48" t="s">
        <v>46</v>
      </c>
      <c r="W43" s="50"/>
      <c r="X43" s="50"/>
      <c r="Y43" s="50"/>
      <c r="Z43" s="50"/>
      <c r="AA43" s="50"/>
      <c r="AB43" s="50"/>
      <c r="AC43" s="50"/>
      <c r="AD43" s="50"/>
      <c r="AE43" s="50"/>
      <c r="AF43" s="50"/>
      <c r="AG43" s="57"/>
      <c r="AH43" s="61" t="str">
        <f>VLOOKUP($M$3,テーブル1[[#All],[No]:[チラシ送付]],47)&amp;""</f>
        <v/>
      </c>
    </row>
    <row r="44" spans="1:39" ht="13.95" customHeight="1">
      <c r="A44" s="19">
        <v>33</v>
      </c>
      <c r="B44" s="16"/>
      <c r="C44" s="48" t="s">
        <v>32</v>
      </c>
      <c r="D44" s="50"/>
      <c r="E44" s="50"/>
      <c r="F44" s="50"/>
      <c r="G44" s="50"/>
      <c r="H44" s="50"/>
      <c r="I44" s="50"/>
      <c r="J44" s="50"/>
      <c r="K44" s="50"/>
      <c r="L44" s="50"/>
      <c r="M44" s="50"/>
      <c r="N44" s="57"/>
      <c r="O44" s="61" t="str">
        <f>VLOOKUP($M$3,テーブル1[[#All],[No]:[チラシ送付]],33)&amp;""</f>
        <v/>
      </c>
      <c r="T44" s="19">
        <v>48</v>
      </c>
      <c r="U44" s="16"/>
      <c r="V44" s="48" t="s">
        <v>47</v>
      </c>
      <c r="W44" s="50"/>
      <c r="X44" s="50"/>
      <c r="Y44" s="50"/>
      <c r="Z44" s="50"/>
      <c r="AA44" s="50"/>
      <c r="AB44" s="50"/>
      <c r="AC44" s="50"/>
      <c r="AD44" s="50"/>
      <c r="AE44" s="50"/>
      <c r="AF44" s="50"/>
      <c r="AG44" s="57"/>
      <c r="AH44" s="61" t="str">
        <f>VLOOKUP($M$3,テーブル1[[#All],[No]:[チラシ送付]],48)&amp;""</f>
        <v/>
      </c>
    </row>
    <row r="45" spans="1:39" ht="13.95" customHeight="1">
      <c r="A45" s="19">
        <v>34</v>
      </c>
      <c r="B45" s="16"/>
      <c r="C45" s="48" t="s">
        <v>33</v>
      </c>
      <c r="D45" s="50"/>
      <c r="E45" s="50"/>
      <c r="F45" s="50"/>
      <c r="G45" s="50"/>
      <c r="H45" s="50"/>
      <c r="I45" s="50"/>
      <c r="J45" s="50"/>
      <c r="K45" s="50"/>
      <c r="L45" s="50"/>
      <c r="M45" s="50"/>
      <c r="N45" s="57"/>
      <c r="O45" s="61" t="str">
        <f>VLOOKUP($M$3,テーブル1[[#All],[No]:[チラシ送付]],34)&amp;""</f>
        <v/>
      </c>
      <c r="T45" s="19">
        <v>49</v>
      </c>
      <c r="U45" s="16"/>
      <c r="V45" s="48" t="s">
        <v>48</v>
      </c>
      <c r="W45" s="50"/>
      <c r="X45" s="50"/>
      <c r="Y45" s="50"/>
      <c r="Z45" s="50"/>
      <c r="AA45" s="50"/>
      <c r="AB45" s="50"/>
      <c r="AC45" s="50"/>
      <c r="AD45" s="50"/>
      <c r="AE45" s="50"/>
      <c r="AF45" s="50"/>
      <c r="AG45" s="57"/>
      <c r="AH45" s="61" t="str">
        <f>VLOOKUP($M$3,テーブル1[[#All],[No]:[チラシ送付]],49)&amp;""</f>
        <v/>
      </c>
    </row>
    <row r="46" spans="1:39" ht="13.95" customHeight="1">
      <c r="A46" s="19">
        <v>35</v>
      </c>
      <c r="B46" s="16"/>
      <c r="C46" s="48" t="s">
        <v>34</v>
      </c>
      <c r="D46" s="50"/>
      <c r="E46" s="50"/>
      <c r="F46" s="50"/>
      <c r="G46" s="50"/>
      <c r="H46" s="50"/>
      <c r="I46" s="50"/>
      <c r="J46" s="50"/>
      <c r="K46" s="50"/>
      <c r="L46" s="50"/>
      <c r="M46" s="50"/>
      <c r="N46" s="57"/>
      <c r="O46" s="61" t="str">
        <f>VLOOKUP($M$3,テーブル1[[#All],[No]:[チラシ送付]],35)&amp;""</f>
        <v/>
      </c>
      <c r="T46" s="19">
        <v>50</v>
      </c>
      <c r="U46" s="16"/>
      <c r="V46" s="48" t="s">
        <v>49</v>
      </c>
      <c r="W46" s="50"/>
      <c r="X46" s="50"/>
      <c r="Y46" s="50"/>
      <c r="Z46" s="50"/>
      <c r="AA46" s="50"/>
      <c r="AB46" s="50"/>
      <c r="AC46" s="50"/>
      <c r="AD46" s="50"/>
      <c r="AE46" s="50"/>
      <c r="AF46" s="50"/>
      <c r="AG46" s="57"/>
      <c r="AH46" s="61" t="str">
        <f>VLOOKUP($M$3,テーブル1[[#All],[No]:[チラシ送付]],50)&amp;""</f>
        <v>1</v>
      </c>
    </row>
    <row r="47" spans="1:39" ht="13.95" customHeight="1">
      <c r="A47" s="19">
        <v>36</v>
      </c>
      <c r="B47" s="16"/>
      <c r="C47" s="48" t="s">
        <v>35</v>
      </c>
      <c r="D47" s="50"/>
      <c r="E47" s="50"/>
      <c r="F47" s="50"/>
      <c r="G47" s="50"/>
      <c r="H47" s="50"/>
      <c r="I47" s="50"/>
      <c r="J47" s="50"/>
      <c r="K47" s="50"/>
      <c r="L47" s="50"/>
      <c r="M47" s="50"/>
      <c r="N47" s="57"/>
      <c r="O47" s="61" t="str">
        <f>VLOOKUP($M$3,テーブル1[[#All],[No]:[チラシ送付]],36)&amp;""</f>
        <v/>
      </c>
      <c r="T47" s="19">
        <v>51</v>
      </c>
      <c r="U47" s="16"/>
      <c r="V47" s="48" t="s">
        <v>50</v>
      </c>
      <c r="W47" s="50"/>
      <c r="X47" s="50"/>
      <c r="Y47" s="50"/>
      <c r="Z47" s="50"/>
      <c r="AA47" s="50"/>
      <c r="AB47" s="50"/>
      <c r="AC47" s="50"/>
      <c r="AD47" s="50"/>
      <c r="AE47" s="50"/>
      <c r="AF47" s="50"/>
      <c r="AG47" s="57"/>
      <c r="AH47" s="61" t="str">
        <f>VLOOKUP($M$3,テーブル1[[#All],[No]:[チラシ送付]],51)&amp;""</f>
        <v>1</v>
      </c>
    </row>
    <row r="48" spans="1:39" ht="13.95" customHeight="1">
      <c r="A48" s="19">
        <v>37</v>
      </c>
      <c r="B48" s="16"/>
      <c r="C48" s="54" t="s">
        <v>36</v>
      </c>
      <c r="D48" s="56"/>
      <c r="E48" s="56"/>
      <c r="F48" s="56"/>
      <c r="G48" s="56"/>
      <c r="H48" s="56"/>
      <c r="I48" s="56"/>
      <c r="J48" s="56"/>
      <c r="K48" s="56"/>
      <c r="L48" s="56"/>
      <c r="M48" s="56"/>
      <c r="N48" s="62"/>
      <c r="O48" s="61" t="str">
        <f>VLOOKUP($M$3,テーブル1[[#All],[No]:[チラシ送付]],37)&amp;""</f>
        <v/>
      </c>
      <c r="T48" s="19">
        <v>52</v>
      </c>
      <c r="U48" s="16"/>
      <c r="V48" s="48" t="s">
        <v>51</v>
      </c>
      <c r="W48" s="50"/>
      <c r="X48" s="50"/>
      <c r="Y48" s="50"/>
      <c r="Z48" s="50"/>
      <c r="AA48" s="50"/>
      <c r="AB48" s="50"/>
      <c r="AC48" s="50"/>
      <c r="AD48" s="50"/>
      <c r="AE48" s="50"/>
      <c r="AF48" s="50"/>
      <c r="AG48" s="57"/>
      <c r="AH48" s="61" t="str">
        <f>VLOOKUP($M$3,テーブル1[[#All],[No]:[チラシ送付]],52)&amp;""</f>
        <v/>
      </c>
    </row>
    <row r="49" spans="1:34" ht="13.95" customHeight="1">
      <c r="A49" s="19">
        <v>38</v>
      </c>
      <c r="B49" s="16"/>
      <c r="C49" s="48" t="s">
        <v>37</v>
      </c>
      <c r="D49" s="50"/>
      <c r="E49" s="50"/>
      <c r="F49" s="50"/>
      <c r="G49" s="50"/>
      <c r="H49" s="50"/>
      <c r="I49" s="50"/>
      <c r="J49" s="50"/>
      <c r="K49" s="50"/>
      <c r="L49" s="50"/>
      <c r="M49" s="50"/>
      <c r="N49" s="57"/>
      <c r="O49" s="61" t="str">
        <f>VLOOKUP($M$3,テーブル1[[#All],[No]:[チラシ送付]],38)&amp;""</f>
        <v/>
      </c>
      <c r="T49" s="19">
        <v>53</v>
      </c>
      <c r="U49" s="16"/>
      <c r="V49" s="48" t="s">
        <v>52</v>
      </c>
      <c r="W49" s="50"/>
      <c r="X49" s="50"/>
      <c r="Y49" s="50"/>
      <c r="Z49" s="50"/>
      <c r="AA49" s="50"/>
      <c r="AB49" s="50"/>
      <c r="AC49" s="50"/>
      <c r="AD49" s="50"/>
      <c r="AE49" s="50"/>
      <c r="AF49" s="50"/>
      <c r="AG49" s="57"/>
      <c r="AH49" s="61" t="str">
        <f>VLOOKUP($M$3,テーブル1[[#All],[No]:[チラシ送付]],53)&amp;""</f>
        <v/>
      </c>
    </row>
    <row r="50" spans="1:34" ht="13.95" customHeight="1">
      <c r="A50" s="19">
        <v>39</v>
      </c>
      <c r="B50" s="16"/>
      <c r="C50" s="48" t="s">
        <v>38</v>
      </c>
      <c r="D50" s="50"/>
      <c r="E50" s="50"/>
      <c r="F50" s="50"/>
      <c r="G50" s="50"/>
      <c r="H50" s="50"/>
      <c r="I50" s="50"/>
      <c r="J50" s="50"/>
      <c r="K50" s="50"/>
      <c r="L50" s="50"/>
      <c r="M50" s="50"/>
      <c r="N50" s="57"/>
      <c r="O50" s="61" t="str">
        <f>VLOOKUP($M$3,テーブル1[[#All],[No]:[チラシ送付]],39)&amp;""</f>
        <v/>
      </c>
      <c r="T50" s="19">
        <v>54</v>
      </c>
      <c r="U50" s="16"/>
      <c r="V50" s="48" t="s">
        <v>53</v>
      </c>
      <c r="W50" s="50"/>
      <c r="X50" s="50"/>
      <c r="Y50" s="50"/>
      <c r="Z50" s="50"/>
      <c r="AA50" s="50"/>
      <c r="AB50" s="50"/>
      <c r="AC50" s="50"/>
      <c r="AD50" s="50"/>
      <c r="AE50" s="50"/>
      <c r="AF50" s="50"/>
      <c r="AG50" s="57"/>
      <c r="AH50" s="61" t="str">
        <f>VLOOKUP($M$3,テーブル1[[#All],[No]:[チラシ送付]],54)&amp;""</f>
        <v/>
      </c>
    </row>
    <row r="51" spans="1:34" ht="13.95" customHeight="1">
      <c r="A51" s="19">
        <v>40</v>
      </c>
      <c r="B51" s="16"/>
      <c r="C51" s="48" t="s">
        <v>39</v>
      </c>
      <c r="D51" s="50"/>
      <c r="E51" s="50"/>
      <c r="F51" s="50"/>
      <c r="G51" s="50"/>
      <c r="H51" s="50"/>
      <c r="I51" s="50"/>
      <c r="J51" s="50"/>
      <c r="K51" s="50"/>
      <c r="L51" s="50"/>
      <c r="M51" s="50"/>
      <c r="N51" s="57"/>
      <c r="O51" s="61" t="str">
        <f>VLOOKUP($M$3,テーブル1[[#All],[No]:[チラシ送付]],40)&amp;""</f>
        <v/>
      </c>
    </row>
    <row r="52" spans="1:34" ht="13.95" customHeight="1">
      <c r="B52" s="16"/>
    </row>
    <row r="53" spans="1:34" ht="13.95" customHeight="1">
      <c r="B53" s="16"/>
    </row>
    <row r="54" spans="1:34" ht="13.95" customHeight="1">
      <c r="B54" s="37" t="s">
        <v>2461</v>
      </c>
      <c r="U54" s="37" t="s">
        <v>2462</v>
      </c>
    </row>
    <row r="55" spans="1:34" ht="15" customHeight="1">
      <c r="A55" s="19">
        <v>87</v>
      </c>
      <c r="C55" s="48" t="s">
        <v>90</v>
      </c>
      <c r="D55" s="49"/>
      <c r="E55" s="49"/>
      <c r="F55" s="49"/>
      <c r="G55" s="49"/>
      <c r="H55" s="49"/>
      <c r="I55" s="49"/>
      <c r="J55" s="49"/>
      <c r="K55" s="49"/>
      <c r="L55" s="49"/>
      <c r="M55" s="49"/>
      <c r="N55" s="64"/>
      <c r="O55" s="61" t="str">
        <f>VLOOKUP($M$3,テーブル1[[#All],[No]:[チラシ送付]],87)&amp;""</f>
        <v/>
      </c>
      <c r="T55" s="19">
        <v>100</v>
      </c>
      <c r="V55" s="48" t="s">
        <v>103</v>
      </c>
      <c r="W55" s="49"/>
      <c r="X55" s="49"/>
      <c r="Y55" s="49"/>
      <c r="Z55" s="49"/>
      <c r="AA55" s="49"/>
      <c r="AB55" s="49"/>
      <c r="AC55" s="49"/>
      <c r="AD55" s="49"/>
      <c r="AE55" s="49"/>
      <c r="AF55" s="49"/>
      <c r="AG55" s="64"/>
      <c r="AH55" s="61" t="str">
        <f>VLOOKUP($M$3,テーブル1[[#All],[No]:[チラシ送付]],100)&amp;""</f>
        <v>1</v>
      </c>
    </row>
    <row r="56" spans="1:34" ht="15" customHeight="1">
      <c r="A56" s="19">
        <v>88</v>
      </c>
      <c r="B56" s="16"/>
      <c r="C56" s="48" t="s">
        <v>91</v>
      </c>
      <c r="D56" s="49"/>
      <c r="E56" s="49"/>
      <c r="F56" s="49"/>
      <c r="G56" s="49"/>
      <c r="H56" s="49"/>
      <c r="I56" s="49"/>
      <c r="J56" s="49"/>
      <c r="K56" s="49"/>
      <c r="L56" s="49"/>
      <c r="M56" s="49"/>
      <c r="N56" s="64"/>
      <c r="O56" s="61" t="str">
        <f>VLOOKUP($M$3,テーブル1[[#All],[No]:[チラシ送付]],88)&amp;""</f>
        <v>1</v>
      </c>
      <c r="T56" s="19">
        <v>101</v>
      </c>
      <c r="U56" s="16"/>
      <c r="V56" s="48" t="s">
        <v>104</v>
      </c>
      <c r="W56" s="49"/>
      <c r="X56" s="49"/>
      <c r="Y56" s="49"/>
      <c r="Z56" s="49"/>
      <c r="AA56" s="49"/>
      <c r="AB56" s="49"/>
      <c r="AC56" s="49"/>
      <c r="AD56" s="49"/>
      <c r="AE56" s="49"/>
      <c r="AF56" s="49"/>
      <c r="AG56" s="64"/>
      <c r="AH56" s="61" t="str">
        <f>VLOOKUP($M$3,テーブル1[[#All],[No]:[チラシ送付]],101)&amp;""</f>
        <v>1</v>
      </c>
    </row>
    <row r="57" spans="1:34" ht="15" customHeight="1">
      <c r="A57" s="19">
        <v>89</v>
      </c>
      <c r="B57" s="16"/>
      <c r="C57" s="48" t="s">
        <v>92</v>
      </c>
      <c r="D57" s="49"/>
      <c r="E57" s="49"/>
      <c r="F57" s="49"/>
      <c r="G57" s="49"/>
      <c r="H57" s="49"/>
      <c r="I57" s="49"/>
      <c r="J57" s="49"/>
      <c r="K57" s="49"/>
      <c r="L57" s="49"/>
      <c r="M57" s="49"/>
      <c r="N57" s="64"/>
      <c r="O57" s="61" t="str">
        <f>VLOOKUP($M$3,テーブル1[[#All],[No]:[チラシ送付]],89)&amp;""</f>
        <v>1</v>
      </c>
      <c r="T57" s="19">
        <v>102</v>
      </c>
      <c r="U57" s="16"/>
      <c r="V57" s="48" t="s">
        <v>105</v>
      </c>
      <c r="W57" s="49"/>
      <c r="X57" s="49"/>
      <c r="Y57" s="49"/>
      <c r="Z57" s="49"/>
      <c r="AA57" s="49"/>
      <c r="AB57" s="49"/>
      <c r="AC57" s="49"/>
      <c r="AD57" s="49"/>
      <c r="AE57" s="49"/>
      <c r="AF57" s="49"/>
      <c r="AG57" s="64"/>
      <c r="AH57" s="61" t="str">
        <f>VLOOKUP($M$3,テーブル1[[#All],[No]:[チラシ送付]],102)&amp;""</f>
        <v/>
      </c>
    </row>
    <row r="58" spans="1:34" ht="15" customHeight="1">
      <c r="A58" s="19">
        <v>90</v>
      </c>
      <c r="B58" s="16"/>
      <c r="C58" s="48" t="s">
        <v>93</v>
      </c>
      <c r="D58" s="49"/>
      <c r="E58" s="49"/>
      <c r="F58" s="49"/>
      <c r="G58" s="49"/>
      <c r="H58" s="49"/>
      <c r="I58" s="49"/>
      <c r="J58" s="49"/>
      <c r="K58" s="49"/>
      <c r="L58" s="49"/>
      <c r="M58" s="49"/>
      <c r="N58" s="64"/>
      <c r="O58" s="61" t="str">
        <f>VLOOKUP($M$3,テーブル1[[#All],[No]:[チラシ送付]],90)&amp;""</f>
        <v>1</v>
      </c>
      <c r="T58" s="19">
        <v>103</v>
      </c>
      <c r="U58" s="16"/>
      <c r="V58" s="48" t="s">
        <v>106</v>
      </c>
      <c r="W58" s="49"/>
      <c r="X58" s="49"/>
      <c r="Y58" s="49"/>
      <c r="Z58" s="49"/>
      <c r="AA58" s="49"/>
      <c r="AB58" s="49"/>
      <c r="AC58" s="49"/>
      <c r="AD58" s="49"/>
      <c r="AE58" s="49"/>
      <c r="AF58" s="49"/>
      <c r="AG58" s="64"/>
      <c r="AH58" s="61" t="str">
        <f>VLOOKUP($M$3,テーブル1[[#All],[No]:[チラシ送付]],103)&amp;""</f>
        <v/>
      </c>
    </row>
    <row r="59" spans="1:34" ht="15" customHeight="1">
      <c r="A59" s="19">
        <v>91</v>
      </c>
      <c r="B59" s="16"/>
      <c r="C59" s="48" t="s">
        <v>94</v>
      </c>
      <c r="D59" s="49"/>
      <c r="E59" s="49"/>
      <c r="F59" s="49"/>
      <c r="G59" s="49"/>
      <c r="H59" s="49"/>
      <c r="I59" s="49"/>
      <c r="J59" s="49"/>
      <c r="K59" s="49"/>
      <c r="L59" s="49"/>
      <c r="M59" s="49"/>
      <c r="N59" s="64"/>
      <c r="O59" s="61" t="str">
        <f>VLOOKUP($M$3,テーブル1[[#All],[No]:[チラシ送付]],91)&amp;""</f>
        <v/>
      </c>
      <c r="T59" s="19">
        <v>104</v>
      </c>
      <c r="U59" s="16"/>
      <c r="V59" s="48" t="s">
        <v>107</v>
      </c>
      <c r="W59" s="49"/>
      <c r="X59" s="49"/>
      <c r="Y59" s="49"/>
      <c r="Z59" s="49"/>
      <c r="AA59" s="49"/>
      <c r="AB59" s="49"/>
      <c r="AC59" s="49"/>
      <c r="AD59" s="49"/>
      <c r="AE59" s="49"/>
      <c r="AF59" s="49"/>
      <c r="AG59" s="64"/>
      <c r="AH59" s="61" t="str">
        <f>VLOOKUP($M$3,テーブル1[[#All],[No]:[チラシ送付]],104)&amp;""</f>
        <v>1</v>
      </c>
    </row>
    <row r="60" spans="1:34" ht="15" customHeight="1">
      <c r="A60" s="19">
        <v>92</v>
      </c>
      <c r="B60" s="16"/>
      <c r="C60" s="48" t="s">
        <v>95</v>
      </c>
      <c r="D60" s="49"/>
      <c r="E60" s="49"/>
      <c r="F60" s="49"/>
      <c r="G60" s="49"/>
      <c r="H60" s="49"/>
      <c r="I60" s="49"/>
      <c r="J60" s="49"/>
      <c r="K60" s="49"/>
      <c r="L60" s="49"/>
      <c r="M60" s="49"/>
      <c r="N60" s="64"/>
      <c r="O60" s="61" t="str">
        <f>VLOOKUP($M$3,テーブル1[[#All],[No]:[チラシ送付]],92)&amp;""</f>
        <v/>
      </c>
      <c r="T60" s="19">
        <v>105</v>
      </c>
      <c r="U60" s="16"/>
      <c r="V60" s="48" t="s">
        <v>108</v>
      </c>
      <c r="W60" s="49"/>
      <c r="X60" s="49"/>
      <c r="Y60" s="49"/>
      <c r="Z60" s="49"/>
      <c r="AA60" s="49"/>
      <c r="AB60" s="49"/>
      <c r="AC60" s="49"/>
      <c r="AD60" s="49"/>
      <c r="AE60" s="49"/>
      <c r="AF60" s="49"/>
      <c r="AG60" s="64"/>
      <c r="AH60" s="61" t="str">
        <f>VLOOKUP($M$3,テーブル1[[#All],[No]:[チラシ送付]],105)&amp;""</f>
        <v>1</v>
      </c>
    </row>
    <row r="61" spans="1:34" ht="15" customHeight="1">
      <c r="A61" s="19">
        <v>93</v>
      </c>
      <c r="B61" s="16"/>
      <c r="C61" s="48" t="s">
        <v>96</v>
      </c>
      <c r="D61" s="49"/>
      <c r="E61" s="49"/>
      <c r="F61" s="49"/>
      <c r="G61" s="49"/>
      <c r="H61" s="49"/>
      <c r="I61" s="49"/>
      <c r="J61" s="49"/>
      <c r="K61" s="49"/>
      <c r="L61" s="49"/>
      <c r="M61" s="49"/>
      <c r="N61" s="64"/>
      <c r="O61" s="61" t="str">
        <f>VLOOKUP($M$3,テーブル1[[#All],[No]:[チラシ送付]],93)&amp;""</f>
        <v>1</v>
      </c>
      <c r="T61" s="19">
        <v>106</v>
      </c>
      <c r="U61" s="16"/>
      <c r="V61" s="48" t="s">
        <v>109</v>
      </c>
      <c r="W61" s="49"/>
      <c r="X61" s="49"/>
      <c r="Y61" s="49"/>
      <c r="Z61" s="49"/>
      <c r="AA61" s="49"/>
      <c r="AB61" s="49"/>
      <c r="AC61" s="49"/>
      <c r="AD61" s="49"/>
      <c r="AE61" s="49"/>
      <c r="AF61" s="49"/>
      <c r="AG61" s="64"/>
      <c r="AH61" s="61" t="str">
        <f>VLOOKUP($M$3,テーブル1[[#All],[No]:[チラシ送付]],106)&amp;""</f>
        <v/>
      </c>
    </row>
    <row r="62" spans="1:34" ht="15" customHeight="1">
      <c r="A62" s="19">
        <v>94</v>
      </c>
      <c r="B62" s="16"/>
      <c r="C62" s="48" t="s">
        <v>97</v>
      </c>
      <c r="D62" s="49"/>
      <c r="E62" s="49"/>
      <c r="F62" s="49"/>
      <c r="G62" s="49"/>
      <c r="H62" s="49"/>
      <c r="I62" s="49"/>
      <c r="J62" s="49"/>
      <c r="K62" s="49"/>
      <c r="L62" s="49"/>
      <c r="M62" s="49"/>
      <c r="N62" s="64"/>
      <c r="O62" s="61" t="str">
        <f>VLOOKUP($M$3,テーブル1[[#All],[No]:[チラシ送付]],94)&amp;""</f>
        <v/>
      </c>
      <c r="T62" s="19">
        <v>107</v>
      </c>
      <c r="U62" s="16"/>
      <c r="V62" s="48" t="s">
        <v>110</v>
      </c>
      <c r="W62" s="49"/>
      <c r="X62" s="49"/>
      <c r="Y62" s="49"/>
      <c r="Z62" s="49"/>
      <c r="AA62" s="49"/>
      <c r="AB62" s="49"/>
      <c r="AC62" s="49"/>
      <c r="AD62" s="49"/>
      <c r="AE62" s="49"/>
      <c r="AF62" s="49"/>
      <c r="AG62" s="64"/>
      <c r="AH62" s="61" t="str">
        <f>VLOOKUP($M$3,テーブル1[[#All],[No]:[チラシ送付]],107)&amp;""</f>
        <v/>
      </c>
    </row>
    <row r="63" spans="1:34" ht="15" customHeight="1">
      <c r="A63" s="19">
        <v>95</v>
      </c>
      <c r="B63" s="16"/>
      <c r="C63" s="48" t="s">
        <v>98</v>
      </c>
      <c r="D63" s="49"/>
      <c r="E63" s="49"/>
      <c r="F63" s="49"/>
      <c r="G63" s="49"/>
      <c r="H63" s="49"/>
      <c r="I63" s="49"/>
      <c r="J63" s="49"/>
      <c r="K63" s="49"/>
      <c r="L63" s="49"/>
      <c r="M63" s="49"/>
      <c r="N63" s="64"/>
      <c r="O63" s="61" t="str">
        <f>VLOOKUP($M$3,テーブル1[[#All],[No]:[チラシ送付]],95)&amp;""</f>
        <v/>
      </c>
      <c r="T63" s="19">
        <v>108</v>
      </c>
      <c r="U63" s="16"/>
      <c r="V63" s="48" t="s">
        <v>111</v>
      </c>
      <c r="W63" s="49"/>
      <c r="X63" s="49"/>
      <c r="Y63" s="49"/>
      <c r="Z63" s="49"/>
      <c r="AA63" s="49"/>
      <c r="AB63" s="49"/>
      <c r="AC63" s="49"/>
      <c r="AD63" s="49"/>
      <c r="AE63" s="49"/>
      <c r="AF63" s="49"/>
      <c r="AG63" s="64"/>
      <c r="AH63" s="61" t="str">
        <f>VLOOKUP($M$3,テーブル1[[#All],[No]:[チラシ送付]],108)&amp;""</f>
        <v/>
      </c>
    </row>
    <row r="64" spans="1:34" ht="15" customHeight="1">
      <c r="A64" s="19">
        <v>96</v>
      </c>
      <c r="B64" s="16"/>
      <c r="C64" s="48" t="s">
        <v>99</v>
      </c>
      <c r="D64" s="65"/>
      <c r="E64" s="49"/>
      <c r="F64" s="49"/>
      <c r="G64" s="49"/>
      <c r="H64" s="49"/>
      <c r="I64" s="49"/>
      <c r="J64" s="49"/>
      <c r="K64" s="49"/>
      <c r="L64" s="49"/>
      <c r="M64" s="49"/>
      <c r="N64" s="64"/>
      <c r="O64" s="61" t="str">
        <f>VLOOKUP($M$3,テーブル1[[#All],[No]:[チラシ送付]],96)&amp;""</f>
        <v>1</v>
      </c>
      <c r="T64" s="19">
        <v>109</v>
      </c>
      <c r="U64" s="16"/>
      <c r="V64" s="48" t="s">
        <v>112</v>
      </c>
      <c r="W64" s="49"/>
      <c r="X64" s="49"/>
      <c r="Y64" s="49"/>
      <c r="Z64" s="49"/>
      <c r="AA64" s="49"/>
      <c r="AB64" s="49"/>
      <c r="AC64" s="49"/>
      <c r="AD64" s="49"/>
      <c r="AE64" s="49"/>
      <c r="AF64" s="49"/>
      <c r="AG64" s="64"/>
      <c r="AH64" s="61" t="str">
        <f>VLOOKUP($M$3,テーブル1[[#All],[No]:[チラシ送付]],109)&amp;""</f>
        <v/>
      </c>
    </row>
    <row r="65" spans="1:39" ht="15" customHeight="1">
      <c r="A65" s="19">
        <v>97</v>
      </c>
      <c r="B65" s="16"/>
      <c r="C65" s="48" t="s">
        <v>100</v>
      </c>
      <c r="D65" s="49"/>
      <c r="E65" s="49"/>
      <c r="F65" s="49"/>
      <c r="G65" s="49"/>
      <c r="H65" s="49"/>
      <c r="I65" s="49"/>
      <c r="J65" s="49"/>
      <c r="K65" s="49"/>
      <c r="L65" s="49"/>
      <c r="M65" s="49"/>
      <c r="N65" s="64"/>
      <c r="O65" s="61" t="str">
        <f>VLOOKUP($M$3,テーブル1[[#All],[No]:[チラシ送付]],97)&amp;""</f>
        <v>1</v>
      </c>
      <c r="T65" s="19">
        <v>110</v>
      </c>
      <c r="U65" s="16"/>
      <c r="V65" s="48" t="s">
        <v>113</v>
      </c>
      <c r="W65" s="49"/>
      <c r="X65" s="49"/>
      <c r="Y65" s="49"/>
      <c r="Z65" s="49"/>
      <c r="AA65" s="49"/>
      <c r="AB65" s="49"/>
      <c r="AC65" s="49"/>
      <c r="AD65" s="49"/>
      <c r="AE65" s="49"/>
      <c r="AF65" s="49"/>
      <c r="AG65" s="64"/>
      <c r="AH65" s="61" t="str">
        <f>VLOOKUP($M$3,テーブル1[[#All],[No]:[チラシ送付]],110)&amp;""</f>
        <v>1</v>
      </c>
    </row>
    <row r="66" spans="1:39" ht="15" customHeight="1">
      <c r="A66" s="19">
        <v>98</v>
      </c>
      <c r="B66" s="16"/>
      <c r="C66" s="66" t="s">
        <v>101</v>
      </c>
      <c r="T66" s="19">
        <v>111</v>
      </c>
      <c r="U66" s="16"/>
      <c r="V66" s="48" t="s">
        <v>114</v>
      </c>
      <c r="W66" s="49"/>
      <c r="X66" s="49"/>
      <c r="Y66" s="49"/>
      <c r="Z66" s="49"/>
      <c r="AA66" s="49"/>
      <c r="AB66" s="49"/>
      <c r="AC66" s="49"/>
      <c r="AD66" s="49"/>
      <c r="AE66" s="49"/>
      <c r="AF66" s="49"/>
      <c r="AG66" s="64"/>
      <c r="AH66" s="61" t="str">
        <f>VLOOKUP($M$3,テーブル1[[#All],[No]:[チラシ送付]],111)&amp;""</f>
        <v/>
      </c>
    </row>
    <row r="67" spans="1:39" ht="15" customHeight="1">
      <c r="C67" s="79" t="str">
        <f>VLOOKUP($M$3,テーブル1[[#All],[No]:[チラシ送付]],98)&amp;""</f>
        <v>ミャンマー・モンゴル</v>
      </c>
      <c r="D67" s="79"/>
      <c r="E67" s="79"/>
      <c r="F67" s="79"/>
      <c r="G67" s="79"/>
      <c r="H67" s="79"/>
      <c r="I67" s="79"/>
      <c r="J67" s="79"/>
      <c r="K67" s="79"/>
      <c r="L67" s="79"/>
      <c r="M67" s="79"/>
      <c r="N67" s="79"/>
      <c r="O67" s="79"/>
      <c r="T67" s="19">
        <v>112</v>
      </c>
      <c r="U67" s="16"/>
      <c r="V67" s="66" t="s">
        <v>115</v>
      </c>
    </row>
    <row r="68" spans="1:39" ht="34.950000000000003" customHeight="1">
      <c r="C68" s="79"/>
      <c r="D68" s="79"/>
      <c r="E68" s="79"/>
      <c r="F68" s="79"/>
      <c r="G68" s="79"/>
      <c r="H68" s="79"/>
      <c r="I68" s="79"/>
      <c r="J68" s="79"/>
      <c r="K68" s="79"/>
      <c r="L68" s="79"/>
      <c r="M68" s="79"/>
      <c r="N68" s="79"/>
      <c r="O68" s="79"/>
      <c r="V68" s="78" t="str">
        <f>VLOOKUP($M$3,テーブル1[[#All],[No]:[チラシ送付]],112)&amp;""</f>
        <v/>
      </c>
      <c r="W68" s="78"/>
      <c r="X68" s="78"/>
      <c r="Y68" s="78"/>
      <c r="Z68" s="78"/>
      <c r="AA68" s="78"/>
      <c r="AB68" s="78"/>
      <c r="AC68" s="78"/>
      <c r="AD68" s="78"/>
      <c r="AE68" s="78"/>
      <c r="AF68" s="78"/>
      <c r="AG68" s="78"/>
      <c r="AH68" s="78"/>
      <c r="AI68" s="78"/>
      <c r="AJ68" s="78"/>
      <c r="AK68" s="78"/>
      <c r="AL68" s="78"/>
      <c r="AM68" s="78"/>
    </row>
    <row r="69" spans="1:39" ht="34.950000000000003" customHeight="1">
      <c r="C69" s="79"/>
      <c r="D69" s="79"/>
      <c r="E69" s="79"/>
      <c r="F69" s="79"/>
      <c r="G69" s="79"/>
      <c r="H69" s="79"/>
      <c r="I69" s="79"/>
      <c r="J69" s="79"/>
      <c r="K69" s="79"/>
      <c r="L69" s="79"/>
      <c r="M69" s="79"/>
      <c r="N69" s="79"/>
      <c r="O69" s="79"/>
      <c r="V69" s="78"/>
      <c r="W69" s="78"/>
      <c r="X69" s="78"/>
      <c r="Y69" s="78"/>
      <c r="Z69" s="78"/>
      <c r="AA69" s="78"/>
      <c r="AB69" s="78"/>
      <c r="AC69" s="78"/>
      <c r="AD69" s="78"/>
      <c r="AE69" s="78"/>
      <c r="AF69" s="78"/>
      <c r="AG69" s="78"/>
      <c r="AH69" s="78"/>
      <c r="AI69" s="78"/>
      <c r="AJ69" s="78"/>
      <c r="AK69" s="78"/>
      <c r="AL69" s="78"/>
      <c r="AM69" s="78"/>
    </row>
    <row r="70" spans="1:39" ht="13.95" customHeight="1">
      <c r="B70" s="16"/>
      <c r="C70" s="67" t="s">
        <v>3054</v>
      </c>
    </row>
    <row r="71" spans="1:39" ht="13.95" customHeight="1">
      <c r="B71" s="16"/>
    </row>
    <row r="72" spans="1:39" ht="13.95" customHeight="1">
      <c r="B72" s="16"/>
    </row>
    <row r="73" spans="1:39" ht="13.95" customHeight="1">
      <c r="B73" s="16"/>
    </row>
    <row r="74" spans="1:39" ht="13.95" customHeight="1">
      <c r="B74" s="16"/>
    </row>
    <row r="75" spans="1:39" ht="13.95" customHeight="1">
      <c r="B75" s="16"/>
    </row>
    <row r="76" spans="1:39" ht="13.95" customHeight="1">
      <c r="B76" s="16"/>
    </row>
    <row r="77" spans="1:39" ht="13.95" customHeight="1">
      <c r="B77" s="16"/>
    </row>
    <row r="78" spans="1:39" ht="13.95" customHeight="1">
      <c r="B78" s="16"/>
    </row>
    <row r="79" spans="1:39" ht="13.95" customHeight="1">
      <c r="B79" s="16"/>
    </row>
    <row r="80" spans="1:39" ht="13.95" customHeight="1">
      <c r="B80" s="16"/>
    </row>
    <row r="81" spans="2:2" ht="13.95" customHeight="1">
      <c r="B81" s="16"/>
    </row>
    <row r="82" spans="2:2" ht="13.95" customHeight="1">
      <c r="B82" s="16"/>
    </row>
    <row r="83" spans="2:2" ht="13.95" customHeight="1">
      <c r="B83" s="16"/>
    </row>
    <row r="84" spans="2:2" ht="13.95" customHeight="1">
      <c r="B84" s="16"/>
    </row>
    <row r="85" spans="2:2" ht="13.95" customHeight="1">
      <c r="B85" s="16"/>
    </row>
    <row r="86" spans="2:2" ht="13.95" customHeight="1">
      <c r="B86" s="16"/>
    </row>
    <row r="87" spans="2:2" ht="13.95" customHeight="1">
      <c r="B87" s="16"/>
    </row>
    <row r="88" spans="2:2" ht="13.95" customHeight="1">
      <c r="B88" s="16"/>
    </row>
    <row r="89" spans="2:2" ht="13.95" customHeight="1">
      <c r="B89" s="16"/>
    </row>
    <row r="90" spans="2:2" ht="13.95" customHeight="1">
      <c r="B90" s="16"/>
    </row>
    <row r="91" spans="2:2" ht="13.95" customHeight="1">
      <c r="B91" s="16"/>
    </row>
    <row r="92" spans="2:2" ht="13.95" customHeight="1">
      <c r="B92" s="16"/>
    </row>
    <row r="93" spans="2:2" ht="13.95" customHeight="1">
      <c r="B93" s="16"/>
    </row>
    <row r="94" spans="2:2" ht="13.95" customHeight="1">
      <c r="B94" s="16"/>
    </row>
    <row r="95" spans="2:2" ht="13.95" customHeight="1">
      <c r="B95" s="16"/>
    </row>
    <row r="96" spans="2:2" ht="13.95" customHeight="1">
      <c r="B96" s="16"/>
    </row>
    <row r="97" spans="2:2" ht="13.95" customHeight="1">
      <c r="B97" s="16"/>
    </row>
    <row r="98" spans="2:2" ht="13.95" customHeight="1">
      <c r="B98" s="16"/>
    </row>
    <row r="99" spans="2:2" ht="13.95" customHeight="1">
      <c r="B99" s="16"/>
    </row>
    <row r="100" spans="2:2" ht="13.95" customHeight="1">
      <c r="B100" s="16"/>
    </row>
    <row r="101" spans="2:2" ht="13.95" customHeight="1">
      <c r="B101" s="16"/>
    </row>
    <row r="102" spans="2:2" ht="13.95" customHeight="1">
      <c r="B102" s="16"/>
    </row>
    <row r="103" spans="2:2" ht="13.95" customHeight="1">
      <c r="B103" s="16"/>
    </row>
    <row r="104" spans="2:2" ht="13.95" customHeight="1">
      <c r="B104" s="16"/>
    </row>
    <row r="105" spans="2:2" ht="13.95" customHeight="1">
      <c r="B105" s="16"/>
    </row>
    <row r="106" spans="2:2" ht="13.95" customHeight="1">
      <c r="B106" s="16"/>
    </row>
    <row r="107" spans="2:2" ht="13.95" customHeight="1">
      <c r="B107" s="16"/>
    </row>
    <row r="108" spans="2:2" ht="13.95" customHeight="1">
      <c r="B108" s="16"/>
    </row>
    <row r="109" spans="2:2" ht="13.95" customHeight="1">
      <c r="B109" s="16"/>
    </row>
    <row r="110" spans="2:2" ht="13.95" customHeight="1">
      <c r="B110" s="16"/>
    </row>
    <row r="111" spans="2:2" ht="13.95" customHeight="1">
      <c r="B111" s="16"/>
    </row>
    <row r="112" spans="2:2" ht="13.95" customHeight="1">
      <c r="B112" s="16"/>
    </row>
    <row r="113" spans="2:2" ht="13.95" customHeight="1">
      <c r="B113" s="16"/>
    </row>
    <row r="114" spans="2:2" ht="13.95" customHeight="1">
      <c r="B114" s="16"/>
    </row>
    <row r="115" spans="2:2" ht="13.95" customHeight="1">
      <c r="B115" s="16"/>
    </row>
    <row r="116" spans="2:2" ht="13.95" customHeight="1">
      <c r="B116" s="16"/>
    </row>
    <row r="117" spans="2:2" ht="13.95" customHeight="1">
      <c r="B117" s="16"/>
    </row>
    <row r="118" spans="2:2" ht="13.95" customHeight="1">
      <c r="B118" s="16"/>
    </row>
    <row r="119" spans="2:2" ht="13.95" customHeight="1">
      <c r="B119" s="16"/>
    </row>
    <row r="120" spans="2:2" ht="13.95" customHeight="1">
      <c r="B120" s="16"/>
    </row>
    <row r="121" spans="2:2" ht="13.95" customHeight="1">
      <c r="B121" s="16"/>
    </row>
    <row r="122" spans="2:2" ht="13.95" customHeight="1">
      <c r="B122" s="16"/>
    </row>
    <row r="123" spans="2:2" ht="13.95" customHeight="1">
      <c r="B123" s="16"/>
    </row>
    <row r="124" spans="2:2" ht="13.95" customHeight="1">
      <c r="B124" s="16"/>
    </row>
    <row r="125" spans="2:2" ht="13.95" customHeight="1">
      <c r="B125" s="16"/>
    </row>
    <row r="126" spans="2:2" ht="13.95" customHeight="1">
      <c r="B126" s="16"/>
    </row>
    <row r="127" spans="2:2" ht="13.95" customHeight="1">
      <c r="B127" s="16"/>
    </row>
    <row r="128" spans="2:2" ht="13.95" customHeight="1">
      <c r="B128" s="16"/>
    </row>
    <row r="129" spans="2:2" ht="13.95" customHeight="1">
      <c r="B129" s="16"/>
    </row>
    <row r="130" spans="2:2" ht="13.95" customHeight="1">
      <c r="B130" s="16"/>
    </row>
    <row r="131" spans="2:2" ht="13.95" customHeight="1">
      <c r="B131" s="16"/>
    </row>
    <row r="132" spans="2:2" ht="13.95" customHeight="1">
      <c r="B132" s="16"/>
    </row>
    <row r="133" spans="2:2" ht="13.95" customHeight="1">
      <c r="B133" s="16"/>
    </row>
    <row r="134" spans="2:2" ht="13.95" customHeight="1">
      <c r="B134" s="16"/>
    </row>
    <row r="135" spans="2:2" ht="13.95" customHeight="1">
      <c r="B135" s="16"/>
    </row>
    <row r="136" spans="2:2" ht="13.95" customHeight="1">
      <c r="B136" s="16"/>
    </row>
    <row r="137" spans="2:2" ht="13.95" customHeight="1">
      <c r="B137" s="16"/>
    </row>
    <row r="138" spans="2:2" ht="13.95" customHeight="1">
      <c r="B138" s="16"/>
    </row>
    <row r="139" spans="2:2" ht="13.95" customHeight="1">
      <c r="B139" s="16"/>
    </row>
    <row r="140" spans="2:2" ht="13.95" customHeight="1">
      <c r="B140" s="16"/>
    </row>
    <row r="141" spans="2:2" ht="13.95" customHeight="1">
      <c r="B141" s="16"/>
    </row>
    <row r="142" spans="2:2" ht="13.95" customHeight="1">
      <c r="B142" s="16"/>
    </row>
    <row r="143" spans="2:2" ht="13.95" customHeight="1">
      <c r="B143" s="16"/>
    </row>
    <row r="144" spans="2:2" ht="13.95" customHeight="1">
      <c r="B144" s="16"/>
    </row>
    <row r="145" spans="2:2" ht="13.95" customHeight="1">
      <c r="B145" s="16"/>
    </row>
    <row r="146" spans="2:2" ht="13.95" customHeight="1">
      <c r="B146" s="16"/>
    </row>
    <row r="147" spans="2:2" ht="13.95" customHeight="1">
      <c r="B147" s="16"/>
    </row>
    <row r="148" spans="2:2" ht="13.95" customHeight="1">
      <c r="B148" s="16"/>
    </row>
    <row r="149" spans="2:2" ht="13.95" customHeight="1">
      <c r="B149" s="16"/>
    </row>
    <row r="150" spans="2:2" ht="13.95" customHeight="1">
      <c r="B150" s="16"/>
    </row>
    <row r="151" spans="2:2" ht="13.95" customHeight="1">
      <c r="B151" s="16"/>
    </row>
    <row r="152" spans="2:2" ht="13.95" customHeight="1">
      <c r="B152" s="16"/>
    </row>
    <row r="153" spans="2:2" ht="13.95" customHeight="1">
      <c r="B153" s="16"/>
    </row>
    <row r="154" spans="2:2" ht="13.95" customHeight="1">
      <c r="B154" s="16"/>
    </row>
    <row r="155" spans="2:2" ht="13.95" customHeight="1">
      <c r="B155" s="16"/>
    </row>
    <row r="156" spans="2:2" ht="13.95" customHeight="1">
      <c r="B156" s="16"/>
    </row>
    <row r="157" spans="2:2" ht="13.95" customHeight="1">
      <c r="B157" s="16"/>
    </row>
    <row r="158" spans="2:2" ht="13.95" customHeight="1">
      <c r="B158" s="16"/>
    </row>
    <row r="159" spans="2:2" ht="13.95" customHeight="1">
      <c r="B159" s="16"/>
    </row>
    <row r="160" spans="2:2" ht="13.95" customHeight="1">
      <c r="B160" s="16"/>
    </row>
    <row r="161" spans="2:2" ht="13.95" customHeight="1">
      <c r="B161" s="16"/>
    </row>
    <row r="162" spans="2:2" ht="13.95" customHeight="1">
      <c r="B162" s="16"/>
    </row>
    <row r="163" spans="2:2" ht="13.95" customHeight="1">
      <c r="B163" s="16"/>
    </row>
    <row r="164" spans="2:2" ht="13.95" customHeight="1">
      <c r="B164" s="16"/>
    </row>
    <row r="165" spans="2:2" ht="13.95" customHeight="1">
      <c r="B165" s="16"/>
    </row>
    <row r="166" spans="2:2" ht="13.95" customHeight="1">
      <c r="B166" s="16"/>
    </row>
    <row r="167" spans="2:2" ht="13.95" customHeight="1">
      <c r="B167" s="16"/>
    </row>
    <row r="168" spans="2:2" ht="13.95" customHeight="1">
      <c r="B168" s="16"/>
    </row>
    <row r="169" spans="2:2" ht="13.95" customHeight="1">
      <c r="B169" s="16"/>
    </row>
    <row r="170" spans="2:2" ht="13.95" customHeight="1">
      <c r="B170" s="16"/>
    </row>
    <row r="171" spans="2:2" ht="13.95" customHeight="1">
      <c r="B171" s="16"/>
    </row>
    <row r="172" spans="2:2" ht="13.95" customHeight="1">
      <c r="B172" s="16"/>
    </row>
    <row r="173" spans="2:2" ht="13.95" customHeight="1">
      <c r="B173" s="16"/>
    </row>
    <row r="174" spans="2:2" ht="13.95" customHeight="1">
      <c r="B174" s="16"/>
    </row>
    <row r="175" spans="2:2" ht="13.95" customHeight="1">
      <c r="B175" s="16"/>
    </row>
    <row r="176" spans="2:2" ht="13.95" customHeight="1">
      <c r="B176" s="16"/>
    </row>
    <row r="177" spans="2:2" ht="13.95" customHeight="1">
      <c r="B177" s="16"/>
    </row>
    <row r="178" spans="2:2" ht="13.95" customHeight="1">
      <c r="B178" s="16"/>
    </row>
    <row r="179" spans="2:2" ht="13.95" customHeight="1">
      <c r="B179" s="16"/>
    </row>
    <row r="180" spans="2:2" ht="13.95" customHeight="1">
      <c r="B180" s="16"/>
    </row>
    <row r="181" spans="2:2" ht="13.95" customHeight="1">
      <c r="B181" s="16"/>
    </row>
    <row r="182" spans="2:2" ht="13.95" customHeight="1">
      <c r="B182" s="16"/>
    </row>
    <row r="183" spans="2:2" ht="13.95" customHeight="1">
      <c r="B183" s="16"/>
    </row>
    <row r="184" spans="2:2" ht="13.95" customHeight="1">
      <c r="B184" s="16"/>
    </row>
    <row r="185" spans="2:2" ht="13.95" customHeight="1">
      <c r="B185" s="16"/>
    </row>
    <row r="186" spans="2:2" ht="13.95" customHeight="1">
      <c r="B186" s="16"/>
    </row>
    <row r="187" spans="2:2" ht="13.95" customHeight="1">
      <c r="B187" s="16"/>
    </row>
    <row r="188" spans="2:2" ht="13.95" customHeight="1">
      <c r="B188" s="16"/>
    </row>
    <row r="189" spans="2:2" ht="13.95" customHeight="1">
      <c r="B189" s="16"/>
    </row>
    <row r="190" spans="2:2" ht="13.95" customHeight="1">
      <c r="B190" s="16"/>
    </row>
    <row r="191" spans="2:2" ht="13.95" customHeight="1">
      <c r="B191" s="16"/>
    </row>
    <row r="192" spans="2:2" ht="13.95" customHeight="1">
      <c r="B192" s="16"/>
    </row>
    <row r="193" spans="2:2" ht="13.95" customHeight="1">
      <c r="B193" s="16"/>
    </row>
    <row r="194" spans="2:2" ht="13.95" customHeight="1">
      <c r="B194" s="16"/>
    </row>
    <row r="195" spans="2:2" ht="13.95" customHeight="1">
      <c r="B195" s="16"/>
    </row>
    <row r="196" spans="2:2" ht="13.95" customHeight="1">
      <c r="B196" s="16"/>
    </row>
    <row r="197" spans="2:2" ht="13.95" customHeight="1">
      <c r="B197" s="16"/>
    </row>
    <row r="198" spans="2:2" ht="13.95" customHeight="1">
      <c r="B198" s="16"/>
    </row>
    <row r="199" spans="2:2" ht="13.95" customHeight="1">
      <c r="B199" s="16"/>
    </row>
    <row r="200" spans="2:2" ht="13.95" customHeight="1">
      <c r="B200" s="16"/>
    </row>
    <row r="201" spans="2:2" ht="13.95" customHeight="1">
      <c r="B201" s="16"/>
    </row>
    <row r="202" spans="2:2" ht="13.95" customHeight="1">
      <c r="B202" s="16"/>
    </row>
    <row r="203" spans="2:2" ht="13.95" customHeight="1">
      <c r="B203" s="16"/>
    </row>
    <row r="204" spans="2:2" ht="13.95" customHeight="1">
      <c r="B204" s="16"/>
    </row>
    <row r="205" spans="2:2" ht="13.95" customHeight="1">
      <c r="B205" s="16"/>
    </row>
    <row r="206" spans="2:2" ht="13.95" customHeight="1">
      <c r="B206" s="16"/>
    </row>
    <row r="207" spans="2:2" ht="13.95" customHeight="1">
      <c r="B207" s="16"/>
    </row>
    <row r="208" spans="2:2" ht="13.95" customHeight="1">
      <c r="B208" s="16"/>
    </row>
    <row r="209" spans="2:2" ht="13.95" customHeight="1">
      <c r="B209" s="16"/>
    </row>
    <row r="210" spans="2:2" ht="13.95" customHeight="1">
      <c r="B210" s="16"/>
    </row>
    <row r="211" spans="2:2" ht="13.95" customHeight="1">
      <c r="B211" s="16"/>
    </row>
    <row r="212" spans="2:2" ht="13.95" customHeight="1">
      <c r="B212" s="16"/>
    </row>
    <row r="213" spans="2:2" ht="13.95" customHeight="1">
      <c r="B213" s="16"/>
    </row>
    <row r="214" spans="2:2" ht="13.95" customHeight="1">
      <c r="B214" s="16"/>
    </row>
    <row r="215" spans="2:2" ht="13.95" customHeight="1">
      <c r="B215" s="16"/>
    </row>
    <row r="216" spans="2:2" ht="13.95" customHeight="1">
      <c r="B216" s="16"/>
    </row>
    <row r="217" spans="2:2" ht="13.95" customHeight="1">
      <c r="B217" s="16"/>
    </row>
    <row r="218" spans="2:2" ht="13.95" customHeight="1">
      <c r="B218" s="16"/>
    </row>
    <row r="219" spans="2:2" ht="13.95" customHeight="1">
      <c r="B219" s="16"/>
    </row>
    <row r="220" spans="2:2" ht="13.95" customHeight="1">
      <c r="B220" s="16"/>
    </row>
    <row r="221" spans="2:2" ht="13.95" customHeight="1">
      <c r="B221" s="16"/>
    </row>
    <row r="222" spans="2:2" ht="13.95" customHeight="1">
      <c r="B222" s="16"/>
    </row>
    <row r="223" spans="2:2" ht="13.95" customHeight="1">
      <c r="B223" s="16"/>
    </row>
    <row r="224" spans="2:2" ht="13.95" customHeight="1">
      <c r="B224" s="16"/>
    </row>
    <row r="225" spans="2:2" ht="13.95" customHeight="1">
      <c r="B225" s="16"/>
    </row>
    <row r="226" spans="2:2" ht="13.95" customHeight="1">
      <c r="B226" s="16"/>
    </row>
    <row r="227" spans="2:2" ht="13.95" customHeight="1">
      <c r="B227" s="16"/>
    </row>
    <row r="228" spans="2:2" ht="13.95" customHeight="1">
      <c r="B228" s="16"/>
    </row>
    <row r="229" spans="2:2" ht="13.95" customHeight="1">
      <c r="B229" s="16"/>
    </row>
    <row r="230" spans="2:2" ht="13.95" customHeight="1">
      <c r="B230" s="16"/>
    </row>
    <row r="231" spans="2:2" ht="13.95" customHeight="1">
      <c r="B231" s="16"/>
    </row>
    <row r="232" spans="2:2" ht="13.95" customHeight="1">
      <c r="B232" s="16"/>
    </row>
    <row r="233" spans="2:2" ht="13.95" customHeight="1">
      <c r="B233" s="16"/>
    </row>
    <row r="234" spans="2:2" ht="13.95" customHeight="1">
      <c r="B234" s="16"/>
    </row>
    <row r="235" spans="2:2" ht="13.95" customHeight="1">
      <c r="B235" s="16"/>
    </row>
    <row r="236" spans="2:2" ht="13.95" customHeight="1">
      <c r="B236" s="16"/>
    </row>
    <row r="237" spans="2:2" ht="13.95" customHeight="1">
      <c r="B237" s="16"/>
    </row>
    <row r="238" spans="2:2" ht="13.95" customHeight="1">
      <c r="B238" s="16"/>
    </row>
    <row r="239" spans="2:2" ht="13.95" customHeight="1">
      <c r="B239" s="16"/>
    </row>
    <row r="240" spans="2:2" ht="13.95" customHeight="1">
      <c r="B240" s="16"/>
    </row>
    <row r="241" spans="2:2" ht="13.95" customHeight="1">
      <c r="B241" s="16"/>
    </row>
    <row r="242" spans="2:2" ht="13.95" customHeight="1">
      <c r="B242" s="16"/>
    </row>
    <row r="243" spans="2:2" ht="13.95" customHeight="1">
      <c r="B243" s="16"/>
    </row>
    <row r="244" spans="2:2" ht="13.95" customHeight="1">
      <c r="B244" s="16"/>
    </row>
    <row r="245" spans="2:2" ht="13.95" customHeight="1">
      <c r="B245" s="16"/>
    </row>
    <row r="246" spans="2:2" ht="13.95" customHeight="1">
      <c r="B246" s="16"/>
    </row>
    <row r="247" spans="2:2" ht="13.95" customHeight="1">
      <c r="B247" s="16"/>
    </row>
    <row r="248" spans="2:2" ht="13.95" customHeight="1">
      <c r="B248" s="16"/>
    </row>
    <row r="249" spans="2:2" ht="13.95" customHeight="1">
      <c r="B249" s="16"/>
    </row>
    <row r="250" spans="2:2" ht="13.95" customHeight="1">
      <c r="B250" s="16"/>
    </row>
    <row r="251" spans="2:2" ht="13.95" customHeight="1">
      <c r="B251" s="16"/>
    </row>
    <row r="252" spans="2:2" ht="13.95" customHeight="1">
      <c r="B252" s="16"/>
    </row>
    <row r="253" spans="2:2" ht="13.95" customHeight="1">
      <c r="B253" s="16"/>
    </row>
    <row r="254" spans="2:2" ht="13.95" customHeight="1">
      <c r="B254" s="16"/>
    </row>
    <row r="255" spans="2:2" ht="13.95" customHeight="1">
      <c r="B255" s="16"/>
    </row>
    <row r="256" spans="2:2" ht="13.95" customHeight="1">
      <c r="B256" s="16"/>
    </row>
    <row r="257" spans="2:2" ht="13.95" customHeight="1">
      <c r="B257" s="16"/>
    </row>
    <row r="258" spans="2:2" ht="13.95" customHeight="1">
      <c r="B258" s="16"/>
    </row>
    <row r="259" spans="2:2" ht="13.95" customHeight="1">
      <c r="B259" s="16"/>
    </row>
    <row r="260" spans="2:2" ht="13.95" customHeight="1">
      <c r="B260" s="16"/>
    </row>
    <row r="261" spans="2:2" ht="13.95" customHeight="1">
      <c r="B261" s="16"/>
    </row>
    <row r="262" spans="2:2" ht="13.95" customHeight="1">
      <c r="B262" s="16"/>
    </row>
    <row r="263" spans="2:2" ht="13.95" customHeight="1">
      <c r="B263" s="16"/>
    </row>
    <row r="264" spans="2:2" ht="13.95" customHeight="1">
      <c r="B264" s="16"/>
    </row>
    <row r="265" spans="2:2" ht="13.95" customHeight="1">
      <c r="B265" s="16"/>
    </row>
    <row r="266" spans="2:2" ht="13.95" customHeight="1">
      <c r="B266" s="16"/>
    </row>
    <row r="267" spans="2:2" ht="13.95" customHeight="1">
      <c r="B267" s="16"/>
    </row>
    <row r="268" spans="2:2" ht="13.95" customHeight="1">
      <c r="B268" s="16"/>
    </row>
    <row r="269" spans="2:2" ht="13.95" customHeight="1">
      <c r="B269" s="16"/>
    </row>
    <row r="270" spans="2:2" ht="13.95" customHeight="1">
      <c r="B270" s="16"/>
    </row>
    <row r="271" spans="2:2" ht="13.95" customHeight="1">
      <c r="B271" s="16"/>
    </row>
    <row r="272" spans="2:2" ht="13.95" customHeight="1">
      <c r="B272" s="16"/>
    </row>
    <row r="273" spans="2:2" ht="13.95" customHeight="1">
      <c r="B273" s="16"/>
    </row>
    <row r="274" spans="2:2" ht="13.95" customHeight="1">
      <c r="B274" s="16"/>
    </row>
    <row r="275" spans="2:2" ht="13.95" customHeight="1">
      <c r="B275" s="16"/>
    </row>
    <row r="276" spans="2:2" ht="13.95" customHeight="1">
      <c r="B276" s="16"/>
    </row>
    <row r="277" spans="2:2" ht="13.95" customHeight="1">
      <c r="B277" s="16"/>
    </row>
    <row r="278" spans="2:2" ht="13.95" customHeight="1">
      <c r="B278" s="16"/>
    </row>
    <row r="279" spans="2:2" ht="13.95" customHeight="1">
      <c r="B279" s="16"/>
    </row>
    <row r="280" spans="2:2" ht="13.95" customHeight="1">
      <c r="B280" s="16"/>
    </row>
    <row r="281" spans="2:2" ht="13.95" customHeight="1">
      <c r="B281" s="16"/>
    </row>
    <row r="282" spans="2:2" ht="13.95" customHeight="1">
      <c r="B282" s="16"/>
    </row>
    <row r="283" spans="2:2" ht="13.95" customHeight="1">
      <c r="B283" s="16"/>
    </row>
    <row r="284" spans="2:2" ht="13.95" customHeight="1">
      <c r="B284" s="16"/>
    </row>
    <row r="285" spans="2:2" ht="13.95" customHeight="1">
      <c r="B285" s="16"/>
    </row>
    <row r="286" spans="2:2" ht="13.95" customHeight="1">
      <c r="B286" s="16"/>
    </row>
    <row r="287" spans="2:2" ht="13.95" customHeight="1">
      <c r="B287" s="16"/>
    </row>
    <row r="288" spans="2:2" ht="13.95" customHeight="1">
      <c r="B288" s="16"/>
    </row>
    <row r="289" spans="2:2" ht="13.95" customHeight="1">
      <c r="B289" s="16"/>
    </row>
    <row r="290" spans="2:2" ht="13.95" customHeight="1">
      <c r="B290" s="16"/>
    </row>
    <row r="291" spans="2:2" ht="13.95" customHeight="1">
      <c r="B291" s="16"/>
    </row>
    <row r="292" spans="2:2" ht="13.95" customHeight="1">
      <c r="B292" s="16"/>
    </row>
    <row r="293" spans="2:2" ht="13.95" customHeight="1">
      <c r="B293" s="16"/>
    </row>
    <row r="294" spans="2:2" ht="13.95" customHeight="1">
      <c r="B294" s="16"/>
    </row>
    <row r="295" spans="2:2" ht="13.95" customHeight="1">
      <c r="B295" s="16"/>
    </row>
    <row r="296" spans="2:2" ht="13.95" customHeight="1">
      <c r="B296" s="16"/>
    </row>
    <row r="297" spans="2:2" ht="13.95" customHeight="1">
      <c r="B297" s="16"/>
    </row>
    <row r="298" spans="2:2" ht="13.95" customHeight="1">
      <c r="B298" s="16"/>
    </row>
    <row r="299" spans="2:2" ht="13.95" customHeight="1">
      <c r="B299" s="16"/>
    </row>
    <row r="300" spans="2:2" ht="13.95" customHeight="1">
      <c r="B300" s="16"/>
    </row>
    <row r="301" spans="2:2" ht="13.95" customHeight="1">
      <c r="B301" s="16"/>
    </row>
    <row r="302" spans="2:2" ht="13.95" customHeight="1">
      <c r="B302" s="16"/>
    </row>
    <row r="303" spans="2:2" ht="13.95" customHeight="1">
      <c r="B303" s="16"/>
    </row>
    <row r="304" spans="2:2" ht="13.95" customHeight="1">
      <c r="B304" s="16"/>
    </row>
    <row r="305" spans="2:2" ht="13.95" customHeight="1">
      <c r="B305" s="16"/>
    </row>
    <row r="306" spans="2:2" ht="13.95" customHeight="1">
      <c r="B306" s="16"/>
    </row>
    <row r="307" spans="2:2" ht="13.95" customHeight="1">
      <c r="B307" s="16"/>
    </row>
    <row r="308" spans="2:2" ht="13.95" customHeight="1">
      <c r="B308" s="16"/>
    </row>
    <row r="309" spans="2:2" ht="13.95" customHeight="1">
      <c r="B309" s="16"/>
    </row>
    <row r="310" spans="2:2" ht="13.95" customHeight="1">
      <c r="B310" s="16"/>
    </row>
    <row r="311" spans="2:2" ht="13.95" customHeight="1">
      <c r="B311" s="16"/>
    </row>
    <row r="312" spans="2:2" ht="13.95" customHeight="1">
      <c r="B312" s="16"/>
    </row>
    <row r="313" spans="2:2" ht="13.95" customHeight="1">
      <c r="B313" s="16"/>
    </row>
    <row r="314" spans="2:2" ht="13.95" customHeight="1">
      <c r="B314" s="16"/>
    </row>
    <row r="315" spans="2:2" ht="13.95" customHeight="1">
      <c r="B315" s="16"/>
    </row>
    <row r="316" spans="2:2" ht="13.95" customHeight="1">
      <c r="B316" s="16"/>
    </row>
    <row r="317" spans="2:2" ht="13.95" customHeight="1">
      <c r="B317" s="16"/>
    </row>
    <row r="318" spans="2:2" ht="13.95" customHeight="1">
      <c r="B318" s="16"/>
    </row>
    <row r="319" spans="2:2" ht="13.95" customHeight="1">
      <c r="B319" s="16"/>
    </row>
    <row r="320" spans="2:2" ht="13.95" customHeight="1">
      <c r="B320" s="16"/>
    </row>
    <row r="321" spans="2:2" ht="13.95" customHeight="1">
      <c r="B321" s="16"/>
    </row>
    <row r="322" spans="2:2" ht="13.95" customHeight="1">
      <c r="B322" s="16"/>
    </row>
    <row r="323" spans="2:2" ht="13.95" customHeight="1">
      <c r="B323" s="16"/>
    </row>
    <row r="324" spans="2:2" ht="13.95" customHeight="1">
      <c r="B324" s="16"/>
    </row>
    <row r="325" spans="2:2" ht="13.95" customHeight="1">
      <c r="B325" s="16"/>
    </row>
    <row r="326" spans="2:2" ht="13.95" customHeight="1">
      <c r="B326" s="16"/>
    </row>
    <row r="327" spans="2:2" ht="13.95" customHeight="1">
      <c r="B327" s="16"/>
    </row>
    <row r="328" spans="2:2" ht="13.95" customHeight="1">
      <c r="B328" s="16"/>
    </row>
    <row r="329" spans="2:2" ht="13.95" customHeight="1">
      <c r="B329" s="16"/>
    </row>
    <row r="330" spans="2:2" ht="13.95" customHeight="1">
      <c r="B330" s="16"/>
    </row>
    <row r="331" spans="2:2" ht="13.95" customHeight="1">
      <c r="B331" s="16"/>
    </row>
    <row r="332" spans="2:2" ht="13.95" customHeight="1">
      <c r="B332" s="16"/>
    </row>
    <row r="333" spans="2:2" ht="13.95" customHeight="1">
      <c r="B333" s="16"/>
    </row>
    <row r="334" spans="2:2" ht="13.95" customHeight="1">
      <c r="B334" s="16"/>
    </row>
    <row r="335" spans="2:2" ht="13.95" customHeight="1">
      <c r="B335" s="16"/>
    </row>
    <row r="336" spans="2:2" ht="13.95" customHeight="1">
      <c r="B336" s="16"/>
    </row>
    <row r="337" spans="2:2" ht="13.95" customHeight="1">
      <c r="B337" s="16"/>
    </row>
    <row r="338" spans="2:2" ht="13.95" customHeight="1">
      <c r="B338" s="16"/>
    </row>
    <row r="339" spans="2:2" ht="13.95" customHeight="1">
      <c r="B339" s="16"/>
    </row>
    <row r="340" spans="2:2" ht="13.95" customHeight="1">
      <c r="B340" s="16"/>
    </row>
    <row r="341" spans="2:2" ht="13.95" customHeight="1">
      <c r="B341" s="16"/>
    </row>
    <row r="342" spans="2:2" ht="13.95" customHeight="1">
      <c r="B342" s="16"/>
    </row>
    <row r="343" spans="2:2" ht="13.95" customHeight="1">
      <c r="B343" s="16"/>
    </row>
    <row r="344" spans="2:2" ht="13.95" customHeight="1">
      <c r="B344" s="16"/>
    </row>
    <row r="345" spans="2:2" ht="13.95" customHeight="1">
      <c r="B345" s="16"/>
    </row>
    <row r="346" spans="2:2" ht="13.95" customHeight="1">
      <c r="B346" s="16"/>
    </row>
    <row r="347" spans="2:2" ht="13.95" customHeight="1">
      <c r="B347" s="16"/>
    </row>
    <row r="348" spans="2:2" ht="13.95" customHeight="1">
      <c r="B348" s="16"/>
    </row>
    <row r="349" spans="2:2" ht="13.95" customHeight="1">
      <c r="B349" s="16"/>
    </row>
    <row r="350" spans="2:2" ht="13.95" customHeight="1">
      <c r="B350" s="16"/>
    </row>
    <row r="351" spans="2:2" ht="13.95" customHeight="1">
      <c r="B351" s="16"/>
    </row>
    <row r="352" spans="2:2" ht="13.95" customHeight="1">
      <c r="B352" s="16"/>
    </row>
    <row r="353" spans="2:2" ht="13.95" customHeight="1">
      <c r="B353" s="16"/>
    </row>
    <row r="354" spans="2:2" ht="13.95" customHeight="1">
      <c r="B354" s="16"/>
    </row>
    <row r="355" spans="2:2" ht="13.95" customHeight="1">
      <c r="B355" s="16"/>
    </row>
    <row r="356" spans="2:2" ht="13.95" customHeight="1">
      <c r="B356" s="16"/>
    </row>
    <row r="357" spans="2:2" ht="13.95" customHeight="1">
      <c r="B357" s="16"/>
    </row>
    <row r="358" spans="2:2" ht="13.95" customHeight="1">
      <c r="B358" s="16"/>
    </row>
    <row r="359" spans="2:2" ht="13.95" customHeight="1">
      <c r="B359" s="16"/>
    </row>
    <row r="360" spans="2:2" ht="13.95" customHeight="1">
      <c r="B360" s="16"/>
    </row>
    <row r="361" spans="2:2" ht="13.95" customHeight="1">
      <c r="B361" s="16"/>
    </row>
    <row r="362" spans="2:2" ht="13.95" customHeight="1">
      <c r="B362" s="16"/>
    </row>
    <row r="363" spans="2:2" ht="13.95" customHeight="1">
      <c r="B363" s="16"/>
    </row>
    <row r="364" spans="2:2" ht="13.95" customHeight="1">
      <c r="B364" s="16"/>
    </row>
    <row r="365" spans="2:2" ht="13.95" customHeight="1">
      <c r="B365" s="16"/>
    </row>
    <row r="366" spans="2:2" ht="13.95" customHeight="1">
      <c r="B366" s="16"/>
    </row>
    <row r="367" spans="2:2" ht="13.95" customHeight="1">
      <c r="B367" s="16"/>
    </row>
    <row r="368" spans="2:2" ht="13.95" customHeight="1">
      <c r="B368" s="16"/>
    </row>
    <row r="369" spans="2:2" ht="13.95" customHeight="1">
      <c r="B369" s="16"/>
    </row>
    <row r="370" spans="2:2" ht="13.95" customHeight="1">
      <c r="B370" s="16"/>
    </row>
    <row r="371" spans="2:2" ht="13.95" customHeight="1">
      <c r="B371" s="16"/>
    </row>
    <row r="372" spans="2:2" ht="13.95" customHeight="1">
      <c r="B372" s="16"/>
    </row>
    <row r="373" spans="2:2" ht="13.95" customHeight="1">
      <c r="B373" s="16"/>
    </row>
    <row r="374" spans="2:2" ht="13.95" customHeight="1">
      <c r="B374" s="16"/>
    </row>
    <row r="375" spans="2:2" ht="13.95" customHeight="1">
      <c r="B375" s="16"/>
    </row>
    <row r="376" spans="2:2" ht="13.95" customHeight="1">
      <c r="B376" s="16"/>
    </row>
    <row r="377" spans="2:2" ht="13.95" customHeight="1">
      <c r="B377" s="16"/>
    </row>
    <row r="378" spans="2:2" ht="13.95" customHeight="1">
      <c r="B378" s="16"/>
    </row>
    <row r="379" spans="2:2" ht="13.95" customHeight="1">
      <c r="B379" s="16"/>
    </row>
    <row r="380" spans="2:2" ht="13.95" customHeight="1">
      <c r="B380" s="16"/>
    </row>
    <row r="381" spans="2:2" ht="13.95" customHeight="1">
      <c r="B381" s="16"/>
    </row>
    <row r="382" spans="2:2" ht="13.95" customHeight="1">
      <c r="B382" s="16"/>
    </row>
    <row r="383" spans="2:2" ht="13.95" customHeight="1">
      <c r="B383" s="16"/>
    </row>
    <row r="384" spans="2:2" ht="13.95" customHeight="1">
      <c r="B384" s="16"/>
    </row>
    <row r="385" spans="2:2" ht="13.95" customHeight="1">
      <c r="B385" s="16"/>
    </row>
    <row r="386" spans="2:2" ht="13.95" customHeight="1">
      <c r="B386" s="16"/>
    </row>
    <row r="387" spans="2:2" ht="13.95" customHeight="1">
      <c r="B387" s="16"/>
    </row>
    <row r="388" spans="2:2" ht="13.95" customHeight="1">
      <c r="B388" s="16"/>
    </row>
    <row r="389" spans="2:2" ht="13.95" customHeight="1">
      <c r="B389" s="16"/>
    </row>
    <row r="390" spans="2:2" ht="13.95" customHeight="1">
      <c r="B390" s="16"/>
    </row>
    <row r="391" spans="2:2" ht="13.95" customHeight="1">
      <c r="B391" s="16"/>
    </row>
    <row r="392" spans="2:2" ht="13.95" customHeight="1">
      <c r="B392" s="16"/>
    </row>
    <row r="393" spans="2:2" ht="13.95" customHeight="1">
      <c r="B393" s="16"/>
    </row>
    <row r="394" spans="2:2" ht="13.95" customHeight="1">
      <c r="B394" s="16"/>
    </row>
    <row r="395" spans="2:2" ht="13.95" customHeight="1">
      <c r="B395" s="16"/>
    </row>
    <row r="396" spans="2:2" ht="13.95" customHeight="1">
      <c r="B396" s="16"/>
    </row>
    <row r="397" spans="2:2" ht="13.95" customHeight="1">
      <c r="B397" s="16"/>
    </row>
    <row r="398" spans="2:2" ht="13.95" customHeight="1">
      <c r="B398" s="16"/>
    </row>
    <row r="399" spans="2:2" ht="13.95" customHeight="1">
      <c r="B399" s="16"/>
    </row>
    <row r="400" spans="2:2" ht="13.95" customHeight="1">
      <c r="B400" s="16"/>
    </row>
    <row r="401" spans="2:2" ht="13.95" customHeight="1">
      <c r="B401" s="16"/>
    </row>
    <row r="402" spans="2:2" ht="13.95" customHeight="1">
      <c r="B402" s="16"/>
    </row>
    <row r="403" spans="2:2" ht="13.95" customHeight="1">
      <c r="B403" s="16"/>
    </row>
    <row r="404" spans="2:2" ht="13.95" customHeight="1">
      <c r="B404" s="16"/>
    </row>
    <row r="405" spans="2:2" ht="13.95" customHeight="1">
      <c r="B405" s="16"/>
    </row>
    <row r="406" spans="2:2" ht="13.95" customHeight="1">
      <c r="B406" s="16"/>
    </row>
    <row r="407" spans="2:2" ht="13.95" customHeight="1">
      <c r="B407" s="16"/>
    </row>
    <row r="408" spans="2:2" ht="13.95" customHeight="1">
      <c r="B408" s="16"/>
    </row>
    <row r="409" spans="2:2" ht="13.95" customHeight="1">
      <c r="B409" s="16"/>
    </row>
    <row r="410" spans="2:2" ht="13.95" customHeight="1">
      <c r="B410" s="16"/>
    </row>
    <row r="411" spans="2:2" ht="13.95" customHeight="1">
      <c r="B411" s="16"/>
    </row>
    <row r="412" spans="2:2" ht="13.95" customHeight="1">
      <c r="B412" s="16"/>
    </row>
    <row r="413" spans="2:2" ht="13.95" customHeight="1">
      <c r="B413" s="16"/>
    </row>
    <row r="414" spans="2:2" ht="13.95" customHeight="1">
      <c r="B414" s="16"/>
    </row>
    <row r="415" spans="2:2" ht="13.95" customHeight="1">
      <c r="B415" s="16"/>
    </row>
    <row r="416" spans="2:2" ht="13.95" customHeight="1">
      <c r="B416" s="16"/>
    </row>
    <row r="417" spans="2:2" ht="13.95" customHeight="1">
      <c r="B417" s="16"/>
    </row>
    <row r="418" spans="2:2" ht="13.95" customHeight="1">
      <c r="B418" s="16"/>
    </row>
    <row r="419" spans="2:2" ht="13.95" customHeight="1">
      <c r="B419" s="16"/>
    </row>
    <row r="420" spans="2:2" ht="13.95" customHeight="1">
      <c r="B420" s="16"/>
    </row>
    <row r="421" spans="2:2" ht="13.95" customHeight="1">
      <c r="B421" s="16"/>
    </row>
    <row r="422" spans="2:2" ht="13.95" customHeight="1">
      <c r="B422" s="16"/>
    </row>
    <row r="423" spans="2:2" ht="13.95" customHeight="1">
      <c r="B423" s="16"/>
    </row>
    <row r="424" spans="2:2" ht="13.95" customHeight="1">
      <c r="B424" s="16"/>
    </row>
    <row r="425" spans="2:2" ht="13.95" customHeight="1">
      <c r="B425" s="16"/>
    </row>
    <row r="426" spans="2:2" ht="13.95" customHeight="1">
      <c r="B426" s="16"/>
    </row>
    <row r="427" spans="2:2" ht="13.95" customHeight="1">
      <c r="B427" s="16"/>
    </row>
    <row r="428" spans="2:2" ht="13.95" customHeight="1">
      <c r="B428" s="16"/>
    </row>
    <row r="429" spans="2:2" ht="13.95" customHeight="1">
      <c r="B429" s="16"/>
    </row>
    <row r="430" spans="2:2" ht="13.95" customHeight="1">
      <c r="B430" s="16"/>
    </row>
    <row r="431" spans="2:2" ht="13.95" customHeight="1">
      <c r="B431" s="16"/>
    </row>
    <row r="432" spans="2:2" ht="13.95" customHeight="1">
      <c r="B432" s="16"/>
    </row>
    <row r="433" spans="2:2" ht="13.95" customHeight="1">
      <c r="B433" s="16"/>
    </row>
    <row r="434" spans="2:2" ht="13.95" customHeight="1">
      <c r="B434" s="16"/>
    </row>
    <row r="435" spans="2:2" ht="13.95" customHeight="1">
      <c r="B435" s="16"/>
    </row>
    <row r="436" spans="2:2" ht="13.95" customHeight="1">
      <c r="B436" s="16"/>
    </row>
    <row r="437" spans="2:2" ht="13.95" customHeight="1">
      <c r="B437" s="16"/>
    </row>
    <row r="438" spans="2:2" ht="13.95" customHeight="1">
      <c r="B438" s="16"/>
    </row>
    <row r="439" spans="2:2" ht="13.95" customHeight="1">
      <c r="B439" s="16"/>
    </row>
    <row r="440" spans="2:2" ht="13.95" customHeight="1">
      <c r="B440" s="16"/>
    </row>
    <row r="441" spans="2:2" ht="13.95" customHeight="1">
      <c r="B441" s="16"/>
    </row>
    <row r="442" spans="2:2" ht="13.95" customHeight="1">
      <c r="B442" s="16"/>
    </row>
    <row r="443" spans="2:2" ht="13.95" customHeight="1">
      <c r="B443" s="16"/>
    </row>
    <row r="444" spans="2:2" ht="13.95" customHeight="1">
      <c r="B444" s="16"/>
    </row>
    <row r="445" spans="2:2" ht="13.95" customHeight="1">
      <c r="B445" s="16"/>
    </row>
    <row r="446" spans="2:2" ht="13.95" customHeight="1">
      <c r="B446" s="16"/>
    </row>
    <row r="447" spans="2:2" ht="13.95" customHeight="1">
      <c r="B447" s="16"/>
    </row>
    <row r="448" spans="2:2" ht="13.95" customHeight="1">
      <c r="B448" s="16"/>
    </row>
    <row r="449" spans="2:2" ht="13.95" customHeight="1">
      <c r="B449" s="16"/>
    </row>
    <row r="450" spans="2:2" ht="13.95" customHeight="1">
      <c r="B450" s="16"/>
    </row>
    <row r="451" spans="2:2" ht="13.95" customHeight="1">
      <c r="B451" s="16"/>
    </row>
    <row r="452" spans="2:2" ht="13.95" customHeight="1">
      <c r="B452" s="16"/>
    </row>
    <row r="453" spans="2:2" ht="13.95" customHeight="1">
      <c r="B453" s="16"/>
    </row>
    <row r="454" spans="2:2" ht="13.95" customHeight="1">
      <c r="B454" s="16"/>
    </row>
    <row r="455" spans="2:2" ht="13.95" customHeight="1">
      <c r="B455" s="16"/>
    </row>
    <row r="456" spans="2:2" ht="13.95" customHeight="1">
      <c r="B456" s="16"/>
    </row>
    <row r="457" spans="2:2" ht="13.95" customHeight="1">
      <c r="B457" s="16"/>
    </row>
    <row r="458" spans="2:2" ht="13.95" customHeight="1">
      <c r="B458" s="16"/>
    </row>
    <row r="459" spans="2:2" ht="13.95" customHeight="1">
      <c r="B459" s="16"/>
    </row>
    <row r="460" spans="2:2" ht="13.95" customHeight="1">
      <c r="B460" s="16"/>
    </row>
    <row r="461" spans="2:2" ht="13.95" customHeight="1">
      <c r="B461" s="16"/>
    </row>
    <row r="462" spans="2:2" ht="13.95" customHeight="1">
      <c r="B462" s="16"/>
    </row>
    <row r="463" spans="2:2" ht="13.95" customHeight="1">
      <c r="B463" s="16"/>
    </row>
    <row r="464" spans="2:2" ht="13.95" customHeight="1">
      <c r="B464" s="16"/>
    </row>
    <row r="465" spans="2:2" ht="13.95" customHeight="1">
      <c r="B465" s="16"/>
    </row>
    <row r="466" spans="2:2" ht="13.95" customHeight="1">
      <c r="B466" s="16"/>
    </row>
    <row r="467" spans="2:2" ht="13.95" customHeight="1">
      <c r="B467" s="16"/>
    </row>
    <row r="468" spans="2:2" ht="13.95" customHeight="1">
      <c r="B468" s="16"/>
    </row>
    <row r="469" spans="2:2" ht="13.95" customHeight="1">
      <c r="B469" s="16"/>
    </row>
    <row r="470" spans="2:2" ht="13.95" customHeight="1">
      <c r="B470" s="16"/>
    </row>
    <row r="471" spans="2:2" ht="13.95" customHeight="1">
      <c r="B471" s="16"/>
    </row>
    <row r="472" spans="2:2" ht="13.95" customHeight="1">
      <c r="B472" s="16"/>
    </row>
    <row r="473" spans="2:2" ht="13.95" customHeight="1">
      <c r="B473" s="16"/>
    </row>
    <row r="474" spans="2:2" ht="13.95" customHeight="1">
      <c r="B474" s="16"/>
    </row>
    <row r="475" spans="2:2" ht="13.95" customHeight="1">
      <c r="B475" s="16"/>
    </row>
    <row r="476" spans="2:2" ht="13.95" customHeight="1">
      <c r="B476" s="16"/>
    </row>
    <row r="477" spans="2:2" ht="13.95" customHeight="1">
      <c r="B477" s="16"/>
    </row>
    <row r="478" spans="2:2" ht="13.95" customHeight="1">
      <c r="B478" s="16"/>
    </row>
    <row r="479" spans="2:2" ht="13.95" customHeight="1">
      <c r="B479" s="16"/>
    </row>
    <row r="480" spans="2:2" ht="13.95" customHeight="1">
      <c r="B480" s="16"/>
    </row>
    <row r="481" spans="2:2" ht="13.95" customHeight="1">
      <c r="B481" s="16"/>
    </row>
    <row r="482" spans="2:2" ht="13.95" customHeight="1">
      <c r="B482" s="16"/>
    </row>
    <row r="483" spans="2:2" ht="13.95" customHeight="1">
      <c r="B483" s="16"/>
    </row>
    <row r="484" spans="2:2" ht="13.95" customHeight="1">
      <c r="B484" s="16"/>
    </row>
    <row r="485" spans="2:2" ht="13.95" customHeight="1">
      <c r="B485" s="16"/>
    </row>
    <row r="486" spans="2:2" ht="13.95" customHeight="1">
      <c r="B486" s="16"/>
    </row>
    <row r="487" spans="2:2" ht="13.95" customHeight="1">
      <c r="B487" s="16"/>
    </row>
    <row r="488" spans="2:2" ht="13.95" customHeight="1">
      <c r="B488" s="16"/>
    </row>
    <row r="489" spans="2:2" ht="13.95" customHeight="1">
      <c r="B489" s="16"/>
    </row>
    <row r="490" spans="2:2" ht="13.95" customHeight="1">
      <c r="B490" s="16"/>
    </row>
    <row r="491" spans="2:2" ht="13.95" customHeight="1">
      <c r="B491" s="16"/>
    </row>
    <row r="492" spans="2:2" ht="13.95" customHeight="1">
      <c r="B492" s="16"/>
    </row>
    <row r="493" spans="2:2" ht="13.95" customHeight="1">
      <c r="B493" s="16"/>
    </row>
    <row r="494" spans="2:2" ht="13.95" customHeight="1">
      <c r="B494" s="16"/>
    </row>
    <row r="495" spans="2:2" ht="13.95" customHeight="1">
      <c r="B495" s="16"/>
    </row>
    <row r="496" spans="2:2" ht="13.95" customHeight="1">
      <c r="B496" s="16"/>
    </row>
    <row r="497" spans="2:2" ht="13.95" customHeight="1">
      <c r="B497" s="16"/>
    </row>
    <row r="498" spans="2:2" ht="13.95" customHeight="1">
      <c r="B498" s="16"/>
    </row>
    <row r="499" spans="2:2" ht="13.95" customHeight="1">
      <c r="B499" s="16"/>
    </row>
    <row r="500" spans="2:2" ht="13.95" customHeight="1">
      <c r="B500" s="16"/>
    </row>
    <row r="501" spans="2:2" ht="13.95" customHeight="1">
      <c r="B501" s="16"/>
    </row>
    <row r="502" spans="2:2" ht="13.95" customHeight="1">
      <c r="B502" s="16"/>
    </row>
    <row r="503" spans="2:2" ht="13.95" customHeight="1">
      <c r="B503" s="16"/>
    </row>
    <row r="504" spans="2:2" ht="13.95" customHeight="1">
      <c r="B504" s="16"/>
    </row>
    <row r="505" spans="2:2" ht="13.95" customHeight="1">
      <c r="B505" s="16"/>
    </row>
    <row r="506" spans="2:2" ht="13.95" customHeight="1">
      <c r="B506" s="16"/>
    </row>
    <row r="507" spans="2:2" ht="13.95" customHeight="1">
      <c r="B507" s="16"/>
    </row>
    <row r="508" spans="2:2" ht="13.95" customHeight="1">
      <c r="B508" s="16"/>
    </row>
    <row r="509" spans="2:2" ht="13.95" customHeight="1">
      <c r="B509" s="16"/>
    </row>
    <row r="510" spans="2:2" ht="13.95" customHeight="1">
      <c r="B510" s="16"/>
    </row>
    <row r="511" spans="2:2" ht="13.95" customHeight="1">
      <c r="B511" s="16"/>
    </row>
    <row r="512" spans="2:2" ht="13.95" customHeight="1">
      <c r="B512" s="16"/>
    </row>
    <row r="513" spans="2:2" ht="13.95" customHeight="1">
      <c r="B513" s="16"/>
    </row>
    <row r="514" spans="2:2" ht="13.95" customHeight="1">
      <c r="B514" s="16"/>
    </row>
    <row r="515" spans="2:2" ht="13.95" customHeight="1">
      <c r="B515" s="16"/>
    </row>
    <row r="516" spans="2:2" ht="13.95" customHeight="1">
      <c r="B516" s="16"/>
    </row>
    <row r="517" spans="2:2" ht="13.95" customHeight="1">
      <c r="B517" s="16"/>
    </row>
    <row r="518" spans="2:2" ht="13.95" customHeight="1">
      <c r="B518" s="16"/>
    </row>
    <row r="519" spans="2:2" ht="13.95" customHeight="1">
      <c r="B519" s="16"/>
    </row>
    <row r="520" spans="2:2" ht="13.95" customHeight="1">
      <c r="B520" s="16"/>
    </row>
    <row r="521" spans="2:2" ht="13.95" customHeight="1">
      <c r="B521" s="16"/>
    </row>
    <row r="522" spans="2:2" ht="13.95" customHeight="1">
      <c r="B522" s="16"/>
    </row>
    <row r="523" spans="2:2" ht="13.95" customHeight="1">
      <c r="B523" s="16"/>
    </row>
    <row r="524" spans="2:2" ht="13.95" customHeight="1">
      <c r="B524" s="16"/>
    </row>
    <row r="525" spans="2:2" ht="13.95" customHeight="1">
      <c r="B525" s="16"/>
    </row>
    <row r="526" spans="2:2" ht="13.95" customHeight="1">
      <c r="B526" s="16"/>
    </row>
    <row r="527" spans="2:2" ht="13.95" customHeight="1">
      <c r="B527" s="16"/>
    </row>
    <row r="528" spans="2:2" ht="13.95" customHeight="1">
      <c r="B528" s="16"/>
    </row>
    <row r="529" spans="2:2" ht="13.95" customHeight="1">
      <c r="B529" s="16"/>
    </row>
    <row r="530" spans="2:2" ht="13.95" customHeight="1">
      <c r="B530" s="16"/>
    </row>
    <row r="531" spans="2:2" ht="13.95" customHeight="1">
      <c r="B531" s="16"/>
    </row>
    <row r="532" spans="2:2" ht="13.95" customHeight="1">
      <c r="B532" s="16"/>
    </row>
    <row r="533" spans="2:2" ht="13.95" customHeight="1">
      <c r="B533" s="16"/>
    </row>
    <row r="534" spans="2:2" ht="13.95" customHeight="1">
      <c r="B534" s="16"/>
    </row>
    <row r="535" spans="2:2" ht="13.95" customHeight="1">
      <c r="B535" s="16"/>
    </row>
    <row r="536" spans="2:2" ht="13.95" customHeight="1">
      <c r="B536" s="16"/>
    </row>
    <row r="537" spans="2:2" ht="13.95" customHeight="1">
      <c r="B537" s="16"/>
    </row>
    <row r="538" spans="2:2" ht="13.95" customHeight="1">
      <c r="B538" s="16"/>
    </row>
    <row r="539" spans="2:2" ht="13.95" customHeight="1">
      <c r="B539" s="16"/>
    </row>
    <row r="540" spans="2:2" ht="13.95" customHeight="1">
      <c r="B540" s="16"/>
    </row>
    <row r="541" spans="2:2" ht="13.95" customHeight="1">
      <c r="B541" s="16"/>
    </row>
    <row r="542" spans="2:2" ht="13.95" customHeight="1">
      <c r="B542" s="16"/>
    </row>
    <row r="543" spans="2:2" ht="13.95" customHeight="1">
      <c r="B543" s="16"/>
    </row>
    <row r="544" spans="2:2" ht="13.95" customHeight="1">
      <c r="B544" s="16"/>
    </row>
    <row r="545" spans="2:2" ht="13.95" customHeight="1">
      <c r="B545" s="16"/>
    </row>
    <row r="546" spans="2:2" ht="13.95" customHeight="1">
      <c r="B546" s="16"/>
    </row>
    <row r="547" spans="2:2" ht="13.95" customHeight="1">
      <c r="B547" s="16"/>
    </row>
    <row r="548" spans="2:2" ht="13.95" customHeight="1">
      <c r="B548" s="16"/>
    </row>
    <row r="549" spans="2:2" ht="13.95" customHeight="1">
      <c r="B549" s="16"/>
    </row>
    <row r="550" spans="2:2" ht="13.95" customHeight="1">
      <c r="B550" s="16"/>
    </row>
    <row r="551" spans="2:2" ht="13.95" customHeight="1">
      <c r="B551" s="16"/>
    </row>
    <row r="552" spans="2:2" ht="13.95" customHeight="1">
      <c r="B552" s="16"/>
    </row>
    <row r="553" spans="2:2" ht="13.95" customHeight="1">
      <c r="B553" s="16"/>
    </row>
    <row r="554" spans="2:2" ht="13.95" customHeight="1">
      <c r="B554" s="16"/>
    </row>
    <row r="555" spans="2:2" ht="13.95" customHeight="1">
      <c r="B555" s="16"/>
    </row>
    <row r="556" spans="2:2" ht="13.95" customHeight="1">
      <c r="B556" s="16"/>
    </row>
    <row r="557" spans="2:2" ht="13.95" customHeight="1">
      <c r="B557" s="16"/>
    </row>
    <row r="558" spans="2:2" ht="13.95" customHeight="1">
      <c r="B558" s="16"/>
    </row>
    <row r="559" spans="2:2" ht="13.95" customHeight="1">
      <c r="B559" s="16"/>
    </row>
    <row r="560" spans="2:2" ht="13.95" customHeight="1">
      <c r="B560" s="16"/>
    </row>
    <row r="561" spans="2:2" ht="13.95" customHeight="1">
      <c r="B561" s="16"/>
    </row>
    <row r="562" spans="2:2" ht="13.95" customHeight="1">
      <c r="B562" s="16"/>
    </row>
    <row r="563" spans="2:2" ht="13.95" customHeight="1">
      <c r="B563" s="16"/>
    </row>
    <row r="564" spans="2:2" ht="13.95" customHeight="1">
      <c r="B564" s="16"/>
    </row>
    <row r="565" spans="2:2" ht="13.95" customHeight="1">
      <c r="B565" s="16"/>
    </row>
    <row r="566" spans="2:2" ht="13.95" customHeight="1">
      <c r="B566" s="16"/>
    </row>
    <row r="567" spans="2:2" ht="13.95" customHeight="1">
      <c r="B567" s="16"/>
    </row>
    <row r="568" spans="2:2" ht="13.95" customHeight="1">
      <c r="B568" s="16"/>
    </row>
    <row r="569" spans="2:2" ht="13.95" customHeight="1">
      <c r="B569" s="16"/>
    </row>
    <row r="570" spans="2:2" ht="13.95" customHeight="1">
      <c r="B570" s="16"/>
    </row>
    <row r="571" spans="2:2" ht="13.95" customHeight="1">
      <c r="B571" s="16"/>
    </row>
    <row r="572" spans="2:2" ht="13.95" customHeight="1">
      <c r="B572" s="16"/>
    </row>
    <row r="573" spans="2:2" ht="13.95" customHeight="1">
      <c r="B573" s="16"/>
    </row>
    <row r="574" spans="2:2" ht="13.95" customHeight="1">
      <c r="B574" s="16"/>
    </row>
    <row r="575" spans="2:2" ht="13.95" customHeight="1">
      <c r="B575" s="16"/>
    </row>
    <row r="576" spans="2:2" ht="13.95" customHeight="1">
      <c r="B576" s="16"/>
    </row>
    <row r="577" spans="2:2" ht="13.95" customHeight="1">
      <c r="B577" s="16"/>
    </row>
    <row r="578" spans="2:2" ht="13.95" customHeight="1">
      <c r="B578" s="16"/>
    </row>
    <row r="579" spans="2:2" ht="13.95" customHeight="1">
      <c r="B579" s="16"/>
    </row>
    <row r="580" spans="2:2" ht="13.95" customHeight="1">
      <c r="B580" s="16"/>
    </row>
    <row r="581" spans="2:2" ht="13.95" customHeight="1">
      <c r="B581" s="16"/>
    </row>
    <row r="582" spans="2:2" ht="13.95" customHeight="1">
      <c r="B582" s="16"/>
    </row>
    <row r="583" spans="2:2" ht="13.95" customHeight="1">
      <c r="B583" s="16"/>
    </row>
    <row r="584" spans="2:2" ht="13.95" customHeight="1">
      <c r="B584" s="16"/>
    </row>
    <row r="585" spans="2:2" ht="13.95" customHeight="1">
      <c r="B585" s="16"/>
    </row>
    <row r="586" spans="2:2" ht="13.95" customHeight="1">
      <c r="B586" s="16"/>
    </row>
    <row r="587" spans="2:2" ht="13.95" customHeight="1">
      <c r="B587" s="16"/>
    </row>
    <row r="588" spans="2:2" ht="13.95" customHeight="1">
      <c r="B588" s="16"/>
    </row>
    <row r="589" spans="2:2" ht="13.95" customHeight="1">
      <c r="B589" s="16"/>
    </row>
    <row r="590" spans="2:2" ht="13.95" customHeight="1">
      <c r="B590" s="16"/>
    </row>
    <row r="591" spans="2:2" ht="13.95" customHeight="1">
      <c r="B591" s="16"/>
    </row>
    <row r="592" spans="2:2" ht="13.95" customHeight="1">
      <c r="B592" s="16"/>
    </row>
    <row r="593" spans="2:2" ht="13.95" customHeight="1">
      <c r="B593" s="16"/>
    </row>
    <row r="594" spans="2:2" ht="13.95" customHeight="1">
      <c r="B594" s="16"/>
    </row>
    <row r="595" spans="2:2" ht="13.95" customHeight="1">
      <c r="B595" s="16"/>
    </row>
    <row r="596" spans="2:2" ht="13.95" customHeight="1">
      <c r="B596" s="16"/>
    </row>
    <row r="597" spans="2:2" ht="13.95" customHeight="1">
      <c r="B597" s="16"/>
    </row>
    <row r="598" spans="2:2" ht="13.95" customHeight="1">
      <c r="B598" s="16"/>
    </row>
    <row r="599" spans="2:2" ht="13.95" customHeight="1">
      <c r="B599" s="16"/>
    </row>
    <row r="600" spans="2:2" ht="13.95" customHeight="1">
      <c r="B600" s="16"/>
    </row>
    <row r="601" spans="2:2" ht="13.95" customHeight="1">
      <c r="B601" s="16"/>
    </row>
    <row r="602" spans="2:2" ht="13.95" customHeight="1">
      <c r="B602" s="16"/>
    </row>
    <row r="603" spans="2:2" ht="13.95" customHeight="1">
      <c r="B603" s="16"/>
    </row>
    <row r="604" spans="2:2" ht="13.95" customHeight="1">
      <c r="B604" s="16"/>
    </row>
    <row r="605" spans="2:2" ht="13.95" customHeight="1">
      <c r="B605" s="16"/>
    </row>
    <row r="606" spans="2:2" ht="13.95" customHeight="1">
      <c r="B606" s="16"/>
    </row>
    <row r="607" spans="2:2" ht="13.95" customHeight="1">
      <c r="B607" s="16"/>
    </row>
    <row r="608" spans="2:2" ht="13.95" customHeight="1">
      <c r="B608" s="16"/>
    </row>
    <row r="609" spans="2:2" ht="13.95" customHeight="1">
      <c r="B609" s="16"/>
    </row>
    <row r="610" spans="2:2" ht="13.95" customHeight="1">
      <c r="B610" s="16"/>
    </row>
    <row r="611" spans="2:2" ht="13.95" customHeight="1">
      <c r="B611" s="16"/>
    </row>
    <row r="612" spans="2:2" ht="13.95" customHeight="1">
      <c r="B612" s="16"/>
    </row>
    <row r="613" spans="2:2" ht="13.95" customHeight="1">
      <c r="B613" s="16"/>
    </row>
    <row r="614" spans="2:2" ht="13.95" customHeight="1">
      <c r="B614" s="16"/>
    </row>
    <row r="615" spans="2:2" ht="13.95" customHeight="1">
      <c r="B615" s="16"/>
    </row>
    <row r="616" spans="2:2" ht="13.95" customHeight="1">
      <c r="B616" s="16"/>
    </row>
    <row r="617" spans="2:2" ht="13.95" customHeight="1">
      <c r="B617" s="16"/>
    </row>
    <row r="618" spans="2:2" ht="13.95" customHeight="1">
      <c r="B618" s="16"/>
    </row>
    <row r="619" spans="2:2" ht="13.95" customHeight="1">
      <c r="B619" s="16"/>
    </row>
    <row r="620" spans="2:2" ht="13.95" customHeight="1">
      <c r="B620" s="16"/>
    </row>
    <row r="621" spans="2:2" ht="13.95" customHeight="1">
      <c r="B621" s="16"/>
    </row>
    <row r="622" spans="2:2" ht="13.95" customHeight="1">
      <c r="B622" s="16"/>
    </row>
    <row r="623" spans="2:2" ht="13.95" customHeight="1">
      <c r="B623" s="16"/>
    </row>
    <row r="624" spans="2:2" ht="13.95" customHeight="1">
      <c r="B624" s="16"/>
    </row>
    <row r="625" spans="2:2" ht="13.95" customHeight="1">
      <c r="B625" s="16"/>
    </row>
    <row r="626" spans="2:2" ht="13.95" customHeight="1">
      <c r="B626" s="16"/>
    </row>
    <row r="627" spans="2:2" ht="13.95" customHeight="1">
      <c r="B627" s="16"/>
    </row>
    <row r="628" spans="2:2" ht="13.95" customHeight="1">
      <c r="B628" s="16"/>
    </row>
    <row r="629" spans="2:2" ht="13.95" customHeight="1">
      <c r="B629" s="16"/>
    </row>
    <row r="630" spans="2:2" ht="13.95" customHeight="1">
      <c r="B630" s="16"/>
    </row>
    <row r="631" spans="2:2" ht="13.95" customHeight="1">
      <c r="B631" s="16"/>
    </row>
    <row r="632" spans="2:2" ht="13.95" customHeight="1">
      <c r="B632" s="16"/>
    </row>
    <row r="633" spans="2:2" ht="13.95" customHeight="1">
      <c r="B633" s="16"/>
    </row>
    <row r="634" spans="2:2" ht="13.95" customHeight="1">
      <c r="B634" s="16"/>
    </row>
    <row r="635" spans="2:2" ht="13.95" customHeight="1">
      <c r="B635" s="16"/>
    </row>
    <row r="636" spans="2:2" ht="13.95" customHeight="1">
      <c r="B636" s="16"/>
    </row>
    <row r="637" spans="2:2" ht="13.95" customHeight="1">
      <c r="B637" s="16"/>
    </row>
    <row r="638" spans="2:2" ht="13.95" customHeight="1">
      <c r="B638" s="16"/>
    </row>
    <row r="639" spans="2:2" ht="13.95" customHeight="1">
      <c r="B639" s="16"/>
    </row>
    <row r="640" spans="2:2" ht="13.95" customHeight="1">
      <c r="B640" s="16"/>
    </row>
    <row r="641" spans="2:2" ht="13.95" customHeight="1">
      <c r="B641" s="16"/>
    </row>
    <row r="642" spans="2:2" ht="13.95" customHeight="1">
      <c r="B642" s="16"/>
    </row>
    <row r="643" spans="2:2" ht="13.95" customHeight="1">
      <c r="B643" s="16"/>
    </row>
    <row r="644" spans="2:2" ht="13.95" customHeight="1">
      <c r="B644" s="16"/>
    </row>
    <row r="645" spans="2:2" ht="13.95" customHeight="1">
      <c r="B645" s="16"/>
    </row>
    <row r="646" spans="2:2" ht="13.95" customHeight="1">
      <c r="B646" s="16"/>
    </row>
    <row r="647" spans="2:2" ht="13.95" customHeight="1">
      <c r="B647" s="16"/>
    </row>
    <row r="648" spans="2:2" ht="13.95" customHeight="1">
      <c r="B648" s="16"/>
    </row>
    <row r="649" spans="2:2" ht="13.95" customHeight="1">
      <c r="B649" s="16"/>
    </row>
    <row r="650" spans="2:2" ht="13.95" customHeight="1">
      <c r="B650" s="16"/>
    </row>
    <row r="651" spans="2:2" ht="13.95" customHeight="1">
      <c r="B651" s="16"/>
    </row>
    <row r="652" spans="2:2" ht="13.95" customHeight="1">
      <c r="B652" s="16"/>
    </row>
    <row r="653" spans="2:2" ht="13.95" customHeight="1">
      <c r="B653" s="16"/>
    </row>
    <row r="654" spans="2:2" ht="13.95" customHeight="1">
      <c r="B654" s="16"/>
    </row>
    <row r="655" spans="2:2" ht="13.95" customHeight="1">
      <c r="B655" s="16"/>
    </row>
    <row r="656" spans="2:2" ht="13.95" customHeight="1">
      <c r="B656" s="16"/>
    </row>
    <row r="657" spans="2:2" ht="13.95" customHeight="1">
      <c r="B657" s="16"/>
    </row>
    <row r="658" spans="2:2" ht="13.95" customHeight="1">
      <c r="B658" s="16"/>
    </row>
    <row r="659" spans="2:2" ht="13.95" customHeight="1">
      <c r="B659" s="16"/>
    </row>
    <row r="660" spans="2:2" ht="13.95" customHeight="1">
      <c r="B660" s="16"/>
    </row>
    <row r="661" spans="2:2" ht="13.95" customHeight="1">
      <c r="B661" s="16"/>
    </row>
    <row r="662" spans="2:2" ht="13.95" customHeight="1">
      <c r="B662" s="16"/>
    </row>
    <row r="663" spans="2:2" ht="13.95" customHeight="1">
      <c r="B663" s="16"/>
    </row>
    <row r="664" spans="2:2" ht="13.95" customHeight="1">
      <c r="B664" s="16"/>
    </row>
    <row r="665" spans="2:2" ht="13.95" customHeight="1">
      <c r="B665" s="16"/>
    </row>
    <row r="666" spans="2:2" ht="13.95" customHeight="1">
      <c r="B666" s="16"/>
    </row>
    <row r="667" spans="2:2" ht="13.95" customHeight="1">
      <c r="B667" s="16"/>
    </row>
    <row r="668" spans="2:2" ht="13.95" customHeight="1">
      <c r="B668" s="16"/>
    </row>
    <row r="669" spans="2:2" ht="13.95" customHeight="1">
      <c r="B669" s="16"/>
    </row>
    <row r="670" spans="2:2" ht="13.95" customHeight="1">
      <c r="B670" s="16"/>
    </row>
    <row r="671" spans="2:2" ht="13.95" customHeight="1">
      <c r="B671" s="16"/>
    </row>
    <row r="672" spans="2:2" ht="13.95" customHeight="1">
      <c r="B672" s="16"/>
    </row>
    <row r="673" spans="2:2" ht="13.95" customHeight="1">
      <c r="B673" s="16"/>
    </row>
    <row r="674" spans="2:2" ht="13.95" customHeight="1">
      <c r="B674" s="16"/>
    </row>
    <row r="675" spans="2:2" ht="13.95" customHeight="1">
      <c r="B675" s="16"/>
    </row>
    <row r="676" spans="2:2" ht="13.95" customHeight="1">
      <c r="B676" s="16"/>
    </row>
    <row r="677" spans="2:2" ht="13.95" customHeight="1">
      <c r="B677" s="16"/>
    </row>
    <row r="678" spans="2:2" ht="13.95" customHeight="1">
      <c r="B678" s="16"/>
    </row>
    <row r="679" spans="2:2" ht="13.95" customHeight="1">
      <c r="B679" s="16"/>
    </row>
    <row r="680" spans="2:2" ht="13.95" customHeight="1">
      <c r="B680" s="16"/>
    </row>
    <row r="681" spans="2:2" ht="13.95" customHeight="1">
      <c r="B681" s="16"/>
    </row>
    <row r="682" spans="2:2" ht="13.95" customHeight="1">
      <c r="B682" s="16"/>
    </row>
    <row r="683" spans="2:2" ht="13.95" customHeight="1">
      <c r="B683" s="16"/>
    </row>
    <row r="684" spans="2:2" ht="13.95" customHeight="1">
      <c r="B684" s="16"/>
    </row>
    <row r="685" spans="2:2" ht="13.95" customHeight="1">
      <c r="B685" s="16"/>
    </row>
    <row r="686" spans="2:2" ht="13.95" customHeight="1">
      <c r="B686" s="16"/>
    </row>
    <row r="687" spans="2:2" ht="13.95" customHeight="1">
      <c r="B687" s="16"/>
    </row>
    <row r="688" spans="2:2" ht="13.95" customHeight="1">
      <c r="B688" s="16"/>
    </row>
    <row r="689" spans="2:2" ht="13.95" customHeight="1">
      <c r="B689" s="16"/>
    </row>
    <row r="690" spans="2:2" ht="13.95" customHeight="1">
      <c r="B690" s="16"/>
    </row>
    <row r="691" spans="2:2" ht="13.95" customHeight="1">
      <c r="B691" s="16"/>
    </row>
    <row r="692" spans="2:2" ht="13.95" customHeight="1">
      <c r="B692" s="16"/>
    </row>
    <row r="693" spans="2:2" ht="13.95" customHeight="1">
      <c r="B693" s="16"/>
    </row>
    <row r="694" spans="2:2" ht="13.95" customHeight="1">
      <c r="B694" s="16"/>
    </row>
    <row r="695" spans="2:2" ht="13.95" customHeight="1">
      <c r="B695" s="16"/>
    </row>
    <row r="696" spans="2:2" ht="13.95" customHeight="1">
      <c r="B696" s="16"/>
    </row>
    <row r="697" spans="2:2" ht="13.95" customHeight="1">
      <c r="B697" s="16"/>
    </row>
    <row r="698" spans="2:2" ht="13.95" customHeight="1">
      <c r="B698" s="16"/>
    </row>
    <row r="699" spans="2:2" ht="13.95" customHeight="1">
      <c r="B699" s="16"/>
    </row>
    <row r="700" spans="2:2" ht="13.95" customHeight="1">
      <c r="B700" s="16"/>
    </row>
    <row r="701" spans="2:2" ht="13.95" customHeight="1">
      <c r="B701" s="16"/>
    </row>
    <row r="702" spans="2:2" ht="13.95" customHeight="1">
      <c r="B702" s="16"/>
    </row>
    <row r="703" spans="2:2" ht="13.95" customHeight="1">
      <c r="B703" s="16"/>
    </row>
    <row r="704" spans="2:2" ht="13.95" customHeight="1">
      <c r="B704" s="16"/>
    </row>
    <row r="705" spans="2:2" ht="13.95" customHeight="1">
      <c r="B705" s="16"/>
    </row>
    <row r="706" spans="2:2" ht="13.95" customHeight="1">
      <c r="B706" s="16"/>
    </row>
    <row r="707" spans="2:2" ht="13.95" customHeight="1">
      <c r="B707" s="16"/>
    </row>
    <row r="708" spans="2:2" ht="13.95" customHeight="1">
      <c r="B708" s="16"/>
    </row>
    <row r="709" spans="2:2" ht="13.95" customHeight="1">
      <c r="B709" s="16"/>
    </row>
    <row r="710" spans="2:2" ht="13.95" customHeight="1">
      <c r="B710" s="16"/>
    </row>
    <row r="711" spans="2:2" ht="13.95" customHeight="1">
      <c r="B711" s="16"/>
    </row>
    <row r="712" spans="2:2" ht="13.95" customHeight="1">
      <c r="B712" s="16"/>
    </row>
    <row r="713" spans="2:2" ht="13.95" customHeight="1">
      <c r="B713" s="16"/>
    </row>
    <row r="714" spans="2:2" ht="13.95" customHeight="1">
      <c r="B714" s="16"/>
    </row>
    <row r="715" spans="2:2" ht="13.95" customHeight="1">
      <c r="B715" s="16"/>
    </row>
    <row r="716" spans="2:2" ht="13.95" customHeight="1">
      <c r="B716" s="16"/>
    </row>
    <row r="717" spans="2:2" ht="13.95" customHeight="1">
      <c r="B717" s="16"/>
    </row>
    <row r="718" spans="2:2" ht="13.95" customHeight="1">
      <c r="B718" s="16"/>
    </row>
    <row r="719" spans="2:2" ht="13.95" customHeight="1">
      <c r="B719" s="16"/>
    </row>
    <row r="720" spans="2:2" ht="13.95" customHeight="1">
      <c r="B720" s="16"/>
    </row>
    <row r="721" spans="2:2" ht="13.95" customHeight="1">
      <c r="B721" s="16"/>
    </row>
    <row r="722" spans="2:2" ht="13.95" customHeight="1">
      <c r="B722" s="16"/>
    </row>
    <row r="723" spans="2:2" ht="13.95" customHeight="1">
      <c r="B723" s="16"/>
    </row>
    <row r="724" spans="2:2" ht="13.95" customHeight="1">
      <c r="B724" s="16"/>
    </row>
    <row r="725" spans="2:2" ht="13.95" customHeight="1">
      <c r="B725" s="16"/>
    </row>
    <row r="726" spans="2:2" ht="13.95" customHeight="1">
      <c r="B726" s="16"/>
    </row>
    <row r="727" spans="2:2" ht="13.95" customHeight="1">
      <c r="B727" s="16"/>
    </row>
    <row r="728" spans="2:2" ht="13.95" customHeight="1">
      <c r="B728" s="16"/>
    </row>
    <row r="729" spans="2:2" ht="13.95" customHeight="1">
      <c r="B729" s="16"/>
    </row>
    <row r="730" spans="2:2" ht="13.95" customHeight="1">
      <c r="B730" s="16"/>
    </row>
    <row r="731" spans="2:2" ht="13.95" customHeight="1">
      <c r="B731" s="16"/>
    </row>
    <row r="732" spans="2:2" ht="13.95" customHeight="1">
      <c r="B732" s="16"/>
    </row>
    <row r="733" spans="2:2" ht="13.95" customHeight="1">
      <c r="B733" s="16"/>
    </row>
    <row r="734" spans="2:2" ht="13.95" customHeight="1">
      <c r="B734" s="16"/>
    </row>
    <row r="735" spans="2:2" ht="13.95" customHeight="1">
      <c r="B735" s="16"/>
    </row>
    <row r="736" spans="2:2" ht="13.95" customHeight="1">
      <c r="B736" s="16"/>
    </row>
    <row r="737" spans="2:2" ht="13.95" customHeight="1">
      <c r="B737" s="16"/>
    </row>
    <row r="738" spans="2:2" ht="13.95" customHeight="1">
      <c r="B738" s="16"/>
    </row>
    <row r="739" spans="2:2" ht="13.95" customHeight="1">
      <c r="B739" s="16"/>
    </row>
    <row r="740" spans="2:2" ht="13.95" customHeight="1">
      <c r="B740" s="16"/>
    </row>
    <row r="741" spans="2:2" ht="13.95" customHeight="1">
      <c r="B741" s="16"/>
    </row>
    <row r="742" spans="2:2" ht="13.95" customHeight="1">
      <c r="B742" s="16"/>
    </row>
    <row r="743" spans="2:2" ht="13.95" customHeight="1">
      <c r="B743" s="16"/>
    </row>
    <row r="744" spans="2:2" ht="13.95" customHeight="1">
      <c r="B744" s="16"/>
    </row>
    <row r="745" spans="2:2" ht="13.95" customHeight="1">
      <c r="B745" s="16"/>
    </row>
    <row r="746" spans="2:2" ht="13.95" customHeight="1">
      <c r="B746" s="16"/>
    </row>
    <row r="747" spans="2:2" ht="13.95" customHeight="1">
      <c r="B747" s="16"/>
    </row>
    <row r="748" spans="2:2" ht="13.95" customHeight="1">
      <c r="B748" s="16"/>
    </row>
    <row r="749" spans="2:2" ht="13.95" customHeight="1">
      <c r="B749" s="16"/>
    </row>
    <row r="750" spans="2:2" ht="13.95" customHeight="1">
      <c r="B750" s="16"/>
    </row>
    <row r="751" spans="2:2" ht="13.95" customHeight="1">
      <c r="B751" s="16"/>
    </row>
    <row r="752" spans="2:2" ht="13.95" customHeight="1">
      <c r="B752" s="16"/>
    </row>
    <row r="753" spans="2:2" ht="13.95" customHeight="1">
      <c r="B753" s="16"/>
    </row>
    <row r="754" spans="2:2" ht="13.95" customHeight="1">
      <c r="B754" s="16"/>
    </row>
    <row r="755" spans="2:2" ht="13.95" customHeight="1">
      <c r="B755" s="16"/>
    </row>
    <row r="756" spans="2:2" ht="13.95" customHeight="1">
      <c r="B756" s="16"/>
    </row>
    <row r="757" spans="2:2" ht="13.95" customHeight="1">
      <c r="B757" s="16"/>
    </row>
    <row r="758" spans="2:2" ht="13.95" customHeight="1">
      <c r="B758" s="16"/>
    </row>
    <row r="759" spans="2:2" ht="13.95" customHeight="1">
      <c r="B759" s="16"/>
    </row>
    <row r="760" spans="2:2" ht="13.95" customHeight="1">
      <c r="B760" s="16"/>
    </row>
    <row r="761" spans="2:2" ht="13.95" customHeight="1">
      <c r="B761" s="16"/>
    </row>
    <row r="762" spans="2:2" ht="13.95" customHeight="1">
      <c r="B762" s="16"/>
    </row>
    <row r="763" spans="2:2" ht="13.95" customHeight="1">
      <c r="B763" s="16"/>
    </row>
    <row r="764" spans="2:2" ht="13.95" customHeight="1">
      <c r="B764" s="16"/>
    </row>
    <row r="765" spans="2:2" ht="13.95" customHeight="1">
      <c r="B765" s="16"/>
    </row>
    <row r="766" spans="2:2" ht="13.95" customHeight="1">
      <c r="B766" s="16"/>
    </row>
    <row r="767" spans="2:2" ht="13.95" customHeight="1">
      <c r="B767" s="16"/>
    </row>
    <row r="768" spans="2:2" ht="13.95" customHeight="1">
      <c r="B768" s="16"/>
    </row>
    <row r="769" spans="2:2" ht="13.95" customHeight="1">
      <c r="B769" s="16"/>
    </row>
    <row r="770" spans="2:2" ht="13.95" customHeight="1">
      <c r="B770" s="16"/>
    </row>
    <row r="771" spans="2:2" ht="13.95" customHeight="1">
      <c r="B771" s="16"/>
    </row>
    <row r="772" spans="2:2" ht="13.95" customHeight="1">
      <c r="B772" s="16"/>
    </row>
    <row r="773" spans="2:2" ht="13.95" customHeight="1">
      <c r="B773" s="16"/>
    </row>
    <row r="774" spans="2:2" ht="13.95" customHeight="1">
      <c r="B774" s="16"/>
    </row>
    <row r="775" spans="2:2" ht="13.95" customHeight="1">
      <c r="B775" s="16"/>
    </row>
    <row r="776" spans="2:2" ht="13.95" customHeight="1">
      <c r="B776" s="16"/>
    </row>
    <row r="777" spans="2:2" ht="13.95" customHeight="1">
      <c r="B777" s="16"/>
    </row>
    <row r="778" spans="2:2" ht="13.95" customHeight="1">
      <c r="B778" s="16"/>
    </row>
    <row r="779" spans="2:2" ht="13.95" customHeight="1">
      <c r="B779" s="16"/>
    </row>
    <row r="780" spans="2:2" ht="13.95" customHeight="1">
      <c r="B780" s="16"/>
    </row>
    <row r="781" spans="2:2" ht="13.95" customHeight="1">
      <c r="B781" s="16"/>
    </row>
    <row r="782" spans="2:2" ht="13.95" customHeight="1">
      <c r="B782" s="16"/>
    </row>
    <row r="783" spans="2:2" ht="13.95" customHeight="1">
      <c r="B783" s="16"/>
    </row>
    <row r="784" spans="2:2" ht="13.95" customHeight="1">
      <c r="B784" s="16"/>
    </row>
    <row r="785" spans="2:2" ht="13.95" customHeight="1">
      <c r="B785" s="16"/>
    </row>
    <row r="786" spans="2:2" ht="13.95" customHeight="1">
      <c r="B786" s="16"/>
    </row>
    <row r="787" spans="2:2" ht="13.95" customHeight="1">
      <c r="B787" s="16"/>
    </row>
    <row r="788" spans="2:2" ht="13.95" customHeight="1">
      <c r="B788" s="16"/>
    </row>
    <row r="789" spans="2:2" ht="13.95" customHeight="1">
      <c r="B789" s="16"/>
    </row>
    <row r="790" spans="2:2" ht="13.95" customHeight="1">
      <c r="B790" s="16"/>
    </row>
    <row r="791" spans="2:2" ht="13.95" customHeight="1">
      <c r="B791" s="16"/>
    </row>
    <row r="792" spans="2:2" ht="13.95" customHeight="1">
      <c r="B792" s="16"/>
    </row>
    <row r="793" spans="2:2" ht="13.95" customHeight="1">
      <c r="B793" s="16"/>
    </row>
    <row r="794" spans="2:2" ht="13.95" customHeight="1">
      <c r="B794" s="16"/>
    </row>
    <row r="795" spans="2:2" ht="13.95" customHeight="1">
      <c r="B795" s="16"/>
    </row>
    <row r="796" spans="2:2" ht="13.95" customHeight="1">
      <c r="B796" s="16"/>
    </row>
    <row r="797" spans="2:2" ht="13.95" customHeight="1">
      <c r="B797" s="16"/>
    </row>
    <row r="798" spans="2:2" ht="13.95" customHeight="1">
      <c r="B798" s="16"/>
    </row>
    <row r="799" spans="2:2" ht="13.95" customHeight="1">
      <c r="B799" s="16"/>
    </row>
    <row r="800" spans="2:2" ht="13.95" customHeight="1">
      <c r="B800" s="16"/>
    </row>
    <row r="801" spans="2:2" ht="13.95" customHeight="1">
      <c r="B801" s="16"/>
    </row>
    <row r="802" spans="2:2" ht="13.95" customHeight="1">
      <c r="B802" s="16"/>
    </row>
    <row r="803" spans="2:2" ht="13.95" customHeight="1">
      <c r="B803" s="16"/>
    </row>
    <row r="804" spans="2:2" ht="13.95" customHeight="1">
      <c r="B804" s="16"/>
    </row>
    <row r="805" spans="2:2" ht="13.95" customHeight="1">
      <c r="B805" s="16"/>
    </row>
    <row r="806" spans="2:2" ht="13.95" customHeight="1">
      <c r="B806" s="16"/>
    </row>
    <row r="807" spans="2:2" ht="13.95" customHeight="1">
      <c r="B807" s="16"/>
    </row>
    <row r="808" spans="2:2" ht="13.95" customHeight="1">
      <c r="B808" s="16"/>
    </row>
    <row r="809" spans="2:2" ht="13.95" customHeight="1">
      <c r="B809" s="16"/>
    </row>
    <row r="810" spans="2:2" ht="13.95" customHeight="1">
      <c r="B810" s="16"/>
    </row>
    <row r="811" spans="2:2" ht="13.95" customHeight="1">
      <c r="B811" s="16"/>
    </row>
    <row r="812" spans="2:2" ht="13.95" customHeight="1">
      <c r="B812" s="16"/>
    </row>
    <row r="813" spans="2:2" ht="13.95" customHeight="1">
      <c r="B813" s="16"/>
    </row>
    <row r="814" spans="2:2" ht="13.95" customHeight="1">
      <c r="B814" s="16"/>
    </row>
    <row r="815" spans="2:2" ht="13.95" customHeight="1">
      <c r="B815" s="16"/>
    </row>
    <row r="816" spans="2:2" ht="13.95" customHeight="1">
      <c r="B816" s="16"/>
    </row>
    <row r="817" spans="2:2" ht="13.95" customHeight="1">
      <c r="B817" s="16"/>
    </row>
    <row r="818" spans="2:2" ht="13.95" customHeight="1">
      <c r="B818" s="16"/>
    </row>
    <row r="819" spans="2:2" ht="13.95" customHeight="1">
      <c r="B819" s="16"/>
    </row>
    <row r="820" spans="2:2" ht="13.95" customHeight="1">
      <c r="B820" s="16"/>
    </row>
    <row r="821" spans="2:2" ht="13.95" customHeight="1">
      <c r="B821" s="16"/>
    </row>
    <row r="822" spans="2:2" ht="13.95" customHeight="1">
      <c r="B822" s="16"/>
    </row>
    <row r="823" spans="2:2" ht="13.95" customHeight="1">
      <c r="B823" s="16"/>
    </row>
    <row r="824" spans="2:2" ht="13.95" customHeight="1">
      <c r="B824" s="16"/>
    </row>
    <row r="825" spans="2:2" ht="13.95" customHeight="1">
      <c r="B825" s="16"/>
    </row>
    <row r="826" spans="2:2" ht="13.95" customHeight="1">
      <c r="B826" s="16"/>
    </row>
    <row r="827" spans="2:2" ht="13.95" customHeight="1">
      <c r="B827" s="16"/>
    </row>
    <row r="828" spans="2:2" ht="13.95" customHeight="1">
      <c r="B828" s="16"/>
    </row>
    <row r="829" spans="2:2" ht="13.95" customHeight="1">
      <c r="B829" s="16"/>
    </row>
    <row r="830" spans="2:2" ht="13.95" customHeight="1">
      <c r="B830" s="16"/>
    </row>
    <row r="831" spans="2:2" ht="13.95" customHeight="1">
      <c r="B831" s="16"/>
    </row>
    <row r="832" spans="2:2" ht="13.95" customHeight="1">
      <c r="B832" s="16"/>
    </row>
    <row r="833" spans="2:2" ht="13.95" customHeight="1">
      <c r="B833" s="16"/>
    </row>
    <row r="834" spans="2:2" ht="13.95" customHeight="1">
      <c r="B834" s="16"/>
    </row>
    <row r="835" spans="2:2" ht="13.95" customHeight="1">
      <c r="B835" s="16"/>
    </row>
    <row r="836" spans="2:2" ht="13.95" customHeight="1">
      <c r="B836" s="16"/>
    </row>
    <row r="837" spans="2:2" ht="13.95" customHeight="1">
      <c r="B837" s="16"/>
    </row>
    <row r="838" spans="2:2" ht="13.95" customHeight="1">
      <c r="B838" s="16"/>
    </row>
    <row r="839" spans="2:2" ht="13.95" customHeight="1">
      <c r="B839" s="16"/>
    </row>
    <row r="840" spans="2:2" ht="13.95" customHeight="1">
      <c r="B840" s="16"/>
    </row>
    <row r="841" spans="2:2" ht="13.95" customHeight="1">
      <c r="B841" s="16"/>
    </row>
    <row r="842" spans="2:2" ht="13.95" customHeight="1">
      <c r="B842" s="16"/>
    </row>
    <row r="843" spans="2:2" ht="13.95" customHeight="1">
      <c r="B843" s="16"/>
    </row>
    <row r="844" spans="2:2" ht="13.95" customHeight="1">
      <c r="B844" s="16"/>
    </row>
    <row r="845" spans="2:2" ht="13.95" customHeight="1">
      <c r="B845" s="16"/>
    </row>
    <row r="846" spans="2:2" ht="13.95" customHeight="1">
      <c r="B846" s="16"/>
    </row>
    <row r="847" spans="2:2" ht="13.95" customHeight="1">
      <c r="B847" s="16"/>
    </row>
    <row r="848" spans="2:2" ht="13.95" customHeight="1">
      <c r="B848" s="16"/>
    </row>
    <row r="849" spans="2:2" ht="13.95" customHeight="1">
      <c r="B849" s="16"/>
    </row>
    <row r="850" spans="2:2" ht="13.95" customHeight="1">
      <c r="B850" s="16"/>
    </row>
    <row r="851" spans="2:2" ht="13.95" customHeight="1">
      <c r="B851" s="16"/>
    </row>
    <row r="852" spans="2:2" ht="13.95" customHeight="1">
      <c r="B852" s="16"/>
    </row>
    <row r="853" spans="2:2" ht="13.95" customHeight="1">
      <c r="B853" s="16"/>
    </row>
    <row r="854" spans="2:2" ht="13.95" customHeight="1">
      <c r="B854" s="16"/>
    </row>
    <row r="855" spans="2:2" ht="13.95" customHeight="1">
      <c r="B855" s="16"/>
    </row>
    <row r="856" spans="2:2" ht="13.95" customHeight="1">
      <c r="B856" s="16"/>
    </row>
    <row r="857" spans="2:2" ht="13.95" customHeight="1">
      <c r="B857" s="16"/>
    </row>
    <row r="858" spans="2:2" ht="13.95" customHeight="1">
      <c r="B858" s="16"/>
    </row>
    <row r="859" spans="2:2" ht="13.95" customHeight="1">
      <c r="B859" s="16"/>
    </row>
    <row r="860" spans="2:2" ht="13.95" customHeight="1">
      <c r="B860" s="16"/>
    </row>
    <row r="861" spans="2:2" ht="13.95" customHeight="1">
      <c r="B861" s="16"/>
    </row>
    <row r="862" spans="2:2" ht="13.95" customHeight="1">
      <c r="B862" s="16"/>
    </row>
    <row r="863" spans="2:2" ht="13.95" customHeight="1">
      <c r="B863" s="16"/>
    </row>
    <row r="864" spans="2:2" ht="13.95" customHeight="1">
      <c r="B864" s="16"/>
    </row>
    <row r="865" spans="2:2" ht="13.95" customHeight="1">
      <c r="B865" s="16"/>
    </row>
    <row r="866" spans="2:2" ht="13.95" customHeight="1">
      <c r="B866" s="16"/>
    </row>
    <row r="867" spans="2:2" ht="13.95" customHeight="1">
      <c r="B867" s="16"/>
    </row>
    <row r="868" spans="2:2" ht="13.95" customHeight="1">
      <c r="B868" s="16"/>
    </row>
    <row r="869" spans="2:2" ht="13.95" customHeight="1">
      <c r="B869" s="16"/>
    </row>
    <row r="870" spans="2:2" ht="13.95" customHeight="1">
      <c r="B870" s="16"/>
    </row>
    <row r="871" spans="2:2" ht="13.95" customHeight="1">
      <c r="B871" s="16"/>
    </row>
    <row r="872" spans="2:2" ht="13.95" customHeight="1">
      <c r="B872" s="16"/>
    </row>
    <row r="873" spans="2:2" ht="13.95" customHeight="1">
      <c r="B873" s="16"/>
    </row>
    <row r="874" spans="2:2" ht="13.95" customHeight="1">
      <c r="B874" s="16"/>
    </row>
    <row r="875" spans="2:2" ht="13.95" customHeight="1">
      <c r="B875" s="16"/>
    </row>
    <row r="876" spans="2:2" ht="13.95" customHeight="1">
      <c r="B876" s="16"/>
    </row>
    <row r="877" spans="2:2" ht="13.95" customHeight="1">
      <c r="B877" s="16"/>
    </row>
    <row r="878" spans="2:2" ht="13.95" customHeight="1">
      <c r="B878" s="16"/>
    </row>
    <row r="879" spans="2:2" ht="13.95" customHeight="1">
      <c r="B879" s="16"/>
    </row>
    <row r="880" spans="2:2" ht="13.95" customHeight="1">
      <c r="B880" s="16"/>
    </row>
    <row r="881" spans="2:2" ht="13.95" customHeight="1">
      <c r="B881" s="16"/>
    </row>
    <row r="882" spans="2:2" ht="13.95" customHeight="1">
      <c r="B882" s="16"/>
    </row>
    <row r="883" spans="2:2" ht="13.95" customHeight="1">
      <c r="B883" s="16"/>
    </row>
    <row r="884" spans="2:2" ht="13.95" customHeight="1">
      <c r="B884" s="16"/>
    </row>
    <row r="885" spans="2:2" ht="13.95" customHeight="1">
      <c r="B885" s="16"/>
    </row>
    <row r="886" spans="2:2" ht="13.95" customHeight="1">
      <c r="B886" s="16"/>
    </row>
    <row r="887" spans="2:2" ht="13.95" customHeight="1">
      <c r="B887" s="16"/>
    </row>
    <row r="888" spans="2:2" ht="13.95" customHeight="1">
      <c r="B888" s="16"/>
    </row>
    <row r="889" spans="2:2" ht="13.95" customHeight="1">
      <c r="B889" s="16"/>
    </row>
    <row r="890" spans="2:2" ht="13.95" customHeight="1">
      <c r="B890" s="16"/>
    </row>
    <row r="891" spans="2:2" ht="13.95" customHeight="1">
      <c r="B891" s="16"/>
    </row>
    <row r="892" spans="2:2" ht="13.95" customHeight="1">
      <c r="B892" s="16"/>
    </row>
    <row r="893" spans="2:2" ht="13.95" customHeight="1">
      <c r="B893" s="16"/>
    </row>
    <row r="894" spans="2:2" ht="13.95" customHeight="1">
      <c r="B894" s="16"/>
    </row>
    <row r="895" spans="2:2" ht="13.95" customHeight="1">
      <c r="B895" s="16"/>
    </row>
    <row r="896" spans="2:2" ht="13.95" customHeight="1">
      <c r="B896" s="16"/>
    </row>
    <row r="897" spans="2:2" ht="13.95" customHeight="1">
      <c r="B897" s="16"/>
    </row>
    <row r="898" spans="2:2" ht="13.95" customHeight="1">
      <c r="B898" s="16"/>
    </row>
    <row r="899" spans="2:2" ht="13.95" customHeight="1">
      <c r="B899" s="16"/>
    </row>
    <row r="900" spans="2:2" ht="13.95" customHeight="1">
      <c r="B900" s="16"/>
    </row>
    <row r="901" spans="2:2" ht="13.95" customHeight="1">
      <c r="B901" s="16"/>
    </row>
    <row r="902" spans="2:2" ht="13.95" customHeight="1">
      <c r="B902" s="16"/>
    </row>
    <row r="903" spans="2:2" ht="13.95" customHeight="1">
      <c r="B903" s="16"/>
    </row>
    <row r="904" spans="2:2" ht="13.95" customHeight="1">
      <c r="B904" s="16"/>
    </row>
    <row r="905" spans="2:2" ht="13.95" customHeight="1">
      <c r="B905" s="16"/>
    </row>
    <row r="906" spans="2:2" ht="13.95" customHeight="1">
      <c r="B906" s="16"/>
    </row>
    <row r="907" spans="2:2" ht="13.95" customHeight="1">
      <c r="B907" s="16"/>
    </row>
    <row r="908" spans="2:2" ht="13.95" customHeight="1">
      <c r="B908" s="16"/>
    </row>
    <row r="909" spans="2:2" ht="13.95" customHeight="1">
      <c r="B909" s="16"/>
    </row>
    <row r="910" spans="2:2" ht="13.95" customHeight="1">
      <c r="B910" s="16"/>
    </row>
    <row r="911" spans="2:2" ht="13.95" customHeight="1">
      <c r="B911" s="16"/>
    </row>
    <row r="912" spans="2:2" ht="13.95" customHeight="1">
      <c r="B912" s="16"/>
    </row>
    <row r="913" spans="2:2" ht="13.95" customHeight="1">
      <c r="B913" s="16"/>
    </row>
    <row r="914" spans="2:2" ht="13.95" customHeight="1">
      <c r="B914" s="16"/>
    </row>
    <row r="915" spans="2:2" ht="13.95" customHeight="1">
      <c r="B915" s="16"/>
    </row>
    <row r="916" spans="2:2" ht="13.95" customHeight="1">
      <c r="B916" s="16"/>
    </row>
    <row r="917" spans="2:2" ht="13.95" customHeight="1">
      <c r="B917" s="16"/>
    </row>
    <row r="918" spans="2:2" ht="13.95" customHeight="1">
      <c r="B918" s="16"/>
    </row>
    <row r="919" spans="2:2" ht="13.95" customHeight="1">
      <c r="B919" s="16"/>
    </row>
    <row r="920" spans="2:2" ht="13.95" customHeight="1">
      <c r="B920" s="16"/>
    </row>
    <row r="921" spans="2:2" ht="13.95" customHeight="1">
      <c r="B921" s="16"/>
    </row>
    <row r="922" spans="2:2" ht="13.95" customHeight="1">
      <c r="B922" s="16"/>
    </row>
    <row r="923" spans="2:2" ht="13.95" customHeight="1">
      <c r="B923" s="16"/>
    </row>
    <row r="924" spans="2:2" ht="13.95" customHeight="1">
      <c r="B924" s="16"/>
    </row>
    <row r="925" spans="2:2" ht="13.95" customHeight="1">
      <c r="B925" s="16"/>
    </row>
    <row r="926" spans="2:2" ht="13.95" customHeight="1">
      <c r="B926" s="16"/>
    </row>
    <row r="927" spans="2:2" ht="13.95" customHeight="1">
      <c r="B927" s="16"/>
    </row>
    <row r="928" spans="2:2" ht="13.95" customHeight="1">
      <c r="B928" s="16"/>
    </row>
    <row r="929" spans="2:2" ht="13.95" customHeight="1">
      <c r="B929" s="16"/>
    </row>
    <row r="930" spans="2:2" ht="13.95" customHeight="1">
      <c r="B930" s="16"/>
    </row>
    <row r="931" spans="2:2" ht="13.95" customHeight="1">
      <c r="B931" s="16"/>
    </row>
    <row r="932" spans="2:2" ht="13.95" customHeight="1">
      <c r="B932" s="16"/>
    </row>
    <row r="933" spans="2:2" ht="13.95" customHeight="1">
      <c r="B933" s="16"/>
    </row>
    <row r="934" spans="2:2" ht="13.95" customHeight="1">
      <c r="B934" s="16"/>
    </row>
    <row r="935" spans="2:2" ht="13.95" customHeight="1">
      <c r="B935" s="16"/>
    </row>
    <row r="936" spans="2:2" ht="13.95" customHeight="1">
      <c r="B936" s="16"/>
    </row>
    <row r="937" spans="2:2" ht="13.95" customHeight="1">
      <c r="B937" s="16"/>
    </row>
    <row r="938" spans="2:2" ht="13.95" customHeight="1">
      <c r="B938" s="16"/>
    </row>
    <row r="939" spans="2:2" ht="13.95" customHeight="1">
      <c r="B939" s="16"/>
    </row>
    <row r="940" spans="2:2" ht="13.95" customHeight="1">
      <c r="B940" s="16"/>
    </row>
    <row r="941" spans="2:2" ht="13.95" customHeight="1">
      <c r="B941" s="16"/>
    </row>
    <row r="942" spans="2:2" ht="13.95" customHeight="1">
      <c r="B942" s="16"/>
    </row>
    <row r="943" spans="2:2" ht="13.95" customHeight="1">
      <c r="B943" s="16"/>
    </row>
    <row r="944" spans="2:2" ht="13.95" customHeight="1">
      <c r="B944" s="16"/>
    </row>
    <row r="945" spans="2:2" ht="13.95" customHeight="1">
      <c r="B945" s="16"/>
    </row>
    <row r="946" spans="2:2" ht="13.95" customHeight="1">
      <c r="B946" s="16"/>
    </row>
    <row r="947" spans="2:2" ht="13.95" customHeight="1">
      <c r="B947" s="16"/>
    </row>
    <row r="948" spans="2:2" ht="13.95" customHeight="1">
      <c r="B948" s="16"/>
    </row>
    <row r="949" spans="2:2" ht="13.95" customHeight="1">
      <c r="B949" s="16"/>
    </row>
    <row r="950" spans="2:2" ht="13.95" customHeight="1">
      <c r="B950" s="16"/>
    </row>
    <row r="951" spans="2:2" ht="13.95" customHeight="1">
      <c r="B951" s="16"/>
    </row>
    <row r="952" spans="2:2" ht="13.95" customHeight="1">
      <c r="B952" s="16"/>
    </row>
    <row r="953" spans="2:2" ht="13.95" customHeight="1">
      <c r="B953" s="16"/>
    </row>
    <row r="954" spans="2:2" ht="13.95" customHeight="1">
      <c r="B954" s="16"/>
    </row>
    <row r="955" spans="2:2" ht="13.95" customHeight="1">
      <c r="B955" s="16"/>
    </row>
    <row r="956" spans="2:2" ht="13.95" customHeight="1">
      <c r="B956" s="16"/>
    </row>
    <row r="957" spans="2:2" ht="13.95" customHeight="1">
      <c r="B957" s="16"/>
    </row>
    <row r="958" spans="2:2" ht="13.95" customHeight="1">
      <c r="B958" s="16"/>
    </row>
    <row r="959" spans="2:2" ht="13.95" customHeight="1">
      <c r="B959" s="16"/>
    </row>
    <row r="960" spans="2:2" ht="13.95" customHeight="1">
      <c r="B960" s="16"/>
    </row>
    <row r="961" spans="2:2" ht="13.95" customHeight="1">
      <c r="B961" s="16"/>
    </row>
    <row r="962" spans="2:2" ht="13.95" customHeight="1">
      <c r="B962" s="16"/>
    </row>
    <row r="963" spans="2:2" ht="13.95" customHeight="1">
      <c r="B963" s="16"/>
    </row>
    <row r="964" spans="2:2" ht="13.95" customHeight="1">
      <c r="B964" s="16"/>
    </row>
    <row r="965" spans="2:2" ht="13.95" customHeight="1">
      <c r="B965" s="16"/>
    </row>
    <row r="966" spans="2:2" ht="13.95" customHeight="1">
      <c r="B966" s="16"/>
    </row>
    <row r="967" spans="2:2" ht="13.95" customHeight="1">
      <c r="B967" s="16"/>
    </row>
    <row r="968" spans="2:2" ht="13.95" customHeight="1">
      <c r="B968" s="16"/>
    </row>
    <row r="969" spans="2:2" ht="13.95" customHeight="1">
      <c r="B969" s="16"/>
    </row>
    <row r="970" spans="2:2" ht="13.95" customHeight="1">
      <c r="B970" s="16"/>
    </row>
    <row r="971" spans="2:2" ht="13.95" customHeight="1">
      <c r="B971" s="16"/>
    </row>
    <row r="972" spans="2:2" ht="13.95" customHeight="1">
      <c r="B972" s="16"/>
    </row>
    <row r="973" spans="2:2" ht="13.95" customHeight="1">
      <c r="B973" s="16"/>
    </row>
    <row r="974" spans="2:2" ht="13.95" customHeight="1">
      <c r="B974" s="16"/>
    </row>
    <row r="975" spans="2:2" ht="13.95" customHeight="1">
      <c r="B975" s="16"/>
    </row>
    <row r="976" spans="2:2" ht="13.95" customHeight="1">
      <c r="B976" s="16"/>
    </row>
    <row r="977" spans="2:2" ht="13.95" customHeight="1">
      <c r="B977" s="16"/>
    </row>
    <row r="978" spans="2:2" ht="13.95" customHeight="1">
      <c r="B978" s="16"/>
    </row>
    <row r="979" spans="2:2" ht="13.95" customHeight="1">
      <c r="B979" s="16"/>
    </row>
    <row r="980" spans="2:2" ht="13.95" customHeight="1">
      <c r="B980" s="16"/>
    </row>
    <row r="981" spans="2:2" ht="13.95" customHeight="1">
      <c r="B981" s="16"/>
    </row>
    <row r="982" spans="2:2" ht="13.95" customHeight="1">
      <c r="B982" s="16"/>
    </row>
    <row r="983" spans="2:2" ht="13.95" customHeight="1">
      <c r="B983" s="16"/>
    </row>
    <row r="984" spans="2:2" ht="13.95" customHeight="1">
      <c r="B984" s="16"/>
    </row>
    <row r="985" spans="2:2" ht="13.95" customHeight="1">
      <c r="B985" s="16"/>
    </row>
    <row r="986" spans="2:2" ht="13.95" customHeight="1">
      <c r="B986" s="16"/>
    </row>
    <row r="987" spans="2:2" ht="13.95" customHeight="1">
      <c r="B987" s="16"/>
    </row>
    <row r="988" spans="2:2" ht="13.95" customHeight="1">
      <c r="B988" s="16"/>
    </row>
    <row r="989" spans="2:2" ht="13.95" customHeight="1">
      <c r="B989" s="16"/>
    </row>
    <row r="990" spans="2:2" ht="13.95" customHeight="1">
      <c r="B990" s="16"/>
    </row>
    <row r="991" spans="2:2" ht="13.95" customHeight="1">
      <c r="B991" s="16"/>
    </row>
    <row r="992" spans="2:2" ht="13.95" customHeight="1">
      <c r="B992" s="16"/>
    </row>
    <row r="993" spans="2:2" ht="13.95" customHeight="1">
      <c r="B993" s="16"/>
    </row>
    <row r="994" spans="2:2" ht="13.95" customHeight="1">
      <c r="B994" s="16"/>
    </row>
    <row r="995" spans="2:2" ht="13.95" customHeight="1">
      <c r="B995" s="16"/>
    </row>
    <row r="996" spans="2:2" ht="13.95" customHeight="1">
      <c r="B996" s="16"/>
    </row>
    <row r="997" spans="2:2" ht="13.95" customHeight="1">
      <c r="B997" s="16"/>
    </row>
    <row r="998" spans="2:2" ht="13.95" customHeight="1">
      <c r="B998" s="16"/>
    </row>
    <row r="999" spans="2:2" ht="13.95" customHeight="1">
      <c r="B999" s="16"/>
    </row>
    <row r="1000" spans="2:2" ht="13.95" customHeight="1">
      <c r="B1000" s="16"/>
    </row>
    <row r="1001" spans="2:2" ht="13.95" customHeight="1">
      <c r="B1001" s="16"/>
    </row>
    <row r="1002" spans="2:2" ht="13.95" customHeight="1">
      <c r="B1002" s="16"/>
    </row>
    <row r="1003" spans="2:2" ht="13.95" customHeight="1">
      <c r="B1003" s="16"/>
    </row>
    <row r="1004" spans="2:2" ht="13.95" customHeight="1">
      <c r="B1004" s="16"/>
    </row>
    <row r="1005" spans="2:2" ht="13.95" customHeight="1">
      <c r="B1005" s="16"/>
    </row>
    <row r="1006" spans="2:2" ht="13.95" customHeight="1">
      <c r="B1006" s="16"/>
    </row>
    <row r="1007" spans="2:2" ht="13.95" customHeight="1">
      <c r="B1007" s="16"/>
    </row>
    <row r="1008" spans="2:2" ht="13.95" customHeight="1">
      <c r="B1008" s="16"/>
    </row>
    <row r="1009" spans="2:2" ht="13.95" customHeight="1">
      <c r="B1009" s="16"/>
    </row>
    <row r="1010" spans="2:2" ht="13.95" customHeight="1">
      <c r="B1010" s="16"/>
    </row>
    <row r="1011" spans="2:2" ht="13.95" customHeight="1">
      <c r="B1011" s="16"/>
    </row>
    <row r="1012" spans="2:2" ht="13.95" customHeight="1">
      <c r="B1012" s="16"/>
    </row>
    <row r="1013" spans="2:2" ht="13.95" customHeight="1">
      <c r="B1013" s="16"/>
    </row>
    <row r="1014" spans="2:2" ht="13.95" customHeight="1">
      <c r="B1014" s="16"/>
    </row>
    <row r="1015" spans="2:2" ht="13.95" customHeight="1">
      <c r="B1015" s="16"/>
    </row>
    <row r="1016" spans="2:2" ht="13.95" customHeight="1">
      <c r="B1016" s="16"/>
    </row>
    <row r="1017" spans="2:2" ht="13.95" customHeight="1">
      <c r="B1017" s="16"/>
    </row>
    <row r="1018" spans="2:2" ht="13.95" customHeight="1">
      <c r="B1018" s="16"/>
    </row>
    <row r="1019" spans="2:2" ht="13.95" customHeight="1">
      <c r="B1019" s="16"/>
    </row>
    <row r="1020" spans="2:2" ht="13.95" customHeight="1">
      <c r="B1020" s="16"/>
    </row>
    <row r="1021" spans="2:2" ht="13.95" customHeight="1">
      <c r="B1021" s="16"/>
    </row>
    <row r="1022" spans="2:2" ht="13.95" customHeight="1">
      <c r="B1022" s="16"/>
    </row>
    <row r="1023" spans="2:2" ht="13.95" customHeight="1">
      <c r="B1023" s="16"/>
    </row>
    <row r="1024" spans="2:2" ht="13.95" customHeight="1">
      <c r="B1024" s="16"/>
    </row>
    <row r="1025" spans="2:2" ht="13.95" customHeight="1">
      <c r="B1025" s="16"/>
    </row>
    <row r="1026" spans="2:2" ht="13.95" customHeight="1">
      <c r="B1026" s="16"/>
    </row>
    <row r="1027" spans="2:2" ht="13.95" customHeight="1">
      <c r="B1027" s="16"/>
    </row>
    <row r="1028" spans="2:2" ht="13.95" customHeight="1">
      <c r="B1028" s="16"/>
    </row>
    <row r="1029" spans="2:2" ht="13.95" customHeight="1">
      <c r="B1029" s="16"/>
    </row>
    <row r="1030" spans="2:2" ht="13.95" customHeight="1">
      <c r="B1030" s="16"/>
    </row>
    <row r="1031" spans="2:2" ht="13.95" customHeight="1">
      <c r="B1031" s="16"/>
    </row>
    <row r="1032" spans="2:2" ht="13.95" customHeight="1">
      <c r="B1032" s="16"/>
    </row>
    <row r="1033" spans="2:2" ht="13.95" customHeight="1">
      <c r="B1033" s="16"/>
    </row>
    <row r="1034" spans="2:2" ht="13.95" customHeight="1">
      <c r="B1034" s="16"/>
    </row>
    <row r="1035" spans="2:2" ht="13.95" customHeight="1">
      <c r="B1035" s="16"/>
    </row>
    <row r="1036" spans="2:2" ht="13.95" customHeight="1">
      <c r="B1036" s="16"/>
    </row>
    <row r="1037" spans="2:2" ht="13.95" customHeight="1">
      <c r="B1037" s="16"/>
    </row>
    <row r="1038" spans="2:2" ht="13.95" customHeight="1">
      <c r="B1038" s="16"/>
    </row>
    <row r="1039" spans="2:2" ht="13.95" customHeight="1">
      <c r="B1039" s="16"/>
    </row>
    <row r="1040" spans="2:2" ht="13.95" customHeight="1">
      <c r="B1040" s="16"/>
    </row>
    <row r="1041" spans="2:2" ht="13.95" customHeight="1">
      <c r="B1041" s="16"/>
    </row>
    <row r="1042" spans="2:2" ht="13.95" customHeight="1">
      <c r="B1042" s="16"/>
    </row>
    <row r="1043" spans="2:2" ht="13.95" customHeight="1">
      <c r="B1043" s="16"/>
    </row>
    <row r="1044" spans="2:2" ht="13.95" customHeight="1">
      <c r="B1044" s="16"/>
    </row>
    <row r="1045" spans="2:2" ht="13.95" customHeight="1">
      <c r="B1045" s="16"/>
    </row>
    <row r="1046" spans="2:2" ht="13.95" customHeight="1">
      <c r="B1046" s="16"/>
    </row>
    <row r="1047" spans="2:2" ht="13.95" customHeight="1">
      <c r="B1047" s="16"/>
    </row>
    <row r="1048" spans="2:2" ht="13.95" customHeight="1">
      <c r="B1048" s="16"/>
    </row>
    <row r="1049" spans="2:2" ht="13.95" customHeight="1">
      <c r="B1049" s="16"/>
    </row>
    <row r="1050" spans="2:2" ht="13.95" customHeight="1">
      <c r="B1050" s="16"/>
    </row>
    <row r="1051" spans="2:2" ht="13.95" customHeight="1">
      <c r="B1051" s="16"/>
    </row>
    <row r="1052" spans="2:2" ht="13.95" customHeight="1">
      <c r="B1052" s="16"/>
    </row>
    <row r="1053" spans="2:2" ht="13.95" customHeight="1">
      <c r="B1053" s="16"/>
    </row>
    <row r="1054" spans="2:2" ht="13.95" customHeight="1">
      <c r="B1054" s="16"/>
    </row>
    <row r="1055" spans="2:2" ht="13.95" customHeight="1">
      <c r="B1055" s="16"/>
    </row>
    <row r="1056" spans="2:2" ht="13.95" customHeight="1">
      <c r="B1056" s="16"/>
    </row>
    <row r="1057" spans="2:2" ht="13.95" customHeight="1">
      <c r="B1057" s="16"/>
    </row>
    <row r="1058" spans="2:2" ht="13.95" customHeight="1">
      <c r="B1058" s="16"/>
    </row>
    <row r="1059" spans="2:2" ht="13.95" customHeight="1">
      <c r="B1059" s="16"/>
    </row>
    <row r="1060" spans="2:2" ht="13.95" customHeight="1">
      <c r="B1060" s="16"/>
    </row>
    <row r="1061" spans="2:2" ht="13.95" customHeight="1">
      <c r="B1061" s="16"/>
    </row>
    <row r="1062" spans="2:2" ht="13.95" customHeight="1">
      <c r="B1062" s="16"/>
    </row>
    <row r="1063" spans="2:2" ht="13.95" customHeight="1">
      <c r="B1063" s="16"/>
    </row>
    <row r="1064" spans="2:2" ht="13.95" customHeight="1">
      <c r="B1064" s="16"/>
    </row>
    <row r="1065" spans="2:2" ht="13.95" customHeight="1">
      <c r="B1065" s="16"/>
    </row>
    <row r="1066" spans="2:2" ht="13.95" customHeight="1">
      <c r="B1066" s="16"/>
    </row>
    <row r="1067" spans="2:2" ht="13.95" customHeight="1">
      <c r="B1067" s="16"/>
    </row>
    <row r="1068" spans="2:2" ht="13.95" customHeight="1">
      <c r="B1068" s="16"/>
    </row>
    <row r="1069" spans="2:2" ht="13.95" customHeight="1">
      <c r="B1069" s="16"/>
    </row>
    <row r="1070" spans="2:2" ht="13.95" customHeight="1">
      <c r="B1070" s="16"/>
    </row>
    <row r="1071" spans="2:2" ht="13.95" customHeight="1">
      <c r="B1071" s="16"/>
    </row>
    <row r="1072" spans="2:2" ht="13.95" customHeight="1">
      <c r="B1072" s="16"/>
    </row>
    <row r="1073" spans="2:2" ht="13.95" customHeight="1">
      <c r="B1073" s="16"/>
    </row>
    <row r="1074" spans="2:2" ht="13.95" customHeight="1">
      <c r="B1074" s="16"/>
    </row>
    <row r="1075" spans="2:2" ht="13.95" customHeight="1">
      <c r="B1075" s="16"/>
    </row>
    <row r="1076" spans="2:2" ht="13.95" customHeight="1">
      <c r="B1076" s="16"/>
    </row>
    <row r="1077" spans="2:2" ht="13.95" customHeight="1">
      <c r="B1077" s="16"/>
    </row>
    <row r="1078" spans="2:2" ht="13.95" customHeight="1">
      <c r="B1078" s="16"/>
    </row>
    <row r="1079" spans="2:2" ht="13.95" customHeight="1">
      <c r="B1079" s="16"/>
    </row>
    <row r="1080" spans="2:2" ht="13.95" customHeight="1">
      <c r="B1080" s="16"/>
    </row>
    <row r="1081" spans="2:2" ht="13.95" customHeight="1">
      <c r="B1081" s="16"/>
    </row>
    <row r="1082" spans="2:2" ht="13.95" customHeight="1">
      <c r="B1082" s="16"/>
    </row>
    <row r="1083" spans="2:2" ht="13.95" customHeight="1">
      <c r="B1083" s="16"/>
    </row>
    <row r="1084" spans="2:2" ht="13.95" customHeight="1">
      <c r="B1084" s="16"/>
    </row>
    <row r="1085" spans="2:2" ht="13.95" customHeight="1">
      <c r="B1085" s="16"/>
    </row>
    <row r="1086" spans="2:2" ht="13.95" customHeight="1">
      <c r="B1086" s="16"/>
    </row>
    <row r="1087" spans="2:2" ht="13.95" customHeight="1">
      <c r="B1087" s="16"/>
    </row>
    <row r="1088" spans="2:2" ht="13.95" customHeight="1">
      <c r="B1088" s="16"/>
    </row>
    <row r="1089" spans="2:2" ht="13.95" customHeight="1">
      <c r="B1089" s="16"/>
    </row>
    <row r="1090" spans="2:2" ht="13.95" customHeight="1">
      <c r="B1090" s="16"/>
    </row>
    <row r="1091" spans="2:2" ht="13.95" customHeight="1">
      <c r="B1091" s="16"/>
    </row>
    <row r="1092" spans="2:2" ht="13.95" customHeight="1">
      <c r="B1092" s="16"/>
    </row>
    <row r="1093" spans="2:2" ht="13.95" customHeight="1">
      <c r="B1093" s="16"/>
    </row>
    <row r="1094" spans="2:2" ht="13.95" customHeight="1">
      <c r="B1094" s="16"/>
    </row>
    <row r="1095" spans="2:2" ht="13.95" customHeight="1">
      <c r="B1095" s="16"/>
    </row>
    <row r="1096" spans="2:2" ht="13.95" customHeight="1">
      <c r="B1096" s="16"/>
    </row>
    <row r="1097" spans="2:2" ht="13.95" customHeight="1">
      <c r="B1097" s="16"/>
    </row>
    <row r="1098" spans="2:2" ht="13.95" customHeight="1">
      <c r="B1098" s="16"/>
    </row>
    <row r="1099" spans="2:2" ht="13.95" customHeight="1">
      <c r="B1099" s="16"/>
    </row>
    <row r="1100" spans="2:2" ht="13.95" customHeight="1">
      <c r="B1100" s="16"/>
    </row>
    <row r="1101" spans="2:2" ht="13.95" customHeight="1">
      <c r="B1101" s="16"/>
    </row>
    <row r="1102" spans="2:2" ht="13.95" customHeight="1">
      <c r="B1102" s="16"/>
    </row>
    <row r="1103" spans="2:2" ht="13.95" customHeight="1">
      <c r="B1103" s="16"/>
    </row>
    <row r="1104" spans="2:2" ht="13.95" customHeight="1">
      <c r="B1104" s="16"/>
    </row>
    <row r="1105" spans="2:2" ht="13.95" customHeight="1">
      <c r="B1105" s="16"/>
    </row>
    <row r="1106" spans="2:2" ht="13.95" customHeight="1">
      <c r="B1106" s="16"/>
    </row>
    <row r="1107" spans="2:2" ht="13.95" customHeight="1">
      <c r="B1107" s="16"/>
    </row>
    <row r="1108" spans="2:2" ht="13.95" customHeight="1">
      <c r="B1108" s="16"/>
    </row>
    <row r="1109" spans="2:2" ht="13.95" customHeight="1">
      <c r="B1109" s="16"/>
    </row>
    <row r="1110" spans="2:2" ht="13.95" customHeight="1">
      <c r="B1110" s="16"/>
    </row>
    <row r="1111" spans="2:2" ht="13.95" customHeight="1">
      <c r="B1111" s="16"/>
    </row>
    <row r="1112" spans="2:2" ht="13.95" customHeight="1">
      <c r="B1112" s="16"/>
    </row>
    <row r="1113" spans="2:2" ht="13.95" customHeight="1">
      <c r="B1113" s="16"/>
    </row>
    <row r="1114" spans="2:2" ht="13.95" customHeight="1">
      <c r="B1114" s="16"/>
    </row>
    <row r="1115" spans="2:2" ht="13.95" customHeight="1">
      <c r="B1115" s="16"/>
    </row>
    <row r="1116" spans="2:2" ht="13.95" customHeight="1">
      <c r="B1116" s="16"/>
    </row>
    <row r="1117" spans="2:2" ht="13.95" customHeight="1">
      <c r="B1117" s="16"/>
    </row>
    <row r="1118" spans="2:2" ht="13.95" customHeight="1">
      <c r="B1118" s="16"/>
    </row>
    <row r="1119" spans="2:2" ht="13.95" customHeight="1">
      <c r="B1119" s="16"/>
    </row>
    <row r="1120" spans="2:2" ht="13.95" customHeight="1">
      <c r="B1120" s="16"/>
    </row>
    <row r="1121" spans="2:2" ht="13.95" customHeight="1">
      <c r="B1121" s="16"/>
    </row>
    <row r="1122" spans="2:2" ht="13.95" customHeight="1">
      <c r="B1122" s="16"/>
    </row>
    <row r="1123" spans="2:2" ht="13.95" customHeight="1">
      <c r="B1123" s="16"/>
    </row>
    <row r="1124" spans="2:2" ht="13.95" customHeight="1">
      <c r="B1124" s="16"/>
    </row>
    <row r="1125" spans="2:2" ht="13.95" customHeight="1">
      <c r="B1125" s="16"/>
    </row>
    <row r="1126" spans="2:2" ht="13.95" customHeight="1">
      <c r="B1126" s="16"/>
    </row>
    <row r="1127" spans="2:2" ht="13.95" customHeight="1">
      <c r="B1127" s="16"/>
    </row>
    <row r="1128" spans="2:2" ht="13.95" customHeight="1">
      <c r="B1128" s="16"/>
    </row>
    <row r="1129" spans="2:2" ht="13.95" customHeight="1">
      <c r="B1129" s="16"/>
    </row>
    <row r="1130" spans="2:2" ht="13.95" customHeight="1">
      <c r="B1130" s="16"/>
    </row>
    <row r="1131" spans="2:2" ht="13.95" customHeight="1">
      <c r="B1131" s="16"/>
    </row>
    <row r="1132" spans="2:2" ht="13.95" customHeight="1">
      <c r="B1132" s="16"/>
    </row>
    <row r="1133" spans="2:2" ht="13.95" customHeight="1">
      <c r="B1133" s="16"/>
    </row>
    <row r="1134" spans="2:2" ht="13.95" customHeight="1">
      <c r="B1134" s="16"/>
    </row>
    <row r="1135" spans="2:2" ht="13.95" customHeight="1">
      <c r="B1135" s="16"/>
    </row>
    <row r="1136" spans="2:2" ht="13.95" customHeight="1">
      <c r="B1136" s="16"/>
    </row>
    <row r="1137" spans="2:2" ht="13.95" customHeight="1">
      <c r="B1137" s="16"/>
    </row>
    <row r="1138" spans="2:2" ht="13.95" customHeight="1">
      <c r="B1138" s="16"/>
    </row>
    <row r="1139" spans="2:2" ht="13.95" customHeight="1">
      <c r="B1139" s="16"/>
    </row>
    <row r="1140" spans="2:2" ht="13.95" customHeight="1">
      <c r="B1140" s="16"/>
    </row>
    <row r="1141" spans="2:2" ht="13.95" customHeight="1">
      <c r="B1141" s="16"/>
    </row>
    <row r="1142" spans="2:2" ht="13.95" customHeight="1">
      <c r="B1142" s="16"/>
    </row>
    <row r="1143" spans="2:2" ht="13.95" customHeight="1">
      <c r="B1143" s="16"/>
    </row>
    <row r="1144" spans="2:2" ht="13.95" customHeight="1">
      <c r="B1144" s="16"/>
    </row>
    <row r="1145" spans="2:2" ht="13.95" customHeight="1">
      <c r="B1145" s="16"/>
    </row>
    <row r="1146" spans="2:2" ht="13.95" customHeight="1">
      <c r="B1146" s="16"/>
    </row>
    <row r="1147" spans="2:2" ht="13.95" customHeight="1">
      <c r="B1147" s="16"/>
    </row>
    <row r="1148" spans="2:2" ht="13.95" customHeight="1">
      <c r="B1148" s="16"/>
    </row>
    <row r="1149" spans="2:2" ht="13.95" customHeight="1">
      <c r="B1149" s="16"/>
    </row>
    <row r="1150" spans="2:2" ht="13.95" customHeight="1">
      <c r="B1150" s="16"/>
    </row>
    <row r="1151" spans="2:2" ht="13.95" customHeight="1">
      <c r="B1151" s="16"/>
    </row>
    <row r="1152" spans="2:2" ht="13.95" customHeight="1">
      <c r="B1152" s="16"/>
    </row>
    <row r="1153" spans="2:2" ht="13.95" customHeight="1">
      <c r="B1153" s="16"/>
    </row>
    <row r="1154" spans="2:2" ht="13.95" customHeight="1">
      <c r="B1154" s="16"/>
    </row>
    <row r="1155" spans="2:2" ht="13.95" customHeight="1">
      <c r="B1155" s="16"/>
    </row>
    <row r="1156" spans="2:2" ht="13.95" customHeight="1">
      <c r="B1156" s="16"/>
    </row>
    <row r="1157" spans="2:2" ht="13.95" customHeight="1">
      <c r="B1157" s="16"/>
    </row>
    <row r="1158" spans="2:2" ht="13.95" customHeight="1">
      <c r="B1158" s="16"/>
    </row>
    <row r="1159" spans="2:2" ht="13.95" customHeight="1">
      <c r="B1159" s="16"/>
    </row>
    <row r="1160" spans="2:2" ht="13.95" customHeight="1">
      <c r="B1160" s="16"/>
    </row>
    <row r="1161" spans="2:2" ht="13.95" customHeight="1">
      <c r="B1161" s="16"/>
    </row>
    <row r="1162" spans="2:2" ht="13.95" customHeight="1">
      <c r="B1162" s="16"/>
    </row>
    <row r="1163" spans="2:2" ht="13.95" customHeight="1">
      <c r="B1163" s="16"/>
    </row>
    <row r="1164" spans="2:2" ht="13.95" customHeight="1">
      <c r="B1164" s="16"/>
    </row>
    <row r="1165" spans="2:2" ht="13.95" customHeight="1">
      <c r="B1165" s="16"/>
    </row>
    <row r="1166" spans="2:2" ht="13.95" customHeight="1">
      <c r="B1166" s="16"/>
    </row>
    <row r="1167" spans="2:2" ht="13.95" customHeight="1">
      <c r="B1167" s="16"/>
    </row>
    <row r="1168" spans="2:2" ht="13.95" customHeight="1">
      <c r="B1168" s="16"/>
    </row>
    <row r="1169" spans="2:2" ht="13.95" customHeight="1">
      <c r="B1169" s="16"/>
    </row>
    <row r="1170" spans="2:2" ht="13.95" customHeight="1">
      <c r="B1170" s="16"/>
    </row>
    <row r="1171" spans="2:2" ht="13.95" customHeight="1">
      <c r="B1171" s="16"/>
    </row>
    <row r="1172" spans="2:2" ht="13.95" customHeight="1">
      <c r="B1172" s="16"/>
    </row>
    <row r="1173" spans="2:2" ht="13.95" customHeight="1">
      <c r="B1173" s="16"/>
    </row>
    <row r="1174" spans="2:2" ht="13.95" customHeight="1">
      <c r="B1174" s="16"/>
    </row>
    <row r="1175" spans="2:2" ht="13.95" customHeight="1">
      <c r="B1175" s="16"/>
    </row>
    <row r="1176" spans="2:2" ht="13.95" customHeight="1">
      <c r="B1176" s="16"/>
    </row>
    <row r="1177" spans="2:2" ht="13.95" customHeight="1">
      <c r="B1177" s="16"/>
    </row>
    <row r="1178" spans="2:2" ht="13.95" customHeight="1">
      <c r="B1178" s="16"/>
    </row>
    <row r="1179" spans="2:2" ht="13.95" customHeight="1">
      <c r="B1179" s="16"/>
    </row>
    <row r="1180" spans="2:2" ht="13.95" customHeight="1">
      <c r="B1180" s="16"/>
    </row>
    <row r="1181" spans="2:2" ht="13.95" customHeight="1">
      <c r="B1181" s="16"/>
    </row>
    <row r="1182" spans="2:2" ht="13.95" customHeight="1">
      <c r="B1182" s="16"/>
    </row>
    <row r="1183" spans="2:2" ht="13.95" customHeight="1">
      <c r="B1183" s="16"/>
    </row>
    <row r="1184" spans="2:2" ht="13.95" customHeight="1">
      <c r="B1184" s="16"/>
    </row>
    <row r="1185" spans="2:2" ht="13.95" customHeight="1">
      <c r="B1185" s="16"/>
    </row>
    <row r="1186" spans="2:2" ht="13.95" customHeight="1">
      <c r="B1186" s="16"/>
    </row>
    <row r="1187" spans="2:2" ht="13.95" customHeight="1">
      <c r="B1187" s="16"/>
    </row>
    <row r="1188" spans="2:2" ht="13.95" customHeight="1">
      <c r="B1188" s="16"/>
    </row>
    <row r="1189" spans="2:2" ht="13.95" customHeight="1">
      <c r="B1189" s="16"/>
    </row>
    <row r="1190" spans="2:2" ht="13.95" customHeight="1">
      <c r="B1190" s="16"/>
    </row>
    <row r="1191" spans="2:2" ht="13.95" customHeight="1">
      <c r="B1191" s="16"/>
    </row>
    <row r="1192" spans="2:2" ht="13.95" customHeight="1">
      <c r="B1192" s="16"/>
    </row>
    <row r="1193" spans="2:2" ht="13.95" customHeight="1">
      <c r="B1193" s="16"/>
    </row>
    <row r="1194" spans="2:2" ht="13.95" customHeight="1">
      <c r="B1194" s="16"/>
    </row>
    <row r="1195" spans="2:2" ht="13.95" customHeight="1">
      <c r="B1195" s="16"/>
    </row>
    <row r="1196" spans="2:2" ht="13.95" customHeight="1">
      <c r="B1196" s="16"/>
    </row>
    <row r="1197" spans="2:2" ht="13.95" customHeight="1">
      <c r="B1197" s="16"/>
    </row>
    <row r="1198" spans="2:2" ht="13.95" customHeight="1">
      <c r="B1198" s="16"/>
    </row>
    <row r="1199" spans="2:2" ht="13.95" customHeight="1">
      <c r="B1199" s="16"/>
    </row>
    <row r="1200" spans="2:2" ht="13.95" customHeight="1">
      <c r="B1200" s="16"/>
    </row>
    <row r="1201" spans="2:2" ht="13.95" customHeight="1">
      <c r="B1201" s="16"/>
    </row>
    <row r="1202" spans="2:2" ht="13.95" customHeight="1">
      <c r="B1202" s="16"/>
    </row>
    <row r="1203" spans="2:2" ht="13.95" customHeight="1">
      <c r="B1203" s="16"/>
    </row>
    <row r="1204" spans="2:2" ht="13.95" customHeight="1">
      <c r="B1204" s="16"/>
    </row>
    <row r="1205" spans="2:2" ht="13.95" customHeight="1">
      <c r="B1205" s="16"/>
    </row>
    <row r="1206" spans="2:2" ht="13.95" customHeight="1">
      <c r="B1206" s="16"/>
    </row>
    <row r="1207" spans="2:2" ht="13.95" customHeight="1">
      <c r="B1207" s="16"/>
    </row>
    <row r="1208" spans="2:2" ht="13.95" customHeight="1">
      <c r="B1208" s="16"/>
    </row>
    <row r="1209" spans="2:2" ht="13.95" customHeight="1">
      <c r="B1209" s="16"/>
    </row>
    <row r="1210" spans="2:2" ht="13.95" customHeight="1">
      <c r="B1210" s="16"/>
    </row>
    <row r="1211" spans="2:2" ht="13.95" customHeight="1">
      <c r="B1211" s="16"/>
    </row>
    <row r="1212" spans="2:2" ht="13.95" customHeight="1">
      <c r="B1212" s="16"/>
    </row>
    <row r="1213" spans="2:2" ht="13.95" customHeight="1">
      <c r="B1213" s="16"/>
    </row>
    <row r="1214" spans="2:2" ht="13.95" customHeight="1">
      <c r="B1214" s="16"/>
    </row>
    <row r="1215" spans="2:2" ht="13.95" customHeight="1">
      <c r="B1215" s="16"/>
    </row>
    <row r="1216" spans="2:2" ht="13.95" customHeight="1">
      <c r="B1216" s="16"/>
    </row>
    <row r="1217" spans="2:2" ht="13.95" customHeight="1">
      <c r="B1217" s="16"/>
    </row>
    <row r="1218" spans="2:2" ht="13.95" customHeight="1">
      <c r="B1218" s="16"/>
    </row>
    <row r="1219" spans="2:2" ht="13.95" customHeight="1">
      <c r="B1219" s="16"/>
    </row>
    <row r="1220" spans="2:2" ht="13.95" customHeight="1">
      <c r="B1220" s="16"/>
    </row>
    <row r="1221" spans="2:2" ht="13.95" customHeight="1">
      <c r="B1221" s="16"/>
    </row>
    <row r="1222" spans="2:2" ht="13.95" customHeight="1">
      <c r="B1222" s="16"/>
    </row>
    <row r="1223" spans="2:2" ht="13.95" customHeight="1">
      <c r="B1223" s="16"/>
    </row>
    <row r="1224" spans="2:2" ht="13.95" customHeight="1">
      <c r="B1224" s="16"/>
    </row>
    <row r="1225" spans="2:2" ht="13.95" customHeight="1">
      <c r="B1225" s="16"/>
    </row>
    <row r="1226" spans="2:2" ht="13.95" customHeight="1">
      <c r="B1226" s="16"/>
    </row>
    <row r="1227" spans="2:2" ht="13.95" customHeight="1">
      <c r="B1227" s="16"/>
    </row>
    <row r="1228" spans="2:2" ht="13.95" customHeight="1">
      <c r="B1228" s="16"/>
    </row>
    <row r="1229" spans="2:2" ht="13.95" customHeight="1">
      <c r="B1229" s="16"/>
    </row>
    <row r="1230" spans="2:2" ht="13.95" customHeight="1">
      <c r="B1230" s="16"/>
    </row>
    <row r="1231" spans="2:2" ht="13.95" customHeight="1">
      <c r="B1231" s="16"/>
    </row>
    <row r="1232" spans="2:2" ht="13.95" customHeight="1">
      <c r="B1232" s="16"/>
    </row>
    <row r="1233" spans="2:2" ht="13.95" customHeight="1">
      <c r="B1233" s="16"/>
    </row>
    <row r="1234" spans="2:2" ht="13.95" customHeight="1">
      <c r="B1234" s="16"/>
    </row>
    <row r="1235" spans="2:2" ht="13.95" customHeight="1">
      <c r="B1235" s="16"/>
    </row>
    <row r="1236" spans="2:2" ht="13.95" customHeight="1">
      <c r="B1236" s="16"/>
    </row>
    <row r="1237" spans="2:2" ht="13.95" customHeight="1">
      <c r="B1237" s="16"/>
    </row>
    <row r="1238" spans="2:2" ht="13.95" customHeight="1">
      <c r="B1238" s="16"/>
    </row>
    <row r="1239" spans="2:2" ht="13.95" customHeight="1">
      <c r="B1239" s="16"/>
    </row>
    <row r="1240" spans="2:2" ht="13.95" customHeight="1">
      <c r="B1240" s="16"/>
    </row>
    <row r="1241" spans="2:2" ht="13.95" customHeight="1">
      <c r="B1241" s="16"/>
    </row>
    <row r="1242" spans="2:2" ht="13.95" customHeight="1">
      <c r="B1242" s="16"/>
    </row>
    <row r="1243" spans="2:2" ht="13.95" customHeight="1">
      <c r="B1243" s="16"/>
    </row>
    <row r="1244" spans="2:2" ht="13.95" customHeight="1">
      <c r="B1244" s="16"/>
    </row>
    <row r="1245" spans="2:2" ht="13.95" customHeight="1">
      <c r="B1245" s="16"/>
    </row>
    <row r="1246" spans="2:2" ht="13.95" customHeight="1">
      <c r="B1246" s="16"/>
    </row>
    <row r="1247" spans="2:2" ht="13.95" customHeight="1">
      <c r="B1247" s="16"/>
    </row>
    <row r="1248" spans="2:2" ht="13.95" customHeight="1">
      <c r="B1248" s="16"/>
    </row>
    <row r="1249" spans="2:2" ht="13.95" customHeight="1">
      <c r="B1249" s="16"/>
    </row>
    <row r="1250" spans="2:2" ht="13.95" customHeight="1">
      <c r="B1250" s="16"/>
    </row>
    <row r="1251" spans="2:2" ht="13.95" customHeight="1">
      <c r="B1251" s="16"/>
    </row>
    <row r="1252" spans="2:2" ht="13.95" customHeight="1">
      <c r="B1252" s="16"/>
    </row>
    <row r="1253" spans="2:2" ht="13.95" customHeight="1">
      <c r="B1253" s="16"/>
    </row>
    <row r="1254" spans="2:2" ht="13.95" customHeight="1">
      <c r="B1254" s="16"/>
    </row>
    <row r="1255" spans="2:2" ht="13.95" customHeight="1">
      <c r="B1255" s="16"/>
    </row>
    <row r="1256" spans="2:2" ht="13.95" customHeight="1">
      <c r="B1256" s="16"/>
    </row>
    <row r="1257" spans="2:2" ht="13.95" customHeight="1">
      <c r="B1257" s="16"/>
    </row>
    <row r="1258" spans="2:2" ht="13.95" customHeight="1">
      <c r="B1258" s="16"/>
    </row>
    <row r="1259" spans="2:2" ht="13.95" customHeight="1">
      <c r="B1259" s="16"/>
    </row>
    <row r="1260" spans="2:2" ht="13.95" customHeight="1">
      <c r="B1260" s="16"/>
    </row>
    <row r="1261" spans="2:2" ht="13.95" customHeight="1">
      <c r="B1261" s="16"/>
    </row>
    <row r="1262" spans="2:2" ht="13.95" customHeight="1">
      <c r="B1262" s="16"/>
    </row>
    <row r="1263" spans="2:2" ht="13.95" customHeight="1">
      <c r="B1263" s="16"/>
    </row>
    <row r="1264" spans="2:2" ht="13.95" customHeight="1">
      <c r="B1264" s="16"/>
    </row>
    <row r="1265" spans="2:2" ht="13.95" customHeight="1">
      <c r="B1265" s="16"/>
    </row>
    <row r="1266" spans="2:2" ht="13.95" customHeight="1">
      <c r="B1266" s="16"/>
    </row>
    <row r="1267" spans="2:2" ht="13.95" customHeight="1">
      <c r="B1267" s="16"/>
    </row>
    <row r="1268" spans="2:2" ht="13.95" customHeight="1">
      <c r="B1268" s="16"/>
    </row>
    <row r="1269" spans="2:2" ht="13.95" customHeight="1">
      <c r="B1269" s="16"/>
    </row>
    <row r="1270" spans="2:2" ht="13.95" customHeight="1">
      <c r="B1270" s="16"/>
    </row>
    <row r="1271" spans="2:2" ht="13.95" customHeight="1">
      <c r="B1271" s="16"/>
    </row>
    <row r="1272" spans="2:2" ht="13.95" customHeight="1">
      <c r="B1272" s="16"/>
    </row>
    <row r="1273" spans="2:2" ht="13.95" customHeight="1">
      <c r="B1273" s="16"/>
    </row>
    <row r="1274" spans="2:2" ht="13.95" customHeight="1">
      <c r="B1274" s="16"/>
    </row>
    <row r="1275" spans="2:2" ht="13.95" customHeight="1">
      <c r="B1275" s="16"/>
    </row>
    <row r="1276" spans="2:2" ht="13.95" customHeight="1">
      <c r="B1276" s="16"/>
    </row>
    <row r="1277" spans="2:2" ht="13.95" customHeight="1">
      <c r="B1277" s="16"/>
    </row>
    <row r="1278" spans="2:2" ht="13.95" customHeight="1">
      <c r="B1278" s="16"/>
    </row>
    <row r="1279" spans="2:2" ht="13.95" customHeight="1">
      <c r="B1279" s="16"/>
    </row>
    <row r="1280" spans="2:2" ht="13.95" customHeight="1">
      <c r="B1280" s="16"/>
    </row>
    <row r="1281" spans="2:2" ht="13.95" customHeight="1">
      <c r="B1281" s="16"/>
    </row>
    <row r="1282" spans="2:2" ht="13.95" customHeight="1">
      <c r="B1282" s="16"/>
    </row>
    <row r="1283" spans="2:2" ht="13.95" customHeight="1">
      <c r="B1283" s="16"/>
    </row>
    <row r="1284" spans="2:2" ht="13.95" customHeight="1">
      <c r="B1284" s="16"/>
    </row>
    <row r="1285" spans="2:2" ht="13.95" customHeight="1">
      <c r="B1285" s="16"/>
    </row>
    <row r="1286" spans="2:2" ht="13.95" customHeight="1">
      <c r="B1286" s="16"/>
    </row>
    <row r="1287" spans="2:2" ht="13.95" customHeight="1">
      <c r="B1287" s="16"/>
    </row>
    <row r="1288" spans="2:2" ht="13.95" customHeight="1">
      <c r="B1288" s="16"/>
    </row>
    <row r="1289" spans="2:2" ht="13.95" customHeight="1">
      <c r="B1289" s="16"/>
    </row>
    <row r="1290" spans="2:2" ht="13.95" customHeight="1">
      <c r="B1290" s="16"/>
    </row>
    <row r="1291" spans="2:2" ht="13.95" customHeight="1">
      <c r="B1291" s="16"/>
    </row>
    <row r="1292" spans="2:2" ht="13.95" customHeight="1">
      <c r="B1292" s="16"/>
    </row>
    <row r="1293" spans="2:2" ht="13.95" customHeight="1">
      <c r="B1293" s="16"/>
    </row>
    <row r="1294" spans="2:2" ht="13.95" customHeight="1">
      <c r="B1294" s="16"/>
    </row>
    <row r="1295" spans="2:2" ht="13.95" customHeight="1">
      <c r="B1295" s="16"/>
    </row>
    <row r="1296" spans="2:2" ht="13.95" customHeight="1">
      <c r="B1296" s="16"/>
    </row>
    <row r="1297" spans="2:2" ht="13.95" customHeight="1">
      <c r="B1297" s="16"/>
    </row>
    <row r="1298" spans="2:2" ht="13.95" customHeight="1">
      <c r="B1298" s="16"/>
    </row>
    <row r="1299" spans="2:2" ht="13.95" customHeight="1">
      <c r="B1299" s="16"/>
    </row>
    <row r="1300" spans="2:2" ht="13.95" customHeight="1">
      <c r="B1300" s="16"/>
    </row>
    <row r="1301" spans="2:2" ht="13.95" customHeight="1">
      <c r="B1301" s="16"/>
    </row>
    <row r="1302" spans="2:2" ht="13.95" customHeight="1">
      <c r="B1302" s="16"/>
    </row>
    <row r="1303" spans="2:2" ht="13.95" customHeight="1">
      <c r="B1303" s="16"/>
    </row>
    <row r="1304" spans="2:2" ht="13.95" customHeight="1">
      <c r="B1304" s="16"/>
    </row>
    <row r="1305" spans="2:2" ht="13.95" customHeight="1">
      <c r="B1305" s="16"/>
    </row>
    <row r="1306" spans="2:2" ht="13.95" customHeight="1">
      <c r="B1306" s="16"/>
    </row>
    <row r="1307" spans="2:2" ht="13.95" customHeight="1">
      <c r="B1307" s="16"/>
    </row>
    <row r="1308" spans="2:2" ht="13.95" customHeight="1">
      <c r="B1308" s="16"/>
    </row>
    <row r="1309" spans="2:2" ht="13.95" customHeight="1">
      <c r="B1309" s="16"/>
    </row>
    <row r="1310" spans="2:2" ht="13.95" customHeight="1">
      <c r="B1310" s="16"/>
    </row>
    <row r="1311" spans="2:2" ht="13.95" customHeight="1">
      <c r="B1311" s="16"/>
    </row>
    <row r="1312" spans="2:2" ht="13.95" customHeight="1">
      <c r="B1312" s="16"/>
    </row>
    <row r="1313" spans="2:2" ht="13.95" customHeight="1">
      <c r="B1313" s="16"/>
    </row>
    <row r="1314" spans="2:2" ht="13.95" customHeight="1">
      <c r="B1314" s="16"/>
    </row>
    <row r="1315" spans="2:2" ht="13.95" customHeight="1">
      <c r="B1315" s="16"/>
    </row>
    <row r="1316" spans="2:2" ht="13.95" customHeight="1">
      <c r="B1316" s="16"/>
    </row>
    <row r="1317" spans="2:2" ht="13.95" customHeight="1">
      <c r="B1317" s="16"/>
    </row>
    <row r="1318" spans="2:2" ht="13.95" customHeight="1">
      <c r="B1318" s="16"/>
    </row>
    <row r="1319" spans="2:2" ht="13.95" customHeight="1">
      <c r="B1319" s="16"/>
    </row>
    <row r="1320" spans="2:2" ht="13.95" customHeight="1">
      <c r="B1320" s="16"/>
    </row>
    <row r="1321" spans="2:2" ht="13.95" customHeight="1">
      <c r="B1321" s="16"/>
    </row>
    <row r="1322" spans="2:2" ht="13.95" customHeight="1">
      <c r="B1322" s="16"/>
    </row>
    <row r="1323" spans="2:2" ht="13.95" customHeight="1">
      <c r="B1323" s="16"/>
    </row>
    <row r="1324" spans="2:2" ht="13.95" customHeight="1">
      <c r="B1324" s="16"/>
    </row>
    <row r="1325" spans="2:2" ht="13.95" customHeight="1">
      <c r="B1325" s="16"/>
    </row>
    <row r="1326" spans="2:2" ht="13.95" customHeight="1">
      <c r="B1326" s="16"/>
    </row>
    <row r="1327" spans="2:2" ht="13.95" customHeight="1">
      <c r="B1327" s="16"/>
    </row>
    <row r="1328" spans="2:2" ht="13.95" customHeight="1">
      <c r="B1328" s="16"/>
    </row>
    <row r="1329" spans="2:2" ht="13.95" customHeight="1">
      <c r="B1329" s="16"/>
    </row>
    <row r="1330" spans="2:2" ht="13.95" customHeight="1">
      <c r="B1330" s="16"/>
    </row>
    <row r="1331" spans="2:2" ht="13.95" customHeight="1">
      <c r="B1331" s="16"/>
    </row>
    <row r="1332" spans="2:2" ht="13.95" customHeight="1">
      <c r="B1332" s="16"/>
    </row>
    <row r="1333" spans="2:2" ht="13.95" customHeight="1">
      <c r="B1333" s="16"/>
    </row>
    <row r="1334" spans="2:2" ht="13.95" customHeight="1">
      <c r="B1334" s="16"/>
    </row>
    <row r="1335" spans="2:2" ht="13.95" customHeight="1">
      <c r="B1335" s="16"/>
    </row>
    <row r="1336" spans="2:2" ht="13.95" customHeight="1">
      <c r="B1336" s="16"/>
    </row>
    <row r="1337" spans="2:2" ht="13.95" customHeight="1">
      <c r="B1337" s="16"/>
    </row>
    <row r="1338" spans="2:2" ht="13.95" customHeight="1">
      <c r="B1338" s="16"/>
    </row>
    <row r="1339" spans="2:2" ht="13.95" customHeight="1">
      <c r="B1339" s="16"/>
    </row>
    <row r="1340" spans="2:2" ht="13.95" customHeight="1">
      <c r="B1340" s="16"/>
    </row>
    <row r="1341" spans="2:2" ht="13.95" customHeight="1">
      <c r="B1341" s="16"/>
    </row>
    <row r="1342" spans="2:2" ht="13.95" customHeight="1">
      <c r="B1342" s="16"/>
    </row>
    <row r="1343" spans="2:2" ht="13.95" customHeight="1">
      <c r="B1343" s="16"/>
    </row>
    <row r="1344" spans="2:2" ht="13.95" customHeight="1">
      <c r="B1344" s="16"/>
    </row>
    <row r="1345" spans="2:2" ht="13.95" customHeight="1">
      <c r="B1345" s="16"/>
    </row>
    <row r="1346" spans="2:2" ht="13.95" customHeight="1">
      <c r="B1346" s="16"/>
    </row>
    <row r="1347" spans="2:2" ht="13.95" customHeight="1">
      <c r="B1347" s="16"/>
    </row>
    <row r="1348" spans="2:2" ht="13.95" customHeight="1">
      <c r="B1348" s="16"/>
    </row>
    <row r="1349" spans="2:2" ht="13.95" customHeight="1">
      <c r="B1349" s="16"/>
    </row>
    <row r="1350" spans="2:2" ht="13.95" customHeight="1">
      <c r="B1350" s="16"/>
    </row>
    <row r="1351" spans="2:2" ht="13.95" customHeight="1">
      <c r="B1351" s="16"/>
    </row>
    <row r="1352" spans="2:2" ht="13.95" customHeight="1">
      <c r="B1352" s="16"/>
    </row>
    <row r="1353" spans="2:2" ht="13.95" customHeight="1">
      <c r="B1353" s="16"/>
    </row>
    <row r="1354" spans="2:2" ht="13.95" customHeight="1">
      <c r="B1354" s="16"/>
    </row>
    <row r="1355" spans="2:2" ht="13.95" customHeight="1">
      <c r="B1355" s="16"/>
    </row>
    <row r="1356" spans="2:2" ht="13.95" customHeight="1">
      <c r="B1356" s="16"/>
    </row>
    <row r="1357" spans="2:2" ht="13.95" customHeight="1">
      <c r="B1357" s="16"/>
    </row>
    <row r="1358" spans="2:2" ht="13.95" customHeight="1">
      <c r="B1358" s="16"/>
    </row>
    <row r="1359" spans="2:2" ht="13.95" customHeight="1">
      <c r="B1359" s="16"/>
    </row>
    <row r="1360" spans="2:2" ht="13.95" customHeight="1">
      <c r="B1360" s="16"/>
    </row>
    <row r="1361" spans="2:2" ht="13.95" customHeight="1">
      <c r="B1361" s="16"/>
    </row>
    <row r="1362" spans="2:2" ht="13.95" customHeight="1">
      <c r="B1362" s="16"/>
    </row>
    <row r="1363" spans="2:2" ht="13.95" customHeight="1">
      <c r="B1363" s="16"/>
    </row>
    <row r="1364" spans="2:2" ht="13.95" customHeight="1">
      <c r="B1364" s="16"/>
    </row>
    <row r="1365" spans="2:2" ht="13.95" customHeight="1">
      <c r="B1365" s="16"/>
    </row>
    <row r="1366" spans="2:2" ht="13.95" customHeight="1">
      <c r="B1366" s="16"/>
    </row>
    <row r="1367" spans="2:2" ht="13.95" customHeight="1">
      <c r="B1367" s="16"/>
    </row>
    <row r="1368" spans="2:2" ht="13.95" customHeight="1">
      <c r="B1368" s="16"/>
    </row>
    <row r="1369" spans="2:2" ht="13.95" customHeight="1">
      <c r="B1369" s="16"/>
    </row>
    <row r="1370" spans="2:2" ht="13.95" customHeight="1">
      <c r="B1370" s="16"/>
    </row>
    <row r="1371" spans="2:2" ht="13.95" customHeight="1">
      <c r="B1371" s="16"/>
    </row>
    <row r="1372" spans="2:2" ht="13.95" customHeight="1">
      <c r="B1372" s="16"/>
    </row>
    <row r="1373" spans="2:2" ht="13.95" customHeight="1">
      <c r="B1373" s="16"/>
    </row>
    <row r="1374" spans="2:2" ht="13.95" customHeight="1">
      <c r="B1374" s="16"/>
    </row>
    <row r="1375" spans="2:2" ht="13.95" customHeight="1">
      <c r="B1375" s="16"/>
    </row>
    <row r="1376" spans="2:2" ht="13.95" customHeight="1">
      <c r="B1376" s="16"/>
    </row>
    <row r="1377" spans="2:2" ht="13.95" customHeight="1">
      <c r="B1377" s="16"/>
    </row>
    <row r="1378" spans="2:2" ht="13.95" customHeight="1">
      <c r="B1378" s="16"/>
    </row>
    <row r="1379" spans="2:2" ht="13.95" customHeight="1">
      <c r="B1379" s="16"/>
    </row>
    <row r="1380" spans="2:2" ht="13.95" customHeight="1">
      <c r="B1380" s="16"/>
    </row>
    <row r="1381" spans="2:2" ht="13.95" customHeight="1">
      <c r="B1381" s="16"/>
    </row>
    <row r="1382" spans="2:2" ht="13.95" customHeight="1">
      <c r="B1382" s="16"/>
    </row>
    <row r="1383" spans="2:2" ht="13.95" customHeight="1">
      <c r="B1383" s="16"/>
    </row>
    <row r="1384" spans="2:2" ht="13.95" customHeight="1">
      <c r="B1384" s="16"/>
    </row>
    <row r="1385" spans="2:2" ht="13.95" customHeight="1">
      <c r="B1385" s="16"/>
    </row>
    <row r="1386" spans="2:2" ht="13.95" customHeight="1">
      <c r="B1386" s="16"/>
    </row>
    <row r="1387" spans="2:2" ht="13.95" customHeight="1">
      <c r="B1387" s="16"/>
    </row>
    <row r="1388" spans="2:2" ht="13.95" customHeight="1">
      <c r="B1388" s="16"/>
    </row>
    <row r="1389" spans="2:2" ht="13.95" customHeight="1">
      <c r="B1389" s="16"/>
    </row>
    <row r="1390" spans="2:2" ht="13.95" customHeight="1">
      <c r="B1390" s="16"/>
    </row>
    <row r="1391" spans="2:2" ht="13.95" customHeight="1">
      <c r="B1391" s="16"/>
    </row>
    <row r="1392" spans="2:2" ht="13.95" customHeight="1">
      <c r="B1392" s="16"/>
    </row>
    <row r="1393" spans="2:2" ht="13.95" customHeight="1">
      <c r="B1393" s="16"/>
    </row>
    <row r="1394" spans="2:2" ht="13.95" customHeight="1">
      <c r="B1394" s="16"/>
    </row>
    <row r="1395" spans="2:2" ht="13.95" customHeight="1">
      <c r="B1395" s="16"/>
    </row>
    <row r="1396" spans="2:2" ht="13.95" customHeight="1">
      <c r="B1396" s="16"/>
    </row>
    <row r="1397" spans="2:2" ht="13.95" customHeight="1">
      <c r="B1397" s="16"/>
    </row>
    <row r="1398" spans="2:2" ht="13.95" customHeight="1">
      <c r="B1398" s="16"/>
    </row>
    <row r="1399" spans="2:2" ht="13.95" customHeight="1">
      <c r="B1399" s="16"/>
    </row>
    <row r="1400" spans="2:2" ht="13.95" customHeight="1">
      <c r="B1400" s="16"/>
    </row>
    <row r="1401" spans="2:2" ht="13.95" customHeight="1">
      <c r="B1401" s="16"/>
    </row>
    <row r="1402" spans="2:2" ht="13.95" customHeight="1">
      <c r="B1402" s="16"/>
    </row>
    <row r="1403" spans="2:2" ht="13.95" customHeight="1">
      <c r="B1403" s="16"/>
    </row>
    <row r="1404" spans="2:2" ht="13.95" customHeight="1">
      <c r="B1404" s="16"/>
    </row>
    <row r="1405" spans="2:2" ht="13.95" customHeight="1">
      <c r="B1405" s="16"/>
    </row>
    <row r="1406" spans="2:2" ht="13.95" customHeight="1">
      <c r="B1406" s="16"/>
    </row>
    <row r="1407" spans="2:2" ht="13.95" customHeight="1">
      <c r="B1407" s="16"/>
    </row>
    <row r="1408" spans="2:2" ht="13.95" customHeight="1">
      <c r="B1408" s="16"/>
    </row>
    <row r="1409" spans="2:2" ht="13.95" customHeight="1">
      <c r="B1409" s="16"/>
    </row>
    <row r="1410" spans="2:2" ht="13.95" customHeight="1">
      <c r="B1410" s="16"/>
    </row>
    <row r="1411" spans="2:2" ht="13.95" customHeight="1">
      <c r="B1411" s="16"/>
    </row>
    <row r="1412" spans="2:2" ht="13.95" customHeight="1">
      <c r="B1412" s="16"/>
    </row>
    <row r="1413" spans="2:2" ht="13.95" customHeight="1">
      <c r="B1413" s="16"/>
    </row>
    <row r="1414" spans="2:2" ht="13.95" customHeight="1">
      <c r="B1414" s="16"/>
    </row>
    <row r="1415" spans="2:2" ht="13.95" customHeight="1">
      <c r="B1415" s="16"/>
    </row>
    <row r="1416" spans="2:2" ht="13.95" customHeight="1">
      <c r="B1416" s="16"/>
    </row>
    <row r="1417" spans="2:2" ht="13.95" customHeight="1">
      <c r="B1417" s="16"/>
    </row>
    <row r="1418" spans="2:2" ht="13.95" customHeight="1">
      <c r="B1418" s="16"/>
    </row>
    <row r="1419" spans="2:2" ht="13.95" customHeight="1">
      <c r="B1419" s="16"/>
    </row>
    <row r="1420" spans="2:2" ht="13.95" customHeight="1">
      <c r="B1420" s="16"/>
    </row>
    <row r="1421" spans="2:2" ht="13.95" customHeight="1">
      <c r="B1421" s="16"/>
    </row>
    <row r="1422" spans="2:2" ht="13.95" customHeight="1">
      <c r="B1422" s="16"/>
    </row>
    <row r="1423" spans="2:2" ht="13.95" customHeight="1">
      <c r="B1423" s="16"/>
    </row>
    <row r="1424" spans="2:2" ht="13.95" customHeight="1">
      <c r="B1424" s="16"/>
    </row>
    <row r="1425" spans="2:2" ht="13.95" customHeight="1">
      <c r="B1425" s="16"/>
    </row>
    <row r="1426" spans="2:2" ht="13.95" customHeight="1">
      <c r="B1426" s="16"/>
    </row>
    <row r="1427" spans="2:2" ht="13.95" customHeight="1">
      <c r="B1427" s="16"/>
    </row>
    <row r="1428" spans="2:2" ht="13.95" customHeight="1">
      <c r="B1428" s="16"/>
    </row>
    <row r="1429" spans="2:2" ht="13.95" customHeight="1">
      <c r="B1429" s="16"/>
    </row>
    <row r="1430" spans="2:2" ht="13.95" customHeight="1">
      <c r="B1430" s="16"/>
    </row>
    <row r="1431" spans="2:2" ht="13.95" customHeight="1">
      <c r="B1431" s="16"/>
    </row>
    <row r="1432" spans="2:2" ht="13.95" customHeight="1">
      <c r="B1432" s="16"/>
    </row>
    <row r="1433" spans="2:2" ht="13.95" customHeight="1">
      <c r="B1433" s="16"/>
    </row>
    <row r="1434" spans="2:2" ht="13.95" customHeight="1">
      <c r="B1434" s="16"/>
    </row>
    <row r="1435" spans="2:2" ht="13.95" customHeight="1">
      <c r="B1435" s="16"/>
    </row>
    <row r="1436" spans="2:2" ht="13.95" customHeight="1">
      <c r="B1436" s="16"/>
    </row>
    <row r="1437" spans="2:2" ht="13.95" customHeight="1">
      <c r="B1437" s="16"/>
    </row>
    <row r="1438" spans="2:2" ht="13.95" customHeight="1">
      <c r="B1438" s="16"/>
    </row>
    <row r="1439" spans="2:2" ht="13.95" customHeight="1">
      <c r="B1439" s="16"/>
    </row>
    <row r="1440" spans="2:2" ht="13.95" customHeight="1">
      <c r="B1440" s="16"/>
    </row>
    <row r="1441" spans="2:2" ht="13.95" customHeight="1">
      <c r="B1441" s="16"/>
    </row>
    <row r="1442" spans="2:2" ht="13.95" customHeight="1">
      <c r="B1442" s="16"/>
    </row>
    <row r="1443" spans="2:2" ht="13.95" customHeight="1">
      <c r="B1443" s="16"/>
    </row>
    <row r="1444" spans="2:2" ht="13.95" customHeight="1">
      <c r="B1444" s="16"/>
    </row>
    <row r="1445" spans="2:2" ht="13.95" customHeight="1">
      <c r="B1445" s="16"/>
    </row>
    <row r="1446" spans="2:2" ht="13.95" customHeight="1">
      <c r="B1446" s="16"/>
    </row>
    <row r="1447" spans="2:2" ht="13.95" customHeight="1">
      <c r="B1447" s="16"/>
    </row>
    <row r="1448" spans="2:2" ht="13.95" customHeight="1">
      <c r="B1448" s="16"/>
    </row>
    <row r="1449" spans="2:2" ht="13.95" customHeight="1">
      <c r="B1449" s="16"/>
    </row>
    <row r="1450" spans="2:2" ht="13.95" customHeight="1">
      <c r="B1450" s="16"/>
    </row>
    <row r="1451" spans="2:2" ht="13.95" customHeight="1">
      <c r="B1451" s="16"/>
    </row>
    <row r="1452" spans="2:2" ht="13.95" customHeight="1">
      <c r="B1452" s="16"/>
    </row>
    <row r="1453" spans="2:2" ht="13.95" customHeight="1">
      <c r="B1453" s="16"/>
    </row>
    <row r="1454" spans="2:2" ht="13.95" customHeight="1">
      <c r="B1454" s="16"/>
    </row>
    <row r="1455" spans="2:2" ht="13.95" customHeight="1">
      <c r="B1455" s="16"/>
    </row>
    <row r="1456" spans="2:2" ht="13.95" customHeight="1">
      <c r="B1456" s="16"/>
    </row>
    <row r="1457" spans="2:2" ht="13.95" customHeight="1">
      <c r="B1457" s="16"/>
    </row>
    <row r="1458" spans="2:2" ht="13.95" customHeight="1">
      <c r="B1458" s="16"/>
    </row>
    <row r="1459" spans="2:2" ht="13.95" customHeight="1">
      <c r="B1459" s="16"/>
    </row>
    <row r="1460" spans="2:2" ht="13.95" customHeight="1">
      <c r="B1460" s="16"/>
    </row>
    <row r="1461" spans="2:2" ht="13.95" customHeight="1">
      <c r="B1461" s="16"/>
    </row>
    <row r="1462" spans="2:2" ht="13.95" customHeight="1">
      <c r="B1462" s="16"/>
    </row>
    <row r="1463" spans="2:2" ht="13.95" customHeight="1">
      <c r="B1463" s="16"/>
    </row>
    <row r="1464" spans="2:2" ht="13.95" customHeight="1">
      <c r="B1464" s="16"/>
    </row>
    <row r="1465" spans="2:2" ht="13.95" customHeight="1">
      <c r="B1465" s="16"/>
    </row>
    <row r="1466" spans="2:2" ht="13.95" customHeight="1">
      <c r="B1466" s="16"/>
    </row>
    <row r="1467" spans="2:2" ht="13.95" customHeight="1">
      <c r="B1467" s="16"/>
    </row>
    <row r="1468" spans="2:2" ht="13.95" customHeight="1">
      <c r="B1468" s="16"/>
    </row>
    <row r="1469" spans="2:2" ht="13.95" customHeight="1">
      <c r="B1469" s="16"/>
    </row>
    <row r="1470" spans="2:2" ht="13.95" customHeight="1">
      <c r="B1470" s="16"/>
    </row>
    <row r="1471" spans="2:2" ht="13.95" customHeight="1">
      <c r="B1471" s="16"/>
    </row>
    <row r="1472" spans="2:2" ht="13.95" customHeight="1">
      <c r="B1472" s="16"/>
    </row>
    <row r="1473" spans="2:2" ht="13.95" customHeight="1">
      <c r="B1473" s="16"/>
    </row>
    <row r="1474" spans="2:2" ht="13.95" customHeight="1">
      <c r="B1474" s="16"/>
    </row>
    <row r="1475" spans="2:2" ht="13.95" customHeight="1">
      <c r="B1475" s="16"/>
    </row>
    <row r="1476" spans="2:2" ht="13.95" customHeight="1">
      <c r="B1476" s="16"/>
    </row>
    <row r="1477" spans="2:2" ht="13.95" customHeight="1">
      <c r="B1477" s="16"/>
    </row>
    <row r="1478" spans="2:2" ht="13.95" customHeight="1">
      <c r="B1478" s="16"/>
    </row>
    <row r="1479" spans="2:2" ht="13.95" customHeight="1">
      <c r="B1479" s="16"/>
    </row>
    <row r="1480" spans="2:2" ht="13.95" customHeight="1">
      <c r="B1480" s="16"/>
    </row>
    <row r="1481" spans="2:2" ht="13.95" customHeight="1">
      <c r="B1481" s="16"/>
    </row>
    <row r="1482" spans="2:2" ht="13.95" customHeight="1">
      <c r="B1482" s="16"/>
    </row>
    <row r="1483" spans="2:2" ht="13.95" customHeight="1">
      <c r="B1483" s="16"/>
    </row>
    <row r="1484" spans="2:2" ht="13.95" customHeight="1">
      <c r="B1484" s="16"/>
    </row>
    <row r="1485" spans="2:2" ht="13.95" customHeight="1">
      <c r="B1485" s="16"/>
    </row>
    <row r="1486" spans="2:2" ht="13.95" customHeight="1">
      <c r="B1486" s="16"/>
    </row>
    <row r="1487" spans="2:2" ht="13.95" customHeight="1">
      <c r="B1487" s="16"/>
    </row>
    <row r="1488" spans="2:2" ht="13.95" customHeight="1">
      <c r="B1488" s="16"/>
    </row>
    <row r="1489" spans="2:2" ht="13.95" customHeight="1">
      <c r="B1489" s="16"/>
    </row>
    <row r="1490" spans="2:2" ht="13.95" customHeight="1">
      <c r="B1490" s="16"/>
    </row>
    <row r="1491" spans="2:2" ht="13.95" customHeight="1">
      <c r="B1491" s="16"/>
    </row>
    <row r="1492" spans="2:2" ht="13.95" customHeight="1">
      <c r="B1492" s="16"/>
    </row>
    <row r="1493" spans="2:2" ht="13.95" customHeight="1">
      <c r="B1493" s="16"/>
    </row>
    <row r="1494" spans="2:2" ht="13.95" customHeight="1">
      <c r="B1494" s="16"/>
    </row>
    <row r="1495" spans="2:2" ht="13.95" customHeight="1">
      <c r="B1495" s="16"/>
    </row>
    <row r="1496" spans="2:2" ht="13.95" customHeight="1">
      <c r="B1496" s="16"/>
    </row>
    <row r="1497" spans="2:2" ht="13.95" customHeight="1">
      <c r="B1497" s="16"/>
    </row>
    <row r="1498" spans="2:2" ht="13.95" customHeight="1">
      <c r="B1498" s="16"/>
    </row>
    <row r="1499" spans="2:2" ht="13.95" customHeight="1">
      <c r="B1499" s="16"/>
    </row>
    <row r="1500" spans="2:2" ht="13.95" customHeight="1">
      <c r="B1500" s="16"/>
    </row>
    <row r="1501" spans="2:2" ht="13.95" customHeight="1">
      <c r="B1501" s="16"/>
    </row>
    <row r="1502" spans="2:2" ht="13.95" customHeight="1">
      <c r="B1502" s="16"/>
    </row>
    <row r="1503" spans="2:2" ht="13.95" customHeight="1">
      <c r="B1503" s="16"/>
    </row>
    <row r="1504" spans="2:2" ht="13.95" customHeight="1">
      <c r="B1504" s="16"/>
    </row>
    <row r="1505" spans="2:2" ht="13.95" customHeight="1">
      <c r="B1505" s="16"/>
    </row>
    <row r="1506" spans="2:2" ht="13.95" customHeight="1">
      <c r="B1506" s="16"/>
    </row>
    <row r="1507" spans="2:2" ht="13.95" customHeight="1">
      <c r="B1507" s="16"/>
    </row>
    <row r="1508" spans="2:2" ht="13.95" customHeight="1">
      <c r="B1508" s="16"/>
    </row>
    <row r="1509" spans="2:2" ht="13.95" customHeight="1">
      <c r="B1509" s="16"/>
    </row>
    <row r="1510" spans="2:2" ht="13.95" customHeight="1">
      <c r="B1510" s="16"/>
    </row>
    <row r="1511" spans="2:2" ht="13.95" customHeight="1">
      <c r="B1511" s="16"/>
    </row>
    <row r="1512" spans="2:2" ht="13.95" customHeight="1">
      <c r="B1512" s="16"/>
    </row>
    <row r="1513" spans="2:2" ht="13.95" customHeight="1">
      <c r="B1513" s="16"/>
    </row>
    <row r="1514" spans="2:2" ht="13.95" customHeight="1">
      <c r="B1514" s="16"/>
    </row>
    <row r="1515" spans="2:2" ht="13.95" customHeight="1">
      <c r="B1515" s="16"/>
    </row>
    <row r="1516" spans="2:2" ht="13.95" customHeight="1">
      <c r="B1516" s="16"/>
    </row>
    <row r="1517" spans="2:2" ht="13.95" customHeight="1">
      <c r="B1517" s="16"/>
    </row>
    <row r="1518" spans="2:2" ht="13.95" customHeight="1">
      <c r="B1518" s="16"/>
    </row>
    <row r="1519" spans="2:2" ht="13.95" customHeight="1">
      <c r="B1519" s="16"/>
    </row>
    <row r="1520" spans="2:2" ht="13.95" customHeight="1">
      <c r="B1520" s="16"/>
    </row>
    <row r="1521" spans="2:2" ht="13.95" customHeight="1">
      <c r="B1521" s="16"/>
    </row>
    <row r="1522" spans="2:2" ht="13.95" customHeight="1">
      <c r="B1522" s="16"/>
    </row>
    <row r="1523" spans="2:2" ht="13.95" customHeight="1">
      <c r="B1523" s="16"/>
    </row>
    <row r="1524" spans="2:2" ht="13.95" customHeight="1">
      <c r="B1524" s="16"/>
    </row>
    <row r="1525" spans="2:2" ht="13.95" customHeight="1">
      <c r="B1525" s="16"/>
    </row>
    <row r="1526" spans="2:2" ht="13.95" customHeight="1">
      <c r="B1526" s="16"/>
    </row>
    <row r="1527" spans="2:2" ht="13.95" customHeight="1">
      <c r="B1527" s="16"/>
    </row>
    <row r="1528" spans="2:2" ht="13.95" customHeight="1">
      <c r="B1528" s="16"/>
    </row>
    <row r="1529" spans="2:2" ht="13.95" customHeight="1">
      <c r="B1529" s="16"/>
    </row>
    <row r="1530" spans="2:2" ht="13.95" customHeight="1">
      <c r="B1530" s="16"/>
    </row>
    <row r="1531" spans="2:2" ht="13.95" customHeight="1">
      <c r="B1531" s="16"/>
    </row>
    <row r="1532" spans="2:2" ht="13.95" customHeight="1">
      <c r="B1532" s="16"/>
    </row>
    <row r="1533" spans="2:2" ht="13.95" customHeight="1">
      <c r="B1533" s="16"/>
    </row>
    <row r="1534" spans="2:2" ht="13.95" customHeight="1">
      <c r="B1534" s="16"/>
    </row>
    <row r="1535" spans="2:2" ht="13.95" customHeight="1">
      <c r="B1535" s="16"/>
    </row>
    <row r="1536" spans="2:2" ht="13.95" customHeight="1">
      <c r="B1536" s="16"/>
    </row>
    <row r="1537" spans="2:2" ht="13.95" customHeight="1">
      <c r="B1537" s="16"/>
    </row>
    <row r="1538" spans="2:2" ht="13.95" customHeight="1">
      <c r="B1538" s="16"/>
    </row>
    <row r="1539" spans="2:2" ht="13.95" customHeight="1">
      <c r="B1539" s="16"/>
    </row>
    <row r="1540" spans="2:2" ht="13.95" customHeight="1">
      <c r="B1540" s="16"/>
    </row>
    <row r="1541" spans="2:2" ht="13.95" customHeight="1">
      <c r="B1541" s="16"/>
    </row>
    <row r="1542" spans="2:2" ht="13.95" customHeight="1">
      <c r="B1542" s="16"/>
    </row>
    <row r="1543" spans="2:2" ht="13.95" customHeight="1">
      <c r="B1543" s="16"/>
    </row>
    <row r="1544" spans="2:2" ht="13.95" customHeight="1">
      <c r="B1544" s="16"/>
    </row>
    <row r="1545" spans="2:2" ht="13.95" customHeight="1">
      <c r="B1545" s="16"/>
    </row>
    <row r="1546" spans="2:2" ht="13.95" customHeight="1">
      <c r="B1546" s="16"/>
    </row>
    <row r="1547" spans="2:2" ht="13.95" customHeight="1">
      <c r="B1547" s="16"/>
    </row>
    <row r="1548" spans="2:2" ht="13.95" customHeight="1">
      <c r="B1548" s="16"/>
    </row>
    <row r="1549" spans="2:2" ht="13.95" customHeight="1">
      <c r="B1549" s="16"/>
    </row>
    <row r="1550" spans="2:2" ht="13.95" customHeight="1">
      <c r="B1550" s="16"/>
    </row>
    <row r="1551" spans="2:2" ht="13.95" customHeight="1">
      <c r="B1551" s="16"/>
    </row>
    <row r="1552" spans="2:2" ht="13.95" customHeight="1">
      <c r="B1552" s="16"/>
    </row>
    <row r="1553" spans="2:2" ht="13.95" customHeight="1">
      <c r="B1553" s="16"/>
    </row>
    <row r="1554" spans="2:2" ht="13.95" customHeight="1">
      <c r="B1554" s="16"/>
    </row>
    <row r="1555" spans="2:2" ht="13.95" customHeight="1">
      <c r="B1555" s="16"/>
    </row>
    <row r="1556" spans="2:2" ht="13.95" customHeight="1">
      <c r="B1556" s="16"/>
    </row>
    <row r="1557" spans="2:2" ht="13.95" customHeight="1">
      <c r="B1557" s="16"/>
    </row>
    <row r="1558" spans="2:2" ht="13.95" customHeight="1">
      <c r="B1558" s="16"/>
    </row>
    <row r="1559" spans="2:2" ht="13.95" customHeight="1">
      <c r="B1559" s="16"/>
    </row>
    <row r="1560" spans="2:2" ht="13.95" customHeight="1">
      <c r="B1560" s="16"/>
    </row>
    <row r="1561" spans="2:2" ht="13.95" customHeight="1">
      <c r="B1561" s="16"/>
    </row>
    <row r="1562" spans="2:2" ht="13.95" customHeight="1">
      <c r="B1562" s="16"/>
    </row>
    <row r="1563" spans="2:2" ht="13.95" customHeight="1">
      <c r="B1563" s="16"/>
    </row>
    <row r="1564" spans="2:2" ht="13.95" customHeight="1">
      <c r="B1564" s="16"/>
    </row>
    <row r="1565" spans="2:2" ht="13.95" customHeight="1">
      <c r="B1565" s="16"/>
    </row>
    <row r="1566" spans="2:2" ht="13.95" customHeight="1">
      <c r="B1566" s="16"/>
    </row>
    <row r="1567" spans="2:2" ht="13.95" customHeight="1">
      <c r="B1567" s="16"/>
    </row>
    <row r="1568" spans="2:2" ht="13.95" customHeight="1">
      <c r="B1568" s="16"/>
    </row>
    <row r="1569" spans="2:2" ht="13.95" customHeight="1">
      <c r="B1569" s="16"/>
    </row>
    <row r="1570" spans="2:2" ht="13.95" customHeight="1">
      <c r="B1570" s="16"/>
    </row>
    <row r="1571" spans="2:2" ht="13.95" customHeight="1">
      <c r="B1571" s="16"/>
    </row>
    <row r="1572" spans="2:2" ht="13.95" customHeight="1">
      <c r="B1572" s="16"/>
    </row>
    <row r="1573" spans="2:2" ht="13.95" customHeight="1">
      <c r="B1573" s="16"/>
    </row>
    <row r="1574" spans="2:2" ht="13.95" customHeight="1">
      <c r="B1574" s="16"/>
    </row>
    <row r="1575" spans="2:2" ht="13.95" customHeight="1">
      <c r="B1575" s="16"/>
    </row>
    <row r="1576" spans="2:2" ht="13.95" customHeight="1">
      <c r="B1576" s="16"/>
    </row>
    <row r="1577" spans="2:2" ht="13.95" customHeight="1">
      <c r="B1577" s="16"/>
    </row>
    <row r="1578" spans="2:2" ht="13.95" customHeight="1">
      <c r="B1578" s="16"/>
    </row>
    <row r="1579" spans="2:2" ht="13.95" customHeight="1">
      <c r="B1579" s="16"/>
    </row>
    <row r="1580" spans="2:2" ht="13.95" customHeight="1">
      <c r="B1580" s="16"/>
    </row>
    <row r="1581" spans="2:2" ht="13.95" customHeight="1">
      <c r="B1581" s="16"/>
    </row>
    <row r="1582" spans="2:2" ht="13.95" customHeight="1">
      <c r="B1582" s="16"/>
    </row>
    <row r="1583" spans="2:2" ht="13.95" customHeight="1">
      <c r="B1583" s="16"/>
    </row>
    <row r="1584" spans="2:2" ht="13.95" customHeight="1">
      <c r="B1584" s="16"/>
    </row>
    <row r="1585" spans="2:2" ht="13.95" customHeight="1">
      <c r="B1585" s="16"/>
    </row>
    <row r="1586" spans="2:2" ht="13.95" customHeight="1">
      <c r="B1586" s="16"/>
    </row>
    <row r="1587" spans="2:2" ht="13.95" customHeight="1">
      <c r="B1587" s="16"/>
    </row>
    <row r="1588" spans="2:2" ht="13.95" customHeight="1">
      <c r="B1588" s="16"/>
    </row>
    <row r="1589" spans="2:2" ht="13.95" customHeight="1">
      <c r="B1589" s="16"/>
    </row>
    <row r="1590" spans="2:2" ht="13.95" customHeight="1">
      <c r="B1590" s="16"/>
    </row>
    <row r="1591" spans="2:2" ht="13.95" customHeight="1">
      <c r="B1591" s="16"/>
    </row>
    <row r="1592" spans="2:2" ht="13.95" customHeight="1">
      <c r="B1592" s="16"/>
    </row>
    <row r="1593" spans="2:2" ht="13.95" customHeight="1">
      <c r="B1593" s="16"/>
    </row>
    <row r="1594" spans="2:2" ht="13.95" customHeight="1">
      <c r="B1594" s="16"/>
    </row>
    <row r="1595" spans="2:2" ht="13.95" customHeight="1">
      <c r="B1595" s="16"/>
    </row>
    <row r="1596" spans="2:2" ht="13.95" customHeight="1">
      <c r="B1596" s="16"/>
    </row>
    <row r="1597" spans="2:2" ht="13.95" customHeight="1">
      <c r="B1597" s="16"/>
    </row>
    <row r="1598" spans="2:2" ht="13.95" customHeight="1">
      <c r="B1598" s="16"/>
    </row>
    <row r="1599" spans="2:2" ht="13.95" customHeight="1">
      <c r="B1599" s="16"/>
    </row>
    <row r="1600" spans="2:2" ht="13.95" customHeight="1">
      <c r="B1600" s="16"/>
    </row>
    <row r="1601" spans="2:2" ht="13.95" customHeight="1">
      <c r="B1601" s="16"/>
    </row>
    <row r="1602" spans="2:2" ht="13.95" customHeight="1">
      <c r="B1602" s="16"/>
    </row>
    <row r="1603" spans="2:2" ht="13.95" customHeight="1">
      <c r="B1603" s="16"/>
    </row>
    <row r="1604" spans="2:2" ht="13.95" customHeight="1">
      <c r="B1604" s="16"/>
    </row>
    <row r="1605" spans="2:2" ht="13.95" customHeight="1">
      <c r="B1605" s="16"/>
    </row>
    <row r="1606" spans="2:2" ht="13.95" customHeight="1">
      <c r="B1606" s="16"/>
    </row>
    <row r="1607" spans="2:2" ht="13.95" customHeight="1">
      <c r="B1607" s="16"/>
    </row>
    <row r="1608" spans="2:2" ht="13.95" customHeight="1">
      <c r="B1608" s="16"/>
    </row>
    <row r="1609" spans="2:2" ht="13.95" customHeight="1">
      <c r="B1609" s="16"/>
    </row>
    <row r="1610" spans="2:2" ht="13.95" customHeight="1">
      <c r="B1610" s="16"/>
    </row>
    <row r="1611" spans="2:2" ht="13.95" customHeight="1">
      <c r="B1611" s="16"/>
    </row>
    <row r="1612" spans="2:2" ht="13.95" customHeight="1">
      <c r="B1612" s="16"/>
    </row>
    <row r="1613" spans="2:2" ht="13.95" customHeight="1">
      <c r="B1613" s="16"/>
    </row>
    <row r="1614" spans="2:2" ht="13.95" customHeight="1">
      <c r="B1614" s="16"/>
    </row>
    <row r="1615" spans="2:2" ht="13.95" customHeight="1">
      <c r="B1615" s="16"/>
    </row>
    <row r="1616" spans="2:2" ht="13.95" customHeight="1">
      <c r="B1616" s="16"/>
    </row>
    <row r="1617" spans="2:2" ht="13.95" customHeight="1">
      <c r="B1617" s="16"/>
    </row>
    <row r="1618" spans="2:2" ht="13.95" customHeight="1">
      <c r="B1618" s="16"/>
    </row>
    <row r="1619" spans="2:2" ht="13.95" customHeight="1">
      <c r="B1619" s="16"/>
    </row>
    <row r="1620" spans="2:2" ht="13.95" customHeight="1">
      <c r="B1620" s="16"/>
    </row>
    <row r="1621" spans="2:2" ht="13.95" customHeight="1">
      <c r="B1621" s="16"/>
    </row>
    <row r="1622" spans="2:2" ht="13.95" customHeight="1">
      <c r="B1622" s="16"/>
    </row>
    <row r="1623" spans="2:2" ht="13.95" customHeight="1">
      <c r="B1623" s="16"/>
    </row>
    <row r="1624" spans="2:2" ht="13.95" customHeight="1">
      <c r="B1624" s="16"/>
    </row>
    <row r="1625" spans="2:2" ht="13.95" customHeight="1">
      <c r="B1625" s="16"/>
    </row>
    <row r="1626" spans="2:2" ht="13.95" customHeight="1">
      <c r="B1626" s="16"/>
    </row>
    <row r="1627" spans="2:2" ht="13.95" customHeight="1">
      <c r="B1627" s="16"/>
    </row>
    <row r="1628" spans="2:2" ht="13.95" customHeight="1">
      <c r="B1628" s="16"/>
    </row>
    <row r="1629" spans="2:2" ht="13.95" customHeight="1">
      <c r="B1629" s="16"/>
    </row>
    <row r="1630" spans="2:2" ht="13.95" customHeight="1">
      <c r="B1630" s="16"/>
    </row>
    <row r="1631" spans="2:2" ht="13.95" customHeight="1">
      <c r="B1631" s="16"/>
    </row>
    <row r="1632" spans="2:2" ht="13.95" customHeight="1">
      <c r="B1632" s="16"/>
    </row>
    <row r="1633" spans="2:2" ht="13.95" customHeight="1">
      <c r="B1633" s="16"/>
    </row>
    <row r="1634" spans="2:2" ht="13.95" customHeight="1">
      <c r="B1634" s="16"/>
    </row>
    <row r="1635" spans="2:2" ht="13.95" customHeight="1">
      <c r="B1635" s="16"/>
    </row>
    <row r="1636" spans="2:2" ht="13.95" customHeight="1">
      <c r="B1636" s="16"/>
    </row>
    <row r="1637" spans="2:2" ht="13.95" customHeight="1">
      <c r="B1637" s="16"/>
    </row>
    <row r="1638" spans="2:2" ht="13.95" customHeight="1">
      <c r="B1638" s="16"/>
    </row>
    <row r="1639" spans="2:2" ht="13.95" customHeight="1">
      <c r="B1639" s="16"/>
    </row>
    <row r="1640" spans="2:2" ht="13.95" customHeight="1">
      <c r="B1640" s="16"/>
    </row>
    <row r="1641" spans="2:2" ht="13.95" customHeight="1">
      <c r="B1641" s="16"/>
    </row>
    <row r="1642" spans="2:2" ht="13.95" customHeight="1">
      <c r="B1642" s="16"/>
    </row>
    <row r="1643" spans="2:2" ht="13.95" customHeight="1">
      <c r="B1643" s="16"/>
    </row>
    <row r="1644" spans="2:2" ht="13.95" customHeight="1">
      <c r="B1644" s="16"/>
    </row>
    <row r="1645" spans="2:2" ht="13.95" customHeight="1">
      <c r="B1645" s="16"/>
    </row>
    <row r="1646" spans="2:2" ht="13.95" customHeight="1">
      <c r="B1646" s="16"/>
    </row>
    <row r="1647" spans="2:2" ht="13.95" customHeight="1">
      <c r="B1647" s="16"/>
    </row>
    <row r="1648" spans="2:2" ht="13.95" customHeight="1">
      <c r="B1648" s="16"/>
    </row>
    <row r="1649" spans="2:2" ht="13.95" customHeight="1">
      <c r="B1649" s="16"/>
    </row>
    <row r="1650" spans="2:2" ht="13.95" customHeight="1">
      <c r="B1650" s="16"/>
    </row>
    <row r="1651" spans="2:2" ht="13.95" customHeight="1">
      <c r="B1651" s="16"/>
    </row>
    <row r="1652" spans="2:2" ht="13.95" customHeight="1">
      <c r="B1652" s="16"/>
    </row>
    <row r="1653" spans="2:2" ht="13.95" customHeight="1">
      <c r="B1653" s="16"/>
    </row>
    <row r="1654" spans="2:2" ht="13.95" customHeight="1">
      <c r="B1654" s="16"/>
    </row>
    <row r="1655" spans="2:2" ht="13.95" customHeight="1">
      <c r="B1655" s="16"/>
    </row>
    <row r="1656" spans="2:2" ht="13.95" customHeight="1">
      <c r="B1656" s="16"/>
    </row>
    <row r="1657" spans="2:2" ht="13.95" customHeight="1">
      <c r="B1657" s="16"/>
    </row>
    <row r="1658" spans="2:2" ht="13.95" customHeight="1">
      <c r="B1658" s="16"/>
    </row>
    <row r="1659" spans="2:2" ht="13.95" customHeight="1">
      <c r="B1659" s="16"/>
    </row>
    <row r="1660" spans="2:2" ht="13.95" customHeight="1">
      <c r="B1660" s="16"/>
    </row>
    <row r="1661" spans="2:2" ht="13.95" customHeight="1">
      <c r="B1661" s="16"/>
    </row>
    <row r="1662" spans="2:2" ht="13.95" customHeight="1">
      <c r="B1662" s="16"/>
    </row>
    <row r="1663" spans="2:2" ht="13.95" customHeight="1">
      <c r="B1663" s="16"/>
    </row>
    <row r="1664" spans="2:2" ht="13.95" customHeight="1">
      <c r="B1664" s="16"/>
    </row>
    <row r="1665" spans="2:2" ht="13.95" customHeight="1">
      <c r="B1665" s="16"/>
    </row>
    <row r="1666" spans="2:2" ht="13.95" customHeight="1">
      <c r="B1666" s="16"/>
    </row>
    <row r="1667" spans="2:2" ht="13.95" customHeight="1">
      <c r="B1667" s="16"/>
    </row>
    <row r="1668" spans="2:2" ht="13.95" customHeight="1">
      <c r="B1668" s="16"/>
    </row>
    <row r="1669" spans="2:2" ht="13.95" customHeight="1">
      <c r="B1669" s="16"/>
    </row>
    <row r="1670" spans="2:2" ht="13.95" customHeight="1">
      <c r="B1670" s="16"/>
    </row>
    <row r="1671" spans="2:2" ht="13.95" customHeight="1">
      <c r="B1671" s="16"/>
    </row>
    <row r="1672" spans="2:2" ht="13.95" customHeight="1">
      <c r="B1672" s="16"/>
    </row>
    <row r="1673" spans="2:2" ht="13.95" customHeight="1">
      <c r="B1673" s="16"/>
    </row>
    <row r="1674" spans="2:2" ht="13.95" customHeight="1">
      <c r="B1674" s="16"/>
    </row>
    <row r="1675" spans="2:2" ht="13.95" customHeight="1">
      <c r="B1675" s="16"/>
    </row>
    <row r="1676" spans="2:2" ht="13.95" customHeight="1">
      <c r="B1676" s="16"/>
    </row>
    <row r="1677" spans="2:2" ht="13.95" customHeight="1">
      <c r="B1677" s="16"/>
    </row>
    <row r="1678" spans="2:2" ht="13.95" customHeight="1">
      <c r="B1678" s="16"/>
    </row>
    <row r="1679" spans="2:2" ht="13.95" customHeight="1">
      <c r="B1679" s="16"/>
    </row>
    <row r="1680" spans="2:2" ht="13.95" customHeight="1">
      <c r="B1680" s="16"/>
    </row>
    <row r="1681" spans="2:2" ht="13.95" customHeight="1">
      <c r="B1681" s="16"/>
    </row>
    <row r="1682" spans="2:2" ht="13.95" customHeight="1">
      <c r="B1682" s="16"/>
    </row>
    <row r="1683" spans="2:2" ht="13.95" customHeight="1">
      <c r="B1683" s="16"/>
    </row>
    <row r="1684" spans="2:2" ht="13.95" customHeight="1">
      <c r="B1684" s="16"/>
    </row>
    <row r="1685" spans="2:2" ht="13.95" customHeight="1">
      <c r="B1685" s="16"/>
    </row>
    <row r="1686" spans="2:2" ht="13.95" customHeight="1">
      <c r="B1686" s="16"/>
    </row>
    <row r="1687" spans="2:2" ht="13.95" customHeight="1">
      <c r="B1687" s="16"/>
    </row>
    <row r="1688" spans="2:2" ht="13.95" customHeight="1">
      <c r="B1688" s="16"/>
    </row>
    <row r="1689" spans="2:2" ht="13.95" customHeight="1">
      <c r="B1689" s="16"/>
    </row>
    <row r="1690" spans="2:2" ht="13.95" customHeight="1">
      <c r="B1690" s="16"/>
    </row>
    <row r="1691" spans="2:2" ht="13.95" customHeight="1">
      <c r="B1691" s="16"/>
    </row>
    <row r="1692" spans="2:2" ht="13.95" customHeight="1">
      <c r="B1692" s="16"/>
    </row>
    <row r="1693" spans="2:2" ht="13.95" customHeight="1">
      <c r="B1693" s="16"/>
    </row>
    <row r="1694" spans="2:2" ht="13.95" customHeight="1">
      <c r="B1694" s="16"/>
    </row>
    <row r="1695" spans="2:2" ht="13.95" customHeight="1">
      <c r="B1695" s="16"/>
    </row>
    <row r="1696" spans="2:2" ht="13.95" customHeight="1">
      <c r="B1696" s="16"/>
    </row>
    <row r="1697" spans="2:2" ht="13.95" customHeight="1">
      <c r="B1697" s="16"/>
    </row>
    <row r="1698" spans="2:2" ht="13.95" customHeight="1">
      <c r="B1698" s="16"/>
    </row>
    <row r="1699" spans="2:2" ht="13.95" customHeight="1">
      <c r="B1699" s="16"/>
    </row>
    <row r="1700" spans="2:2" ht="13.95" customHeight="1">
      <c r="B1700" s="16"/>
    </row>
    <row r="1701" spans="2:2" ht="13.95" customHeight="1">
      <c r="B1701" s="16"/>
    </row>
    <row r="1702" spans="2:2" ht="13.95" customHeight="1">
      <c r="B1702" s="16"/>
    </row>
    <row r="1703" spans="2:2" ht="13.95" customHeight="1">
      <c r="B1703" s="16"/>
    </row>
    <row r="1704" spans="2:2" ht="13.95" customHeight="1">
      <c r="B1704" s="16"/>
    </row>
    <row r="1705" spans="2:2" ht="13.95" customHeight="1">
      <c r="B1705" s="16"/>
    </row>
    <row r="1706" spans="2:2" ht="13.95" customHeight="1">
      <c r="B1706" s="16"/>
    </row>
    <row r="1707" spans="2:2" ht="13.95" customHeight="1">
      <c r="B1707" s="16"/>
    </row>
    <row r="1708" spans="2:2" ht="13.95" customHeight="1">
      <c r="B1708" s="16"/>
    </row>
    <row r="1709" spans="2:2" ht="13.95" customHeight="1">
      <c r="B1709" s="16"/>
    </row>
    <row r="1710" spans="2:2" ht="13.95" customHeight="1">
      <c r="B1710" s="16"/>
    </row>
    <row r="1711" spans="2:2" ht="13.95" customHeight="1">
      <c r="B1711" s="16"/>
    </row>
    <row r="1712" spans="2:2" ht="13.95" customHeight="1">
      <c r="B1712" s="16"/>
    </row>
    <row r="1713" spans="2:2" ht="13.95" customHeight="1">
      <c r="B1713" s="16"/>
    </row>
    <row r="1714" spans="2:2" ht="13.95" customHeight="1">
      <c r="B1714" s="16"/>
    </row>
    <row r="1715" spans="2:2" ht="13.95" customHeight="1">
      <c r="B1715" s="16"/>
    </row>
    <row r="1716" spans="2:2" ht="13.95" customHeight="1">
      <c r="B1716" s="16"/>
    </row>
    <row r="1717" spans="2:2" ht="13.95" customHeight="1">
      <c r="B1717" s="16"/>
    </row>
    <row r="1718" spans="2:2" ht="13.95" customHeight="1">
      <c r="B1718" s="16"/>
    </row>
    <row r="1719" spans="2:2" ht="13.95" customHeight="1">
      <c r="B1719" s="16"/>
    </row>
    <row r="1720" spans="2:2" ht="13.95" customHeight="1">
      <c r="B1720" s="16"/>
    </row>
    <row r="1721" spans="2:2" ht="13.95" customHeight="1">
      <c r="B1721" s="16"/>
    </row>
    <row r="1722" spans="2:2" ht="13.95" customHeight="1">
      <c r="B1722" s="16"/>
    </row>
    <row r="1723" spans="2:2" ht="13.95" customHeight="1">
      <c r="B1723" s="16"/>
    </row>
    <row r="1724" spans="2:2" ht="13.95" customHeight="1">
      <c r="B1724" s="16"/>
    </row>
    <row r="1725" spans="2:2" ht="13.95" customHeight="1">
      <c r="B1725" s="16"/>
    </row>
    <row r="1726" spans="2:2" ht="13.95" customHeight="1">
      <c r="B1726" s="16"/>
    </row>
    <row r="1727" spans="2:2" ht="13.95" customHeight="1">
      <c r="B1727" s="16"/>
    </row>
    <row r="1728" spans="2:2" ht="13.95" customHeight="1">
      <c r="B1728" s="16"/>
    </row>
    <row r="1729" spans="2:2" ht="13.95" customHeight="1">
      <c r="B1729" s="16"/>
    </row>
    <row r="1730" spans="2:2" ht="13.95" customHeight="1">
      <c r="B1730" s="16"/>
    </row>
    <row r="1731" spans="2:2" ht="13.95" customHeight="1">
      <c r="B1731" s="16"/>
    </row>
    <row r="1732" spans="2:2" ht="13.95" customHeight="1">
      <c r="B1732" s="16"/>
    </row>
    <row r="1733" spans="2:2" ht="13.95" customHeight="1">
      <c r="B1733" s="16"/>
    </row>
    <row r="1734" spans="2:2" ht="13.95" customHeight="1">
      <c r="B1734" s="16"/>
    </row>
    <row r="1735" spans="2:2" ht="13.95" customHeight="1">
      <c r="B1735" s="16"/>
    </row>
    <row r="1736" spans="2:2" ht="13.95" customHeight="1">
      <c r="B1736" s="16"/>
    </row>
    <row r="1737" spans="2:2" ht="13.95" customHeight="1">
      <c r="B1737" s="16"/>
    </row>
    <row r="1738" spans="2:2" ht="13.95" customHeight="1">
      <c r="B1738" s="16"/>
    </row>
    <row r="1739" spans="2:2" ht="13.95" customHeight="1">
      <c r="B1739" s="16"/>
    </row>
    <row r="1740" spans="2:2" ht="13.95" customHeight="1">
      <c r="B1740" s="16"/>
    </row>
    <row r="1741" spans="2:2" ht="13.95" customHeight="1">
      <c r="B1741" s="16"/>
    </row>
    <row r="1742" spans="2:2" ht="13.95" customHeight="1">
      <c r="B1742" s="16"/>
    </row>
    <row r="1743" spans="2:2" ht="13.95" customHeight="1">
      <c r="B1743" s="16"/>
    </row>
    <row r="1744" spans="2:2" ht="13.95" customHeight="1">
      <c r="B1744" s="16"/>
    </row>
    <row r="1745" spans="2:2" ht="13.95" customHeight="1">
      <c r="B1745" s="16"/>
    </row>
    <row r="1746" spans="2:2" ht="13.95" customHeight="1">
      <c r="B1746" s="16"/>
    </row>
    <row r="1747" spans="2:2" ht="13.95" customHeight="1">
      <c r="B1747" s="16"/>
    </row>
    <row r="1748" spans="2:2" ht="13.95" customHeight="1">
      <c r="B1748" s="16"/>
    </row>
    <row r="1749" spans="2:2" ht="13.95" customHeight="1">
      <c r="B1749" s="16"/>
    </row>
    <row r="1750" spans="2:2" ht="13.95" customHeight="1">
      <c r="B1750" s="16"/>
    </row>
    <row r="1751" spans="2:2" ht="13.95" customHeight="1">
      <c r="B1751" s="16"/>
    </row>
    <row r="1752" spans="2:2" ht="13.95" customHeight="1">
      <c r="B1752" s="16"/>
    </row>
    <row r="1753" spans="2:2" ht="13.95" customHeight="1">
      <c r="B1753" s="16"/>
    </row>
    <row r="1754" spans="2:2" ht="13.95" customHeight="1">
      <c r="B1754" s="16"/>
    </row>
    <row r="1755" spans="2:2" ht="13.95" customHeight="1">
      <c r="B1755" s="16"/>
    </row>
    <row r="1756" spans="2:2" ht="13.95" customHeight="1">
      <c r="B1756" s="16"/>
    </row>
    <row r="1757" spans="2:2" ht="13.95" customHeight="1">
      <c r="B1757" s="16"/>
    </row>
    <row r="1758" spans="2:2" ht="13.95" customHeight="1">
      <c r="B1758" s="16"/>
    </row>
    <row r="1759" spans="2:2" ht="13.95" customHeight="1">
      <c r="B1759" s="16"/>
    </row>
    <row r="1760" spans="2:2" ht="13.95" customHeight="1">
      <c r="B1760" s="16"/>
    </row>
    <row r="1761" spans="2:2" ht="13.95" customHeight="1">
      <c r="B1761" s="16"/>
    </row>
    <row r="1762" spans="2:2" ht="13.95" customHeight="1">
      <c r="B1762" s="16"/>
    </row>
    <row r="1763" spans="2:2" ht="13.95" customHeight="1">
      <c r="B1763" s="16"/>
    </row>
    <row r="1764" spans="2:2" ht="13.95" customHeight="1">
      <c r="B1764" s="16"/>
    </row>
    <row r="1765" spans="2:2" ht="13.95" customHeight="1">
      <c r="B1765" s="16"/>
    </row>
    <row r="1766" spans="2:2" ht="13.95" customHeight="1">
      <c r="B1766" s="16"/>
    </row>
    <row r="1767" spans="2:2" ht="13.95" customHeight="1">
      <c r="B1767" s="16"/>
    </row>
    <row r="1768" spans="2:2" ht="13.95" customHeight="1">
      <c r="B1768" s="16"/>
    </row>
    <row r="1769" spans="2:2" ht="13.95" customHeight="1">
      <c r="B1769" s="16"/>
    </row>
    <row r="1770" spans="2:2" ht="13.95" customHeight="1">
      <c r="B1770" s="16"/>
    </row>
    <row r="1771" spans="2:2" ht="13.95" customHeight="1">
      <c r="B1771" s="16"/>
    </row>
    <row r="1772" spans="2:2" ht="13.95" customHeight="1">
      <c r="B1772" s="16"/>
    </row>
    <row r="1773" spans="2:2" ht="13.95" customHeight="1">
      <c r="B1773" s="16"/>
    </row>
    <row r="1774" spans="2:2" ht="13.95" customHeight="1">
      <c r="B1774" s="16"/>
    </row>
    <row r="1775" spans="2:2" ht="13.95" customHeight="1">
      <c r="B1775" s="16"/>
    </row>
    <row r="1776" spans="2:2" ht="13.95" customHeight="1">
      <c r="B1776" s="16"/>
    </row>
    <row r="1777" spans="2:2" ht="13.95" customHeight="1">
      <c r="B1777" s="16"/>
    </row>
    <row r="1778" spans="2:2" ht="13.95" customHeight="1">
      <c r="B1778" s="16"/>
    </row>
    <row r="1779" spans="2:2" ht="13.95" customHeight="1">
      <c r="B1779" s="16"/>
    </row>
    <row r="1780" spans="2:2" ht="13.95" customHeight="1">
      <c r="B1780" s="16"/>
    </row>
    <row r="1781" spans="2:2" ht="13.95" customHeight="1">
      <c r="B1781" s="16"/>
    </row>
    <row r="1782" spans="2:2" ht="13.95" customHeight="1">
      <c r="B1782" s="16"/>
    </row>
    <row r="1783" spans="2:2" ht="13.95" customHeight="1">
      <c r="B1783" s="16"/>
    </row>
    <row r="1784" spans="2:2" ht="13.95" customHeight="1">
      <c r="B1784" s="16"/>
    </row>
    <row r="1785" spans="2:2" ht="13.95" customHeight="1">
      <c r="B1785" s="16"/>
    </row>
    <row r="1786" spans="2:2" ht="13.95" customHeight="1">
      <c r="B1786" s="16"/>
    </row>
    <row r="1787" spans="2:2" ht="13.95" customHeight="1">
      <c r="B1787" s="16"/>
    </row>
    <row r="1788" spans="2:2" ht="13.95" customHeight="1">
      <c r="B1788" s="16"/>
    </row>
    <row r="1789" spans="2:2" ht="13.95" customHeight="1">
      <c r="B1789" s="16"/>
    </row>
    <row r="1790" spans="2:2" ht="13.95" customHeight="1">
      <c r="B1790" s="16"/>
    </row>
    <row r="1791" spans="2:2" ht="13.95" customHeight="1">
      <c r="B1791" s="16"/>
    </row>
    <row r="1792" spans="2:2" ht="13.95" customHeight="1">
      <c r="B1792" s="16"/>
    </row>
    <row r="1793" spans="2:2" ht="13.95" customHeight="1">
      <c r="B1793" s="16"/>
    </row>
    <row r="1794" spans="2:2" ht="13.95" customHeight="1">
      <c r="B1794" s="16"/>
    </row>
    <row r="1795" spans="2:2" ht="13.95" customHeight="1">
      <c r="B1795" s="16"/>
    </row>
    <row r="1796" spans="2:2" ht="13.95" customHeight="1">
      <c r="B1796" s="16"/>
    </row>
    <row r="1797" spans="2:2" ht="13.95" customHeight="1">
      <c r="B1797" s="16"/>
    </row>
    <row r="1798" spans="2:2" ht="13.95" customHeight="1">
      <c r="B1798" s="16"/>
    </row>
    <row r="1799" spans="2:2" ht="13.95" customHeight="1">
      <c r="B1799" s="16"/>
    </row>
    <row r="1800" spans="2:2" ht="13.95" customHeight="1">
      <c r="B1800" s="16"/>
    </row>
    <row r="1801" spans="2:2" ht="13.95" customHeight="1">
      <c r="B1801" s="16"/>
    </row>
    <row r="1802" spans="2:2" ht="13.95" customHeight="1">
      <c r="B1802" s="16"/>
    </row>
    <row r="1803" spans="2:2" ht="13.95" customHeight="1">
      <c r="B1803" s="16"/>
    </row>
    <row r="1804" spans="2:2" ht="13.95" customHeight="1">
      <c r="B1804" s="16"/>
    </row>
    <row r="1805" spans="2:2" ht="13.95" customHeight="1">
      <c r="B1805" s="16"/>
    </row>
    <row r="1806" spans="2:2" ht="13.95" customHeight="1">
      <c r="B1806" s="16"/>
    </row>
    <row r="1807" spans="2:2" ht="13.95" customHeight="1">
      <c r="B1807" s="16"/>
    </row>
    <row r="1808" spans="2:2" ht="13.95" customHeight="1">
      <c r="B1808" s="16"/>
    </row>
    <row r="1809" spans="2:2" ht="13.95" customHeight="1">
      <c r="B1809" s="16"/>
    </row>
    <row r="1810" spans="2:2" ht="13.95" customHeight="1">
      <c r="B1810" s="16"/>
    </row>
    <row r="1811" spans="2:2" ht="13.95" customHeight="1">
      <c r="B1811" s="16"/>
    </row>
    <row r="1812" spans="2:2" ht="13.95" customHeight="1">
      <c r="B1812" s="16"/>
    </row>
    <row r="1813" spans="2:2" ht="13.95" customHeight="1">
      <c r="B1813" s="16"/>
    </row>
    <row r="1814" spans="2:2" ht="13.95" customHeight="1">
      <c r="B1814" s="16"/>
    </row>
    <row r="1815" spans="2:2" ht="13.95" customHeight="1">
      <c r="B1815" s="16"/>
    </row>
    <row r="1816" spans="2:2" ht="13.95" customHeight="1">
      <c r="B1816" s="16"/>
    </row>
    <row r="1817" spans="2:2" ht="13.95" customHeight="1">
      <c r="B1817" s="16"/>
    </row>
    <row r="1818" spans="2:2" ht="13.95" customHeight="1">
      <c r="B1818" s="16"/>
    </row>
    <row r="1819" spans="2:2" ht="13.95" customHeight="1">
      <c r="B1819" s="16"/>
    </row>
    <row r="1820" spans="2:2" ht="13.95" customHeight="1">
      <c r="B1820" s="16"/>
    </row>
    <row r="1821" spans="2:2" ht="13.95" customHeight="1">
      <c r="B1821" s="16"/>
    </row>
    <row r="1822" spans="2:2" ht="13.95" customHeight="1">
      <c r="B1822" s="16"/>
    </row>
    <row r="1823" spans="2:2" ht="13.95" customHeight="1">
      <c r="B1823" s="16"/>
    </row>
    <row r="1824" spans="2:2" ht="13.95" customHeight="1">
      <c r="B1824" s="16"/>
    </row>
    <row r="1825" spans="2:2" ht="13.95" customHeight="1">
      <c r="B1825" s="16"/>
    </row>
    <row r="1826" spans="2:2" ht="13.95" customHeight="1">
      <c r="B1826" s="16"/>
    </row>
    <row r="1827" spans="2:2" ht="13.95" customHeight="1">
      <c r="B1827" s="16"/>
    </row>
    <row r="1828" spans="2:2" ht="13.95" customHeight="1">
      <c r="B1828" s="16"/>
    </row>
    <row r="1829" spans="2:2" ht="13.95" customHeight="1">
      <c r="B1829" s="16"/>
    </row>
    <row r="1830" spans="2:2" ht="13.95" customHeight="1">
      <c r="B1830" s="16"/>
    </row>
    <row r="1831" spans="2:2" ht="13.95" customHeight="1">
      <c r="B1831" s="16"/>
    </row>
    <row r="1832" spans="2:2" ht="13.95" customHeight="1">
      <c r="B1832" s="16"/>
    </row>
    <row r="1833" spans="2:2" ht="13.95" customHeight="1">
      <c r="B1833" s="16"/>
    </row>
    <row r="1834" spans="2:2" ht="13.95" customHeight="1">
      <c r="B1834" s="16"/>
    </row>
    <row r="1835" spans="2:2" ht="13.95" customHeight="1">
      <c r="B1835" s="16"/>
    </row>
    <row r="1836" spans="2:2" ht="13.95" customHeight="1">
      <c r="B1836" s="16"/>
    </row>
    <row r="1837" spans="2:2" ht="13.95" customHeight="1">
      <c r="B1837" s="16"/>
    </row>
    <row r="1838" spans="2:2" ht="13.95" customHeight="1">
      <c r="B1838" s="16"/>
    </row>
    <row r="1839" spans="2:2" ht="13.95" customHeight="1">
      <c r="B1839" s="16"/>
    </row>
    <row r="1840" spans="2:2" ht="13.95" customHeight="1">
      <c r="B1840" s="16"/>
    </row>
    <row r="1841" spans="2:2" ht="13.95" customHeight="1">
      <c r="B1841" s="16"/>
    </row>
    <row r="1842" spans="2:2" ht="13.95" customHeight="1">
      <c r="B1842" s="16"/>
    </row>
    <row r="1843" spans="2:2" ht="13.95" customHeight="1">
      <c r="B1843" s="16"/>
    </row>
    <row r="1844" spans="2:2" ht="13.95" customHeight="1">
      <c r="B1844" s="16"/>
    </row>
    <row r="1845" spans="2:2" ht="13.95" customHeight="1">
      <c r="B1845" s="16"/>
    </row>
    <row r="1846" spans="2:2" ht="13.95" customHeight="1">
      <c r="B1846" s="16"/>
    </row>
    <row r="1847" spans="2:2" ht="13.95" customHeight="1">
      <c r="B1847" s="16"/>
    </row>
    <row r="1848" spans="2:2" ht="13.95" customHeight="1">
      <c r="B1848" s="16"/>
    </row>
    <row r="1849" spans="2:2" ht="13.95" customHeight="1">
      <c r="B1849" s="16"/>
    </row>
    <row r="1850" spans="2:2" ht="13.95" customHeight="1">
      <c r="B1850" s="16"/>
    </row>
    <row r="1851" spans="2:2" ht="13.95" customHeight="1">
      <c r="B1851" s="16"/>
    </row>
    <row r="1852" spans="2:2" ht="13.95" customHeight="1">
      <c r="B1852" s="16"/>
    </row>
    <row r="1853" spans="2:2" ht="13.95" customHeight="1">
      <c r="B1853" s="16"/>
    </row>
    <row r="1854" spans="2:2" ht="13.95" customHeight="1">
      <c r="B1854" s="16"/>
    </row>
    <row r="1855" spans="2:2" ht="13.95" customHeight="1">
      <c r="B1855" s="16"/>
    </row>
    <row r="1856" spans="2:2" ht="13.95" customHeight="1">
      <c r="B1856" s="16"/>
    </row>
    <row r="1857" spans="2:2" ht="13.95" customHeight="1">
      <c r="B1857" s="16"/>
    </row>
    <row r="1858" spans="2:2" ht="13.95" customHeight="1">
      <c r="B1858" s="16"/>
    </row>
    <row r="1859" spans="2:2" ht="13.95" customHeight="1">
      <c r="B1859" s="16"/>
    </row>
    <row r="1860" spans="2:2" ht="13.95" customHeight="1">
      <c r="B1860" s="16"/>
    </row>
    <row r="1861" spans="2:2" ht="13.95" customHeight="1">
      <c r="B1861" s="16"/>
    </row>
    <row r="1862" spans="2:2" ht="13.95" customHeight="1">
      <c r="B1862" s="16"/>
    </row>
    <row r="1863" spans="2:2" ht="13.95" customHeight="1">
      <c r="B1863" s="16"/>
    </row>
    <row r="1864" spans="2:2" ht="13.95" customHeight="1">
      <c r="B1864" s="16"/>
    </row>
    <row r="1865" spans="2:2" ht="13.95" customHeight="1">
      <c r="B1865" s="16"/>
    </row>
    <row r="1866" spans="2:2" ht="13.95" customHeight="1">
      <c r="B1866" s="16"/>
    </row>
    <row r="1867" spans="2:2" ht="13.95" customHeight="1">
      <c r="B1867" s="16"/>
    </row>
    <row r="1868" spans="2:2" ht="13.95" customHeight="1">
      <c r="B1868" s="16"/>
    </row>
    <row r="1869" spans="2:2" ht="13.95" customHeight="1">
      <c r="B1869" s="16"/>
    </row>
    <row r="1870" spans="2:2" ht="13.95" customHeight="1">
      <c r="B1870" s="16"/>
    </row>
    <row r="1871" spans="2:2" ht="13.95" customHeight="1">
      <c r="B1871" s="16"/>
    </row>
    <row r="1872" spans="2:2" ht="13.95" customHeight="1">
      <c r="B1872" s="16"/>
    </row>
    <row r="1873" spans="2:2" ht="13.95" customHeight="1">
      <c r="B1873" s="16"/>
    </row>
    <row r="1874" spans="2:2" ht="13.95" customHeight="1">
      <c r="B1874" s="16"/>
    </row>
    <row r="1875" spans="2:2" ht="13.95" customHeight="1">
      <c r="B1875" s="16"/>
    </row>
    <row r="1876" spans="2:2" ht="13.95" customHeight="1">
      <c r="B1876" s="16"/>
    </row>
    <row r="1877" spans="2:2" ht="13.95" customHeight="1">
      <c r="B1877" s="16"/>
    </row>
    <row r="1878" spans="2:2" ht="13.95" customHeight="1">
      <c r="B1878" s="16"/>
    </row>
    <row r="1879" spans="2:2" ht="13.95" customHeight="1">
      <c r="B1879" s="16"/>
    </row>
    <row r="1880" spans="2:2" ht="13.95" customHeight="1">
      <c r="B1880" s="16"/>
    </row>
    <row r="1881" spans="2:2" ht="13.95" customHeight="1">
      <c r="B1881" s="16"/>
    </row>
    <row r="1882" spans="2:2" ht="13.95" customHeight="1">
      <c r="B1882" s="16"/>
    </row>
    <row r="1883" spans="2:2" ht="13.95" customHeight="1">
      <c r="B1883" s="16"/>
    </row>
    <row r="1884" spans="2:2" ht="13.95" customHeight="1">
      <c r="B1884" s="16"/>
    </row>
    <row r="1885" spans="2:2" ht="13.95" customHeight="1">
      <c r="B1885" s="16"/>
    </row>
    <row r="1886" spans="2:2" ht="13.95" customHeight="1">
      <c r="B1886" s="16"/>
    </row>
    <row r="1887" spans="2:2" ht="13.95" customHeight="1">
      <c r="B1887" s="16"/>
    </row>
    <row r="1888" spans="2:2" ht="13.95" customHeight="1">
      <c r="B1888" s="16"/>
    </row>
    <row r="1889" spans="2:2" ht="13.95" customHeight="1">
      <c r="B1889" s="16"/>
    </row>
    <row r="1890" spans="2:2" ht="13.95" customHeight="1">
      <c r="B1890" s="16"/>
    </row>
    <row r="1891" spans="2:2" ht="13.95" customHeight="1">
      <c r="B1891" s="16"/>
    </row>
    <row r="1892" spans="2:2" ht="13.95" customHeight="1">
      <c r="B1892" s="16"/>
    </row>
    <row r="1893" spans="2:2" ht="13.95" customHeight="1">
      <c r="B1893" s="16"/>
    </row>
    <row r="1894" spans="2:2" ht="13.95" customHeight="1">
      <c r="B1894" s="16"/>
    </row>
    <row r="1895" spans="2:2" ht="13.95" customHeight="1">
      <c r="B1895" s="16"/>
    </row>
    <row r="1896" spans="2:2" ht="13.95" customHeight="1">
      <c r="B1896" s="16"/>
    </row>
    <row r="1897" spans="2:2" ht="13.95" customHeight="1">
      <c r="B1897" s="16"/>
    </row>
    <row r="1898" spans="2:2" ht="13.95" customHeight="1">
      <c r="B1898" s="16"/>
    </row>
    <row r="1899" spans="2:2" ht="13.95" customHeight="1">
      <c r="B1899" s="16"/>
    </row>
    <row r="1900" spans="2:2" ht="13.95" customHeight="1">
      <c r="B1900" s="16"/>
    </row>
    <row r="1901" spans="2:2" ht="13.95" customHeight="1">
      <c r="B1901" s="16"/>
    </row>
    <row r="1902" spans="2:2" ht="13.95" customHeight="1">
      <c r="B1902" s="16"/>
    </row>
    <row r="1903" spans="2:2" ht="13.95" customHeight="1">
      <c r="B1903" s="16"/>
    </row>
    <row r="1904" spans="2:2" ht="13.95" customHeight="1">
      <c r="B1904" s="16"/>
    </row>
    <row r="1905" spans="2:2" ht="13.95" customHeight="1">
      <c r="B1905" s="16"/>
    </row>
    <row r="1906" spans="2:2" ht="13.95" customHeight="1">
      <c r="B1906" s="16"/>
    </row>
    <row r="1907" spans="2:2" ht="13.95" customHeight="1">
      <c r="B1907" s="16"/>
    </row>
    <row r="1908" spans="2:2" ht="13.95" customHeight="1">
      <c r="B1908" s="16"/>
    </row>
    <row r="1909" spans="2:2" ht="13.95" customHeight="1">
      <c r="B1909" s="16"/>
    </row>
    <row r="1910" spans="2:2" ht="13.95" customHeight="1">
      <c r="B1910" s="16"/>
    </row>
    <row r="1911" spans="2:2" ht="13.95" customHeight="1">
      <c r="B1911" s="16"/>
    </row>
    <row r="1912" spans="2:2" ht="13.95" customHeight="1">
      <c r="B1912" s="16"/>
    </row>
    <row r="1913" spans="2:2" ht="13.95" customHeight="1">
      <c r="B1913" s="16"/>
    </row>
    <row r="1914" spans="2:2" ht="13.95" customHeight="1">
      <c r="B1914" s="16"/>
    </row>
    <row r="1915" spans="2:2" ht="13.95" customHeight="1">
      <c r="B1915" s="16"/>
    </row>
    <row r="1916" spans="2:2" ht="13.95" customHeight="1">
      <c r="B1916" s="16"/>
    </row>
    <row r="1917" spans="2:2" ht="13.95" customHeight="1">
      <c r="B1917" s="16"/>
    </row>
    <row r="1918" spans="2:2" ht="13.95" customHeight="1">
      <c r="B1918" s="16"/>
    </row>
    <row r="1919" spans="2:2" ht="13.95" customHeight="1">
      <c r="B1919" s="16"/>
    </row>
    <row r="1920" spans="2:2" ht="13.95" customHeight="1">
      <c r="B1920" s="16"/>
    </row>
    <row r="1921" spans="2:2" ht="13.95" customHeight="1">
      <c r="B1921" s="16"/>
    </row>
    <row r="1922" spans="2:2" ht="13.95" customHeight="1">
      <c r="B1922" s="16"/>
    </row>
    <row r="1923" spans="2:2" ht="13.95" customHeight="1">
      <c r="B1923" s="16"/>
    </row>
    <row r="1924" spans="2:2" ht="13.95" customHeight="1">
      <c r="B1924" s="16"/>
    </row>
    <row r="1925" spans="2:2" ht="13.95" customHeight="1">
      <c r="B1925" s="16"/>
    </row>
    <row r="1926" spans="2:2" ht="13.95" customHeight="1">
      <c r="B1926" s="16"/>
    </row>
    <row r="1927" spans="2:2" ht="13.95" customHeight="1">
      <c r="B1927" s="16"/>
    </row>
    <row r="1928" spans="2:2" ht="13.95" customHeight="1">
      <c r="B1928" s="16"/>
    </row>
    <row r="1929" spans="2:2" ht="13.95" customHeight="1">
      <c r="B1929" s="16"/>
    </row>
    <row r="1930" spans="2:2" ht="13.95" customHeight="1">
      <c r="B1930" s="16"/>
    </row>
    <row r="1931" spans="2:2" ht="13.95" customHeight="1">
      <c r="B1931" s="16"/>
    </row>
    <row r="1932" spans="2:2" ht="13.95" customHeight="1">
      <c r="B1932" s="16"/>
    </row>
    <row r="1933" spans="2:2" ht="13.95" customHeight="1">
      <c r="B1933" s="16"/>
    </row>
    <row r="1934" spans="2:2" ht="13.95" customHeight="1">
      <c r="B1934" s="16"/>
    </row>
    <row r="1935" spans="2:2" ht="13.95" customHeight="1">
      <c r="B1935" s="16"/>
    </row>
    <row r="1936" spans="2:2" ht="13.95" customHeight="1">
      <c r="B1936" s="16"/>
    </row>
    <row r="1937" spans="2:2" ht="13.95" customHeight="1">
      <c r="B1937" s="16"/>
    </row>
    <row r="1938" spans="2:2" ht="13.95" customHeight="1">
      <c r="B1938" s="16"/>
    </row>
    <row r="1939" spans="2:2" ht="13.95" customHeight="1">
      <c r="B1939" s="16"/>
    </row>
    <row r="1940" spans="2:2" ht="13.95" customHeight="1">
      <c r="B1940" s="16"/>
    </row>
    <row r="1941" spans="2:2" ht="13.95" customHeight="1">
      <c r="B1941" s="16"/>
    </row>
    <row r="1942" spans="2:2" ht="13.95" customHeight="1">
      <c r="B1942" s="16"/>
    </row>
    <row r="1943" spans="2:2" ht="13.95" customHeight="1">
      <c r="B1943" s="16"/>
    </row>
    <row r="1944" spans="2:2" ht="13.95" customHeight="1">
      <c r="B1944" s="16"/>
    </row>
    <row r="1945" spans="2:2" ht="13.95" customHeight="1">
      <c r="B1945" s="16"/>
    </row>
    <row r="1946" spans="2:2" ht="13.95" customHeight="1">
      <c r="B1946" s="16"/>
    </row>
    <row r="1947" spans="2:2" ht="13.95" customHeight="1">
      <c r="B1947" s="16"/>
    </row>
    <row r="1948" spans="2:2" ht="13.95" customHeight="1">
      <c r="B1948" s="16"/>
    </row>
    <row r="1949" spans="2:2" ht="13.95" customHeight="1">
      <c r="B1949" s="16"/>
    </row>
    <row r="1950" spans="2:2" ht="13.95" customHeight="1">
      <c r="B1950" s="16"/>
    </row>
    <row r="1951" spans="2:2" ht="13.95" customHeight="1">
      <c r="B1951" s="16"/>
    </row>
    <row r="1952" spans="2:2" ht="13.95" customHeight="1">
      <c r="B1952" s="16"/>
    </row>
    <row r="1953" spans="2:2" ht="13.95" customHeight="1">
      <c r="B1953" s="16"/>
    </row>
    <row r="1954" spans="2:2" ht="13.95" customHeight="1">
      <c r="B1954" s="16"/>
    </row>
    <row r="1955" spans="2:2" ht="13.95" customHeight="1">
      <c r="B1955" s="16"/>
    </row>
    <row r="1956" spans="2:2" ht="13.95" customHeight="1">
      <c r="B1956" s="16"/>
    </row>
    <row r="1957" spans="2:2" ht="13.95" customHeight="1">
      <c r="B1957" s="16"/>
    </row>
    <row r="1958" spans="2:2" ht="13.95" customHeight="1">
      <c r="B1958" s="16"/>
    </row>
    <row r="1959" spans="2:2" ht="13.95" customHeight="1">
      <c r="B1959" s="16"/>
    </row>
    <row r="1960" spans="2:2" ht="13.95" customHeight="1">
      <c r="B1960" s="16"/>
    </row>
    <row r="1961" spans="2:2" ht="13.95" customHeight="1">
      <c r="B1961" s="16"/>
    </row>
    <row r="1962" spans="2:2" ht="13.95" customHeight="1">
      <c r="B1962" s="16"/>
    </row>
    <row r="1963" spans="2:2" ht="13.95" customHeight="1">
      <c r="B1963" s="16"/>
    </row>
    <row r="1964" spans="2:2" ht="13.95" customHeight="1">
      <c r="B1964" s="16"/>
    </row>
    <row r="1965" spans="2:2" ht="13.95" customHeight="1">
      <c r="B1965" s="16"/>
    </row>
    <row r="1966" spans="2:2" ht="13.95" customHeight="1">
      <c r="B1966" s="16"/>
    </row>
    <row r="1967" spans="2:2" ht="13.95" customHeight="1">
      <c r="B1967" s="16"/>
    </row>
    <row r="1968" spans="2:2" ht="13.95" customHeight="1">
      <c r="B1968" s="16"/>
    </row>
    <row r="1969" spans="2:2" ht="13.95" customHeight="1">
      <c r="B1969" s="16"/>
    </row>
    <row r="1970" spans="2:2" ht="13.95" customHeight="1">
      <c r="B1970" s="16"/>
    </row>
    <row r="1971" spans="2:2" ht="13.95" customHeight="1">
      <c r="B1971" s="16"/>
    </row>
    <row r="1972" spans="2:2" ht="13.95" customHeight="1">
      <c r="B1972" s="16"/>
    </row>
    <row r="1973" spans="2:2" ht="13.95" customHeight="1">
      <c r="B1973" s="16"/>
    </row>
    <row r="1974" spans="2:2" ht="13.95" customHeight="1">
      <c r="B1974" s="16"/>
    </row>
    <row r="1975" spans="2:2" ht="13.95" customHeight="1">
      <c r="B1975" s="16"/>
    </row>
    <row r="1976" spans="2:2" ht="13.95" customHeight="1">
      <c r="B1976" s="16"/>
    </row>
    <row r="1977" spans="2:2" ht="13.95" customHeight="1">
      <c r="B1977" s="16"/>
    </row>
    <row r="1978" spans="2:2" ht="13.95" customHeight="1">
      <c r="B1978" s="16"/>
    </row>
    <row r="1979" spans="2:2" ht="13.95" customHeight="1">
      <c r="B1979" s="16"/>
    </row>
    <row r="1980" spans="2:2" ht="13.95" customHeight="1">
      <c r="B1980" s="16"/>
    </row>
    <row r="1981" spans="2:2" ht="13.95" customHeight="1">
      <c r="B1981" s="16"/>
    </row>
    <row r="1982" spans="2:2" ht="13.95" customHeight="1">
      <c r="B1982" s="16"/>
    </row>
    <row r="1983" spans="2:2" ht="13.95" customHeight="1">
      <c r="B1983" s="16"/>
    </row>
    <row r="1984" spans="2:2" ht="13.95" customHeight="1">
      <c r="B1984" s="16"/>
    </row>
    <row r="1985" spans="2:2" ht="13.95" customHeight="1">
      <c r="B1985" s="16"/>
    </row>
    <row r="1986" spans="2:2" ht="13.95" customHeight="1">
      <c r="B1986" s="16"/>
    </row>
    <row r="1987" spans="2:2" ht="13.95" customHeight="1">
      <c r="B1987" s="16"/>
    </row>
    <row r="1988" spans="2:2" ht="13.95" customHeight="1">
      <c r="B1988" s="16"/>
    </row>
    <row r="1989" spans="2:2" ht="13.95" customHeight="1">
      <c r="B1989" s="16"/>
    </row>
    <row r="1990" spans="2:2" ht="13.95" customHeight="1">
      <c r="B1990" s="16"/>
    </row>
    <row r="1991" spans="2:2" ht="13.95" customHeight="1">
      <c r="B1991" s="16"/>
    </row>
    <row r="1992" spans="2:2" ht="13.95" customHeight="1">
      <c r="B1992" s="16"/>
    </row>
    <row r="1993" spans="2:2" ht="13.95" customHeight="1">
      <c r="B1993" s="16"/>
    </row>
    <row r="1994" spans="2:2" ht="13.95" customHeight="1">
      <c r="B1994" s="16"/>
    </row>
    <row r="1995" spans="2:2" ht="13.95" customHeight="1">
      <c r="B1995" s="16"/>
    </row>
    <row r="1996" spans="2:2" ht="13.95" customHeight="1">
      <c r="B1996" s="16"/>
    </row>
    <row r="1997" spans="2:2" ht="13.95" customHeight="1">
      <c r="B1997" s="16"/>
    </row>
    <row r="1998" spans="2:2" ht="13.95" customHeight="1">
      <c r="B1998" s="16"/>
    </row>
    <row r="1999" spans="2:2" ht="13.95" customHeight="1">
      <c r="B1999" s="16"/>
    </row>
    <row r="2000" spans="2:2" ht="13.95" customHeight="1">
      <c r="B2000" s="16"/>
    </row>
    <row r="2001" spans="2:2" ht="13.95" customHeight="1">
      <c r="B2001" s="16"/>
    </row>
    <row r="2002" spans="2:2" ht="13.95" customHeight="1">
      <c r="B2002" s="16"/>
    </row>
    <row r="2003" spans="2:2" ht="13.95" customHeight="1">
      <c r="B2003" s="16"/>
    </row>
    <row r="2004" spans="2:2" ht="13.95" customHeight="1">
      <c r="B2004" s="16"/>
    </row>
    <row r="2005" spans="2:2" ht="13.95" customHeight="1">
      <c r="B2005" s="16"/>
    </row>
    <row r="2006" spans="2:2" ht="13.95" customHeight="1">
      <c r="B2006" s="16"/>
    </row>
    <row r="2007" spans="2:2" ht="13.95" customHeight="1">
      <c r="B2007" s="16"/>
    </row>
    <row r="2008" spans="2:2" ht="13.95" customHeight="1">
      <c r="B2008" s="16"/>
    </row>
    <row r="2009" spans="2:2" ht="13.95" customHeight="1">
      <c r="B2009" s="16"/>
    </row>
    <row r="2010" spans="2:2" ht="13.95" customHeight="1">
      <c r="B2010" s="16"/>
    </row>
    <row r="2011" spans="2:2" ht="13.95" customHeight="1">
      <c r="B2011" s="16"/>
    </row>
    <row r="2012" spans="2:2" ht="13.95" customHeight="1">
      <c r="B2012" s="16"/>
    </row>
    <row r="2013" spans="2:2" ht="13.95" customHeight="1">
      <c r="B2013" s="16"/>
    </row>
    <row r="2014" spans="2:2" ht="13.95" customHeight="1">
      <c r="B2014" s="16"/>
    </row>
    <row r="2015" spans="2:2" ht="13.95" customHeight="1">
      <c r="B2015" s="16"/>
    </row>
    <row r="2016" spans="2:2" ht="13.95" customHeight="1">
      <c r="B2016" s="16"/>
    </row>
    <row r="2017" spans="2:2" ht="13.95" customHeight="1">
      <c r="B2017" s="16"/>
    </row>
    <row r="2018" spans="2:2" ht="13.95" customHeight="1">
      <c r="B2018" s="16"/>
    </row>
    <row r="2019" spans="2:2" ht="13.95" customHeight="1">
      <c r="B2019" s="16"/>
    </row>
    <row r="2020" spans="2:2" ht="13.95" customHeight="1">
      <c r="B2020" s="16"/>
    </row>
    <row r="2021" spans="2:2" ht="13.95" customHeight="1">
      <c r="B2021" s="16"/>
    </row>
    <row r="2022" spans="2:2" ht="13.95" customHeight="1">
      <c r="B2022" s="16"/>
    </row>
    <row r="2023" spans="2:2" ht="13.95" customHeight="1">
      <c r="B2023" s="16"/>
    </row>
    <row r="2024" spans="2:2" ht="13.95" customHeight="1">
      <c r="B2024" s="16"/>
    </row>
    <row r="2025" spans="2:2" ht="13.95" customHeight="1">
      <c r="B2025" s="16"/>
    </row>
    <row r="2026" spans="2:2" ht="13.95" customHeight="1">
      <c r="B2026" s="16"/>
    </row>
    <row r="2027" spans="2:2" ht="13.95" customHeight="1">
      <c r="B2027" s="16"/>
    </row>
    <row r="2028" spans="2:2" ht="13.95" customHeight="1">
      <c r="B2028" s="16"/>
    </row>
    <row r="2029" spans="2:2" ht="13.95" customHeight="1">
      <c r="B2029" s="16"/>
    </row>
    <row r="2030" spans="2:2" ht="13.95" customHeight="1">
      <c r="B2030" s="16"/>
    </row>
    <row r="2031" spans="2:2" ht="13.95" customHeight="1">
      <c r="B2031" s="16"/>
    </row>
    <row r="2032" spans="2:2" ht="13.95" customHeight="1">
      <c r="B2032" s="16"/>
    </row>
    <row r="2033" spans="2:2" ht="13.95" customHeight="1">
      <c r="B2033" s="16"/>
    </row>
    <row r="2034" spans="2:2" ht="13.95" customHeight="1">
      <c r="B2034" s="16"/>
    </row>
    <row r="2035" spans="2:2" ht="13.95" customHeight="1">
      <c r="B2035" s="16"/>
    </row>
    <row r="2036" spans="2:2" ht="13.95" customHeight="1">
      <c r="B2036" s="16"/>
    </row>
    <row r="2037" spans="2:2" ht="13.95" customHeight="1">
      <c r="B2037" s="16"/>
    </row>
    <row r="2038" spans="2:2" ht="13.95" customHeight="1">
      <c r="B2038" s="16"/>
    </row>
    <row r="2039" spans="2:2" ht="13.95" customHeight="1">
      <c r="B2039" s="16"/>
    </row>
    <row r="2040" spans="2:2" ht="13.95" customHeight="1">
      <c r="B2040" s="16"/>
    </row>
    <row r="2041" spans="2:2" ht="13.95" customHeight="1">
      <c r="B2041" s="16"/>
    </row>
    <row r="2042" spans="2:2" ht="13.95" customHeight="1">
      <c r="B2042" s="16"/>
    </row>
    <row r="2043" spans="2:2" ht="13.95" customHeight="1">
      <c r="B2043" s="16"/>
    </row>
    <row r="2044" spans="2:2" ht="13.95" customHeight="1">
      <c r="B2044" s="16"/>
    </row>
    <row r="2045" spans="2:2" ht="13.95" customHeight="1">
      <c r="B2045" s="16"/>
    </row>
    <row r="2046" spans="2:2" ht="13.95" customHeight="1">
      <c r="B2046" s="16"/>
    </row>
    <row r="2047" spans="2:2" ht="13.95" customHeight="1">
      <c r="B2047" s="16"/>
    </row>
    <row r="2048" spans="2:2" ht="13.95" customHeight="1">
      <c r="B2048" s="16"/>
    </row>
    <row r="2049" spans="2:2" ht="13.95" customHeight="1">
      <c r="B2049" s="16"/>
    </row>
    <row r="2050" spans="2:2" ht="13.95" customHeight="1">
      <c r="B2050" s="16"/>
    </row>
    <row r="2051" spans="2:2" ht="13.95" customHeight="1">
      <c r="B2051" s="16"/>
    </row>
    <row r="2052" spans="2:2" ht="13.95" customHeight="1">
      <c r="B2052" s="16"/>
    </row>
    <row r="2053" spans="2:2" ht="13.95" customHeight="1">
      <c r="B2053" s="16"/>
    </row>
    <row r="2054" spans="2:2" ht="13.95" customHeight="1">
      <c r="B2054" s="16"/>
    </row>
    <row r="2055" spans="2:2" ht="13.95" customHeight="1">
      <c r="B2055" s="16"/>
    </row>
    <row r="2056" spans="2:2" ht="13.95" customHeight="1">
      <c r="B2056" s="16"/>
    </row>
    <row r="2057" spans="2:2" ht="13.95" customHeight="1">
      <c r="B2057" s="16"/>
    </row>
    <row r="2058" spans="2:2" ht="13.95" customHeight="1">
      <c r="B2058" s="16"/>
    </row>
    <row r="2059" spans="2:2" ht="13.95" customHeight="1">
      <c r="B2059" s="16"/>
    </row>
    <row r="2060" spans="2:2" ht="13.95" customHeight="1">
      <c r="B2060" s="16"/>
    </row>
    <row r="2061" spans="2:2" ht="13.95" customHeight="1">
      <c r="B2061" s="16"/>
    </row>
    <row r="2062" spans="2:2" ht="13.95" customHeight="1">
      <c r="B2062" s="16"/>
    </row>
    <row r="2063" spans="2:2" ht="13.95" customHeight="1">
      <c r="B2063" s="16"/>
    </row>
    <row r="2064" spans="2:2" ht="13.95" customHeight="1">
      <c r="B2064" s="16"/>
    </row>
    <row r="2065" spans="2:2" ht="13.95" customHeight="1">
      <c r="B2065" s="16"/>
    </row>
    <row r="2066" spans="2:2" ht="13.95" customHeight="1">
      <c r="B2066" s="16"/>
    </row>
    <row r="2067" spans="2:2" ht="13.95" customHeight="1">
      <c r="B2067" s="16"/>
    </row>
    <row r="2068" spans="2:2" ht="13.95" customHeight="1">
      <c r="B2068" s="16"/>
    </row>
    <row r="2069" spans="2:2" ht="13.95" customHeight="1">
      <c r="B2069" s="16"/>
    </row>
    <row r="2070" spans="2:2" ht="13.95" customHeight="1">
      <c r="B2070" s="16"/>
    </row>
    <row r="2071" spans="2:2" ht="13.95" customHeight="1">
      <c r="B2071" s="16"/>
    </row>
    <row r="2072" spans="2:2" ht="13.95" customHeight="1">
      <c r="B2072" s="16"/>
    </row>
    <row r="2073" spans="2:2" ht="13.95" customHeight="1">
      <c r="B2073" s="16"/>
    </row>
    <row r="2074" spans="2:2" ht="13.95" customHeight="1">
      <c r="B2074" s="16"/>
    </row>
    <row r="2075" spans="2:2" ht="13.95" customHeight="1">
      <c r="B2075" s="16"/>
    </row>
    <row r="2076" spans="2:2" ht="13.95" customHeight="1">
      <c r="B2076" s="16"/>
    </row>
    <row r="2077" spans="2:2" ht="13.95" customHeight="1">
      <c r="B2077" s="16"/>
    </row>
    <row r="2078" spans="2:2" ht="13.95" customHeight="1">
      <c r="B2078" s="16"/>
    </row>
    <row r="2079" spans="2:2" ht="13.95" customHeight="1">
      <c r="B2079" s="16"/>
    </row>
    <row r="2080" spans="2:2" ht="13.95" customHeight="1">
      <c r="B2080" s="16"/>
    </row>
    <row r="2081" spans="2:2" ht="13.95" customHeight="1">
      <c r="B2081" s="16"/>
    </row>
    <row r="2082" spans="2:2" ht="13.95" customHeight="1">
      <c r="B2082" s="16"/>
    </row>
    <row r="2083" spans="2:2" ht="13.95" customHeight="1">
      <c r="B2083" s="16"/>
    </row>
    <row r="2084" spans="2:2" ht="13.95" customHeight="1">
      <c r="B2084" s="16"/>
    </row>
    <row r="2085" spans="2:2" ht="13.95" customHeight="1">
      <c r="B2085" s="16"/>
    </row>
    <row r="2086" spans="2:2" ht="13.95" customHeight="1">
      <c r="B2086" s="16"/>
    </row>
    <row r="2087" spans="2:2" ht="13.95" customHeight="1">
      <c r="B2087" s="16"/>
    </row>
    <row r="2088" spans="2:2" ht="13.95" customHeight="1">
      <c r="B2088" s="16"/>
    </row>
    <row r="2089" spans="2:2" ht="13.95" customHeight="1">
      <c r="B2089" s="16"/>
    </row>
    <row r="2090" spans="2:2" ht="13.95" customHeight="1">
      <c r="B2090" s="16"/>
    </row>
    <row r="2091" spans="2:2" ht="13.95" customHeight="1">
      <c r="B2091" s="16"/>
    </row>
    <row r="2092" spans="2:2" ht="13.95" customHeight="1">
      <c r="B2092" s="16"/>
    </row>
    <row r="2093" spans="2:2" ht="13.95" customHeight="1">
      <c r="B2093" s="16"/>
    </row>
    <row r="2094" spans="2:2" ht="13.95" customHeight="1">
      <c r="B2094" s="16"/>
    </row>
    <row r="2095" spans="2:2" ht="13.95" customHeight="1">
      <c r="B2095" s="16"/>
    </row>
    <row r="2096" spans="2:2" ht="13.95" customHeight="1">
      <c r="B2096" s="16"/>
    </row>
    <row r="2097" spans="2:2" ht="13.95" customHeight="1">
      <c r="B2097" s="16"/>
    </row>
    <row r="2098" spans="2:2" ht="13.95" customHeight="1">
      <c r="B2098" s="16"/>
    </row>
    <row r="2099" spans="2:2" ht="13.95" customHeight="1">
      <c r="B2099" s="16"/>
    </row>
    <row r="2100" spans="2:2" ht="13.95" customHeight="1">
      <c r="B2100" s="16"/>
    </row>
    <row r="2101" spans="2:2" ht="13.95" customHeight="1">
      <c r="B2101" s="16"/>
    </row>
    <row r="2102" spans="2:2" ht="13.95" customHeight="1">
      <c r="B2102" s="16"/>
    </row>
    <row r="2103" spans="2:2" ht="13.95" customHeight="1">
      <c r="B2103" s="16"/>
    </row>
    <row r="2104" spans="2:2" ht="13.95" customHeight="1">
      <c r="B2104" s="16"/>
    </row>
    <row r="2105" spans="2:2" ht="13.95" customHeight="1">
      <c r="B2105" s="16"/>
    </row>
    <row r="2106" spans="2:2" ht="13.95" customHeight="1">
      <c r="B2106" s="16"/>
    </row>
    <row r="2107" spans="2:2" ht="13.95" customHeight="1">
      <c r="B2107" s="16"/>
    </row>
    <row r="2108" spans="2:2" ht="13.95" customHeight="1">
      <c r="B2108" s="16"/>
    </row>
    <row r="2109" spans="2:2" ht="13.95" customHeight="1">
      <c r="B2109" s="16"/>
    </row>
    <row r="2110" spans="2:2" ht="13.95" customHeight="1">
      <c r="B2110" s="16"/>
    </row>
    <row r="2111" spans="2:2" ht="13.95" customHeight="1">
      <c r="B2111" s="16"/>
    </row>
    <row r="2112" spans="2:2" ht="13.95" customHeight="1">
      <c r="B2112" s="16"/>
    </row>
    <row r="2113" spans="2:2" ht="13.95" customHeight="1">
      <c r="B2113" s="16"/>
    </row>
    <row r="2114" spans="2:2" ht="13.95" customHeight="1">
      <c r="B2114" s="16"/>
    </row>
    <row r="2115" spans="2:2" ht="13.95" customHeight="1">
      <c r="B2115" s="16"/>
    </row>
    <row r="2116" spans="2:2" ht="13.95" customHeight="1">
      <c r="B2116" s="16"/>
    </row>
    <row r="2117" spans="2:2" ht="13.95" customHeight="1">
      <c r="B2117" s="16"/>
    </row>
    <row r="2118" spans="2:2" ht="13.95" customHeight="1">
      <c r="B2118" s="16"/>
    </row>
    <row r="2119" spans="2:2" ht="13.95" customHeight="1">
      <c r="B2119" s="16"/>
    </row>
    <row r="2120" spans="2:2" ht="13.95" customHeight="1">
      <c r="B2120" s="16"/>
    </row>
    <row r="2121" spans="2:2" ht="13.95" customHeight="1">
      <c r="B2121" s="16"/>
    </row>
    <row r="2122" spans="2:2" ht="13.95" customHeight="1">
      <c r="B2122" s="16"/>
    </row>
    <row r="2123" spans="2:2" ht="13.95" customHeight="1">
      <c r="B2123" s="16"/>
    </row>
    <row r="2124" spans="2:2" ht="13.95" customHeight="1">
      <c r="B2124" s="16"/>
    </row>
    <row r="2125" spans="2:2" ht="13.95" customHeight="1">
      <c r="B2125" s="16"/>
    </row>
    <row r="2126" spans="2:2" ht="13.95" customHeight="1">
      <c r="B2126" s="16"/>
    </row>
    <row r="2127" spans="2:2" ht="13.95" customHeight="1">
      <c r="B2127" s="16"/>
    </row>
    <row r="2128" spans="2:2" ht="13.95" customHeight="1">
      <c r="B2128" s="16"/>
    </row>
    <row r="2129" spans="2:2" ht="13.95" customHeight="1">
      <c r="B2129" s="16"/>
    </row>
    <row r="2130" spans="2:2" ht="13.95" customHeight="1">
      <c r="B2130" s="16"/>
    </row>
    <row r="2131" spans="2:2" ht="13.95" customHeight="1">
      <c r="B2131" s="16"/>
    </row>
    <row r="2132" spans="2:2" ht="13.95" customHeight="1">
      <c r="B2132" s="16"/>
    </row>
    <row r="2133" spans="2:2" ht="13.95" customHeight="1">
      <c r="B2133" s="16"/>
    </row>
    <row r="2134" spans="2:2" ht="13.95" customHeight="1">
      <c r="B2134" s="16"/>
    </row>
    <row r="2135" spans="2:2" ht="13.95" customHeight="1">
      <c r="B2135" s="16"/>
    </row>
    <row r="2136" spans="2:2" ht="13.95" customHeight="1">
      <c r="B2136" s="16"/>
    </row>
    <row r="2137" spans="2:2" ht="13.95" customHeight="1">
      <c r="B2137" s="16"/>
    </row>
    <row r="2138" spans="2:2" ht="13.95" customHeight="1">
      <c r="B2138" s="16"/>
    </row>
    <row r="2139" spans="2:2" ht="13.95" customHeight="1">
      <c r="B2139" s="16"/>
    </row>
    <row r="2140" spans="2:2" ht="13.95" customHeight="1">
      <c r="B2140" s="16"/>
    </row>
    <row r="2141" spans="2:2" ht="13.95" customHeight="1">
      <c r="B2141" s="16"/>
    </row>
    <row r="2142" spans="2:2" ht="13.95" customHeight="1">
      <c r="B2142" s="16"/>
    </row>
    <row r="2143" spans="2:2" ht="13.95" customHeight="1">
      <c r="B2143" s="16"/>
    </row>
    <row r="2144" spans="2:2" ht="13.95" customHeight="1">
      <c r="B2144" s="16"/>
    </row>
    <row r="2145" spans="2:2" ht="13.95" customHeight="1">
      <c r="B2145" s="16"/>
    </row>
    <row r="2146" spans="2:2" ht="13.95" customHeight="1">
      <c r="B2146" s="16"/>
    </row>
    <row r="2147" spans="2:2" ht="13.95" customHeight="1">
      <c r="B2147" s="16"/>
    </row>
    <row r="2148" spans="2:2" ht="13.95" customHeight="1">
      <c r="B2148" s="16"/>
    </row>
    <row r="2149" spans="2:2" ht="13.95" customHeight="1">
      <c r="B2149" s="16"/>
    </row>
    <row r="2150" spans="2:2" ht="13.95" customHeight="1">
      <c r="B2150" s="16"/>
    </row>
    <row r="2151" spans="2:2" ht="13.95" customHeight="1">
      <c r="B2151" s="16"/>
    </row>
    <row r="2152" spans="2:2" ht="13.95" customHeight="1">
      <c r="B2152" s="16"/>
    </row>
    <row r="2153" spans="2:2" ht="13.95" customHeight="1">
      <c r="B2153" s="16"/>
    </row>
    <row r="2154" spans="2:2" ht="13.95" customHeight="1">
      <c r="B2154" s="16"/>
    </row>
    <row r="2155" spans="2:2" ht="13.95" customHeight="1">
      <c r="B2155" s="16"/>
    </row>
    <row r="2156" spans="2:2" ht="13.95" customHeight="1">
      <c r="B2156" s="16"/>
    </row>
    <row r="2157" spans="2:2" ht="13.95" customHeight="1">
      <c r="B2157" s="16"/>
    </row>
    <row r="2158" spans="2:2" ht="13.95" customHeight="1">
      <c r="B2158" s="16"/>
    </row>
    <row r="2159" spans="2:2" ht="13.95" customHeight="1">
      <c r="B2159" s="16"/>
    </row>
    <row r="2160" spans="2:2" ht="13.95" customHeight="1">
      <c r="B2160" s="16"/>
    </row>
    <row r="2161" spans="2:2" ht="13.95" customHeight="1">
      <c r="B2161" s="16"/>
    </row>
    <row r="2162" spans="2:2" ht="13.95" customHeight="1">
      <c r="B2162" s="16"/>
    </row>
    <row r="2163" spans="2:2" ht="13.95" customHeight="1">
      <c r="B2163" s="16"/>
    </row>
    <row r="2164" spans="2:2" ht="13.95" customHeight="1">
      <c r="B2164" s="16"/>
    </row>
    <row r="2165" spans="2:2" ht="13.95" customHeight="1">
      <c r="B2165" s="16"/>
    </row>
    <row r="2166" spans="2:2" ht="13.95" customHeight="1">
      <c r="B2166" s="16"/>
    </row>
    <row r="2167" spans="2:2" ht="13.95" customHeight="1">
      <c r="B2167" s="16"/>
    </row>
    <row r="2168" spans="2:2" ht="13.95" customHeight="1">
      <c r="B2168" s="16"/>
    </row>
    <row r="2169" spans="2:2" ht="13.95" customHeight="1">
      <c r="B2169" s="16"/>
    </row>
    <row r="2170" spans="2:2" ht="13.95" customHeight="1">
      <c r="B2170" s="16"/>
    </row>
    <row r="2171" spans="2:2" ht="13.95" customHeight="1">
      <c r="B2171" s="16"/>
    </row>
    <row r="2172" spans="2:2" ht="13.95" customHeight="1">
      <c r="B2172" s="16"/>
    </row>
    <row r="2173" spans="2:2" ht="13.95" customHeight="1">
      <c r="B2173" s="16"/>
    </row>
    <row r="2174" spans="2:2" ht="13.95" customHeight="1">
      <c r="B2174" s="16"/>
    </row>
    <row r="2175" spans="2:2" ht="13.95" customHeight="1">
      <c r="B2175" s="16"/>
    </row>
    <row r="2176" spans="2:2" ht="13.95" customHeight="1">
      <c r="B2176" s="16"/>
    </row>
    <row r="2177" spans="2:2" ht="13.95" customHeight="1">
      <c r="B2177" s="16"/>
    </row>
    <row r="2178" spans="2:2" ht="13.95" customHeight="1">
      <c r="B2178" s="16"/>
    </row>
    <row r="2179" spans="2:2" ht="13.95" customHeight="1">
      <c r="B2179" s="16"/>
    </row>
    <row r="2180" spans="2:2" ht="13.95" customHeight="1">
      <c r="B2180" s="16"/>
    </row>
    <row r="2181" spans="2:2" ht="13.95" customHeight="1">
      <c r="B2181" s="16"/>
    </row>
    <row r="2182" spans="2:2" ht="13.95" customHeight="1">
      <c r="B2182" s="16"/>
    </row>
    <row r="2183" spans="2:2" ht="13.95" customHeight="1">
      <c r="B2183" s="16"/>
    </row>
    <row r="2184" spans="2:2" ht="13.95" customHeight="1">
      <c r="B2184" s="16"/>
    </row>
    <row r="2185" spans="2:2" ht="13.95" customHeight="1">
      <c r="B2185" s="16"/>
    </row>
    <row r="2186" spans="2:2" ht="13.95" customHeight="1">
      <c r="B2186" s="16"/>
    </row>
    <row r="2187" spans="2:2" ht="13.95" customHeight="1">
      <c r="B2187" s="16"/>
    </row>
    <row r="2188" spans="2:2" ht="13.95" customHeight="1">
      <c r="B2188" s="16"/>
    </row>
    <row r="2189" spans="2:2" ht="13.95" customHeight="1">
      <c r="B2189" s="16"/>
    </row>
    <row r="2190" spans="2:2" ht="13.95" customHeight="1">
      <c r="B2190" s="16"/>
    </row>
    <row r="2191" spans="2:2" ht="13.95" customHeight="1">
      <c r="B2191" s="16"/>
    </row>
    <row r="2192" spans="2:2" ht="13.95" customHeight="1">
      <c r="B2192" s="16"/>
    </row>
    <row r="2193" spans="2:2" ht="13.95" customHeight="1">
      <c r="B2193" s="16"/>
    </row>
    <row r="2194" spans="2:2" ht="13.95" customHeight="1">
      <c r="B2194" s="16"/>
    </row>
    <row r="2195" spans="2:2" ht="13.95" customHeight="1">
      <c r="B2195" s="16"/>
    </row>
    <row r="2196" spans="2:2" ht="13.95" customHeight="1">
      <c r="B2196" s="16"/>
    </row>
    <row r="2197" spans="2:2" ht="13.95" customHeight="1">
      <c r="B2197" s="16"/>
    </row>
    <row r="2198" spans="2:2" ht="13.95" customHeight="1">
      <c r="B2198" s="16"/>
    </row>
    <row r="2199" spans="2:2" ht="13.95" customHeight="1">
      <c r="B2199" s="16"/>
    </row>
    <row r="2200" spans="2:2" ht="13.95" customHeight="1">
      <c r="B2200" s="16"/>
    </row>
    <row r="2201" spans="2:2" ht="13.95" customHeight="1">
      <c r="B2201" s="16"/>
    </row>
    <row r="2202" spans="2:2" ht="13.95" customHeight="1">
      <c r="B2202" s="16"/>
    </row>
    <row r="2203" spans="2:2" ht="13.95" customHeight="1">
      <c r="B2203" s="16"/>
    </row>
    <row r="2204" spans="2:2" ht="13.95" customHeight="1">
      <c r="B2204" s="16"/>
    </row>
    <row r="2205" spans="2:2" ht="13.95" customHeight="1">
      <c r="B2205" s="16"/>
    </row>
    <row r="2206" spans="2:2" ht="13.95" customHeight="1">
      <c r="B2206" s="16"/>
    </row>
    <row r="2207" spans="2:2" ht="13.95" customHeight="1">
      <c r="B2207" s="16"/>
    </row>
    <row r="2208" spans="2:2" ht="13.95" customHeight="1">
      <c r="B2208" s="16"/>
    </row>
    <row r="2209" spans="2:2" ht="13.95" customHeight="1">
      <c r="B2209" s="16"/>
    </row>
    <row r="2210" spans="2:2" ht="13.95" customHeight="1">
      <c r="B2210" s="16"/>
    </row>
    <row r="2211" spans="2:2" ht="13.95" customHeight="1">
      <c r="B2211" s="16"/>
    </row>
    <row r="2212" spans="2:2" ht="13.95" customHeight="1">
      <c r="B2212" s="16"/>
    </row>
    <row r="2213" spans="2:2" ht="13.95" customHeight="1">
      <c r="B2213" s="16"/>
    </row>
    <row r="2214" spans="2:2" ht="13.95" customHeight="1">
      <c r="B2214" s="16"/>
    </row>
    <row r="2215" spans="2:2" ht="13.95" customHeight="1">
      <c r="B2215" s="16"/>
    </row>
    <row r="2216" spans="2:2" ht="13.95" customHeight="1">
      <c r="B2216" s="16"/>
    </row>
    <row r="2217" spans="2:2" ht="13.95" customHeight="1">
      <c r="B2217" s="16"/>
    </row>
    <row r="2218" spans="2:2" ht="13.95" customHeight="1">
      <c r="B2218" s="16"/>
    </row>
    <row r="2219" spans="2:2" ht="13.95" customHeight="1">
      <c r="B2219" s="16"/>
    </row>
    <row r="2220" spans="2:2" ht="13.95" customHeight="1">
      <c r="B2220" s="16"/>
    </row>
    <row r="2221" spans="2:2" ht="13.95" customHeight="1">
      <c r="B2221" s="16"/>
    </row>
    <row r="2222" spans="2:2" ht="13.95" customHeight="1">
      <c r="B2222" s="16"/>
    </row>
    <row r="2223" spans="2:2" ht="13.95" customHeight="1">
      <c r="B2223" s="16"/>
    </row>
    <row r="2224" spans="2:2" ht="13.95" customHeight="1">
      <c r="B2224" s="16"/>
    </row>
    <row r="2225" spans="2:2" ht="13.95" customHeight="1">
      <c r="B2225" s="16"/>
    </row>
    <row r="2226" spans="2:2" ht="13.95" customHeight="1">
      <c r="B2226" s="16"/>
    </row>
    <row r="2227" spans="2:2" ht="13.95" customHeight="1">
      <c r="B2227" s="16"/>
    </row>
    <row r="2228" spans="2:2" ht="13.95" customHeight="1">
      <c r="B2228" s="16"/>
    </row>
    <row r="2229" spans="2:2" ht="13.95" customHeight="1">
      <c r="B2229" s="16"/>
    </row>
    <row r="2230" spans="2:2" ht="13.95" customHeight="1">
      <c r="B2230" s="16"/>
    </row>
    <row r="2231" spans="2:2" ht="13.95" customHeight="1">
      <c r="B2231" s="16"/>
    </row>
    <row r="2232" spans="2:2" ht="13.95" customHeight="1">
      <c r="B2232" s="16"/>
    </row>
    <row r="2233" spans="2:2" ht="13.95" customHeight="1">
      <c r="B2233" s="16"/>
    </row>
    <row r="2234" spans="2:2" ht="13.95" customHeight="1">
      <c r="B2234" s="16"/>
    </row>
    <row r="2235" spans="2:2" ht="13.95" customHeight="1">
      <c r="B2235" s="16"/>
    </row>
    <row r="2236" spans="2:2" ht="13.95" customHeight="1">
      <c r="B2236" s="16"/>
    </row>
    <row r="2237" spans="2:2" ht="13.95" customHeight="1">
      <c r="B2237" s="16"/>
    </row>
    <row r="2238" spans="2:2" ht="13.95" customHeight="1">
      <c r="B2238" s="16"/>
    </row>
    <row r="2239" spans="2:2" ht="13.95" customHeight="1">
      <c r="B2239" s="16"/>
    </row>
    <row r="2240" spans="2:2" ht="13.95" customHeight="1">
      <c r="B2240" s="16"/>
    </row>
    <row r="2241" spans="2:2" ht="13.95" customHeight="1">
      <c r="B2241" s="16"/>
    </row>
    <row r="2242" spans="2:2" ht="13.95" customHeight="1">
      <c r="B2242" s="16"/>
    </row>
    <row r="2243" spans="2:2" ht="13.95" customHeight="1">
      <c r="B2243" s="16"/>
    </row>
    <row r="2244" spans="2:2" ht="13.95" customHeight="1">
      <c r="B2244" s="16"/>
    </row>
    <row r="2245" spans="2:2" ht="13.95" customHeight="1">
      <c r="B2245" s="16"/>
    </row>
    <row r="2246" spans="2:2" ht="13.95" customHeight="1">
      <c r="B2246" s="16"/>
    </row>
    <row r="2247" spans="2:2" ht="13.95" customHeight="1">
      <c r="B2247" s="16"/>
    </row>
    <row r="2248" spans="2:2" ht="13.95" customHeight="1">
      <c r="B2248" s="16"/>
    </row>
    <row r="2249" spans="2:2" ht="13.95" customHeight="1">
      <c r="B2249" s="16"/>
    </row>
    <row r="2250" spans="2:2" ht="13.95" customHeight="1">
      <c r="B2250" s="16"/>
    </row>
    <row r="2251" spans="2:2" ht="13.95" customHeight="1">
      <c r="B2251" s="16"/>
    </row>
    <row r="2252" spans="2:2" ht="13.95" customHeight="1">
      <c r="B2252" s="16"/>
    </row>
    <row r="2253" spans="2:2" ht="13.95" customHeight="1">
      <c r="B2253" s="16"/>
    </row>
    <row r="2254" spans="2:2" ht="13.95" customHeight="1">
      <c r="B2254" s="16"/>
    </row>
    <row r="2255" spans="2:2" ht="13.95" customHeight="1">
      <c r="B2255" s="16"/>
    </row>
    <row r="2256" spans="2:2" ht="13.95" customHeight="1">
      <c r="B2256" s="16"/>
    </row>
    <row r="2257" spans="2:2" ht="13.95" customHeight="1">
      <c r="B2257" s="16"/>
    </row>
    <row r="2258" spans="2:2" ht="13.95" customHeight="1">
      <c r="B2258" s="16"/>
    </row>
    <row r="2259" spans="2:2" ht="13.95" customHeight="1">
      <c r="B2259" s="16"/>
    </row>
    <row r="2260" spans="2:2" ht="13.95" customHeight="1">
      <c r="B2260" s="16"/>
    </row>
    <row r="2261" spans="2:2" ht="13.95" customHeight="1">
      <c r="B2261" s="16"/>
    </row>
    <row r="2262" spans="2:2" ht="13.95" customHeight="1">
      <c r="B2262" s="16"/>
    </row>
    <row r="2263" spans="2:2" ht="13.95" customHeight="1">
      <c r="B2263" s="16"/>
    </row>
    <row r="2264" spans="2:2" ht="13.95" customHeight="1">
      <c r="B2264" s="16"/>
    </row>
    <row r="2265" spans="2:2" ht="13.95" customHeight="1">
      <c r="B2265" s="16"/>
    </row>
    <row r="2266" spans="2:2" ht="13.95" customHeight="1">
      <c r="B2266" s="16"/>
    </row>
    <row r="2267" spans="2:2" ht="13.95" customHeight="1">
      <c r="B2267" s="16"/>
    </row>
    <row r="2268" spans="2:2" ht="13.95" customHeight="1">
      <c r="B2268" s="16"/>
    </row>
    <row r="2269" spans="2:2" ht="13.95" customHeight="1">
      <c r="B2269" s="16"/>
    </row>
    <row r="2270" spans="2:2" ht="13.95" customHeight="1">
      <c r="B2270" s="16"/>
    </row>
    <row r="2271" spans="2:2" ht="13.95" customHeight="1">
      <c r="B2271" s="16"/>
    </row>
    <row r="2272" spans="2:2" ht="13.95" customHeight="1">
      <c r="B2272" s="16"/>
    </row>
    <row r="2273" spans="2:2" ht="13.95" customHeight="1">
      <c r="B2273" s="16"/>
    </row>
    <row r="2274" spans="2:2" ht="13.95" customHeight="1">
      <c r="B2274" s="16"/>
    </row>
    <row r="2275" spans="2:2" ht="13.95" customHeight="1">
      <c r="B2275" s="16"/>
    </row>
    <row r="2276" spans="2:2" ht="13.95" customHeight="1">
      <c r="B2276" s="16"/>
    </row>
    <row r="2277" spans="2:2" ht="13.95" customHeight="1">
      <c r="B2277" s="16"/>
    </row>
    <row r="2278" spans="2:2" ht="13.95" customHeight="1">
      <c r="B2278" s="16"/>
    </row>
    <row r="2279" spans="2:2" ht="13.95" customHeight="1">
      <c r="B2279" s="16"/>
    </row>
    <row r="2280" spans="2:2" ht="13.95" customHeight="1">
      <c r="B2280" s="16"/>
    </row>
    <row r="2281" spans="2:2" ht="13.95" customHeight="1">
      <c r="B2281" s="16"/>
    </row>
    <row r="2282" spans="2:2" ht="13.95" customHeight="1">
      <c r="B2282" s="16"/>
    </row>
    <row r="2283" spans="2:2" ht="13.95" customHeight="1">
      <c r="B2283" s="16"/>
    </row>
    <row r="2284" spans="2:2" ht="13.95" customHeight="1">
      <c r="B2284" s="16"/>
    </row>
    <row r="2285" spans="2:2" ht="13.95" customHeight="1">
      <c r="B2285" s="16"/>
    </row>
    <row r="2286" spans="2:2" ht="13.95" customHeight="1">
      <c r="B2286" s="16"/>
    </row>
    <row r="2287" spans="2:2" ht="13.95" customHeight="1">
      <c r="B2287" s="16"/>
    </row>
    <row r="2288" spans="2:2" ht="13.95" customHeight="1">
      <c r="B2288" s="16"/>
    </row>
    <row r="2289" spans="2:2" ht="13.95" customHeight="1">
      <c r="B2289" s="16"/>
    </row>
    <row r="2290" spans="2:2" ht="13.95" customHeight="1">
      <c r="B2290" s="16"/>
    </row>
    <row r="2291" spans="2:2" ht="13.95" customHeight="1">
      <c r="B2291" s="16"/>
    </row>
    <row r="2292" spans="2:2" ht="13.95" customHeight="1">
      <c r="B2292" s="16"/>
    </row>
    <row r="2293" spans="2:2" ht="13.95" customHeight="1">
      <c r="B2293" s="16"/>
    </row>
    <row r="2294" spans="2:2" ht="13.95" customHeight="1">
      <c r="B2294" s="16"/>
    </row>
    <row r="2295" spans="2:2" ht="13.95" customHeight="1">
      <c r="B2295" s="16"/>
    </row>
    <row r="2296" spans="2:2" ht="13.95" customHeight="1">
      <c r="B2296" s="16"/>
    </row>
    <row r="2297" spans="2:2" ht="13.95" customHeight="1">
      <c r="B2297" s="16"/>
    </row>
    <row r="2298" spans="2:2" ht="13.95" customHeight="1">
      <c r="B2298" s="16"/>
    </row>
    <row r="2299" spans="2:2" ht="13.95" customHeight="1">
      <c r="B2299" s="16"/>
    </row>
    <row r="2300" spans="2:2" ht="13.95" customHeight="1">
      <c r="B2300" s="16"/>
    </row>
    <row r="2301" spans="2:2" ht="13.95" customHeight="1">
      <c r="B2301" s="16"/>
    </row>
    <row r="2302" spans="2:2" ht="13.95" customHeight="1">
      <c r="B2302" s="16"/>
    </row>
    <row r="2303" spans="2:2" ht="13.95" customHeight="1">
      <c r="B2303" s="16"/>
    </row>
    <row r="2304" spans="2:2" ht="13.95" customHeight="1">
      <c r="B2304" s="16"/>
    </row>
    <row r="2305" spans="2:2" ht="13.95" customHeight="1">
      <c r="B2305" s="16"/>
    </row>
    <row r="2306" spans="2:2" ht="13.95" customHeight="1">
      <c r="B2306" s="16"/>
    </row>
    <row r="2307" spans="2:2" ht="13.95" customHeight="1">
      <c r="B2307" s="16"/>
    </row>
    <row r="2308" spans="2:2" ht="13.95" customHeight="1">
      <c r="B2308" s="16"/>
    </row>
    <row r="2309" spans="2:2" ht="13.95" customHeight="1">
      <c r="B2309" s="16"/>
    </row>
    <row r="2310" spans="2:2" ht="13.95" customHeight="1">
      <c r="B2310" s="16"/>
    </row>
    <row r="2311" spans="2:2" ht="13.95" customHeight="1">
      <c r="B2311" s="16"/>
    </row>
    <row r="2312" spans="2:2" ht="13.95" customHeight="1">
      <c r="B2312" s="16"/>
    </row>
    <row r="2313" spans="2:2" ht="13.95" customHeight="1">
      <c r="B2313" s="16"/>
    </row>
    <row r="2314" spans="2:2" ht="13.95" customHeight="1">
      <c r="B2314" s="16"/>
    </row>
    <row r="2315" spans="2:2" ht="13.95" customHeight="1">
      <c r="B2315" s="16"/>
    </row>
    <row r="2316" spans="2:2" ht="13.95" customHeight="1">
      <c r="B2316" s="16"/>
    </row>
    <row r="2317" spans="2:2" ht="13.95" customHeight="1">
      <c r="B2317" s="16"/>
    </row>
    <row r="2318" spans="2:2" ht="13.95" customHeight="1">
      <c r="B2318" s="16"/>
    </row>
    <row r="2319" spans="2:2" ht="13.95" customHeight="1">
      <c r="B2319" s="16"/>
    </row>
    <row r="2320" spans="2:2" ht="13.95" customHeight="1">
      <c r="B2320" s="16"/>
    </row>
    <row r="2321" spans="2:2" ht="13.95" customHeight="1">
      <c r="B2321" s="16"/>
    </row>
    <row r="2322" spans="2:2" ht="13.95" customHeight="1">
      <c r="B2322" s="16"/>
    </row>
    <row r="2323" spans="2:2" ht="13.95" customHeight="1">
      <c r="B2323" s="16"/>
    </row>
    <row r="2324" spans="2:2" ht="13.95" customHeight="1">
      <c r="B2324" s="16"/>
    </row>
    <row r="2325" spans="2:2" ht="13.95" customHeight="1">
      <c r="B2325" s="16"/>
    </row>
    <row r="2326" spans="2:2" ht="13.95" customHeight="1">
      <c r="B2326" s="16"/>
    </row>
    <row r="2327" spans="2:2" ht="13.95" customHeight="1">
      <c r="B2327" s="16"/>
    </row>
    <row r="2328" spans="2:2" ht="13.95" customHeight="1">
      <c r="B2328" s="16"/>
    </row>
    <row r="2329" spans="2:2" ht="13.95" customHeight="1">
      <c r="B2329" s="16"/>
    </row>
    <row r="2330" spans="2:2" ht="13.95" customHeight="1">
      <c r="B2330" s="16"/>
    </row>
    <row r="2331" spans="2:2" ht="13.95" customHeight="1">
      <c r="B2331" s="16"/>
    </row>
    <row r="2332" spans="2:2" ht="13.95" customHeight="1">
      <c r="B2332" s="16"/>
    </row>
    <row r="2333" spans="2:2" ht="13.95" customHeight="1">
      <c r="B2333" s="16"/>
    </row>
    <row r="2334" spans="2:2" ht="13.95" customHeight="1">
      <c r="B2334" s="16"/>
    </row>
    <row r="2335" spans="2:2" ht="13.95" customHeight="1">
      <c r="B2335" s="16"/>
    </row>
    <row r="2336" spans="2:2" ht="13.95" customHeight="1">
      <c r="B2336" s="16"/>
    </row>
    <row r="2337" spans="2:2" ht="13.95" customHeight="1">
      <c r="B2337" s="16"/>
    </row>
    <row r="2338" spans="2:2" ht="13.95" customHeight="1">
      <c r="B2338" s="16"/>
    </row>
    <row r="2339" spans="2:2" ht="13.95" customHeight="1">
      <c r="B2339" s="16"/>
    </row>
    <row r="2340" spans="2:2" ht="13.95" customHeight="1">
      <c r="B2340" s="16"/>
    </row>
    <row r="2341" spans="2:2" ht="13.95" customHeight="1">
      <c r="B2341" s="16"/>
    </row>
    <row r="2342" spans="2:2" ht="13.95" customHeight="1">
      <c r="B2342" s="16"/>
    </row>
    <row r="2343" spans="2:2" ht="13.95" customHeight="1">
      <c r="B2343" s="16"/>
    </row>
    <row r="2344" spans="2:2" ht="13.95" customHeight="1">
      <c r="B2344" s="16"/>
    </row>
    <row r="2345" spans="2:2" ht="13.95" customHeight="1">
      <c r="B2345" s="16"/>
    </row>
    <row r="2346" spans="2:2" ht="13.95" customHeight="1">
      <c r="B2346" s="16"/>
    </row>
    <row r="2347" spans="2:2" ht="13.95" customHeight="1">
      <c r="B2347" s="16"/>
    </row>
    <row r="2348" spans="2:2" ht="13.95" customHeight="1">
      <c r="B2348" s="16"/>
    </row>
    <row r="2349" spans="2:2" ht="13.95" customHeight="1">
      <c r="B2349" s="16"/>
    </row>
    <row r="2350" spans="2:2" ht="13.95" customHeight="1">
      <c r="B2350" s="16"/>
    </row>
    <row r="2351" spans="2:2" ht="13.95" customHeight="1">
      <c r="B2351" s="16"/>
    </row>
    <row r="2352" spans="2:2" ht="13.95" customHeight="1">
      <c r="B2352" s="16"/>
    </row>
    <row r="2353" spans="2:2" ht="13.95" customHeight="1">
      <c r="B2353" s="16"/>
    </row>
    <row r="2354" spans="2:2" ht="13.95" customHeight="1">
      <c r="B2354" s="16"/>
    </row>
    <row r="2355" spans="2:2" ht="13.95" customHeight="1">
      <c r="B2355" s="16"/>
    </row>
    <row r="2356" spans="2:2" ht="13.95" customHeight="1">
      <c r="B2356" s="16"/>
    </row>
    <row r="2357" spans="2:2" ht="13.95" customHeight="1">
      <c r="B2357" s="16"/>
    </row>
    <row r="2358" spans="2:2" ht="13.95" customHeight="1">
      <c r="B2358" s="16"/>
    </row>
    <row r="2359" spans="2:2" ht="13.95" customHeight="1">
      <c r="B2359" s="16"/>
    </row>
    <row r="2360" spans="2:2" ht="13.95" customHeight="1">
      <c r="B2360" s="16"/>
    </row>
    <row r="2361" spans="2:2" ht="13.95" customHeight="1">
      <c r="B2361" s="16"/>
    </row>
    <row r="2362" spans="2:2" ht="13.95" customHeight="1">
      <c r="B2362" s="16"/>
    </row>
    <row r="2363" spans="2:2" ht="13.95" customHeight="1">
      <c r="B2363" s="16"/>
    </row>
    <row r="2364" spans="2:2" ht="13.95" customHeight="1">
      <c r="B2364" s="16"/>
    </row>
    <row r="2365" spans="2:2" ht="13.95" customHeight="1">
      <c r="B2365" s="16"/>
    </row>
    <row r="2366" spans="2:2" ht="13.95" customHeight="1">
      <c r="B2366" s="16"/>
    </row>
    <row r="2367" spans="2:2" ht="13.95" customHeight="1">
      <c r="B2367" s="16"/>
    </row>
    <row r="2368" spans="2:2" ht="13.95" customHeight="1">
      <c r="B2368" s="16"/>
    </row>
    <row r="2369" spans="2:2" ht="13.95" customHeight="1">
      <c r="B2369" s="16"/>
    </row>
    <row r="2370" spans="2:2" ht="13.95" customHeight="1">
      <c r="B2370" s="16"/>
    </row>
    <row r="2371" spans="2:2" ht="13.95" customHeight="1">
      <c r="B2371" s="16"/>
    </row>
    <row r="2372" spans="2:2" ht="13.95" customHeight="1">
      <c r="B2372" s="16"/>
    </row>
    <row r="2373" spans="2:2" ht="13.95" customHeight="1">
      <c r="B2373" s="16"/>
    </row>
    <row r="2374" spans="2:2" ht="13.95" customHeight="1">
      <c r="B2374" s="16"/>
    </row>
    <row r="2375" spans="2:2" ht="13.95" customHeight="1">
      <c r="B2375" s="16"/>
    </row>
    <row r="2376" spans="2:2" ht="13.95" customHeight="1">
      <c r="B2376" s="16"/>
    </row>
    <row r="2377" spans="2:2" ht="13.95" customHeight="1">
      <c r="B2377" s="16"/>
    </row>
    <row r="2378" spans="2:2" ht="13.95" customHeight="1">
      <c r="B2378" s="16"/>
    </row>
    <row r="2379" spans="2:2" ht="13.95" customHeight="1">
      <c r="B2379" s="16"/>
    </row>
    <row r="2380" spans="2:2" ht="13.95" customHeight="1">
      <c r="B2380" s="16"/>
    </row>
    <row r="2381" spans="2:2" ht="13.95" customHeight="1">
      <c r="B2381" s="16"/>
    </row>
    <row r="2382" spans="2:2" ht="13.95" customHeight="1">
      <c r="B2382" s="16"/>
    </row>
    <row r="2383" spans="2:2" ht="13.95" customHeight="1">
      <c r="B2383" s="16"/>
    </row>
    <row r="2384" spans="2:2" ht="13.95" customHeight="1">
      <c r="B2384" s="16"/>
    </row>
    <row r="2385" spans="2:2" ht="13.95" customHeight="1">
      <c r="B2385" s="16"/>
    </row>
    <row r="2386" spans="2:2" ht="13.95" customHeight="1">
      <c r="B2386" s="16"/>
    </row>
    <row r="2387" spans="2:2" ht="13.95" customHeight="1">
      <c r="B2387" s="16"/>
    </row>
    <row r="2388" spans="2:2" ht="13.95" customHeight="1">
      <c r="B2388" s="16"/>
    </row>
    <row r="2389" spans="2:2" ht="13.95" customHeight="1">
      <c r="B2389" s="16"/>
    </row>
    <row r="2390" spans="2:2" ht="13.95" customHeight="1">
      <c r="B2390" s="16"/>
    </row>
    <row r="2391" spans="2:2" ht="13.95" customHeight="1">
      <c r="B2391" s="16"/>
    </row>
    <row r="2392" spans="2:2" ht="13.95" customHeight="1">
      <c r="B2392" s="16"/>
    </row>
    <row r="2393" spans="2:2" ht="13.95" customHeight="1">
      <c r="B2393" s="16"/>
    </row>
    <row r="2394" spans="2:2" ht="13.95" customHeight="1">
      <c r="B2394" s="16"/>
    </row>
    <row r="2395" spans="2:2" ht="13.95" customHeight="1">
      <c r="B2395" s="16"/>
    </row>
    <row r="2396" spans="2:2" ht="13.95" customHeight="1">
      <c r="B2396" s="16"/>
    </row>
    <row r="2397" spans="2:2" ht="13.95" customHeight="1">
      <c r="B2397" s="16"/>
    </row>
    <row r="2398" spans="2:2" ht="13.95" customHeight="1">
      <c r="B2398" s="16"/>
    </row>
    <row r="2399" spans="2:2" ht="13.95" customHeight="1">
      <c r="B2399" s="16"/>
    </row>
    <row r="2400" spans="2:2" ht="13.95" customHeight="1">
      <c r="B2400" s="16"/>
    </row>
    <row r="2401" spans="2:2" ht="13.95" customHeight="1">
      <c r="B2401" s="16"/>
    </row>
    <row r="2402" spans="2:2" ht="13.95" customHeight="1">
      <c r="B2402" s="16"/>
    </row>
    <row r="2403" spans="2:2" ht="13.95" customHeight="1">
      <c r="B2403" s="16"/>
    </row>
    <row r="2404" spans="2:2" ht="13.95" customHeight="1">
      <c r="B2404" s="16"/>
    </row>
    <row r="2405" spans="2:2" ht="13.95" customHeight="1">
      <c r="B2405" s="16"/>
    </row>
    <row r="2406" spans="2:2" ht="13.95" customHeight="1">
      <c r="B2406" s="16"/>
    </row>
    <row r="2407" spans="2:2" ht="13.95" customHeight="1">
      <c r="B2407" s="16"/>
    </row>
    <row r="2408" spans="2:2" ht="13.95" customHeight="1">
      <c r="B2408" s="16"/>
    </row>
    <row r="2409" spans="2:2" ht="13.95" customHeight="1">
      <c r="B2409" s="16"/>
    </row>
    <row r="2410" spans="2:2" ht="13.95" customHeight="1">
      <c r="B2410" s="16"/>
    </row>
    <row r="2411" spans="2:2" ht="13.95" customHeight="1">
      <c r="B2411" s="16"/>
    </row>
    <row r="2412" spans="2:2" ht="13.95" customHeight="1">
      <c r="B2412" s="16"/>
    </row>
    <row r="2413" spans="2:2" ht="13.95" customHeight="1">
      <c r="B2413" s="16"/>
    </row>
    <row r="2414" spans="2:2" ht="13.95" customHeight="1">
      <c r="B2414" s="16"/>
    </row>
    <row r="2415" spans="2:2" ht="13.95" customHeight="1">
      <c r="B2415" s="16"/>
    </row>
    <row r="2416" spans="2:2" ht="13.95" customHeight="1">
      <c r="B2416" s="16"/>
    </row>
    <row r="2417" spans="2:2" ht="13.95" customHeight="1">
      <c r="B2417" s="16"/>
    </row>
    <row r="2418" spans="2:2" ht="13.95" customHeight="1">
      <c r="B2418" s="16"/>
    </row>
    <row r="2419" spans="2:2" ht="13.95" customHeight="1">
      <c r="B2419" s="16"/>
    </row>
    <row r="2420" spans="2:2" ht="13.95" customHeight="1">
      <c r="B2420" s="16"/>
    </row>
    <row r="2421" spans="2:2" ht="13.95" customHeight="1">
      <c r="B2421" s="16"/>
    </row>
    <row r="2422" spans="2:2" ht="13.95" customHeight="1">
      <c r="B2422" s="16"/>
    </row>
    <row r="2423" spans="2:2" ht="13.95" customHeight="1">
      <c r="B2423" s="16"/>
    </row>
    <row r="2424" spans="2:2" ht="13.95" customHeight="1">
      <c r="B2424" s="16"/>
    </row>
    <row r="2425" spans="2:2" ht="13.95" customHeight="1">
      <c r="B2425" s="16"/>
    </row>
    <row r="2426" spans="2:2" ht="13.95" customHeight="1">
      <c r="B2426" s="16"/>
    </row>
    <row r="2427" spans="2:2" ht="13.95" customHeight="1">
      <c r="B2427" s="16"/>
    </row>
    <row r="2428" spans="2:2" ht="13.95" customHeight="1">
      <c r="B2428" s="16"/>
    </row>
    <row r="2429" spans="2:2" ht="13.95" customHeight="1">
      <c r="B2429" s="16"/>
    </row>
    <row r="2430" spans="2:2" ht="13.95" customHeight="1">
      <c r="B2430" s="16"/>
    </row>
    <row r="2431" spans="2:2" ht="13.95" customHeight="1">
      <c r="B2431" s="16"/>
    </row>
    <row r="2432" spans="2:2" ht="13.95" customHeight="1">
      <c r="B2432" s="16"/>
    </row>
    <row r="2433" spans="2:2" ht="13.95" customHeight="1">
      <c r="B2433" s="16"/>
    </row>
    <row r="2434" spans="2:2" ht="13.95" customHeight="1">
      <c r="B2434" s="16"/>
    </row>
    <row r="2435" spans="2:2" ht="13.95" customHeight="1">
      <c r="B2435" s="16"/>
    </row>
    <row r="2436" spans="2:2" ht="13.95" customHeight="1">
      <c r="B2436" s="16"/>
    </row>
    <row r="2437" spans="2:2" ht="13.95" customHeight="1">
      <c r="B2437" s="16"/>
    </row>
    <row r="2438" spans="2:2" ht="13.95" customHeight="1">
      <c r="B2438" s="16"/>
    </row>
    <row r="2439" spans="2:2" ht="13.95" customHeight="1">
      <c r="B2439" s="16"/>
    </row>
    <row r="2440" spans="2:2" ht="13.95" customHeight="1">
      <c r="B2440" s="16"/>
    </row>
    <row r="2441" spans="2:2" ht="13.95" customHeight="1">
      <c r="B2441" s="16"/>
    </row>
    <row r="2442" spans="2:2" ht="13.95" customHeight="1">
      <c r="B2442" s="16"/>
    </row>
    <row r="2443" spans="2:2" ht="13.95" customHeight="1">
      <c r="B2443" s="16"/>
    </row>
    <row r="2444" spans="2:2" ht="13.95" customHeight="1">
      <c r="B2444" s="16"/>
    </row>
    <row r="2445" spans="2:2" ht="13.95" customHeight="1">
      <c r="B2445" s="16"/>
    </row>
    <row r="2446" spans="2:2" ht="13.95" customHeight="1">
      <c r="B2446" s="16"/>
    </row>
    <row r="2447" spans="2:2" ht="13.95" customHeight="1">
      <c r="B2447" s="16"/>
    </row>
    <row r="2448" spans="2:2" ht="13.95" customHeight="1">
      <c r="B2448" s="16"/>
    </row>
    <row r="2449" spans="2:2" ht="13.95" customHeight="1">
      <c r="B2449" s="16"/>
    </row>
    <row r="2450" spans="2:2" ht="13.95" customHeight="1">
      <c r="B2450" s="16"/>
    </row>
    <row r="2451" spans="2:2" ht="13.95" customHeight="1">
      <c r="B2451" s="16"/>
    </row>
    <row r="2452" spans="2:2" ht="13.95" customHeight="1">
      <c r="B2452" s="16"/>
    </row>
    <row r="2453" spans="2:2" ht="13.95" customHeight="1">
      <c r="B2453" s="16"/>
    </row>
    <row r="2454" spans="2:2" ht="13.95" customHeight="1">
      <c r="B2454" s="16"/>
    </row>
    <row r="2455" spans="2:2" ht="13.95" customHeight="1">
      <c r="B2455" s="16"/>
    </row>
    <row r="2456" spans="2:2" ht="13.95" customHeight="1">
      <c r="B2456" s="16"/>
    </row>
    <row r="2457" spans="2:2" ht="13.95" customHeight="1">
      <c r="B2457" s="16"/>
    </row>
    <row r="2458" spans="2:2" ht="13.95" customHeight="1">
      <c r="B2458" s="16"/>
    </row>
    <row r="2459" spans="2:2" ht="13.95" customHeight="1">
      <c r="B2459" s="16"/>
    </row>
    <row r="2460" spans="2:2" ht="13.95" customHeight="1">
      <c r="B2460" s="16"/>
    </row>
    <row r="2461" spans="2:2" ht="13.95" customHeight="1">
      <c r="B2461" s="16"/>
    </row>
    <row r="2462" spans="2:2" ht="13.95" customHeight="1">
      <c r="B2462" s="16"/>
    </row>
    <row r="2463" spans="2:2" ht="13.95" customHeight="1">
      <c r="B2463" s="16"/>
    </row>
    <row r="2464" spans="2:2" ht="13.95" customHeight="1">
      <c r="B2464" s="16"/>
    </row>
    <row r="2465" spans="2:2" ht="13.95" customHeight="1">
      <c r="B2465" s="16"/>
    </row>
    <row r="2466" spans="2:2" ht="13.95" customHeight="1">
      <c r="B2466" s="16"/>
    </row>
    <row r="2467" spans="2:2" ht="13.95" customHeight="1">
      <c r="B2467" s="16"/>
    </row>
    <row r="2468" spans="2:2" ht="13.95" customHeight="1">
      <c r="B2468" s="16"/>
    </row>
    <row r="2469" spans="2:2" ht="13.95" customHeight="1">
      <c r="B2469" s="16"/>
    </row>
    <row r="2470" spans="2:2" ht="13.95" customHeight="1">
      <c r="B2470" s="16"/>
    </row>
    <row r="2471" spans="2:2" ht="13.95" customHeight="1">
      <c r="B2471" s="16"/>
    </row>
    <row r="2472" spans="2:2" ht="13.95" customHeight="1">
      <c r="B2472" s="16"/>
    </row>
    <row r="2473" spans="2:2" ht="13.95" customHeight="1">
      <c r="B2473" s="16"/>
    </row>
    <row r="2474" spans="2:2" ht="13.95" customHeight="1">
      <c r="B2474" s="16"/>
    </row>
    <row r="2475" spans="2:2" ht="13.95" customHeight="1">
      <c r="B2475" s="16"/>
    </row>
    <row r="2476" spans="2:2" ht="13.95" customHeight="1">
      <c r="B2476" s="16"/>
    </row>
    <row r="2477" spans="2:2" ht="13.95" customHeight="1">
      <c r="B2477" s="16"/>
    </row>
    <row r="2478" spans="2:2" ht="13.95" customHeight="1">
      <c r="B2478" s="16"/>
    </row>
    <row r="2479" spans="2:2" ht="13.95" customHeight="1">
      <c r="B2479" s="16"/>
    </row>
    <row r="2480" spans="2:2" ht="13.95" customHeight="1">
      <c r="B2480" s="16"/>
    </row>
    <row r="2481" spans="2:2" ht="13.95" customHeight="1">
      <c r="B2481" s="16"/>
    </row>
    <row r="2482" spans="2:2" ht="13.95" customHeight="1">
      <c r="B2482" s="16"/>
    </row>
    <row r="2483" spans="2:2" ht="13.95" customHeight="1">
      <c r="B2483" s="16"/>
    </row>
    <row r="2484" spans="2:2" ht="13.95" customHeight="1">
      <c r="B2484" s="16"/>
    </row>
    <row r="2485" spans="2:2" ht="13.95" customHeight="1">
      <c r="B2485" s="16"/>
    </row>
    <row r="2486" spans="2:2" ht="13.95" customHeight="1">
      <c r="B2486" s="16"/>
    </row>
    <row r="2487" spans="2:2" ht="13.95" customHeight="1">
      <c r="B2487" s="16"/>
    </row>
    <row r="2488" spans="2:2" ht="13.95" customHeight="1">
      <c r="B2488" s="16"/>
    </row>
    <row r="2489" spans="2:2" ht="13.95" customHeight="1">
      <c r="B2489" s="16"/>
    </row>
    <row r="2490" spans="2:2" ht="13.95" customHeight="1">
      <c r="B2490" s="16"/>
    </row>
    <row r="2491" spans="2:2" ht="13.95" customHeight="1">
      <c r="B2491" s="16"/>
    </row>
    <row r="2492" spans="2:2" ht="13.95" customHeight="1">
      <c r="B2492" s="16"/>
    </row>
    <row r="2493" spans="2:2" ht="13.95" customHeight="1">
      <c r="B2493" s="16"/>
    </row>
    <row r="2494" spans="2:2" ht="13.95" customHeight="1">
      <c r="B2494" s="16"/>
    </row>
    <row r="2495" spans="2:2" ht="13.95" customHeight="1">
      <c r="B2495" s="16"/>
    </row>
    <row r="2496" spans="2:2" ht="13.95" customHeight="1">
      <c r="B2496" s="16"/>
    </row>
    <row r="2497" spans="2:2" ht="13.95" customHeight="1">
      <c r="B2497" s="16"/>
    </row>
    <row r="2498" spans="2:2" ht="13.95" customHeight="1">
      <c r="B2498" s="16"/>
    </row>
    <row r="2499" spans="2:2" ht="13.95" customHeight="1">
      <c r="B2499" s="16"/>
    </row>
    <row r="2500" spans="2:2" ht="13.95" customHeight="1">
      <c r="B2500" s="16"/>
    </row>
    <row r="2501" spans="2:2" ht="13.95" customHeight="1">
      <c r="B2501" s="16"/>
    </row>
    <row r="2502" spans="2:2" ht="13.95" customHeight="1">
      <c r="B2502" s="16"/>
    </row>
    <row r="2503" spans="2:2" ht="13.95" customHeight="1">
      <c r="B2503" s="16"/>
    </row>
    <row r="2504" spans="2:2" ht="13.95" customHeight="1">
      <c r="B2504" s="16"/>
    </row>
    <row r="2505" spans="2:2" ht="13.95" customHeight="1">
      <c r="B2505" s="16"/>
    </row>
    <row r="2506" spans="2:2" ht="13.95" customHeight="1">
      <c r="B2506" s="16"/>
    </row>
    <row r="2507" spans="2:2" ht="13.95" customHeight="1">
      <c r="B2507" s="16"/>
    </row>
    <row r="2508" spans="2:2" ht="13.95" customHeight="1">
      <c r="B2508" s="16"/>
    </row>
    <row r="2509" spans="2:2" ht="13.95" customHeight="1">
      <c r="B2509" s="16"/>
    </row>
    <row r="2510" spans="2:2" ht="13.95" customHeight="1">
      <c r="B2510" s="16"/>
    </row>
    <row r="2511" spans="2:2" ht="13.95" customHeight="1">
      <c r="B2511" s="16"/>
    </row>
    <row r="2512" spans="2:2" ht="13.95" customHeight="1">
      <c r="B2512" s="16"/>
    </row>
    <row r="2513" spans="2:2" ht="13.95" customHeight="1">
      <c r="B2513" s="16"/>
    </row>
    <row r="2514" spans="2:2" ht="13.95" customHeight="1">
      <c r="B2514" s="16"/>
    </row>
    <row r="2515" spans="2:2" ht="13.95" customHeight="1">
      <c r="B2515" s="16"/>
    </row>
    <row r="2516" spans="2:2" ht="13.95" customHeight="1">
      <c r="B2516" s="16"/>
    </row>
    <row r="2517" spans="2:2" ht="13.95" customHeight="1">
      <c r="B2517" s="16"/>
    </row>
    <row r="2518" spans="2:2" ht="13.95" customHeight="1">
      <c r="B2518" s="16"/>
    </row>
    <row r="2519" spans="2:2" ht="13.95" customHeight="1">
      <c r="B2519" s="16"/>
    </row>
    <row r="2520" spans="2:2" ht="13.95" customHeight="1">
      <c r="B2520" s="16"/>
    </row>
    <row r="2521" spans="2:2" ht="13.95" customHeight="1">
      <c r="B2521" s="16"/>
    </row>
    <row r="2522" spans="2:2" ht="13.95" customHeight="1">
      <c r="B2522" s="16"/>
    </row>
    <row r="2523" spans="2:2" ht="13.95" customHeight="1">
      <c r="B2523" s="16"/>
    </row>
    <row r="2524" spans="2:2" ht="13.95" customHeight="1">
      <c r="B2524" s="16"/>
    </row>
    <row r="2525" spans="2:2" ht="13.95" customHeight="1">
      <c r="B2525" s="16"/>
    </row>
    <row r="2526" spans="2:2" ht="13.95" customHeight="1">
      <c r="B2526" s="16"/>
    </row>
    <row r="2527" spans="2:2" ht="13.95" customHeight="1">
      <c r="B2527" s="16"/>
    </row>
    <row r="2528" spans="2:2" ht="13.95" customHeight="1">
      <c r="B2528" s="16"/>
    </row>
    <row r="2529" spans="2:2" ht="13.95" customHeight="1">
      <c r="B2529" s="16"/>
    </row>
    <row r="2530" spans="2:2" ht="13.95" customHeight="1">
      <c r="B2530" s="16"/>
    </row>
    <row r="2531" spans="2:2" ht="13.95" customHeight="1">
      <c r="B2531" s="16"/>
    </row>
    <row r="2532" spans="2:2" ht="13.95" customHeight="1">
      <c r="B2532" s="16"/>
    </row>
    <row r="2533" spans="2:2" ht="13.95" customHeight="1">
      <c r="B2533" s="16"/>
    </row>
    <row r="2534" spans="2:2" ht="13.95" customHeight="1">
      <c r="B2534" s="16"/>
    </row>
    <row r="2535" spans="2:2" ht="13.95" customHeight="1">
      <c r="B2535" s="16"/>
    </row>
    <row r="2536" spans="2:2" ht="13.95" customHeight="1">
      <c r="B2536" s="16"/>
    </row>
    <row r="2537" spans="2:2" ht="13.95" customHeight="1">
      <c r="B2537" s="16"/>
    </row>
    <row r="2538" spans="2:2" ht="13.95" customHeight="1">
      <c r="B2538" s="16"/>
    </row>
    <row r="2539" spans="2:2" ht="13.95" customHeight="1">
      <c r="B2539" s="16"/>
    </row>
    <row r="2540" spans="2:2" ht="13.95" customHeight="1">
      <c r="B2540" s="16"/>
    </row>
    <row r="2541" spans="2:2" ht="13.95" customHeight="1">
      <c r="B2541" s="16"/>
    </row>
    <row r="2542" spans="2:2" ht="13.95" customHeight="1">
      <c r="B2542" s="16"/>
    </row>
    <row r="2543" spans="2:2" ht="13.95" customHeight="1">
      <c r="B2543" s="16"/>
    </row>
    <row r="2544" spans="2:2" ht="13.95" customHeight="1">
      <c r="B2544" s="16"/>
    </row>
    <row r="2545" spans="2:2" ht="13.95" customHeight="1">
      <c r="B2545" s="16"/>
    </row>
    <row r="2546" spans="2:2" ht="13.95" customHeight="1">
      <c r="B2546" s="16"/>
    </row>
    <row r="2547" spans="2:2" ht="13.95" customHeight="1">
      <c r="B2547" s="16"/>
    </row>
    <row r="2548" spans="2:2" ht="13.95" customHeight="1">
      <c r="B2548" s="16"/>
    </row>
    <row r="2549" spans="2:2" ht="13.95" customHeight="1">
      <c r="B2549" s="16"/>
    </row>
    <row r="2550" spans="2:2" ht="13.95" customHeight="1">
      <c r="B2550" s="16"/>
    </row>
    <row r="2551" spans="2:2" ht="13.95" customHeight="1">
      <c r="B2551" s="16"/>
    </row>
    <row r="2552" spans="2:2" ht="13.95" customHeight="1">
      <c r="B2552" s="16"/>
    </row>
    <row r="2553" spans="2:2" ht="13.95" customHeight="1">
      <c r="B2553" s="16"/>
    </row>
    <row r="2554" spans="2:2" ht="13.95" customHeight="1">
      <c r="B2554" s="16"/>
    </row>
    <row r="2555" spans="2:2" ht="13.95" customHeight="1">
      <c r="B2555" s="16"/>
    </row>
    <row r="2556" spans="2:2" ht="13.95" customHeight="1">
      <c r="B2556" s="16"/>
    </row>
    <row r="2557" spans="2:2" ht="13.95" customHeight="1">
      <c r="B2557" s="16"/>
    </row>
    <row r="2558" spans="2:2" ht="13.95" customHeight="1">
      <c r="B2558" s="16"/>
    </row>
    <row r="2559" spans="2:2" ht="13.95" customHeight="1">
      <c r="B2559" s="16"/>
    </row>
    <row r="2560" spans="2:2" ht="13.95" customHeight="1">
      <c r="B2560" s="16"/>
    </row>
    <row r="2561" spans="2:2" ht="13.95" customHeight="1">
      <c r="B2561" s="16"/>
    </row>
    <row r="2562" spans="2:2" ht="13.95" customHeight="1">
      <c r="B2562" s="16"/>
    </row>
    <row r="2563" spans="2:2" ht="13.95" customHeight="1">
      <c r="B2563" s="16"/>
    </row>
    <row r="2564" spans="2:2" ht="13.95" customHeight="1">
      <c r="B2564" s="16"/>
    </row>
    <row r="2565" spans="2:2" ht="13.95" customHeight="1">
      <c r="B2565" s="16"/>
    </row>
    <row r="2566" spans="2:2" ht="13.95" customHeight="1">
      <c r="B2566" s="16"/>
    </row>
    <row r="2567" spans="2:2" ht="13.95" customHeight="1">
      <c r="B2567" s="16"/>
    </row>
    <row r="2568" spans="2:2" ht="13.95" customHeight="1">
      <c r="B2568" s="16"/>
    </row>
    <row r="2569" spans="2:2" ht="13.95" customHeight="1">
      <c r="B2569" s="16"/>
    </row>
    <row r="2570" spans="2:2" ht="13.95" customHeight="1">
      <c r="B2570" s="16"/>
    </row>
    <row r="2571" spans="2:2" ht="13.95" customHeight="1">
      <c r="B2571" s="16"/>
    </row>
    <row r="2572" spans="2:2" ht="13.95" customHeight="1">
      <c r="B2572" s="16"/>
    </row>
    <row r="2573" spans="2:2" ht="13.95" customHeight="1">
      <c r="B2573" s="16"/>
    </row>
    <row r="2574" spans="2:2" ht="13.95" customHeight="1">
      <c r="B2574" s="16"/>
    </row>
    <row r="2575" spans="2:2" ht="13.95" customHeight="1">
      <c r="B2575" s="16"/>
    </row>
    <row r="2576" spans="2:2" ht="13.95" customHeight="1">
      <c r="B2576" s="16"/>
    </row>
    <row r="2577" spans="2:2" ht="13.95" customHeight="1">
      <c r="B2577" s="16"/>
    </row>
    <row r="2578" spans="2:2" ht="13.95" customHeight="1">
      <c r="B2578" s="16"/>
    </row>
    <row r="2579" spans="2:2" ht="13.95" customHeight="1">
      <c r="B2579" s="16"/>
    </row>
    <row r="2580" spans="2:2" ht="13.95" customHeight="1">
      <c r="B2580" s="16"/>
    </row>
    <row r="2581" spans="2:2" ht="13.95" customHeight="1">
      <c r="B2581" s="16"/>
    </row>
    <row r="2582" spans="2:2" ht="13.95" customHeight="1">
      <c r="B2582" s="16"/>
    </row>
    <row r="2583" spans="2:2" ht="13.95" customHeight="1">
      <c r="B2583" s="16"/>
    </row>
    <row r="2584" spans="2:2" ht="13.95" customHeight="1">
      <c r="B2584" s="16"/>
    </row>
    <row r="2585" spans="2:2" ht="13.95" customHeight="1">
      <c r="B2585" s="16"/>
    </row>
    <row r="2586" spans="2:2" ht="13.95" customHeight="1">
      <c r="B2586" s="16"/>
    </row>
    <row r="2587" spans="2:2" ht="13.95" customHeight="1">
      <c r="B2587" s="16"/>
    </row>
    <row r="2588" spans="2:2" ht="13.95" customHeight="1">
      <c r="B2588" s="16"/>
    </row>
    <row r="2589" spans="2:2" ht="13.95" customHeight="1">
      <c r="B2589" s="16"/>
    </row>
    <row r="2590" spans="2:2" ht="13.95" customHeight="1">
      <c r="B2590" s="16"/>
    </row>
    <row r="2591" spans="2:2" ht="13.95" customHeight="1">
      <c r="B2591" s="16"/>
    </row>
    <row r="2592" spans="2:2" ht="13.95" customHeight="1">
      <c r="B2592" s="16"/>
    </row>
    <row r="2593" spans="2:2" ht="13.95" customHeight="1">
      <c r="B2593" s="16"/>
    </row>
    <row r="2594" spans="2:2" ht="13.95" customHeight="1">
      <c r="B2594" s="16"/>
    </row>
    <row r="2595" spans="2:2" ht="13.95" customHeight="1">
      <c r="B2595" s="16"/>
    </row>
    <row r="2596" spans="2:2" ht="13.95" customHeight="1">
      <c r="B2596" s="16"/>
    </row>
    <row r="2597" spans="2:2" ht="13.95" customHeight="1">
      <c r="B2597" s="16"/>
    </row>
    <row r="2598" spans="2:2" ht="13.95" customHeight="1">
      <c r="B2598" s="16"/>
    </row>
    <row r="2599" spans="2:2" ht="13.95" customHeight="1">
      <c r="B2599" s="16"/>
    </row>
    <row r="2600" spans="2:2" ht="13.95" customHeight="1">
      <c r="B2600" s="16"/>
    </row>
    <row r="2601" spans="2:2" ht="13.95" customHeight="1">
      <c r="B2601" s="16"/>
    </row>
    <row r="2602" spans="2:2" ht="13.95" customHeight="1">
      <c r="B2602" s="16"/>
    </row>
    <row r="2603" spans="2:2" ht="13.95" customHeight="1">
      <c r="B2603" s="16"/>
    </row>
    <row r="2604" spans="2:2" ht="13.95" customHeight="1">
      <c r="B2604" s="16"/>
    </row>
    <row r="2605" spans="2:2" ht="13.95" customHeight="1">
      <c r="B2605" s="16"/>
    </row>
    <row r="2606" spans="2:2" ht="13.95" customHeight="1">
      <c r="B2606" s="16"/>
    </row>
    <row r="2607" spans="2:2" ht="13.95" customHeight="1">
      <c r="B2607" s="16"/>
    </row>
    <row r="2608" spans="2:2" ht="13.95" customHeight="1">
      <c r="B2608" s="16"/>
    </row>
    <row r="2609" spans="2:2" ht="13.95" customHeight="1">
      <c r="B2609" s="16"/>
    </row>
    <row r="2610" spans="2:2" ht="13.95" customHeight="1">
      <c r="B2610" s="16"/>
    </row>
    <row r="2611" spans="2:2" ht="13.95" customHeight="1">
      <c r="B2611" s="16"/>
    </row>
    <row r="2612" spans="2:2" ht="13.95" customHeight="1">
      <c r="B2612" s="16"/>
    </row>
    <row r="2613" spans="2:2" ht="13.95" customHeight="1">
      <c r="B2613" s="16"/>
    </row>
    <row r="2614" spans="2:2" ht="13.95" customHeight="1">
      <c r="B2614" s="16"/>
    </row>
    <row r="2615" spans="2:2" ht="13.95" customHeight="1">
      <c r="B2615" s="16"/>
    </row>
    <row r="2616" spans="2:2" ht="13.95" customHeight="1">
      <c r="B2616" s="16"/>
    </row>
    <row r="2617" spans="2:2" ht="13.95" customHeight="1">
      <c r="B2617" s="16"/>
    </row>
    <row r="2618" spans="2:2" ht="13.95" customHeight="1">
      <c r="B2618" s="16"/>
    </row>
    <row r="2619" spans="2:2" ht="13.95" customHeight="1">
      <c r="B2619" s="16"/>
    </row>
    <row r="2620" spans="2:2" ht="13.95" customHeight="1">
      <c r="B2620" s="16"/>
    </row>
    <row r="2621" spans="2:2" ht="13.95" customHeight="1">
      <c r="B2621" s="16"/>
    </row>
    <row r="2622" spans="2:2" ht="13.95" customHeight="1">
      <c r="B2622" s="16"/>
    </row>
    <row r="2623" spans="2:2" ht="13.95" customHeight="1">
      <c r="B2623" s="16"/>
    </row>
    <row r="2624" spans="2:2" ht="13.95" customHeight="1">
      <c r="B2624" s="16"/>
    </row>
    <row r="2625" spans="2:2" ht="13.95" customHeight="1">
      <c r="B2625" s="16"/>
    </row>
    <row r="2626" spans="2:2" ht="13.95" customHeight="1">
      <c r="B2626" s="16"/>
    </row>
    <row r="2627" spans="2:2" ht="13.95" customHeight="1">
      <c r="B2627" s="16"/>
    </row>
    <row r="2628" spans="2:2" ht="13.95" customHeight="1">
      <c r="B2628" s="16"/>
    </row>
    <row r="2629" spans="2:2" ht="13.95" customHeight="1">
      <c r="B2629" s="16"/>
    </row>
    <row r="2630" spans="2:2" ht="13.95" customHeight="1">
      <c r="B2630" s="16"/>
    </row>
    <row r="2631" spans="2:2" ht="13.95" customHeight="1">
      <c r="B2631" s="16"/>
    </row>
    <row r="2632" spans="2:2" ht="13.95" customHeight="1">
      <c r="B2632" s="16"/>
    </row>
    <row r="2633" spans="2:2" ht="13.95" customHeight="1">
      <c r="B2633" s="16"/>
    </row>
    <row r="2634" spans="2:2" ht="13.95" customHeight="1">
      <c r="B2634" s="16"/>
    </row>
    <row r="2635" spans="2:2" ht="13.95" customHeight="1">
      <c r="B2635" s="16"/>
    </row>
    <row r="2636" spans="2:2" ht="13.95" customHeight="1">
      <c r="B2636" s="16"/>
    </row>
    <row r="2637" spans="2:2" ht="13.95" customHeight="1">
      <c r="B2637" s="16"/>
    </row>
    <row r="2638" spans="2:2" ht="13.95" customHeight="1">
      <c r="B2638" s="16"/>
    </row>
    <row r="2639" spans="2:2" ht="13.95" customHeight="1">
      <c r="B2639" s="16"/>
    </row>
    <row r="2640" spans="2:2" ht="13.95" customHeight="1">
      <c r="B2640" s="16"/>
    </row>
    <row r="2641" spans="2:2" ht="13.95" customHeight="1">
      <c r="B2641" s="16"/>
    </row>
    <row r="2642" spans="2:2" ht="13.95" customHeight="1">
      <c r="B2642" s="16"/>
    </row>
    <row r="2643" spans="2:2" ht="13.95" customHeight="1">
      <c r="B2643" s="16"/>
    </row>
    <row r="2644" spans="2:2" ht="13.95" customHeight="1">
      <c r="B2644" s="16"/>
    </row>
    <row r="2645" spans="2:2" ht="13.95" customHeight="1">
      <c r="B2645" s="16"/>
    </row>
    <row r="2646" spans="2:2" ht="13.95" customHeight="1">
      <c r="B2646" s="16"/>
    </row>
    <row r="2647" spans="2:2" ht="13.95" customHeight="1">
      <c r="B2647" s="16"/>
    </row>
    <row r="2648" spans="2:2" ht="13.95" customHeight="1">
      <c r="B2648" s="16"/>
    </row>
    <row r="2649" spans="2:2" ht="13.95" customHeight="1">
      <c r="B2649" s="16"/>
    </row>
    <row r="2650" spans="2:2" ht="13.95" customHeight="1">
      <c r="B2650" s="16"/>
    </row>
    <row r="2651" spans="2:2" ht="13.95" customHeight="1">
      <c r="B2651" s="16"/>
    </row>
    <row r="2652" spans="2:2" ht="13.95" customHeight="1">
      <c r="B2652" s="16"/>
    </row>
    <row r="2653" spans="2:2" ht="13.95" customHeight="1">
      <c r="B2653" s="16"/>
    </row>
    <row r="2654" spans="2:2" ht="13.95" customHeight="1">
      <c r="B2654" s="16"/>
    </row>
    <row r="2655" spans="2:2" ht="13.95" customHeight="1">
      <c r="B2655" s="16"/>
    </row>
    <row r="2656" spans="2:2" ht="13.95" customHeight="1">
      <c r="B2656" s="16"/>
    </row>
    <row r="2657" spans="2:2" ht="13.95" customHeight="1">
      <c r="B2657" s="16"/>
    </row>
    <row r="2658" spans="2:2" ht="13.95" customHeight="1">
      <c r="B2658" s="16"/>
    </row>
    <row r="2659" spans="2:2" ht="13.95" customHeight="1">
      <c r="B2659" s="16"/>
    </row>
    <row r="2660" spans="2:2" ht="13.95" customHeight="1">
      <c r="B2660" s="16"/>
    </row>
    <row r="2661" spans="2:2" ht="13.95" customHeight="1">
      <c r="B2661" s="16"/>
    </row>
    <row r="2662" spans="2:2" ht="13.95" customHeight="1">
      <c r="B2662" s="16"/>
    </row>
    <row r="2663" spans="2:2" ht="13.95" customHeight="1">
      <c r="B2663" s="16"/>
    </row>
    <row r="2664" spans="2:2" ht="13.95" customHeight="1">
      <c r="B2664" s="16"/>
    </row>
    <row r="2665" spans="2:2" ht="13.95" customHeight="1">
      <c r="B2665" s="16"/>
    </row>
    <row r="2666" spans="2:2" ht="13.95" customHeight="1">
      <c r="B2666" s="16"/>
    </row>
    <row r="2667" spans="2:2" ht="13.95" customHeight="1">
      <c r="B2667" s="16"/>
    </row>
    <row r="2668" spans="2:2" ht="13.95" customHeight="1">
      <c r="B2668" s="16"/>
    </row>
    <row r="2669" spans="2:2" ht="13.95" customHeight="1">
      <c r="B2669" s="16"/>
    </row>
    <row r="2670" spans="2:2" ht="13.95" customHeight="1">
      <c r="B2670" s="16"/>
    </row>
    <row r="2671" spans="2:2" ht="13.95" customHeight="1">
      <c r="B2671" s="16"/>
    </row>
    <row r="2672" spans="2:2" ht="13.95" customHeight="1">
      <c r="B2672" s="16"/>
    </row>
    <row r="2673" spans="2:2" ht="13.95" customHeight="1">
      <c r="B2673" s="16"/>
    </row>
    <row r="2674" spans="2:2" ht="13.95" customHeight="1">
      <c r="B2674" s="16"/>
    </row>
    <row r="2675" spans="2:2" ht="13.95" customHeight="1">
      <c r="B2675" s="16"/>
    </row>
    <row r="2676" spans="2:2" ht="13.95" customHeight="1">
      <c r="B2676" s="16"/>
    </row>
    <row r="2677" spans="2:2" ht="13.95" customHeight="1">
      <c r="B2677" s="16"/>
    </row>
    <row r="2678" spans="2:2" ht="13.95" customHeight="1">
      <c r="B2678" s="16"/>
    </row>
    <row r="2679" spans="2:2" ht="13.95" customHeight="1">
      <c r="B2679" s="16"/>
    </row>
    <row r="2680" spans="2:2" ht="13.95" customHeight="1">
      <c r="B2680" s="16"/>
    </row>
    <row r="2681" spans="2:2" ht="13.95" customHeight="1">
      <c r="B2681" s="16"/>
    </row>
    <row r="2682" spans="2:2" ht="13.95" customHeight="1">
      <c r="B2682" s="16"/>
    </row>
    <row r="2683" spans="2:2" ht="13.95" customHeight="1">
      <c r="B2683" s="16"/>
    </row>
    <row r="2684" spans="2:2" ht="13.95" customHeight="1">
      <c r="B2684" s="16"/>
    </row>
    <row r="2685" spans="2:2" ht="13.95" customHeight="1">
      <c r="B2685" s="16"/>
    </row>
    <row r="2686" spans="2:2" ht="13.95" customHeight="1">
      <c r="B2686" s="16"/>
    </row>
    <row r="2687" spans="2:2" ht="13.95" customHeight="1">
      <c r="B2687" s="16"/>
    </row>
    <row r="2688" spans="2:2" ht="13.95" customHeight="1">
      <c r="B2688" s="16"/>
    </row>
    <row r="2689" spans="2:2" ht="13.95" customHeight="1">
      <c r="B2689" s="16"/>
    </row>
    <row r="2690" spans="2:2" ht="13.95" customHeight="1">
      <c r="B2690" s="16"/>
    </row>
    <row r="2691" spans="2:2" ht="13.95" customHeight="1">
      <c r="B2691" s="16"/>
    </row>
    <row r="2692" spans="2:2" ht="13.95" customHeight="1">
      <c r="B2692" s="16"/>
    </row>
    <row r="2693" spans="2:2" ht="13.95" customHeight="1">
      <c r="B2693" s="16"/>
    </row>
    <row r="2694" spans="2:2" ht="13.95" customHeight="1">
      <c r="B2694" s="16"/>
    </row>
    <row r="2695" spans="2:2" ht="13.95" customHeight="1">
      <c r="B2695" s="16"/>
    </row>
    <row r="2696" spans="2:2" ht="13.95" customHeight="1">
      <c r="B2696" s="16"/>
    </row>
    <row r="2697" spans="2:2" ht="13.95" customHeight="1">
      <c r="B2697" s="16"/>
    </row>
    <row r="2698" spans="2:2" ht="13.95" customHeight="1">
      <c r="B2698" s="16"/>
    </row>
    <row r="2699" spans="2:2" ht="13.95" customHeight="1">
      <c r="B2699" s="16"/>
    </row>
    <row r="2700" spans="2:2" ht="13.95" customHeight="1">
      <c r="B2700" s="16"/>
    </row>
    <row r="2701" spans="2:2" ht="13.95" customHeight="1">
      <c r="B2701" s="16"/>
    </row>
    <row r="2702" spans="2:2" ht="13.95" customHeight="1">
      <c r="B2702" s="16"/>
    </row>
    <row r="2703" spans="2:2" ht="13.95" customHeight="1">
      <c r="B2703" s="16"/>
    </row>
    <row r="2704" spans="2:2" ht="13.95" customHeight="1">
      <c r="B2704" s="16"/>
    </row>
    <row r="2705" spans="2:2" ht="13.95" customHeight="1">
      <c r="B2705" s="16"/>
    </row>
    <row r="2706" spans="2:2" ht="13.95" customHeight="1">
      <c r="B2706" s="16"/>
    </row>
    <row r="2707" spans="2:2" ht="13.95" customHeight="1">
      <c r="B2707" s="16"/>
    </row>
    <row r="2708" spans="2:2" ht="13.95" customHeight="1">
      <c r="B2708" s="16"/>
    </row>
    <row r="2709" spans="2:2" ht="13.95" customHeight="1">
      <c r="B2709" s="16"/>
    </row>
    <row r="2710" spans="2:2" ht="13.95" customHeight="1">
      <c r="B2710" s="16"/>
    </row>
    <row r="2711" spans="2:2" ht="13.95" customHeight="1">
      <c r="B2711" s="16"/>
    </row>
    <row r="2712" spans="2:2" ht="13.95" customHeight="1">
      <c r="B2712" s="16"/>
    </row>
    <row r="2713" spans="2:2" ht="13.95" customHeight="1">
      <c r="B2713" s="16"/>
    </row>
    <row r="2714" spans="2:2" ht="13.95" customHeight="1">
      <c r="B2714" s="16"/>
    </row>
    <row r="2715" spans="2:2" ht="13.95" customHeight="1">
      <c r="B2715" s="16"/>
    </row>
    <row r="2716" spans="2:2" ht="13.95" customHeight="1">
      <c r="B2716" s="16"/>
    </row>
    <row r="2717" spans="2:2" ht="13.95" customHeight="1">
      <c r="B2717" s="16"/>
    </row>
    <row r="2718" spans="2:2" ht="13.95" customHeight="1">
      <c r="B2718" s="16"/>
    </row>
    <row r="2719" spans="2:2" ht="13.95" customHeight="1">
      <c r="B2719" s="16"/>
    </row>
    <row r="2720" spans="2:2" ht="13.95" customHeight="1">
      <c r="B2720" s="16"/>
    </row>
    <row r="2721" spans="2:2" ht="13.95" customHeight="1">
      <c r="B2721" s="16"/>
    </row>
    <row r="2722" spans="2:2" ht="13.95" customHeight="1">
      <c r="B2722" s="16"/>
    </row>
    <row r="2723" spans="2:2" ht="13.95" customHeight="1">
      <c r="B2723" s="16"/>
    </row>
    <row r="2724" spans="2:2" ht="13.95" customHeight="1">
      <c r="B2724" s="16"/>
    </row>
    <row r="2725" spans="2:2" ht="13.95" customHeight="1">
      <c r="B2725" s="16"/>
    </row>
    <row r="2726" spans="2:2" ht="13.95" customHeight="1">
      <c r="B2726" s="16"/>
    </row>
    <row r="2727" spans="2:2" ht="13.95" customHeight="1">
      <c r="B2727" s="16"/>
    </row>
    <row r="2728" spans="2:2" ht="13.95" customHeight="1">
      <c r="B2728" s="16"/>
    </row>
    <row r="2729" spans="2:2" ht="13.95" customHeight="1">
      <c r="B2729" s="16"/>
    </row>
    <row r="2730" spans="2:2" ht="13.95" customHeight="1">
      <c r="B2730" s="16"/>
    </row>
    <row r="2731" spans="2:2" ht="13.95" customHeight="1">
      <c r="B2731" s="16"/>
    </row>
    <row r="2732" spans="2:2" ht="13.95" customHeight="1">
      <c r="B2732" s="16"/>
    </row>
    <row r="2733" spans="2:2" ht="13.95" customHeight="1">
      <c r="B2733" s="16"/>
    </row>
    <row r="2734" spans="2:2" ht="13.95" customHeight="1">
      <c r="B2734" s="16"/>
    </row>
    <row r="2735" spans="2:2" ht="13.95" customHeight="1">
      <c r="B2735" s="16"/>
    </row>
    <row r="2736" spans="2:2" ht="13.95" customHeight="1">
      <c r="B2736" s="16"/>
    </row>
    <row r="2737" spans="2:2" ht="13.95" customHeight="1">
      <c r="B2737" s="16"/>
    </row>
    <row r="2738" spans="2:2" ht="13.95" customHeight="1">
      <c r="B2738" s="16"/>
    </row>
    <row r="2739" spans="2:2" ht="13.95" customHeight="1">
      <c r="B2739" s="16"/>
    </row>
    <row r="2740" spans="2:2" ht="13.95" customHeight="1">
      <c r="B2740" s="16"/>
    </row>
    <row r="2741" spans="2:2" ht="13.95" customHeight="1">
      <c r="B2741" s="16"/>
    </row>
    <row r="2742" spans="2:2" ht="13.95" customHeight="1">
      <c r="B2742" s="16"/>
    </row>
    <row r="2743" spans="2:2" ht="13.95" customHeight="1">
      <c r="B2743" s="16"/>
    </row>
    <row r="2744" spans="2:2" ht="13.95" customHeight="1">
      <c r="B2744" s="16"/>
    </row>
    <row r="2745" spans="2:2" ht="13.95" customHeight="1">
      <c r="B2745" s="16"/>
    </row>
    <row r="2746" spans="2:2" ht="13.95" customHeight="1">
      <c r="B2746" s="16"/>
    </row>
    <row r="2747" spans="2:2" ht="13.95" customHeight="1">
      <c r="B2747" s="16"/>
    </row>
    <row r="2748" spans="2:2" ht="13.95" customHeight="1">
      <c r="B2748" s="16"/>
    </row>
    <row r="2749" spans="2:2" ht="13.95" customHeight="1">
      <c r="B2749" s="16"/>
    </row>
    <row r="2750" spans="2:2" ht="13.95" customHeight="1">
      <c r="B2750" s="16"/>
    </row>
    <row r="2751" spans="2:2" ht="13.95" customHeight="1">
      <c r="B2751" s="16"/>
    </row>
    <row r="2752" spans="2:2" ht="13.95" customHeight="1">
      <c r="B2752" s="16"/>
    </row>
    <row r="2753" spans="2:2" ht="13.95" customHeight="1">
      <c r="B2753" s="16"/>
    </row>
    <row r="2754" spans="2:2" ht="13.95" customHeight="1">
      <c r="B2754" s="16"/>
    </row>
    <row r="2755" spans="2:2" ht="13.95" customHeight="1">
      <c r="B2755" s="16"/>
    </row>
    <row r="2756" spans="2:2" ht="13.95" customHeight="1">
      <c r="B2756" s="16"/>
    </row>
    <row r="2757" spans="2:2" ht="13.95" customHeight="1">
      <c r="B2757" s="16"/>
    </row>
    <row r="2758" spans="2:2" ht="13.95" customHeight="1">
      <c r="B2758" s="16"/>
    </row>
    <row r="2759" spans="2:2" ht="13.95" customHeight="1">
      <c r="B2759" s="16"/>
    </row>
    <row r="2760" spans="2:2" ht="13.95" customHeight="1">
      <c r="B2760" s="16"/>
    </row>
    <row r="2761" spans="2:2" ht="13.95" customHeight="1">
      <c r="B2761" s="16"/>
    </row>
    <row r="2762" spans="2:2" ht="13.95" customHeight="1">
      <c r="B2762" s="16"/>
    </row>
    <row r="2763" spans="2:2" ht="13.95" customHeight="1">
      <c r="B2763" s="16"/>
    </row>
    <row r="2764" spans="2:2" ht="13.95" customHeight="1">
      <c r="B2764" s="16"/>
    </row>
    <row r="2765" spans="2:2" ht="13.95" customHeight="1">
      <c r="B2765" s="16"/>
    </row>
    <row r="2766" spans="2:2" ht="13.95" customHeight="1">
      <c r="B2766" s="16"/>
    </row>
    <row r="2767" spans="2:2" ht="13.95" customHeight="1">
      <c r="B2767" s="16"/>
    </row>
    <row r="2768" spans="2:2" ht="13.95" customHeight="1">
      <c r="B2768" s="16"/>
    </row>
    <row r="2769" spans="2:2" ht="13.95" customHeight="1">
      <c r="B2769" s="16"/>
    </row>
    <row r="2770" spans="2:2" ht="13.95" customHeight="1">
      <c r="B2770" s="16"/>
    </row>
    <row r="2771" spans="2:2" ht="13.95" customHeight="1">
      <c r="B2771" s="16"/>
    </row>
    <row r="2772" spans="2:2" ht="13.95" customHeight="1">
      <c r="B2772" s="16"/>
    </row>
    <row r="2773" spans="2:2" ht="13.95" customHeight="1">
      <c r="B2773" s="16"/>
    </row>
    <row r="2774" spans="2:2" ht="13.95" customHeight="1">
      <c r="B2774" s="16"/>
    </row>
    <row r="2775" spans="2:2" ht="13.95" customHeight="1">
      <c r="B2775" s="16"/>
    </row>
    <row r="2776" spans="2:2" ht="13.95" customHeight="1">
      <c r="B2776" s="16"/>
    </row>
    <row r="2777" spans="2:2" ht="13.95" customHeight="1">
      <c r="B2777" s="16"/>
    </row>
    <row r="2778" spans="2:2" ht="13.95" customHeight="1">
      <c r="B2778" s="16"/>
    </row>
    <row r="2779" spans="2:2" ht="13.95" customHeight="1">
      <c r="B2779" s="16"/>
    </row>
    <row r="2780" spans="2:2" ht="13.95" customHeight="1">
      <c r="B2780" s="16"/>
    </row>
    <row r="2781" spans="2:2" ht="13.95" customHeight="1">
      <c r="B2781" s="16"/>
    </row>
    <row r="2782" spans="2:2" ht="13.95" customHeight="1">
      <c r="B2782" s="16"/>
    </row>
    <row r="2783" spans="2:2" ht="13.95" customHeight="1">
      <c r="B2783" s="16"/>
    </row>
    <row r="2784" spans="2:2" ht="13.95" customHeight="1">
      <c r="B2784" s="16"/>
    </row>
    <row r="2785" spans="2:2" ht="13.95" customHeight="1">
      <c r="B2785" s="16"/>
    </row>
    <row r="2786" spans="2:2" ht="13.95" customHeight="1">
      <c r="B2786" s="16"/>
    </row>
    <row r="2787" spans="2:2" ht="13.95" customHeight="1">
      <c r="B2787" s="16"/>
    </row>
    <row r="2788" spans="2:2" ht="13.95" customHeight="1">
      <c r="B2788" s="16"/>
    </row>
    <row r="2789" spans="2:2" ht="13.95" customHeight="1">
      <c r="B2789" s="16"/>
    </row>
    <row r="2790" spans="2:2" ht="13.95" customHeight="1">
      <c r="B2790" s="16"/>
    </row>
    <row r="2791" spans="2:2" ht="13.95" customHeight="1">
      <c r="B2791" s="16"/>
    </row>
    <row r="2792" spans="2:2" ht="13.95" customHeight="1">
      <c r="B2792" s="16"/>
    </row>
    <row r="2793" spans="2:2" ht="13.95" customHeight="1">
      <c r="B2793" s="16"/>
    </row>
    <row r="2794" spans="2:2" ht="13.95" customHeight="1">
      <c r="B2794" s="16"/>
    </row>
    <row r="2795" spans="2:2" ht="13.95" customHeight="1">
      <c r="B2795" s="16"/>
    </row>
    <row r="2796" spans="2:2" ht="13.95" customHeight="1">
      <c r="B2796" s="16"/>
    </row>
    <row r="2797" spans="2:2" ht="13.95" customHeight="1">
      <c r="B2797" s="16"/>
    </row>
    <row r="2798" spans="2:2" ht="13.95" customHeight="1">
      <c r="B2798" s="16"/>
    </row>
    <row r="2799" spans="2:2" ht="13.95" customHeight="1">
      <c r="B2799" s="16"/>
    </row>
    <row r="2800" spans="2:2" ht="13.95" customHeight="1">
      <c r="B2800" s="16"/>
    </row>
    <row r="2801" spans="2:2" ht="13.95" customHeight="1">
      <c r="B2801" s="16"/>
    </row>
    <row r="2802" spans="2:2" ht="13.95" customHeight="1">
      <c r="B2802" s="16"/>
    </row>
    <row r="2803" spans="2:2" ht="13.95" customHeight="1">
      <c r="B2803" s="16"/>
    </row>
    <row r="2804" spans="2:2" ht="13.95" customHeight="1">
      <c r="B2804" s="16"/>
    </row>
    <row r="2805" spans="2:2" ht="13.95" customHeight="1">
      <c r="B2805" s="16"/>
    </row>
    <row r="2806" spans="2:2" ht="13.95" customHeight="1">
      <c r="B2806" s="16"/>
    </row>
    <row r="2807" spans="2:2" ht="13.95" customHeight="1">
      <c r="B2807" s="16"/>
    </row>
    <row r="2808" spans="2:2" ht="13.95" customHeight="1">
      <c r="B2808" s="16"/>
    </row>
    <row r="2809" spans="2:2" ht="13.95" customHeight="1">
      <c r="B2809" s="16"/>
    </row>
    <row r="2810" spans="2:2" ht="13.95" customHeight="1">
      <c r="B2810" s="16"/>
    </row>
    <row r="2811" spans="2:2" ht="13.95" customHeight="1">
      <c r="B2811" s="16"/>
    </row>
    <row r="2812" spans="2:2" ht="13.95" customHeight="1">
      <c r="B2812" s="16"/>
    </row>
    <row r="2813" spans="2:2" ht="13.95" customHeight="1">
      <c r="B2813" s="16"/>
    </row>
    <row r="2814" spans="2:2" ht="13.95" customHeight="1">
      <c r="B2814" s="16"/>
    </row>
    <row r="2815" spans="2:2" ht="13.95" customHeight="1">
      <c r="B2815" s="16"/>
    </row>
    <row r="2816" spans="2:2" ht="13.95" customHeight="1">
      <c r="B2816" s="16"/>
    </row>
    <row r="2817" spans="2:2" ht="13.95" customHeight="1">
      <c r="B2817" s="16"/>
    </row>
    <row r="2818" spans="2:2" ht="13.95" customHeight="1">
      <c r="B2818" s="16"/>
    </row>
    <row r="2819" spans="2:2" ht="13.95" customHeight="1">
      <c r="B2819" s="16"/>
    </row>
    <row r="2820" spans="2:2" ht="13.95" customHeight="1">
      <c r="B2820" s="16"/>
    </row>
    <row r="2821" spans="2:2" ht="13.95" customHeight="1">
      <c r="B2821" s="16"/>
    </row>
    <row r="2822" spans="2:2" ht="13.95" customHeight="1">
      <c r="B2822" s="16"/>
    </row>
    <row r="2823" spans="2:2" ht="13.95" customHeight="1">
      <c r="B2823" s="16"/>
    </row>
    <row r="2824" spans="2:2" ht="13.95" customHeight="1">
      <c r="B2824" s="16"/>
    </row>
    <row r="2825" spans="2:2" ht="13.95" customHeight="1">
      <c r="B2825" s="16"/>
    </row>
    <row r="2826" spans="2:2" ht="13.95" customHeight="1">
      <c r="B2826" s="16"/>
    </row>
    <row r="2827" spans="2:2" ht="13.95" customHeight="1">
      <c r="B2827" s="16"/>
    </row>
    <row r="2828" spans="2:2" ht="13.95" customHeight="1">
      <c r="B2828" s="16"/>
    </row>
    <row r="2829" spans="2:2" ht="13.95" customHeight="1">
      <c r="B2829" s="16"/>
    </row>
    <row r="2830" spans="2:2" ht="13.95" customHeight="1">
      <c r="B2830" s="16"/>
    </row>
    <row r="2831" spans="2:2" ht="13.95" customHeight="1">
      <c r="B2831" s="16"/>
    </row>
    <row r="2832" spans="2:2" ht="13.95" customHeight="1">
      <c r="B2832" s="16"/>
    </row>
    <row r="2833" spans="2:2" ht="13.95" customHeight="1">
      <c r="B2833" s="16"/>
    </row>
    <row r="2834" spans="2:2" ht="13.95" customHeight="1">
      <c r="B2834" s="16"/>
    </row>
    <row r="2835" spans="2:2" ht="13.95" customHeight="1">
      <c r="B2835" s="16"/>
    </row>
    <row r="2836" spans="2:2" ht="13.95" customHeight="1">
      <c r="B2836" s="16"/>
    </row>
    <row r="2837" spans="2:2" ht="13.95" customHeight="1">
      <c r="B2837" s="16"/>
    </row>
    <row r="2838" spans="2:2" ht="13.95" customHeight="1">
      <c r="B2838" s="16"/>
    </row>
    <row r="2839" spans="2:2" ht="13.95" customHeight="1">
      <c r="B2839" s="16"/>
    </row>
    <row r="2840" spans="2:2" ht="13.95" customHeight="1">
      <c r="B2840" s="16"/>
    </row>
    <row r="2841" spans="2:2" ht="13.95" customHeight="1">
      <c r="B2841" s="16"/>
    </row>
    <row r="2842" spans="2:2" ht="13.95" customHeight="1">
      <c r="B2842" s="16"/>
    </row>
    <row r="2843" spans="2:2" ht="13.95" customHeight="1">
      <c r="B2843" s="16"/>
    </row>
    <row r="2844" spans="2:2" ht="13.95" customHeight="1">
      <c r="B2844" s="16"/>
    </row>
    <row r="2845" spans="2:2" ht="13.95" customHeight="1">
      <c r="B2845" s="16"/>
    </row>
    <row r="2846" spans="2:2" ht="13.95" customHeight="1">
      <c r="B2846" s="16"/>
    </row>
    <row r="2847" spans="2:2" ht="13.95" customHeight="1">
      <c r="B2847" s="16"/>
    </row>
    <row r="2848" spans="2:2" ht="13.95" customHeight="1">
      <c r="B2848" s="16"/>
    </row>
    <row r="2849" spans="2:2" ht="13.95" customHeight="1">
      <c r="B2849" s="16"/>
    </row>
    <row r="2850" spans="2:2" ht="13.95" customHeight="1">
      <c r="B2850" s="16"/>
    </row>
    <row r="2851" spans="2:2" ht="13.95" customHeight="1">
      <c r="B2851" s="16"/>
    </row>
    <row r="2852" spans="2:2" ht="13.95" customHeight="1">
      <c r="B2852" s="16"/>
    </row>
    <row r="2853" spans="2:2" ht="13.95" customHeight="1">
      <c r="B2853" s="16"/>
    </row>
    <row r="2854" spans="2:2" ht="13.95" customHeight="1">
      <c r="B2854" s="16"/>
    </row>
    <row r="2855" spans="2:2" ht="13.95" customHeight="1">
      <c r="B2855" s="16"/>
    </row>
    <row r="2856" spans="2:2" ht="13.95" customHeight="1">
      <c r="B2856" s="16"/>
    </row>
    <row r="2857" spans="2:2" ht="13.95" customHeight="1">
      <c r="B2857" s="16"/>
    </row>
    <row r="2858" spans="2:2" ht="13.95" customHeight="1">
      <c r="B2858" s="16"/>
    </row>
    <row r="2859" spans="2:2" ht="13.95" customHeight="1">
      <c r="B2859" s="16"/>
    </row>
    <row r="2860" spans="2:2" ht="13.95" customHeight="1">
      <c r="B2860" s="16"/>
    </row>
    <row r="2861" spans="2:2" ht="13.95" customHeight="1">
      <c r="B2861" s="16"/>
    </row>
    <row r="2862" spans="2:2" ht="13.95" customHeight="1">
      <c r="B2862" s="16"/>
    </row>
    <row r="2863" spans="2:2" ht="13.95" customHeight="1">
      <c r="B2863" s="16"/>
    </row>
    <row r="2864" spans="2:2" ht="13.95" customHeight="1">
      <c r="B2864" s="16"/>
    </row>
    <row r="2865" spans="2:2" ht="13.95" customHeight="1">
      <c r="B2865" s="16"/>
    </row>
    <row r="2866" spans="2:2" ht="13.95" customHeight="1">
      <c r="B2866" s="16"/>
    </row>
    <row r="2867" spans="2:2" ht="13.95" customHeight="1">
      <c r="B2867" s="16"/>
    </row>
    <row r="2868" spans="2:2" ht="13.95" customHeight="1">
      <c r="B2868" s="16"/>
    </row>
    <row r="2869" spans="2:2" ht="13.95" customHeight="1">
      <c r="B2869" s="16"/>
    </row>
    <row r="2870" spans="2:2" ht="13.95" customHeight="1">
      <c r="B2870" s="16"/>
    </row>
    <row r="2871" spans="2:2" ht="13.95" customHeight="1">
      <c r="B2871" s="16"/>
    </row>
    <row r="2872" spans="2:2" ht="13.95" customHeight="1">
      <c r="B2872" s="16"/>
    </row>
    <row r="2873" spans="2:2" ht="13.95" customHeight="1">
      <c r="B2873" s="16"/>
    </row>
    <row r="2874" spans="2:2" ht="13.95" customHeight="1">
      <c r="B2874" s="16"/>
    </row>
    <row r="2875" spans="2:2" ht="13.95" customHeight="1">
      <c r="B2875" s="16"/>
    </row>
    <row r="2876" spans="2:2" ht="13.95" customHeight="1">
      <c r="B2876" s="16"/>
    </row>
    <row r="2877" spans="2:2" ht="13.95" customHeight="1">
      <c r="B2877" s="16"/>
    </row>
    <row r="2878" spans="2:2" ht="13.95" customHeight="1">
      <c r="B2878" s="16"/>
    </row>
    <row r="2879" spans="2:2" ht="13.95" customHeight="1">
      <c r="B2879" s="16"/>
    </row>
    <row r="2880" spans="2:2" ht="13.95" customHeight="1">
      <c r="B2880" s="16"/>
    </row>
    <row r="2881" spans="2:2" ht="13.95" customHeight="1">
      <c r="B2881" s="16"/>
    </row>
    <row r="2882" spans="2:2" ht="13.95" customHeight="1">
      <c r="B2882" s="16"/>
    </row>
    <row r="2883" spans="2:2" ht="13.95" customHeight="1">
      <c r="B2883" s="16"/>
    </row>
    <row r="2884" spans="2:2" ht="13.95" customHeight="1">
      <c r="B2884" s="16"/>
    </row>
    <row r="2885" spans="2:2" ht="13.95" customHeight="1">
      <c r="B2885" s="16"/>
    </row>
    <row r="2886" spans="2:2" ht="13.95" customHeight="1">
      <c r="B2886" s="16"/>
    </row>
    <row r="2887" spans="2:2" ht="13.95" customHeight="1">
      <c r="B2887" s="16"/>
    </row>
    <row r="2888" spans="2:2" ht="13.95" customHeight="1">
      <c r="B2888" s="16"/>
    </row>
    <row r="2889" spans="2:2" ht="13.95" customHeight="1">
      <c r="B2889" s="16"/>
    </row>
    <row r="2890" spans="2:2" ht="13.95" customHeight="1">
      <c r="B2890" s="16"/>
    </row>
    <row r="2891" spans="2:2" ht="13.95" customHeight="1">
      <c r="B2891" s="16"/>
    </row>
    <row r="2892" spans="2:2" ht="13.95" customHeight="1">
      <c r="B2892" s="16"/>
    </row>
    <row r="2893" spans="2:2" ht="13.95" customHeight="1">
      <c r="B2893" s="16"/>
    </row>
    <row r="2894" spans="2:2" ht="13.95" customHeight="1">
      <c r="B2894" s="16"/>
    </row>
    <row r="2895" spans="2:2" ht="13.95" customHeight="1">
      <c r="B2895" s="16"/>
    </row>
    <row r="2896" spans="2:2" ht="13.95" customHeight="1">
      <c r="B2896" s="16"/>
    </row>
    <row r="2897" spans="2:2" ht="13.95" customHeight="1">
      <c r="B2897" s="16"/>
    </row>
    <row r="2898" spans="2:2" ht="13.95" customHeight="1">
      <c r="B2898" s="16"/>
    </row>
    <row r="2899" spans="2:2" ht="13.95" customHeight="1">
      <c r="B2899" s="16"/>
    </row>
    <row r="2900" spans="2:2" ht="13.95" customHeight="1">
      <c r="B2900" s="16"/>
    </row>
    <row r="2901" spans="2:2" ht="13.95" customHeight="1">
      <c r="B2901" s="16"/>
    </row>
    <row r="2902" spans="2:2" ht="13.95" customHeight="1">
      <c r="B2902" s="16"/>
    </row>
    <row r="2903" spans="2:2" ht="13.95" customHeight="1">
      <c r="B2903" s="16"/>
    </row>
    <row r="2904" spans="2:2" ht="13.95" customHeight="1">
      <c r="B2904" s="16"/>
    </row>
    <row r="2905" spans="2:2" ht="13.95" customHeight="1">
      <c r="B2905" s="16"/>
    </row>
    <row r="2906" spans="2:2" ht="13.95" customHeight="1">
      <c r="B2906" s="16"/>
    </row>
    <row r="2907" spans="2:2" ht="13.95" customHeight="1">
      <c r="B2907" s="16"/>
    </row>
    <row r="2908" spans="2:2" ht="13.95" customHeight="1">
      <c r="B2908" s="16"/>
    </row>
    <row r="2909" spans="2:2" ht="13.95" customHeight="1">
      <c r="B2909" s="16"/>
    </row>
    <row r="2910" spans="2:2" ht="13.95" customHeight="1">
      <c r="B2910" s="16"/>
    </row>
    <row r="2911" spans="2:2" ht="13.95" customHeight="1">
      <c r="B2911" s="16"/>
    </row>
    <row r="2912" spans="2:2" ht="13.95" customHeight="1">
      <c r="B2912" s="16"/>
    </row>
    <row r="2913" spans="2:2" ht="13.95" customHeight="1">
      <c r="B2913" s="16"/>
    </row>
    <row r="2914" spans="2:2" ht="13.95" customHeight="1">
      <c r="B2914" s="16"/>
    </row>
    <row r="2915" spans="2:2" ht="13.95" customHeight="1">
      <c r="B2915" s="16"/>
    </row>
    <row r="2916" spans="2:2" ht="13.95" customHeight="1">
      <c r="B2916" s="16"/>
    </row>
    <row r="2917" spans="2:2" ht="13.95" customHeight="1">
      <c r="B2917" s="16"/>
    </row>
    <row r="2918" spans="2:2" ht="13.95" customHeight="1">
      <c r="B2918" s="16"/>
    </row>
    <row r="2919" spans="2:2" ht="13.95" customHeight="1">
      <c r="B2919" s="16"/>
    </row>
    <row r="2920" spans="2:2" ht="13.95" customHeight="1">
      <c r="B2920" s="16"/>
    </row>
    <row r="2921" spans="2:2" ht="13.95" customHeight="1">
      <c r="B2921" s="16"/>
    </row>
    <row r="2922" spans="2:2" ht="13.95" customHeight="1">
      <c r="B2922" s="16"/>
    </row>
    <row r="2923" spans="2:2" ht="13.95" customHeight="1">
      <c r="B2923" s="16"/>
    </row>
    <row r="2924" spans="2:2" ht="13.95" customHeight="1">
      <c r="B2924" s="16"/>
    </row>
    <row r="2925" spans="2:2" ht="13.95" customHeight="1">
      <c r="B2925" s="16"/>
    </row>
    <row r="2926" spans="2:2" ht="13.95" customHeight="1">
      <c r="B2926" s="16"/>
    </row>
    <row r="2927" spans="2:2" ht="13.95" customHeight="1">
      <c r="B2927" s="16"/>
    </row>
    <row r="2928" spans="2:2" ht="13.95" customHeight="1">
      <c r="B2928" s="16"/>
    </row>
    <row r="2929" spans="2:2" ht="13.95" customHeight="1">
      <c r="B2929" s="16"/>
    </row>
    <row r="2930" spans="2:2" ht="13.95" customHeight="1">
      <c r="B2930" s="16"/>
    </row>
    <row r="2931" spans="2:2" ht="13.95" customHeight="1">
      <c r="B2931" s="16"/>
    </row>
    <row r="2932" spans="2:2" ht="13.95" customHeight="1">
      <c r="B2932" s="16"/>
    </row>
    <row r="2933" spans="2:2" ht="13.95" customHeight="1">
      <c r="B2933" s="16"/>
    </row>
    <row r="2934" spans="2:2" ht="13.95" customHeight="1">
      <c r="B2934" s="16"/>
    </row>
    <row r="2935" spans="2:2" ht="13.95" customHeight="1">
      <c r="B2935" s="16"/>
    </row>
    <row r="2936" spans="2:2" ht="13.95" customHeight="1">
      <c r="B2936" s="16"/>
    </row>
    <row r="2937" spans="2:2" ht="13.95" customHeight="1">
      <c r="B2937" s="16"/>
    </row>
    <row r="2938" spans="2:2" ht="13.95" customHeight="1">
      <c r="B2938" s="16"/>
    </row>
    <row r="2939" spans="2:2" ht="13.95" customHeight="1">
      <c r="B2939" s="16"/>
    </row>
    <row r="2940" spans="2:2" ht="13.95" customHeight="1">
      <c r="B2940" s="16"/>
    </row>
    <row r="2941" spans="2:2" ht="13.95" customHeight="1">
      <c r="B2941" s="16"/>
    </row>
    <row r="2942" spans="2:2" ht="13.95" customHeight="1">
      <c r="B2942" s="16"/>
    </row>
    <row r="2943" spans="2:2" ht="13.95" customHeight="1">
      <c r="B2943" s="16"/>
    </row>
    <row r="2944" spans="2:2" ht="13.95" customHeight="1">
      <c r="B2944" s="16"/>
    </row>
    <row r="2945" spans="2:2" ht="13.95" customHeight="1">
      <c r="B2945" s="16"/>
    </row>
    <row r="2946" spans="2:2" ht="13.95" customHeight="1">
      <c r="B2946" s="16"/>
    </row>
    <row r="2947" spans="2:2" ht="13.95" customHeight="1">
      <c r="B2947" s="16"/>
    </row>
    <row r="2948" spans="2:2" ht="13.95" customHeight="1">
      <c r="B2948" s="16"/>
    </row>
    <row r="2949" spans="2:2" ht="13.95" customHeight="1">
      <c r="B2949" s="16"/>
    </row>
    <row r="2950" spans="2:2" ht="13.95" customHeight="1">
      <c r="B2950" s="16"/>
    </row>
    <row r="2951" spans="2:2" ht="13.95" customHeight="1">
      <c r="B2951" s="16"/>
    </row>
    <row r="2952" spans="2:2" ht="13.95" customHeight="1">
      <c r="B2952" s="16"/>
    </row>
    <row r="2953" spans="2:2" ht="13.95" customHeight="1">
      <c r="B2953" s="16"/>
    </row>
    <row r="2954" spans="2:2" ht="13.95" customHeight="1">
      <c r="B2954" s="16"/>
    </row>
    <row r="2955" spans="2:2" ht="13.95" customHeight="1">
      <c r="B2955" s="16"/>
    </row>
    <row r="2956" spans="2:2" ht="13.95" customHeight="1">
      <c r="B2956" s="16"/>
    </row>
    <row r="2957" spans="2:2" ht="13.95" customHeight="1">
      <c r="B2957" s="16"/>
    </row>
    <row r="2958" spans="2:2" ht="13.95" customHeight="1">
      <c r="B2958" s="16"/>
    </row>
    <row r="2959" spans="2:2" ht="13.95" customHeight="1">
      <c r="B2959" s="16"/>
    </row>
    <row r="2960" spans="2:2" ht="13.95" customHeight="1">
      <c r="B2960" s="16"/>
    </row>
    <row r="2961" spans="2:2" ht="13.95" customHeight="1">
      <c r="B2961" s="16"/>
    </row>
    <row r="2962" spans="2:2" ht="13.95" customHeight="1">
      <c r="B2962" s="16"/>
    </row>
    <row r="2963" spans="2:2" ht="13.95" customHeight="1">
      <c r="B2963" s="16"/>
    </row>
    <row r="2964" spans="2:2" ht="13.95" customHeight="1">
      <c r="B2964" s="16"/>
    </row>
    <row r="2965" spans="2:2" ht="13.95" customHeight="1">
      <c r="B2965" s="16"/>
    </row>
    <row r="2966" spans="2:2" ht="13.95" customHeight="1">
      <c r="B2966" s="16"/>
    </row>
    <row r="2967" spans="2:2" ht="13.95" customHeight="1">
      <c r="B2967" s="16"/>
    </row>
    <row r="2968" spans="2:2" ht="13.95" customHeight="1">
      <c r="B2968" s="16"/>
    </row>
    <row r="2969" spans="2:2" ht="13.95" customHeight="1">
      <c r="B2969" s="16"/>
    </row>
    <row r="2970" spans="2:2" ht="13.95" customHeight="1">
      <c r="B2970" s="16"/>
    </row>
    <row r="2971" spans="2:2" ht="13.95" customHeight="1">
      <c r="B2971" s="16"/>
    </row>
    <row r="2972" spans="2:2" ht="13.95" customHeight="1">
      <c r="B2972" s="16"/>
    </row>
    <row r="2973" spans="2:2" ht="13.95" customHeight="1">
      <c r="B2973" s="16"/>
    </row>
    <row r="2974" spans="2:2" ht="13.95" customHeight="1">
      <c r="B2974" s="16"/>
    </row>
    <row r="2975" spans="2:2" ht="13.95" customHeight="1">
      <c r="B2975" s="16"/>
    </row>
    <row r="2976" spans="2:2" ht="13.95" customHeight="1">
      <c r="B2976" s="16"/>
    </row>
    <row r="2977" spans="2:2" ht="13.95" customHeight="1">
      <c r="B2977" s="16"/>
    </row>
    <row r="2978" spans="2:2" ht="13.95" customHeight="1">
      <c r="B2978" s="16"/>
    </row>
    <row r="2979" spans="2:2" ht="13.95" customHeight="1">
      <c r="B2979" s="16"/>
    </row>
    <row r="2980" spans="2:2" ht="13.95" customHeight="1">
      <c r="B2980" s="16"/>
    </row>
    <row r="2981" spans="2:2" ht="13.95" customHeight="1">
      <c r="B2981" s="16"/>
    </row>
    <row r="2982" spans="2:2" ht="13.95" customHeight="1">
      <c r="B2982" s="16"/>
    </row>
    <row r="2983" spans="2:2" ht="13.95" customHeight="1">
      <c r="B2983" s="16"/>
    </row>
    <row r="2984" spans="2:2" ht="13.95" customHeight="1">
      <c r="B2984" s="16"/>
    </row>
    <row r="2985" spans="2:2" ht="13.95" customHeight="1">
      <c r="B2985" s="16"/>
    </row>
    <row r="2986" spans="2:2" ht="13.95" customHeight="1">
      <c r="B2986" s="16"/>
    </row>
    <row r="2987" spans="2:2" ht="13.95" customHeight="1">
      <c r="B2987" s="16"/>
    </row>
    <row r="2988" spans="2:2" ht="13.95" customHeight="1">
      <c r="B2988" s="16"/>
    </row>
    <row r="2989" spans="2:2" ht="13.95" customHeight="1">
      <c r="B2989" s="16"/>
    </row>
    <row r="2990" spans="2:2" ht="13.95" customHeight="1">
      <c r="B2990" s="16"/>
    </row>
    <row r="2991" spans="2:2" ht="13.95" customHeight="1">
      <c r="B2991" s="16"/>
    </row>
    <row r="2992" spans="2:2" ht="13.95" customHeight="1">
      <c r="B2992" s="16"/>
    </row>
    <row r="2993" spans="2:2" ht="13.95" customHeight="1">
      <c r="B2993" s="16"/>
    </row>
    <row r="2994" spans="2:2" ht="13.95" customHeight="1">
      <c r="B2994" s="16"/>
    </row>
    <row r="2995" spans="2:2" ht="13.95" customHeight="1">
      <c r="B2995" s="16"/>
    </row>
    <row r="2996" spans="2:2" ht="13.95" customHeight="1">
      <c r="B2996" s="16"/>
    </row>
    <row r="2997" spans="2:2" ht="13.95" customHeight="1">
      <c r="B2997" s="16"/>
    </row>
    <row r="2998" spans="2:2" ht="13.95" customHeight="1">
      <c r="B2998" s="16"/>
    </row>
    <row r="2999" spans="2:2" ht="13.95" customHeight="1">
      <c r="B2999" s="16"/>
    </row>
    <row r="3000" spans="2:2" ht="13.95" customHeight="1">
      <c r="B3000" s="16"/>
    </row>
    <row r="3001" spans="2:2" ht="13.95" customHeight="1">
      <c r="B3001" s="16"/>
    </row>
    <row r="3002" spans="2:2" ht="13.95" customHeight="1">
      <c r="B3002" s="16"/>
    </row>
    <row r="3003" spans="2:2" ht="13.95" customHeight="1">
      <c r="B3003" s="16"/>
    </row>
    <row r="3004" spans="2:2" ht="13.95" customHeight="1">
      <c r="B3004" s="16"/>
    </row>
    <row r="3005" spans="2:2" ht="13.95" customHeight="1">
      <c r="B3005" s="16"/>
    </row>
    <row r="3006" spans="2:2" ht="13.95" customHeight="1">
      <c r="B3006" s="16"/>
    </row>
    <row r="3007" spans="2:2" ht="13.95" customHeight="1">
      <c r="B3007" s="16"/>
    </row>
    <row r="3008" spans="2:2" ht="13.95" customHeight="1">
      <c r="B3008" s="16"/>
    </row>
    <row r="3009" spans="2:2" ht="13.95" customHeight="1">
      <c r="B3009" s="16"/>
    </row>
    <row r="3010" spans="2:2" ht="13.95" customHeight="1">
      <c r="B3010" s="16"/>
    </row>
    <row r="3011" spans="2:2" ht="13.95" customHeight="1">
      <c r="B3011" s="16"/>
    </row>
    <row r="3012" spans="2:2" ht="13.95" customHeight="1">
      <c r="B3012" s="16"/>
    </row>
    <row r="3013" spans="2:2" ht="13.95" customHeight="1">
      <c r="B3013" s="16"/>
    </row>
    <row r="3014" spans="2:2" ht="13.95" customHeight="1">
      <c r="B3014" s="16"/>
    </row>
    <row r="3015" spans="2:2" ht="13.95" customHeight="1">
      <c r="B3015" s="16"/>
    </row>
    <row r="3016" spans="2:2" ht="13.95" customHeight="1">
      <c r="B3016" s="16"/>
    </row>
    <row r="3017" spans="2:2" ht="13.95" customHeight="1">
      <c r="B3017" s="16"/>
    </row>
    <row r="3018" spans="2:2" ht="13.95" customHeight="1">
      <c r="B3018" s="16"/>
    </row>
    <row r="3019" spans="2:2" ht="13.95" customHeight="1">
      <c r="B3019" s="16"/>
    </row>
    <row r="3020" spans="2:2" ht="13.95" customHeight="1">
      <c r="B3020" s="16"/>
    </row>
    <row r="3021" spans="2:2" ht="13.95" customHeight="1">
      <c r="B3021" s="16"/>
    </row>
    <row r="3022" spans="2:2" ht="13.95" customHeight="1">
      <c r="B3022" s="16"/>
    </row>
    <row r="3023" spans="2:2" ht="13.95" customHeight="1">
      <c r="B3023" s="16"/>
    </row>
    <row r="3024" spans="2:2" ht="13.95" customHeight="1">
      <c r="B3024" s="16"/>
    </row>
    <row r="3025" spans="2:2" ht="13.95" customHeight="1">
      <c r="B3025" s="16"/>
    </row>
    <row r="3026" spans="2:2" ht="13.95" customHeight="1">
      <c r="B3026" s="16"/>
    </row>
    <row r="3027" spans="2:2" ht="13.95" customHeight="1">
      <c r="B3027" s="16"/>
    </row>
    <row r="3028" spans="2:2" ht="13.95" customHeight="1">
      <c r="B3028" s="16"/>
    </row>
    <row r="3029" spans="2:2" ht="13.95" customHeight="1">
      <c r="B3029" s="16"/>
    </row>
    <row r="3030" spans="2:2" ht="13.95" customHeight="1">
      <c r="B3030" s="16"/>
    </row>
    <row r="3031" spans="2:2" ht="13.95" customHeight="1">
      <c r="B3031" s="16"/>
    </row>
    <row r="3032" spans="2:2" ht="13.95" customHeight="1">
      <c r="B3032" s="16"/>
    </row>
    <row r="3033" spans="2:2" ht="13.95" customHeight="1">
      <c r="B3033" s="16"/>
    </row>
    <row r="3034" spans="2:2" ht="13.95" customHeight="1">
      <c r="B3034" s="16"/>
    </row>
    <row r="3035" spans="2:2" ht="13.95" customHeight="1">
      <c r="B3035" s="16"/>
    </row>
    <row r="3036" spans="2:2" ht="13.95" customHeight="1">
      <c r="B3036" s="16"/>
    </row>
    <row r="3037" spans="2:2" ht="13.95" customHeight="1">
      <c r="B3037" s="16"/>
    </row>
    <row r="3038" spans="2:2" ht="13.95" customHeight="1">
      <c r="B3038" s="16"/>
    </row>
    <row r="3039" spans="2:2" ht="13.95" customHeight="1">
      <c r="B3039" s="16"/>
    </row>
    <row r="3040" spans="2:2" ht="13.95" customHeight="1">
      <c r="B3040" s="16"/>
    </row>
    <row r="3041" spans="2:2" ht="13.95" customHeight="1">
      <c r="B3041" s="16"/>
    </row>
    <row r="3042" spans="2:2" ht="13.95" customHeight="1">
      <c r="B3042" s="16"/>
    </row>
    <row r="3043" spans="2:2" ht="13.95" customHeight="1">
      <c r="B3043" s="16"/>
    </row>
    <row r="3044" spans="2:2" ht="13.95" customHeight="1">
      <c r="B3044" s="16"/>
    </row>
    <row r="3045" spans="2:2" ht="13.95" customHeight="1">
      <c r="B3045" s="16"/>
    </row>
    <row r="3046" spans="2:2" ht="13.95" customHeight="1">
      <c r="B3046" s="16"/>
    </row>
    <row r="3047" spans="2:2" ht="13.95" customHeight="1">
      <c r="B3047" s="16"/>
    </row>
    <row r="3048" spans="2:2" ht="13.95" customHeight="1">
      <c r="B3048" s="16"/>
    </row>
    <row r="3049" spans="2:2" ht="13.95" customHeight="1">
      <c r="B3049" s="16"/>
    </row>
    <row r="3050" spans="2:2" ht="13.95" customHeight="1">
      <c r="B3050" s="16"/>
    </row>
    <row r="3051" spans="2:2" ht="13.95" customHeight="1">
      <c r="B3051" s="16"/>
    </row>
    <row r="3052" spans="2:2" ht="13.95" customHeight="1">
      <c r="B3052" s="16"/>
    </row>
    <row r="3053" spans="2:2" ht="13.95" customHeight="1">
      <c r="B3053" s="16"/>
    </row>
    <row r="3054" spans="2:2" ht="13.95" customHeight="1">
      <c r="B3054" s="16"/>
    </row>
    <row r="3055" spans="2:2" ht="13.95" customHeight="1">
      <c r="B3055" s="16"/>
    </row>
    <row r="3056" spans="2:2" ht="13.95" customHeight="1">
      <c r="B3056" s="16"/>
    </row>
    <row r="3057" spans="2:2" ht="13.95" customHeight="1">
      <c r="B3057" s="16"/>
    </row>
    <row r="3058" spans="2:2" ht="13.95" customHeight="1">
      <c r="B3058" s="16"/>
    </row>
    <row r="3059" spans="2:2" ht="13.95" customHeight="1">
      <c r="B3059" s="16"/>
    </row>
    <row r="3060" spans="2:2" ht="13.95" customHeight="1">
      <c r="B3060" s="16"/>
    </row>
    <row r="3061" spans="2:2" ht="13.95" customHeight="1">
      <c r="B3061" s="16"/>
    </row>
    <row r="3062" spans="2:2" ht="13.95" customHeight="1">
      <c r="B3062" s="16"/>
    </row>
    <row r="3063" spans="2:2" ht="13.95" customHeight="1">
      <c r="B3063" s="16"/>
    </row>
    <row r="3064" spans="2:2" ht="13.95" customHeight="1">
      <c r="B3064" s="16"/>
    </row>
    <row r="3065" spans="2:2" ht="13.95" customHeight="1">
      <c r="B3065" s="16"/>
    </row>
    <row r="3066" spans="2:2" ht="13.95" customHeight="1">
      <c r="B3066" s="16"/>
    </row>
    <row r="3067" spans="2:2" ht="13.95" customHeight="1">
      <c r="B3067" s="16"/>
    </row>
    <row r="3068" spans="2:2" ht="13.95" customHeight="1">
      <c r="B3068" s="16"/>
    </row>
    <row r="3069" spans="2:2" ht="13.95" customHeight="1">
      <c r="B3069" s="16"/>
    </row>
    <row r="3070" spans="2:2" ht="13.95" customHeight="1">
      <c r="B3070" s="16"/>
    </row>
    <row r="3071" spans="2:2" ht="13.95" customHeight="1">
      <c r="B3071" s="16"/>
    </row>
    <row r="3072" spans="2:2" ht="13.95" customHeight="1">
      <c r="B3072" s="16"/>
    </row>
    <row r="3073" spans="2:2" ht="13.95" customHeight="1">
      <c r="B3073" s="16"/>
    </row>
    <row r="3074" spans="2:2" ht="13.95" customHeight="1">
      <c r="B3074" s="16"/>
    </row>
    <row r="3075" spans="2:2" ht="13.95" customHeight="1">
      <c r="B3075" s="16"/>
    </row>
    <row r="3076" spans="2:2" ht="13.95" customHeight="1">
      <c r="B3076" s="16"/>
    </row>
    <row r="3077" spans="2:2" ht="13.95" customHeight="1">
      <c r="B3077" s="16"/>
    </row>
    <row r="3078" spans="2:2" ht="13.95" customHeight="1">
      <c r="B3078" s="16"/>
    </row>
    <row r="3079" spans="2:2" ht="13.95" customHeight="1">
      <c r="B3079" s="16"/>
    </row>
    <row r="3080" spans="2:2" ht="13.95" customHeight="1">
      <c r="B3080" s="16"/>
    </row>
    <row r="3081" spans="2:2" ht="13.95" customHeight="1">
      <c r="B3081" s="16"/>
    </row>
    <row r="3082" spans="2:2" ht="13.95" customHeight="1">
      <c r="B3082" s="16"/>
    </row>
    <row r="3083" spans="2:2" ht="13.95" customHeight="1">
      <c r="B3083" s="16"/>
    </row>
    <row r="3084" spans="2:2" ht="13.95" customHeight="1">
      <c r="B3084" s="16"/>
    </row>
    <row r="3085" spans="2:2" ht="13.95" customHeight="1">
      <c r="B3085" s="16"/>
    </row>
    <row r="3086" spans="2:2" ht="13.95" customHeight="1">
      <c r="B3086" s="16"/>
    </row>
    <row r="3087" spans="2:2" ht="13.95" customHeight="1">
      <c r="B3087" s="16"/>
    </row>
    <row r="3088" spans="2:2" ht="13.95" customHeight="1">
      <c r="B3088" s="16"/>
    </row>
    <row r="3089" spans="2:2" ht="13.95" customHeight="1">
      <c r="B3089" s="16"/>
    </row>
    <row r="3090" spans="2:2" ht="13.95" customHeight="1">
      <c r="B3090" s="16"/>
    </row>
    <row r="3091" spans="2:2" ht="13.95" customHeight="1">
      <c r="B3091" s="16"/>
    </row>
    <row r="3092" spans="2:2" ht="13.95" customHeight="1">
      <c r="B3092" s="16"/>
    </row>
    <row r="3093" spans="2:2" ht="13.95" customHeight="1">
      <c r="B3093" s="16"/>
    </row>
    <row r="3094" spans="2:2" ht="13.95" customHeight="1">
      <c r="B3094" s="16"/>
    </row>
    <row r="3095" spans="2:2" ht="13.95" customHeight="1">
      <c r="B3095" s="16"/>
    </row>
    <row r="3096" spans="2:2" ht="13.95" customHeight="1">
      <c r="B3096" s="16"/>
    </row>
    <row r="3097" spans="2:2" ht="13.95" customHeight="1">
      <c r="B3097" s="16"/>
    </row>
    <row r="3098" spans="2:2" ht="13.95" customHeight="1">
      <c r="B3098" s="16"/>
    </row>
    <row r="3099" spans="2:2" ht="13.95" customHeight="1">
      <c r="B3099" s="16"/>
    </row>
    <row r="3100" spans="2:2" ht="13.95" customHeight="1">
      <c r="B3100" s="16"/>
    </row>
    <row r="3101" spans="2:2" ht="13.95" customHeight="1">
      <c r="B3101" s="16"/>
    </row>
    <row r="3102" spans="2:2" ht="13.95" customHeight="1">
      <c r="B3102" s="16"/>
    </row>
    <row r="3103" spans="2:2" ht="13.95" customHeight="1">
      <c r="B3103" s="16"/>
    </row>
    <row r="3104" spans="2:2" ht="13.95" customHeight="1">
      <c r="B3104" s="16"/>
    </row>
    <row r="3105" spans="2:2" ht="13.95" customHeight="1">
      <c r="B3105" s="16"/>
    </row>
    <row r="3106" spans="2:2" ht="13.95" customHeight="1">
      <c r="B3106" s="16"/>
    </row>
    <row r="3107" spans="2:2" ht="13.95" customHeight="1">
      <c r="B3107" s="16"/>
    </row>
    <row r="3108" spans="2:2" ht="13.95" customHeight="1">
      <c r="B3108" s="16"/>
    </row>
    <row r="3109" spans="2:2" ht="13.95" customHeight="1">
      <c r="B3109" s="16"/>
    </row>
    <row r="3110" spans="2:2" ht="13.95" customHeight="1">
      <c r="B3110" s="16"/>
    </row>
    <row r="3111" spans="2:2" ht="13.95" customHeight="1">
      <c r="B3111" s="16"/>
    </row>
    <row r="3112" spans="2:2" ht="13.95" customHeight="1">
      <c r="B3112" s="16"/>
    </row>
    <row r="3113" spans="2:2" ht="13.95" customHeight="1">
      <c r="B3113" s="16"/>
    </row>
    <row r="3114" spans="2:2" ht="13.95" customHeight="1">
      <c r="B3114" s="16"/>
    </row>
    <row r="3115" spans="2:2" ht="13.95" customHeight="1">
      <c r="B3115" s="16"/>
    </row>
    <row r="3116" spans="2:2" ht="13.95" customHeight="1">
      <c r="B3116" s="16"/>
    </row>
    <row r="3117" spans="2:2" ht="13.95" customHeight="1">
      <c r="B3117" s="16"/>
    </row>
    <row r="3118" spans="2:2" ht="13.95" customHeight="1">
      <c r="B3118" s="16"/>
    </row>
    <row r="3119" spans="2:2" ht="13.95" customHeight="1">
      <c r="B3119" s="16"/>
    </row>
    <row r="3120" spans="2:2" ht="13.95" customHeight="1">
      <c r="B3120" s="16"/>
    </row>
    <row r="3121" spans="2:2" ht="13.95" customHeight="1">
      <c r="B3121" s="16"/>
    </row>
    <row r="3122" spans="2:2" ht="13.95" customHeight="1">
      <c r="B3122" s="16"/>
    </row>
    <row r="3123" spans="2:2" ht="13.95" customHeight="1">
      <c r="B3123" s="16"/>
    </row>
    <row r="3124" spans="2:2" ht="13.95" customHeight="1">
      <c r="B3124" s="16"/>
    </row>
    <row r="3125" spans="2:2" ht="13.95" customHeight="1">
      <c r="B3125" s="16"/>
    </row>
    <row r="3126" spans="2:2" ht="13.95" customHeight="1">
      <c r="B3126" s="16"/>
    </row>
    <row r="3127" spans="2:2" ht="13.95" customHeight="1">
      <c r="B3127" s="16"/>
    </row>
    <row r="3128" spans="2:2" ht="13.95" customHeight="1">
      <c r="B3128" s="16"/>
    </row>
    <row r="3129" spans="2:2" ht="13.95" customHeight="1">
      <c r="B3129" s="16"/>
    </row>
    <row r="3130" spans="2:2" ht="13.95" customHeight="1">
      <c r="B3130" s="16"/>
    </row>
    <row r="3131" spans="2:2" ht="13.95" customHeight="1">
      <c r="B3131" s="16"/>
    </row>
    <row r="3132" spans="2:2" ht="13.95" customHeight="1">
      <c r="B3132" s="16"/>
    </row>
    <row r="3133" spans="2:2" ht="13.95" customHeight="1">
      <c r="B3133" s="16"/>
    </row>
    <row r="3134" spans="2:2" ht="13.95" customHeight="1">
      <c r="B3134" s="16"/>
    </row>
    <row r="3135" spans="2:2" ht="13.95" customHeight="1">
      <c r="B3135" s="16"/>
    </row>
    <row r="3136" spans="2:2" ht="13.95" customHeight="1">
      <c r="B3136" s="16"/>
    </row>
    <row r="3137" spans="2:2" ht="13.95" customHeight="1">
      <c r="B3137" s="16"/>
    </row>
    <row r="3138" spans="2:2" ht="13.95" customHeight="1">
      <c r="B3138" s="16"/>
    </row>
    <row r="3139" spans="2:2" ht="13.95" customHeight="1">
      <c r="B3139" s="16"/>
    </row>
    <row r="3140" spans="2:2" ht="13.95" customHeight="1">
      <c r="B3140" s="16"/>
    </row>
    <row r="3141" spans="2:2" ht="13.95" customHeight="1">
      <c r="B3141" s="16"/>
    </row>
    <row r="3142" spans="2:2" ht="13.95" customHeight="1">
      <c r="B3142" s="16"/>
    </row>
    <row r="3143" spans="2:2" ht="13.95" customHeight="1">
      <c r="B3143" s="16"/>
    </row>
    <row r="3144" spans="2:2" ht="13.95" customHeight="1">
      <c r="B3144" s="16"/>
    </row>
    <row r="3145" spans="2:2" ht="13.95" customHeight="1">
      <c r="B3145" s="16"/>
    </row>
    <row r="3146" spans="2:2" ht="13.95" customHeight="1">
      <c r="B3146" s="16"/>
    </row>
    <row r="3147" spans="2:2" ht="13.95" customHeight="1">
      <c r="B3147" s="16"/>
    </row>
    <row r="3148" spans="2:2" ht="13.95" customHeight="1">
      <c r="B3148" s="16"/>
    </row>
    <row r="3149" spans="2:2" ht="13.95" customHeight="1">
      <c r="B3149" s="16"/>
    </row>
    <row r="3150" spans="2:2" ht="13.95" customHeight="1">
      <c r="B3150" s="16"/>
    </row>
    <row r="3151" spans="2:2" ht="13.95" customHeight="1">
      <c r="B3151" s="16"/>
    </row>
    <row r="3152" spans="2:2" ht="13.95" customHeight="1">
      <c r="B3152" s="16"/>
    </row>
    <row r="3153" spans="2:2" ht="13.95" customHeight="1">
      <c r="B3153" s="16"/>
    </row>
    <row r="3154" spans="2:2" ht="13.95" customHeight="1">
      <c r="B3154" s="16"/>
    </row>
    <row r="3155" spans="2:2" ht="13.95" customHeight="1">
      <c r="B3155" s="16"/>
    </row>
    <row r="3156" spans="2:2" ht="13.95" customHeight="1">
      <c r="B3156" s="16"/>
    </row>
    <row r="3157" spans="2:2" ht="13.95" customHeight="1">
      <c r="B3157" s="16"/>
    </row>
    <row r="3158" spans="2:2" ht="13.95" customHeight="1">
      <c r="B3158" s="16"/>
    </row>
    <row r="3159" spans="2:2" ht="13.95" customHeight="1">
      <c r="B3159" s="16"/>
    </row>
    <row r="3160" spans="2:2" ht="13.95" customHeight="1">
      <c r="B3160" s="16"/>
    </row>
    <row r="3161" spans="2:2" ht="13.95" customHeight="1">
      <c r="B3161" s="16"/>
    </row>
    <row r="3162" spans="2:2" ht="13.95" customHeight="1">
      <c r="B3162" s="16"/>
    </row>
    <row r="3163" spans="2:2" ht="13.95" customHeight="1">
      <c r="B3163" s="16"/>
    </row>
    <row r="3164" spans="2:2" ht="13.95" customHeight="1">
      <c r="B3164" s="16"/>
    </row>
    <row r="3165" spans="2:2" ht="13.95" customHeight="1">
      <c r="B3165" s="16"/>
    </row>
    <row r="3166" spans="2:2" ht="13.95" customHeight="1">
      <c r="B3166" s="16"/>
    </row>
    <row r="3167" spans="2:2" ht="13.95" customHeight="1">
      <c r="B3167" s="16"/>
    </row>
    <row r="3168" spans="2:2" ht="13.95" customHeight="1">
      <c r="B3168" s="16"/>
    </row>
    <row r="3169" spans="2:2" ht="13.95" customHeight="1">
      <c r="B3169" s="16"/>
    </row>
    <row r="3170" spans="2:2" ht="13.95" customHeight="1">
      <c r="B3170" s="16"/>
    </row>
    <row r="3171" spans="2:2" ht="13.95" customHeight="1">
      <c r="B3171" s="16"/>
    </row>
    <row r="3172" spans="2:2" ht="13.95" customHeight="1">
      <c r="B3172" s="16"/>
    </row>
    <row r="3173" spans="2:2" ht="13.95" customHeight="1">
      <c r="B3173" s="16"/>
    </row>
    <row r="3174" spans="2:2" ht="13.95" customHeight="1">
      <c r="B3174" s="16"/>
    </row>
    <row r="3175" spans="2:2" ht="13.95" customHeight="1">
      <c r="B3175" s="16"/>
    </row>
    <row r="3176" spans="2:2" ht="13.95" customHeight="1">
      <c r="B3176" s="16"/>
    </row>
    <row r="3177" spans="2:2" ht="13.95" customHeight="1">
      <c r="B3177" s="16"/>
    </row>
    <row r="3178" spans="2:2" ht="13.95" customHeight="1">
      <c r="B3178" s="16"/>
    </row>
    <row r="3179" spans="2:2" ht="13.95" customHeight="1">
      <c r="B3179" s="16"/>
    </row>
    <row r="3180" spans="2:2" ht="13.95" customHeight="1">
      <c r="B3180" s="16"/>
    </row>
    <row r="3181" spans="2:2" ht="13.95" customHeight="1">
      <c r="B3181" s="16"/>
    </row>
    <row r="3182" spans="2:2" ht="13.95" customHeight="1">
      <c r="B3182" s="16"/>
    </row>
    <row r="3183" spans="2:2" ht="13.95" customHeight="1">
      <c r="B3183" s="16"/>
    </row>
    <row r="3184" spans="2:2" ht="13.95" customHeight="1">
      <c r="B3184" s="16"/>
    </row>
    <row r="3185" spans="2:2" ht="13.95" customHeight="1">
      <c r="B3185" s="16"/>
    </row>
    <row r="3186" spans="2:2" ht="13.95" customHeight="1">
      <c r="B3186" s="16"/>
    </row>
    <row r="3187" spans="2:2" ht="13.95" customHeight="1">
      <c r="B3187" s="16"/>
    </row>
    <row r="3188" spans="2:2" ht="13.95" customHeight="1">
      <c r="B3188" s="16"/>
    </row>
    <row r="3189" spans="2:2" ht="13.95" customHeight="1">
      <c r="B3189" s="16"/>
    </row>
    <row r="3190" spans="2:2" ht="13.95" customHeight="1">
      <c r="B3190" s="16"/>
    </row>
    <row r="3191" spans="2:2" ht="13.95" customHeight="1">
      <c r="B3191" s="16"/>
    </row>
    <row r="3192" spans="2:2" ht="13.95" customHeight="1">
      <c r="B3192" s="16"/>
    </row>
    <row r="3193" spans="2:2" ht="13.95" customHeight="1">
      <c r="B3193" s="16"/>
    </row>
    <row r="3194" spans="2:2" ht="13.95" customHeight="1">
      <c r="B3194" s="16"/>
    </row>
    <row r="3195" spans="2:2" ht="13.95" customHeight="1">
      <c r="B3195" s="16"/>
    </row>
    <row r="3196" spans="2:2" ht="13.95" customHeight="1">
      <c r="B3196" s="16"/>
    </row>
    <row r="3197" spans="2:2" ht="13.95" customHeight="1">
      <c r="B3197" s="16"/>
    </row>
    <row r="3198" spans="2:2" ht="13.95" customHeight="1">
      <c r="B3198" s="16"/>
    </row>
    <row r="3199" spans="2:2" ht="13.95" customHeight="1">
      <c r="B3199" s="16"/>
    </row>
    <row r="3200" spans="2:2" ht="13.95" customHeight="1">
      <c r="B3200" s="16"/>
    </row>
    <row r="3201" spans="2:2" ht="13.95" customHeight="1">
      <c r="B3201" s="16"/>
    </row>
    <row r="3202" spans="2:2" ht="13.95" customHeight="1">
      <c r="B3202" s="16"/>
    </row>
    <row r="3203" spans="2:2" ht="13.95" customHeight="1">
      <c r="B3203" s="16"/>
    </row>
    <row r="3204" spans="2:2" ht="13.95" customHeight="1">
      <c r="B3204" s="16"/>
    </row>
    <row r="3205" spans="2:2" ht="13.95" customHeight="1">
      <c r="B3205" s="16"/>
    </row>
    <row r="3206" spans="2:2" ht="13.95" customHeight="1">
      <c r="B3206" s="16"/>
    </row>
    <row r="3207" spans="2:2" ht="13.95" customHeight="1">
      <c r="B3207" s="16"/>
    </row>
    <row r="3208" spans="2:2" ht="13.95" customHeight="1">
      <c r="B3208" s="16"/>
    </row>
    <row r="3209" spans="2:2" ht="13.95" customHeight="1">
      <c r="B3209" s="16"/>
    </row>
    <row r="3210" spans="2:2" ht="13.95" customHeight="1">
      <c r="B3210" s="16"/>
    </row>
    <row r="3211" spans="2:2" ht="13.95" customHeight="1">
      <c r="B3211" s="16"/>
    </row>
    <row r="3212" spans="2:2" ht="13.95" customHeight="1">
      <c r="B3212" s="16"/>
    </row>
    <row r="3213" spans="2:2" ht="13.95" customHeight="1">
      <c r="B3213" s="16"/>
    </row>
    <row r="3214" spans="2:2" ht="13.95" customHeight="1">
      <c r="B3214" s="16"/>
    </row>
    <row r="3215" spans="2:2" ht="13.95" customHeight="1">
      <c r="B3215" s="16"/>
    </row>
    <row r="3216" spans="2:2" ht="13.95" customHeight="1">
      <c r="B3216" s="16"/>
    </row>
    <row r="3217" spans="2:2" ht="13.95" customHeight="1">
      <c r="B3217" s="16"/>
    </row>
    <row r="3218" spans="2:2" ht="13.95" customHeight="1">
      <c r="B3218" s="16"/>
    </row>
    <row r="3219" spans="2:2" ht="13.95" customHeight="1">
      <c r="B3219" s="16"/>
    </row>
    <row r="3220" spans="2:2" ht="13.95" customHeight="1">
      <c r="B3220" s="16"/>
    </row>
    <row r="3221" spans="2:2" ht="13.95" customHeight="1">
      <c r="B3221" s="16"/>
    </row>
    <row r="3222" spans="2:2" ht="13.95" customHeight="1">
      <c r="B3222" s="16"/>
    </row>
    <row r="3223" spans="2:2" ht="13.95" customHeight="1">
      <c r="B3223" s="16"/>
    </row>
    <row r="3224" spans="2:2" ht="13.95" customHeight="1">
      <c r="B3224" s="16"/>
    </row>
    <row r="3225" spans="2:2" ht="13.95" customHeight="1">
      <c r="B3225" s="16"/>
    </row>
    <row r="3226" spans="2:2" ht="13.95" customHeight="1">
      <c r="B3226" s="16"/>
    </row>
    <row r="3227" spans="2:2" ht="13.95" customHeight="1">
      <c r="B3227" s="16"/>
    </row>
    <row r="3228" spans="2:2" ht="13.95" customHeight="1">
      <c r="B3228" s="16"/>
    </row>
    <row r="3229" spans="2:2" ht="13.95" customHeight="1">
      <c r="B3229" s="16"/>
    </row>
    <row r="3230" spans="2:2" ht="13.95" customHeight="1">
      <c r="B3230" s="16"/>
    </row>
    <row r="3231" spans="2:2" ht="13.95" customHeight="1">
      <c r="B3231" s="16"/>
    </row>
    <row r="3232" spans="2:2" ht="13.95" customHeight="1">
      <c r="B3232" s="16"/>
    </row>
    <row r="3233" spans="2:2" ht="13.95" customHeight="1">
      <c r="B3233" s="16"/>
    </row>
    <row r="3234" spans="2:2" ht="13.95" customHeight="1">
      <c r="B3234" s="16"/>
    </row>
    <row r="3235" spans="2:2" ht="13.95" customHeight="1">
      <c r="B3235" s="16"/>
    </row>
    <row r="3236" spans="2:2" ht="13.95" customHeight="1">
      <c r="B3236" s="16"/>
    </row>
    <row r="3237" spans="2:2" ht="13.95" customHeight="1">
      <c r="B3237" s="16"/>
    </row>
    <row r="3238" spans="2:2" ht="13.95" customHeight="1">
      <c r="B3238" s="16"/>
    </row>
    <row r="3239" spans="2:2" ht="13.95" customHeight="1">
      <c r="B3239" s="16"/>
    </row>
    <row r="3240" spans="2:2" ht="13.95" customHeight="1">
      <c r="B3240" s="16"/>
    </row>
    <row r="3241" spans="2:2" ht="13.95" customHeight="1">
      <c r="B3241" s="16"/>
    </row>
    <row r="3242" spans="2:2" ht="13.95" customHeight="1">
      <c r="B3242" s="16"/>
    </row>
    <row r="3243" spans="2:2" ht="13.95" customHeight="1">
      <c r="B3243" s="16"/>
    </row>
    <row r="3244" spans="2:2" ht="13.95" customHeight="1">
      <c r="B3244" s="16"/>
    </row>
    <row r="3245" spans="2:2" ht="13.95" customHeight="1">
      <c r="B3245" s="16"/>
    </row>
    <row r="3246" spans="2:2" ht="13.95" customHeight="1">
      <c r="B3246" s="16"/>
    </row>
    <row r="3247" spans="2:2" ht="13.95" customHeight="1">
      <c r="B3247" s="16"/>
    </row>
    <row r="3248" spans="2:2" ht="13.95" customHeight="1">
      <c r="B3248" s="16"/>
    </row>
    <row r="3249" spans="2:2" ht="13.95" customHeight="1">
      <c r="B3249" s="16"/>
    </row>
    <row r="3250" spans="2:2" ht="13.95" customHeight="1">
      <c r="B3250" s="16"/>
    </row>
    <row r="3251" spans="2:2" ht="13.95" customHeight="1">
      <c r="B3251" s="16"/>
    </row>
    <row r="3252" spans="2:2" ht="13.95" customHeight="1">
      <c r="B3252" s="16"/>
    </row>
    <row r="3253" spans="2:2" ht="13.95" customHeight="1">
      <c r="B3253" s="16"/>
    </row>
    <row r="3254" spans="2:2" ht="13.95" customHeight="1">
      <c r="B3254" s="16"/>
    </row>
    <row r="3255" spans="2:2" ht="13.95" customHeight="1">
      <c r="B3255" s="16"/>
    </row>
    <row r="3256" spans="2:2" ht="13.95" customHeight="1">
      <c r="B3256" s="16"/>
    </row>
    <row r="3257" spans="2:2" ht="13.95" customHeight="1">
      <c r="B3257" s="16"/>
    </row>
    <row r="3258" spans="2:2" ht="13.95" customHeight="1">
      <c r="B3258" s="16"/>
    </row>
    <row r="3259" spans="2:2" ht="13.95" customHeight="1">
      <c r="B3259" s="16"/>
    </row>
    <row r="3260" spans="2:2" ht="13.95" customHeight="1">
      <c r="B3260" s="16"/>
    </row>
    <row r="3261" spans="2:2" ht="13.95" customHeight="1">
      <c r="B3261" s="16"/>
    </row>
    <row r="3262" spans="2:2" ht="13.95" customHeight="1">
      <c r="B3262" s="16"/>
    </row>
    <row r="3263" spans="2:2" ht="13.95" customHeight="1">
      <c r="B3263" s="16"/>
    </row>
    <row r="3264" spans="2:2" ht="13.95" customHeight="1">
      <c r="B3264" s="16"/>
    </row>
    <row r="3265" spans="2:2" ht="13.95" customHeight="1">
      <c r="B3265" s="16"/>
    </row>
    <row r="3266" spans="2:2" ht="13.95" customHeight="1">
      <c r="B3266" s="16"/>
    </row>
    <row r="3267" spans="2:2" ht="13.95" customHeight="1">
      <c r="B3267" s="16"/>
    </row>
    <row r="3268" spans="2:2" ht="13.95" customHeight="1">
      <c r="B3268" s="16"/>
    </row>
    <row r="3269" spans="2:2" ht="13.95" customHeight="1">
      <c r="B3269" s="16"/>
    </row>
    <row r="3270" spans="2:2" ht="13.95" customHeight="1">
      <c r="B3270" s="16"/>
    </row>
    <row r="3271" spans="2:2" ht="13.95" customHeight="1">
      <c r="B3271" s="16"/>
    </row>
    <row r="3272" spans="2:2" ht="13.95" customHeight="1">
      <c r="B3272" s="16"/>
    </row>
    <row r="3273" spans="2:2" ht="13.95" customHeight="1">
      <c r="B3273" s="16"/>
    </row>
    <row r="3274" spans="2:2" ht="13.95" customHeight="1">
      <c r="B3274" s="16"/>
    </row>
    <row r="3275" spans="2:2" ht="13.95" customHeight="1">
      <c r="B3275" s="16"/>
    </row>
    <row r="3276" spans="2:2" ht="13.95" customHeight="1">
      <c r="B3276" s="16"/>
    </row>
    <row r="3277" spans="2:2" ht="13.95" customHeight="1">
      <c r="B3277" s="16"/>
    </row>
    <row r="3278" spans="2:2" ht="13.95" customHeight="1">
      <c r="B3278" s="16"/>
    </row>
    <row r="3279" spans="2:2" ht="13.95" customHeight="1">
      <c r="B3279" s="16"/>
    </row>
    <row r="3280" spans="2:2" ht="13.95" customHeight="1">
      <c r="B3280" s="16"/>
    </row>
    <row r="3281" spans="2:2" ht="13.95" customHeight="1">
      <c r="B3281" s="16"/>
    </row>
    <row r="3282" spans="2:2" ht="13.95" customHeight="1">
      <c r="B3282" s="16"/>
    </row>
    <row r="3283" spans="2:2" ht="13.95" customHeight="1">
      <c r="B3283" s="16"/>
    </row>
    <row r="3284" spans="2:2" ht="13.95" customHeight="1">
      <c r="B3284" s="16"/>
    </row>
    <row r="3285" spans="2:2" ht="13.95" customHeight="1">
      <c r="B3285" s="16"/>
    </row>
    <row r="3286" spans="2:2" ht="13.95" customHeight="1">
      <c r="B3286" s="16"/>
    </row>
    <row r="3287" spans="2:2" ht="13.95" customHeight="1">
      <c r="B3287" s="16"/>
    </row>
    <row r="3288" spans="2:2" ht="13.95" customHeight="1">
      <c r="B3288" s="16"/>
    </row>
    <row r="3289" spans="2:2" ht="13.95" customHeight="1">
      <c r="B3289" s="16"/>
    </row>
    <row r="3290" spans="2:2" ht="13.95" customHeight="1">
      <c r="B3290" s="16"/>
    </row>
    <row r="3291" spans="2:2" ht="13.95" customHeight="1">
      <c r="B3291" s="16"/>
    </row>
    <row r="3292" spans="2:2" ht="13.95" customHeight="1">
      <c r="B3292" s="16"/>
    </row>
    <row r="3293" spans="2:2" ht="13.95" customHeight="1">
      <c r="B3293" s="16"/>
    </row>
    <row r="3294" spans="2:2" ht="13.95" customHeight="1">
      <c r="B3294" s="16"/>
    </row>
    <row r="3295" spans="2:2" ht="13.95" customHeight="1">
      <c r="B3295" s="16"/>
    </row>
    <row r="3296" spans="2:2" ht="13.95" customHeight="1">
      <c r="B3296" s="16"/>
    </row>
    <row r="3297" spans="2:2" ht="13.95" customHeight="1">
      <c r="B3297" s="16"/>
    </row>
    <row r="3298" spans="2:2" ht="13.95" customHeight="1">
      <c r="B3298" s="16"/>
    </row>
    <row r="3299" spans="2:2" ht="13.95" customHeight="1">
      <c r="B3299" s="16"/>
    </row>
    <row r="3300" spans="2:2" ht="13.95" customHeight="1">
      <c r="B3300" s="16"/>
    </row>
    <row r="3301" spans="2:2" ht="13.95" customHeight="1">
      <c r="B3301" s="16"/>
    </row>
    <row r="3302" spans="2:2" ht="13.95" customHeight="1">
      <c r="B3302" s="16"/>
    </row>
    <row r="3303" spans="2:2" ht="13.95" customHeight="1">
      <c r="B3303" s="16"/>
    </row>
    <row r="3304" spans="2:2" ht="13.95" customHeight="1">
      <c r="B3304" s="16"/>
    </row>
    <row r="3305" spans="2:2" ht="13.95" customHeight="1">
      <c r="B3305" s="16"/>
    </row>
    <row r="3306" spans="2:2" ht="13.95" customHeight="1">
      <c r="B3306" s="16"/>
    </row>
    <row r="3307" spans="2:2" ht="13.95" customHeight="1">
      <c r="B3307" s="16"/>
    </row>
    <row r="3308" spans="2:2" ht="13.95" customHeight="1">
      <c r="B3308" s="16"/>
    </row>
    <row r="3309" spans="2:2" ht="13.95" customHeight="1">
      <c r="B3309" s="16"/>
    </row>
    <row r="3310" spans="2:2" ht="13.95" customHeight="1">
      <c r="B3310" s="16"/>
    </row>
    <row r="3311" spans="2:2" ht="13.95" customHeight="1">
      <c r="B3311" s="16"/>
    </row>
    <row r="3312" spans="2:2" ht="13.95" customHeight="1">
      <c r="B3312" s="16"/>
    </row>
    <row r="3313" spans="2:2" ht="13.95" customHeight="1">
      <c r="B3313" s="16"/>
    </row>
    <row r="3314" spans="2:2" ht="13.95" customHeight="1">
      <c r="B3314" s="16"/>
    </row>
    <row r="3315" spans="2:2" ht="13.95" customHeight="1">
      <c r="B3315" s="16"/>
    </row>
    <row r="3316" spans="2:2" ht="13.95" customHeight="1">
      <c r="B3316" s="16"/>
    </row>
    <row r="3317" spans="2:2" ht="13.95" customHeight="1">
      <c r="B3317" s="16"/>
    </row>
    <row r="3318" spans="2:2" ht="13.95" customHeight="1">
      <c r="B3318" s="16"/>
    </row>
    <row r="3319" spans="2:2" ht="13.95" customHeight="1">
      <c r="B3319" s="16"/>
    </row>
    <row r="3320" spans="2:2" ht="13.95" customHeight="1">
      <c r="B3320" s="16"/>
    </row>
    <row r="3321" spans="2:2" ht="13.95" customHeight="1">
      <c r="B3321" s="16"/>
    </row>
    <row r="3322" spans="2:2" ht="13.95" customHeight="1">
      <c r="B3322" s="16"/>
    </row>
    <row r="3323" spans="2:2" ht="13.95" customHeight="1">
      <c r="B3323" s="16"/>
    </row>
    <row r="3324" spans="2:2" ht="13.95" customHeight="1">
      <c r="B3324" s="16"/>
    </row>
    <row r="3325" spans="2:2" ht="13.95" customHeight="1">
      <c r="B3325" s="16"/>
    </row>
    <row r="3326" spans="2:2" ht="13.95" customHeight="1">
      <c r="B3326" s="16"/>
    </row>
    <row r="3327" spans="2:2" ht="13.95" customHeight="1">
      <c r="B3327" s="16"/>
    </row>
    <row r="3328" spans="2:2" ht="13.95" customHeight="1">
      <c r="B3328" s="16"/>
    </row>
    <row r="3329" spans="2:2" ht="13.95" customHeight="1">
      <c r="B3329" s="16"/>
    </row>
    <row r="3330" spans="2:2" ht="13.95" customHeight="1">
      <c r="B3330" s="16"/>
    </row>
    <row r="3331" spans="2:2" ht="13.95" customHeight="1">
      <c r="B3331" s="16"/>
    </row>
    <row r="3332" spans="2:2" ht="13.95" customHeight="1">
      <c r="B3332" s="16"/>
    </row>
    <row r="3333" spans="2:2" ht="13.95" customHeight="1">
      <c r="B3333" s="16"/>
    </row>
    <row r="3334" spans="2:2" ht="13.95" customHeight="1">
      <c r="B3334" s="16"/>
    </row>
    <row r="3335" spans="2:2" ht="13.95" customHeight="1">
      <c r="B3335" s="16"/>
    </row>
    <row r="3336" spans="2:2" ht="13.95" customHeight="1">
      <c r="B3336" s="16"/>
    </row>
    <row r="3337" spans="2:2" ht="13.95" customHeight="1">
      <c r="B3337" s="16"/>
    </row>
    <row r="3338" spans="2:2" ht="13.95" customHeight="1">
      <c r="B3338" s="16"/>
    </row>
    <row r="3339" spans="2:2" ht="13.95" customHeight="1">
      <c r="B3339" s="16"/>
    </row>
    <row r="3340" spans="2:2" ht="13.95" customHeight="1">
      <c r="B3340" s="16"/>
    </row>
    <row r="3341" spans="2:2" ht="13.95" customHeight="1">
      <c r="B3341" s="16"/>
    </row>
    <row r="3342" spans="2:2" ht="13.95" customHeight="1">
      <c r="B3342" s="16"/>
    </row>
    <row r="3343" spans="2:2" ht="13.95" customHeight="1">
      <c r="B3343" s="16"/>
    </row>
    <row r="3344" spans="2:2" ht="13.95" customHeight="1">
      <c r="B3344" s="16"/>
    </row>
    <row r="3345" spans="2:2" ht="13.95" customHeight="1">
      <c r="B3345" s="16"/>
    </row>
    <row r="3346" spans="2:2" ht="13.95" customHeight="1">
      <c r="B3346" s="16"/>
    </row>
    <row r="3347" spans="2:2" ht="13.95" customHeight="1">
      <c r="B3347" s="16"/>
    </row>
    <row r="3348" spans="2:2" ht="13.95" customHeight="1">
      <c r="B3348" s="16"/>
    </row>
    <row r="3349" spans="2:2" ht="13.95" customHeight="1">
      <c r="B3349" s="16"/>
    </row>
    <row r="3350" spans="2:2" ht="13.95" customHeight="1">
      <c r="B3350" s="16"/>
    </row>
    <row r="3351" spans="2:2" ht="13.95" customHeight="1">
      <c r="B3351" s="16"/>
    </row>
    <row r="3352" spans="2:2" ht="13.95" customHeight="1">
      <c r="B3352" s="16"/>
    </row>
    <row r="3353" spans="2:2" ht="13.95" customHeight="1">
      <c r="B3353" s="16"/>
    </row>
    <row r="3354" spans="2:2" ht="13.95" customHeight="1">
      <c r="B3354" s="16"/>
    </row>
    <row r="3355" spans="2:2" ht="13.95" customHeight="1">
      <c r="B3355" s="16"/>
    </row>
    <row r="3356" spans="2:2" ht="13.95" customHeight="1">
      <c r="B3356" s="16"/>
    </row>
    <row r="3357" spans="2:2" ht="13.95" customHeight="1">
      <c r="B3357" s="16"/>
    </row>
    <row r="3358" spans="2:2" ht="13.95" customHeight="1">
      <c r="B3358" s="16"/>
    </row>
    <row r="3359" spans="2:2" ht="13.95" customHeight="1">
      <c r="B3359" s="16"/>
    </row>
    <row r="3360" spans="2:2" ht="13.95" customHeight="1">
      <c r="B3360" s="16"/>
    </row>
    <row r="3361" spans="2:2" ht="13.95" customHeight="1">
      <c r="B3361" s="16"/>
    </row>
    <row r="3362" spans="2:2" ht="13.95" customHeight="1">
      <c r="B3362" s="16"/>
    </row>
    <row r="3363" spans="2:2" ht="13.95" customHeight="1">
      <c r="B3363" s="16"/>
    </row>
    <row r="3364" spans="2:2" ht="13.95" customHeight="1">
      <c r="B3364" s="16"/>
    </row>
    <row r="3365" spans="2:2" ht="13.95" customHeight="1">
      <c r="B3365" s="16"/>
    </row>
    <row r="3366" spans="2:2" ht="13.95" customHeight="1">
      <c r="B3366" s="16"/>
    </row>
    <row r="3367" spans="2:2" ht="13.95" customHeight="1">
      <c r="B3367" s="16"/>
    </row>
    <row r="3368" spans="2:2" ht="13.95" customHeight="1">
      <c r="B3368" s="16"/>
    </row>
    <row r="3369" spans="2:2" ht="13.95" customHeight="1">
      <c r="B3369" s="16"/>
    </row>
    <row r="3370" spans="2:2" ht="13.95" customHeight="1">
      <c r="B3370" s="16"/>
    </row>
    <row r="3371" spans="2:2" ht="13.95" customHeight="1">
      <c r="B3371" s="16"/>
    </row>
    <row r="3372" spans="2:2" ht="13.95" customHeight="1">
      <c r="B3372" s="16"/>
    </row>
    <row r="3373" spans="2:2" ht="13.95" customHeight="1">
      <c r="B3373" s="16"/>
    </row>
    <row r="3374" spans="2:2" ht="13.95" customHeight="1">
      <c r="B3374" s="16"/>
    </row>
    <row r="3375" spans="2:2" ht="13.95" customHeight="1">
      <c r="B3375" s="16"/>
    </row>
    <row r="3376" spans="2:2" ht="13.95" customHeight="1">
      <c r="B3376" s="16"/>
    </row>
    <row r="3377" spans="2:2" ht="13.95" customHeight="1">
      <c r="B3377" s="16"/>
    </row>
    <row r="3378" spans="2:2" ht="13.95" customHeight="1">
      <c r="B3378" s="16"/>
    </row>
    <row r="3379" spans="2:2" ht="13.95" customHeight="1">
      <c r="B3379" s="16"/>
    </row>
    <row r="3380" spans="2:2" ht="13.95" customHeight="1">
      <c r="B3380" s="16"/>
    </row>
    <row r="3381" spans="2:2" ht="13.95" customHeight="1">
      <c r="B3381" s="16"/>
    </row>
    <row r="3382" spans="2:2" ht="13.95" customHeight="1">
      <c r="B3382" s="16"/>
    </row>
    <row r="3383" spans="2:2" ht="13.95" customHeight="1">
      <c r="B3383" s="16"/>
    </row>
    <row r="3384" spans="2:2" ht="13.95" customHeight="1">
      <c r="B3384" s="16"/>
    </row>
    <row r="3385" spans="2:2" ht="13.95" customHeight="1">
      <c r="B3385" s="16"/>
    </row>
    <row r="3386" spans="2:2" ht="13.95" customHeight="1">
      <c r="B3386" s="16"/>
    </row>
    <row r="3387" spans="2:2" ht="13.95" customHeight="1">
      <c r="B3387" s="16"/>
    </row>
    <row r="3388" spans="2:2" ht="13.95" customHeight="1">
      <c r="B3388" s="16"/>
    </row>
    <row r="3389" spans="2:2" ht="13.95" customHeight="1">
      <c r="B3389" s="16"/>
    </row>
    <row r="3390" spans="2:2" ht="13.95" customHeight="1">
      <c r="B3390" s="16"/>
    </row>
    <row r="3391" spans="2:2" ht="13.95" customHeight="1">
      <c r="B3391" s="16"/>
    </row>
    <row r="3392" spans="2:2" ht="13.95" customHeight="1">
      <c r="B3392" s="16"/>
    </row>
    <row r="3393" spans="2:2" ht="13.95" customHeight="1">
      <c r="B3393" s="16"/>
    </row>
    <row r="3394" spans="2:2" ht="13.95" customHeight="1">
      <c r="B3394" s="16"/>
    </row>
    <row r="3395" spans="2:2" ht="13.95" customHeight="1">
      <c r="B3395" s="16"/>
    </row>
    <row r="3396" spans="2:2" ht="13.95" customHeight="1">
      <c r="B3396" s="16"/>
    </row>
    <row r="3397" spans="2:2" ht="13.95" customHeight="1">
      <c r="B3397" s="16"/>
    </row>
    <row r="3398" spans="2:2" ht="13.95" customHeight="1">
      <c r="B3398" s="16"/>
    </row>
    <row r="3399" spans="2:2" ht="13.95" customHeight="1">
      <c r="B3399" s="16"/>
    </row>
    <row r="3400" spans="2:2" ht="13.95" customHeight="1">
      <c r="B3400" s="16"/>
    </row>
    <row r="3401" spans="2:2" ht="13.95" customHeight="1">
      <c r="B3401" s="16"/>
    </row>
    <row r="3402" spans="2:2" ht="13.95" customHeight="1">
      <c r="B3402" s="16"/>
    </row>
    <row r="3403" spans="2:2" ht="13.95" customHeight="1">
      <c r="B3403" s="16"/>
    </row>
    <row r="3404" spans="2:2" ht="13.95" customHeight="1">
      <c r="B3404" s="16"/>
    </row>
    <row r="3405" spans="2:2" ht="13.95" customHeight="1">
      <c r="B3405" s="16"/>
    </row>
    <row r="3406" spans="2:2" ht="13.95" customHeight="1">
      <c r="B3406" s="16"/>
    </row>
    <row r="3407" spans="2:2" ht="13.95" customHeight="1">
      <c r="B3407" s="16"/>
    </row>
    <row r="3408" spans="2:2" ht="13.95" customHeight="1">
      <c r="B3408" s="16"/>
    </row>
    <row r="3409" spans="2:2" ht="13.95" customHeight="1">
      <c r="B3409" s="16"/>
    </row>
    <row r="3410" spans="2:2" ht="13.95" customHeight="1">
      <c r="B3410" s="16"/>
    </row>
    <row r="3411" spans="2:2" ht="13.95" customHeight="1">
      <c r="B3411" s="16"/>
    </row>
    <row r="3412" spans="2:2" ht="13.95" customHeight="1">
      <c r="B3412" s="16"/>
    </row>
    <row r="3413" spans="2:2" ht="13.95" customHeight="1">
      <c r="B3413" s="16"/>
    </row>
    <row r="3414" spans="2:2" ht="13.95" customHeight="1">
      <c r="B3414" s="16"/>
    </row>
    <row r="3415" spans="2:2" ht="13.95" customHeight="1">
      <c r="B3415" s="16"/>
    </row>
    <row r="3416" spans="2:2" ht="13.95" customHeight="1">
      <c r="B3416" s="16"/>
    </row>
    <row r="3417" spans="2:2" ht="13.95" customHeight="1">
      <c r="B3417" s="16"/>
    </row>
    <row r="3418" spans="2:2" ht="13.95" customHeight="1">
      <c r="B3418" s="16"/>
    </row>
    <row r="3419" spans="2:2" ht="13.95" customHeight="1">
      <c r="B3419" s="16"/>
    </row>
    <row r="3420" spans="2:2" ht="13.95" customHeight="1">
      <c r="B3420" s="16"/>
    </row>
    <row r="3421" spans="2:2" ht="13.95" customHeight="1">
      <c r="B3421" s="16"/>
    </row>
    <row r="3422" spans="2:2" ht="13.95" customHeight="1">
      <c r="B3422" s="16"/>
    </row>
    <row r="3423" spans="2:2" ht="13.95" customHeight="1">
      <c r="B3423" s="16"/>
    </row>
    <row r="3424" spans="2:2" ht="13.95" customHeight="1">
      <c r="B3424" s="16"/>
    </row>
    <row r="3425" spans="2:2" ht="13.95" customHeight="1">
      <c r="B3425" s="16"/>
    </row>
    <row r="3426" spans="2:2" ht="13.95" customHeight="1">
      <c r="B3426" s="16"/>
    </row>
    <row r="3427" spans="2:2" ht="13.95" customHeight="1">
      <c r="B3427" s="16"/>
    </row>
    <row r="3428" spans="2:2" ht="13.95" customHeight="1">
      <c r="B3428" s="16"/>
    </row>
    <row r="3429" spans="2:2" ht="13.95" customHeight="1">
      <c r="B3429" s="16"/>
    </row>
    <row r="3430" spans="2:2" ht="13.95" customHeight="1">
      <c r="B3430" s="16"/>
    </row>
    <row r="3431" spans="2:2" ht="13.95" customHeight="1">
      <c r="B3431" s="16"/>
    </row>
    <row r="3432" spans="2:2" ht="13.95" customHeight="1">
      <c r="B3432" s="16"/>
    </row>
    <row r="3433" spans="2:2" ht="13.95" customHeight="1">
      <c r="B3433" s="16"/>
    </row>
    <row r="3434" spans="2:2" ht="13.95" customHeight="1">
      <c r="B3434" s="16"/>
    </row>
    <row r="3435" spans="2:2" ht="13.95" customHeight="1">
      <c r="B3435" s="16"/>
    </row>
    <row r="3436" spans="2:2" ht="13.95" customHeight="1">
      <c r="B3436" s="16"/>
    </row>
    <row r="3437" spans="2:2" ht="13.95" customHeight="1">
      <c r="B3437" s="16"/>
    </row>
    <row r="3438" spans="2:2" ht="13.95" customHeight="1">
      <c r="B3438" s="16"/>
    </row>
    <row r="3439" spans="2:2" ht="13.95" customHeight="1">
      <c r="B3439" s="16"/>
    </row>
    <row r="3440" spans="2:2" ht="13.95" customHeight="1">
      <c r="B3440" s="16"/>
    </row>
    <row r="3441" spans="2:2" ht="13.95" customHeight="1">
      <c r="B3441" s="16"/>
    </row>
    <row r="3442" spans="2:2" ht="13.95" customHeight="1">
      <c r="B3442" s="16"/>
    </row>
    <row r="3443" spans="2:2" ht="13.95" customHeight="1">
      <c r="B3443" s="16"/>
    </row>
    <row r="3444" spans="2:2" ht="13.95" customHeight="1">
      <c r="B3444" s="16"/>
    </row>
    <row r="3445" spans="2:2" ht="13.95" customHeight="1">
      <c r="B3445" s="16"/>
    </row>
    <row r="3446" spans="2:2" ht="13.95" customHeight="1">
      <c r="B3446" s="16"/>
    </row>
    <row r="3447" spans="2:2" ht="13.95" customHeight="1">
      <c r="B3447" s="16"/>
    </row>
    <row r="3448" spans="2:2" ht="13.95" customHeight="1">
      <c r="B3448" s="16"/>
    </row>
    <row r="3449" spans="2:2" ht="13.95" customHeight="1">
      <c r="B3449" s="16"/>
    </row>
    <row r="3450" spans="2:2" ht="13.95" customHeight="1">
      <c r="B3450" s="16"/>
    </row>
    <row r="3451" spans="2:2" ht="13.95" customHeight="1">
      <c r="B3451" s="16"/>
    </row>
    <row r="3452" spans="2:2" ht="13.95" customHeight="1">
      <c r="B3452" s="16"/>
    </row>
    <row r="3453" spans="2:2" ht="13.95" customHeight="1">
      <c r="B3453" s="16"/>
    </row>
    <row r="3454" spans="2:2" ht="13.95" customHeight="1">
      <c r="B3454" s="16"/>
    </row>
    <row r="3455" spans="2:2" ht="13.95" customHeight="1">
      <c r="B3455" s="16"/>
    </row>
    <row r="3456" spans="2:2" ht="13.95" customHeight="1">
      <c r="B3456" s="16"/>
    </row>
    <row r="3457" spans="2:2" ht="13.95" customHeight="1">
      <c r="B3457" s="16"/>
    </row>
    <row r="3458" spans="2:2" ht="13.95" customHeight="1">
      <c r="B3458" s="16"/>
    </row>
    <row r="3459" spans="2:2" ht="13.95" customHeight="1">
      <c r="B3459" s="16"/>
    </row>
    <row r="3460" spans="2:2" ht="13.95" customHeight="1">
      <c r="B3460" s="16"/>
    </row>
    <row r="3461" spans="2:2" ht="13.95" customHeight="1">
      <c r="B3461" s="16"/>
    </row>
    <row r="3462" spans="2:2" ht="13.95" customHeight="1">
      <c r="B3462" s="16"/>
    </row>
    <row r="3463" spans="2:2" ht="13.95" customHeight="1">
      <c r="B3463" s="16"/>
    </row>
    <row r="3464" spans="2:2" ht="13.95" customHeight="1">
      <c r="B3464" s="16"/>
    </row>
    <row r="3465" spans="2:2" ht="13.95" customHeight="1">
      <c r="B3465" s="16"/>
    </row>
    <row r="3466" spans="2:2" ht="13.95" customHeight="1">
      <c r="B3466" s="16"/>
    </row>
    <row r="3467" spans="2:2" ht="13.95" customHeight="1">
      <c r="B3467" s="16"/>
    </row>
    <row r="3468" spans="2:2" ht="13.95" customHeight="1">
      <c r="B3468" s="16"/>
    </row>
    <row r="3469" spans="2:2" ht="13.95" customHeight="1">
      <c r="B3469" s="16"/>
    </row>
    <row r="3470" spans="2:2" ht="13.95" customHeight="1">
      <c r="B3470" s="16"/>
    </row>
    <row r="3471" spans="2:2" ht="13.95" customHeight="1">
      <c r="B3471" s="16"/>
    </row>
    <row r="3472" spans="2:2" ht="13.95" customHeight="1">
      <c r="B3472" s="16"/>
    </row>
    <row r="3473" spans="2:2" ht="13.95" customHeight="1">
      <c r="B3473" s="16"/>
    </row>
    <row r="3474" spans="2:2" ht="13.95" customHeight="1">
      <c r="B3474" s="16"/>
    </row>
    <row r="3475" spans="2:2" ht="13.95" customHeight="1">
      <c r="B3475" s="16"/>
    </row>
    <row r="3476" spans="2:2" ht="13.95" customHeight="1">
      <c r="B3476" s="16"/>
    </row>
    <row r="3477" spans="2:2" ht="13.95" customHeight="1">
      <c r="B3477" s="16"/>
    </row>
    <row r="3478" spans="2:2" ht="13.95" customHeight="1">
      <c r="B3478" s="16"/>
    </row>
    <row r="3479" spans="2:2" ht="13.95" customHeight="1">
      <c r="B3479" s="16"/>
    </row>
    <row r="3480" spans="2:2" ht="13.95" customHeight="1">
      <c r="B3480" s="16"/>
    </row>
    <row r="3481" spans="2:2" ht="13.95" customHeight="1">
      <c r="B3481" s="16"/>
    </row>
    <row r="3482" spans="2:2" ht="13.95" customHeight="1">
      <c r="B3482" s="16"/>
    </row>
    <row r="3483" spans="2:2" ht="13.95" customHeight="1">
      <c r="B3483" s="16"/>
    </row>
    <row r="3484" spans="2:2" ht="13.95" customHeight="1">
      <c r="B3484" s="16"/>
    </row>
    <row r="3485" spans="2:2" ht="13.95" customHeight="1">
      <c r="B3485" s="16"/>
    </row>
    <row r="3486" spans="2:2" ht="13.95" customHeight="1">
      <c r="B3486" s="16"/>
    </row>
    <row r="3487" spans="2:2" ht="13.95" customHeight="1">
      <c r="B3487" s="16"/>
    </row>
    <row r="3488" spans="2:2" ht="13.95" customHeight="1">
      <c r="B3488" s="16"/>
    </row>
    <row r="3489" spans="2:2" ht="13.95" customHeight="1">
      <c r="B3489" s="16"/>
    </row>
    <row r="3490" spans="2:2" ht="13.95" customHeight="1">
      <c r="B3490" s="16"/>
    </row>
    <row r="3491" spans="2:2" ht="13.95" customHeight="1">
      <c r="B3491" s="16"/>
    </row>
    <row r="3492" spans="2:2" ht="13.95" customHeight="1">
      <c r="B3492" s="16"/>
    </row>
    <row r="3493" spans="2:2" ht="13.95" customHeight="1">
      <c r="B3493" s="16"/>
    </row>
    <row r="3494" spans="2:2" ht="13.95" customHeight="1">
      <c r="B3494" s="16"/>
    </row>
    <row r="3495" spans="2:2" ht="13.95" customHeight="1">
      <c r="B3495" s="16"/>
    </row>
    <row r="3496" spans="2:2" ht="13.95" customHeight="1">
      <c r="B3496" s="16"/>
    </row>
    <row r="3497" spans="2:2" ht="13.95" customHeight="1">
      <c r="B3497" s="16"/>
    </row>
    <row r="3498" spans="2:2" ht="13.95" customHeight="1">
      <c r="B3498" s="16"/>
    </row>
    <row r="3499" spans="2:2" ht="13.95" customHeight="1">
      <c r="B3499" s="16"/>
    </row>
    <row r="3500" spans="2:2" ht="13.95" customHeight="1">
      <c r="B3500" s="16"/>
    </row>
    <row r="3501" spans="2:2" ht="13.95" customHeight="1">
      <c r="B3501" s="16"/>
    </row>
    <row r="3502" spans="2:2" ht="13.95" customHeight="1">
      <c r="B3502" s="16"/>
    </row>
    <row r="3503" spans="2:2" ht="13.95" customHeight="1">
      <c r="B3503" s="16"/>
    </row>
    <row r="3504" spans="2:2" ht="13.95" customHeight="1">
      <c r="B3504" s="16"/>
    </row>
    <row r="3505" spans="2:2" ht="13.95" customHeight="1">
      <c r="B3505" s="16"/>
    </row>
    <row r="3506" spans="2:2" ht="13.95" customHeight="1">
      <c r="B3506" s="16"/>
    </row>
    <row r="3507" spans="2:2" ht="13.95" customHeight="1">
      <c r="B3507" s="16"/>
    </row>
    <row r="3508" spans="2:2" ht="13.95" customHeight="1">
      <c r="B3508" s="16"/>
    </row>
    <row r="3509" spans="2:2" ht="13.95" customHeight="1">
      <c r="B3509" s="16"/>
    </row>
    <row r="3510" spans="2:2" ht="13.95" customHeight="1">
      <c r="B3510" s="16"/>
    </row>
    <row r="3511" spans="2:2" ht="13.95" customHeight="1">
      <c r="B3511" s="16"/>
    </row>
    <row r="3512" spans="2:2" ht="13.95" customHeight="1">
      <c r="B3512" s="16"/>
    </row>
    <row r="3513" spans="2:2" ht="13.95" customHeight="1">
      <c r="B3513" s="16"/>
    </row>
    <row r="3514" spans="2:2" ht="13.95" customHeight="1">
      <c r="B3514" s="16"/>
    </row>
    <row r="3515" spans="2:2" ht="13.95" customHeight="1">
      <c r="B3515" s="16"/>
    </row>
    <row r="3516" spans="2:2" ht="13.95" customHeight="1">
      <c r="B3516" s="16"/>
    </row>
    <row r="3517" spans="2:2" ht="13.95" customHeight="1">
      <c r="B3517" s="16"/>
    </row>
    <row r="3518" spans="2:2" ht="13.95" customHeight="1">
      <c r="B3518" s="16"/>
    </row>
    <row r="3519" spans="2:2" ht="13.95" customHeight="1">
      <c r="B3519" s="16"/>
    </row>
    <row r="3520" spans="2:2" ht="13.95" customHeight="1">
      <c r="B3520" s="16"/>
    </row>
    <row r="3521" spans="2:2" ht="13.95" customHeight="1">
      <c r="B3521" s="16"/>
    </row>
    <row r="3522" spans="2:2" ht="13.95" customHeight="1">
      <c r="B3522" s="16"/>
    </row>
    <row r="3523" spans="2:2" ht="13.95" customHeight="1">
      <c r="B3523" s="16"/>
    </row>
    <row r="3524" spans="2:2" ht="13.95" customHeight="1">
      <c r="B3524" s="16"/>
    </row>
    <row r="3525" spans="2:2" ht="13.95" customHeight="1">
      <c r="B3525" s="16"/>
    </row>
    <row r="3526" spans="2:2" ht="13.95" customHeight="1">
      <c r="B3526" s="16"/>
    </row>
    <row r="3527" spans="2:2" ht="13.95" customHeight="1">
      <c r="B3527" s="16"/>
    </row>
    <row r="3528" spans="2:2" ht="13.95" customHeight="1">
      <c r="B3528" s="16"/>
    </row>
    <row r="3529" spans="2:2" ht="13.95" customHeight="1">
      <c r="B3529" s="16"/>
    </row>
    <row r="3530" spans="2:2" ht="13.95" customHeight="1">
      <c r="B3530" s="16"/>
    </row>
    <row r="3531" spans="2:2" ht="13.95" customHeight="1">
      <c r="B3531" s="16"/>
    </row>
    <row r="3532" spans="2:2" ht="13.95" customHeight="1">
      <c r="B3532" s="16"/>
    </row>
    <row r="3533" spans="2:2" ht="13.95" customHeight="1">
      <c r="B3533" s="16"/>
    </row>
    <row r="3534" spans="2:2" ht="13.95" customHeight="1">
      <c r="B3534" s="16"/>
    </row>
    <row r="3535" spans="2:2" ht="13.95" customHeight="1">
      <c r="B3535" s="16"/>
    </row>
    <row r="3536" spans="2:2" ht="13.95" customHeight="1">
      <c r="B3536" s="16"/>
    </row>
    <row r="3537" spans="2:2" ht="13.95" customHeight="1">
      <c r="B3537" s="16"/>
    </row>
    <row r="3538" spans="2:2" ht="13.95" customHeight="1">
      <c r="B3538" s="16"/>
    </row>
    <row r="3539" spans="2:2" ht="13.95" customHeight="1">
      <c r="B3539" s="16"/>
    </row>
    <row r="3540" spans="2:2" ht="13.95" customHeight="1">
      <c r="B3540" s="16"/>
    </row>
    <row r="3541" spans="2:2" ht="13.95" customHeight="1">
      <c r="B3541" s="16"/>
    </row>
    <row r="3542" spans="2:2" ht="13.95" customHeight="1">
      <c r="B3542" s="16"/>
    </row>
    <row r="3543" spans="2:2" ht="13.95" customHeight="1">
      <c r="B3543" s="16"/>
    </row>
    <row r="3544" spans="2:2" ht="13.95" customHeight="1">
      <c r="B3544" s="16"/>
    </row>
    <row r="3545" spans="2:2" ht="13.95" customHeight="1">
      <c r="B3545" s="16"/>
    </row>
    <row r="3546" spans="2:2" ht="13.95" customHeight="1">
      <c r="B3546" s="16"/>
    </row>
    <row r="3547" spans="2:2" ht="13.95" customHeight="1">
      <c r="B3547" s="16"/>
    </row>
    <row r="3548" spans="2:2" ht="13.95" customHeight="1">
      <c r="B3548" s="16"/>
    </row>
    <row r="3549" spans="2:2" ht="13.95" customHeight="1">
      <c r="B3549" s="16"/>
    </row>
    <row r="3550" spans="2:2" ht="13.95" customHeight="1">
      <c r="B3550" s="16"/>
    </row>
    <row r="3551" spans="2:2" ht="13.95" customHeight="1">
      <c r="B3551" s="16"/>
    </row>
    <row r="3552" spans="2:2" ht="13.95" customHeight="1">
      <c r="B3552" s="16"/>
    </row>
    <row r="3553" spans="2:2" ht="13.95" customHeight="1">
      <c r="B3553" s="16"/>
    </row>
    <row r="3554" spans="2:2" ht="13.95" customHeight="1">
      <c r="B3554" s="16"/>
    </row>
    <row r="3555" spans="2:2" ht="13.95" customHeight="1">
      <c r="B3555" s="16"/>
    </row>
    <row r="3556" spans="2:2" ht="13.95" customHeight="1">
      <c r="B3556" s="16"/>
    </row>
    <row r="3557" spans="2:2" ht="13.95" customHeight="1">
      <c r="B3557" s="16"/>
    </row>
    <row r="3558" spans="2:2" ht="13.95" customHeight="1">
      <c r="B3558" s="16"/>
    </row>
    <row r="3559" spans="2:2" ht="13.95" customHeight="1">
      <c r="B3559" s="16"/>
    </row>
    <row r="3560" spans="2:2" ht="13.95" customHeight="1">
      <c r="B3560" s="16"/>
    </row>
    <row r="3561" spans="2:2" ht="13.95" customHeight="1">
      <c r="B3561" s="16"/>
    </row>
    <row r="3562" spans="2:2" ht="13.95" customHeight="1">
      <c r="B3562" s="16"/>
    </row>
    <row r="3563" spans="2:2" ht="13.95" customHeight="1">
      <c r="B3563" s="16"/>
    </row>
    <row r="3564" spans="2:2" ht="13.95" customHeight="1">
      <c r="B3564" s="16"/>
    </row>
    <row r="3565" spans="2:2" ht="13.95" customHeight="1">
      <c r="B3565" s="16"/>
    </row>
    <row r="3566" spans="2:2" ht="13.95" customHeight="1">
      <c r="B3566" s="16"/>
    </row>
    <row r="3567" spans="2:2" ht="13.95" customHeight="1">
      <c r="B3567" s="16"/>
    </row>
    <row r="3568" spans="2:2" ht="13.95" customHeight="1">
      <c r="B3568" s="16"/>
    </row>
    <row r="3569" spans="2:2" ht="13.95" customHeight="1">
      <c r="B3569" s="16"/>
    </row>
    <row r="3570" spans="2:2" ht="13.95" customHeight="1">
      <c r="B3570" s="16"/>
    </row>
    <row r="3571" spans="2:2" ht="13.95" customHeight="1">
      <c r="B3571" s="16"/>
    </row>
    <row r="3572" spans="2:2" ht="13.95" customHeight="1">
      <c r="B3572" s="16"/>
    </row>
    <row r="3573" spans="2:2" ht="13.95" customHeight="1">
      <c r="B3573" s="16"/>
    </row>
    <row r="3574" spans="2:2" ht="13.95" customHeight="1">
      <c r="B3574" s="16"/>
    </row>
    <row r="3575" spans="2:2" ht="13.95" customHeight="1">
      <c r="B3575" s="16"/>
    </row>
    <row r="3576" spans="2:2" ht="13.95" customHeight="1">
      <c r="B3576" s="16"/>
    </row>
    <row r="3577" spans="2:2" ht="13.95" customHeight="1">
      <c r="B3577" s="16"/>
    </row>
    <row r="3578" spans="2:2" ht="13.95" customHeight="1">
      <c r="B3578" s="16"/>
    </row>
    <row r="3579" spans="2:2" ht="13.95" customHeight="1">
      <c r="B3579" s="16"/>
    </row>
    <row r="3580" spans="2:2" ht="13.95" customHeight="1">
      <c r="B3580" s="16"/>
    </row>
    <row r="3581" spans="2:2" ht="13.95" customHeight="1">
      <c r="B3581" s="16"/>
    </row>
    <row r="3582" spans="2:2" ht="13.95" customHeight="1">
      <c r="B3582" s="16"/>
    </row>
    <row r="3583" spans="2:2" ht="13.95" customHeight="1">
      <c r="B3583" s="16"/>
    </row>
    <row r="3584" spans="2:2" ht="13.95" customHeight="1">
      <c r="B3584" s="16"/>
    </row>
    <row r="3585" spans="2:2" ht="13.95" customHeight="1">
      <c r="B3585" s="16"/>
    </row>
    <row r="3586" spans="2:2" ht="13.95" customHeight="1">
      <c r="B3586" s="16"/>
    </row>
    <row r="3587" spans="2:2" ht="13.95" customHeight="1">
      <c r="B3587" s="16"/>
    </row>
    <row r="3588" spans="2:2" ht="13.95" customHeight="1">
      <c r="B3588" s="16"/>
    </row>
    <row r="3589" spans="2:2" ht="13.95" customHeight="1">
      <c r="B3589" s="16"/>
    </row>
    <row r="3590" spans="2:2" ht="13.95" customHeight="1">
      <c r="B3590" s="16"/>
    </row>
    <row r="3591" spans="2:2" ht="13.95" customHeight="1">
      <c r="B3591" s="16"/>
    </row>
    <row r="3592" spans="2:2" ht="13.95" customHeight="1">
      <c r="B3592" s="16"/>
    </row>
    <row r="3593" spans="2:2" ht="13.95" customHeight="1">
      <c r="B3593" s="16"/>
    </row>
    <row r="3594" spans="2:2" ht="13.95" customHeight="1">
      <c r="B3594" s="16"/>
    </row>
    <row r="3595" spans="2:2" ht="13.95" customHeight="1">
      <c r="B3595" s="16"/>
    </row>
    <row r="3596" spans="2:2" ht="13.95" customHeight="1">
      <c r="B3596" s="16"/>
    </row>
    <row r="3597" spans="2:2" ht="13.95" customHeight="1">
      <c r="B3597" s="16"/>
    </row>
    <row r="3598" spans="2:2" ht="13.95" customHeight="1">
      <c r="B3598" s="16"/>
    </row>
    <row r="3599" spans="2:2" ht="13.95" customHeight="1">
      <c r="B3599" s="16"/>
    </row>
    <row r="3600" spans="2:2" ht="13.95" customHeight="1">
      <c r="B3600" s="16"/>
    </row>
    <row r="3601" spans="2:2" ht="13.95" customHeight="1">
      <c r="B3601" s="16"/>
    </row>
    <row r="3602" spans="2:2" ht="13.95" customHeight="1">
      <c r="B3602" s="16"/>
    </row>
    <row r="3603" spans="2:2" ht="13.95" customHeight="1">
      <c r="B3603" s="16"/>
    </row>
    <row r="3604" spans="2:2" ht="13.95" customHeight="1">
      <c r="B3604" s="16"/>
    </row>
    <row r="3605" spans="2:2" ht="13.95" customHeight="1">
      <c r="B3605" s="16"/>
    </row>
    <row r="3606" spans="2:2" ht="13.95" customHeight="1">
      <c r="B3606" s="16"/>
    </row>
    <row r="3607" spans="2:2" ht="13.95" customHeight="1">
      <c r="B3607" s="16"/>
    </row>
    <row r="3608" spans="2:2" ht="13.95" customHeight="1">
      <c r="B3608" s="16"/>
    </row>
    <row r="3609" spans="2:2" ht="13.95" customHeight="1">
      <c r="B3609" s="16"/>
    </row>
    <row r="3610" spans="2:2" ht="13.95" customHeight="1">
      <c r="B3610" s="16"/>
    </row>
    <row r="3611" spans="2:2" ht="13.95" customHeight="1">
      <c r="B3611" s="16"/>
    </row>
    <row r="3612" spans="2:2" ht="13.95" customHeight="1">
      <c r="B3612" s="16"/>
    </row>
    <row r="3613" spans="2:2" ht="13.95" customHeight="1">
      <c r="B3613" s="16"/>
    </row>
    <row r="3614" spans="2:2" ht="13.95" customHeight="1">
      <c r="B3614" s="16"/>
    </row>
    <row r="3615" spans="2:2" ht="13.95" customHeight="1">
      <c r="B3615" s="16"/>
    </row>
    <row r="3616" spans="2:2" ht="13.95" customHeight="1">
      <c r="B3616" s="16"/>
    </row>
    <row r="3617" spans="2:2" ht="13.95" customHeight="1">
      <c r="B3617" s="16"/>
    </row>
    <row r="3618" spans="2:2" ht="13.95" customHeight="1">
      <c r="B3618" s="16"/>
    </row>
    <row r="3619" spans="2:2" ht="13.95" customHeight="1">
      <c r="B3619" s="16"/>
    </row>
    <row r="3620" spans="2:2" ht="13.95" customHeight="1">
      <c r="B3620" s="16"/>
    </row>
    <row r="3621" spans="2:2" ht="13.95" customHeight="1">
      <c r="B3621" s="16"/>
    </row>
    <row r="3622" spans="2:2" ht="13.95" customHeight="1">
      <c r="B3622" s="16"/>
    </row>
    <row r="3623" spans="2:2" ht="13.95" customHeight="1">
      <c r="B3623" s="16"/>
    </row>
    <row r="3624" spans="2:2" ht="13.95" customHeight="1">
      <c r="B3624" s="16"/>
    </row>
    <row r="3625" spans="2:2" ht="13.95" customHeight="1">
      <c r="B3625" s="16"/>
    </row>
    <row r="3626" spans="2:2" ht="13.95" customHeight="1">
      <c r="B3626" s="16"/>
    </row>
    <row r="3627" spans="2:2" ht="13.95" customHeight="1">
      <c r="B3627" s="16"/>
    </row>
    <row r="3628" spans="2:2" ht="13.95" customHeight="1">
      <c r="B3628" s="16"/>
    </row>
    <row r="3629" spans="2:2" ht="13.95" customHeight="1">
      <c r="B3629" s="16"/>
    </row>
    <row r="3630" spans="2:2" ht="13.95" customHeight="1">
      <c r="B3630" s="16"/>
    </row>
    <row r="3631" spans="2:2" ht="13.95" customHeight="1">
      <c r="B3631" s="16"/>
    </row>
    <row r="3632" spans="2:2" ht="13.95" customHeight="1">
      <c r="B3632" s="16"/>
    </row>
    <row r="3633" spans="2:2" ht="13.95" customHeight="1">
      <c r="B3633" s="16"/>
    </row>
    <row r="3634" spans="2:2" ht="13.95" customHeight="1">
      <c r="B3634" s="16"/>
    </row>
    <row r="3635" spans="2:2" ht="13.95" customHeight="1">
      <c r="B3635" s="16"/>
    </row>
    <row r="3636" spans="2:2" ht="13.95" customHeight="1">
      <c r="B3636" s="16"/>
    </row>
    <row r="3637" spans="2:2" ht="13.95" customHeight="1">
      <c r="B3637" s="16"/>
    </row>
    <row r="3638" spans="2:2" ht="13.95" customHeight="1">
      <c r="B3638" s="16"/>
    </row>
    <row r="3639" spans="2:2" ht="13.95" customHeight="1">
      <c r="B3639" s="16"/>
    </row>
    <row r="3640" spans="2:2" ht="13.95" customHeight="1">
      <c r="B3640" s="16"/>
    </row>
    <row r="3641" spans="2:2" ht="13.95" customHeight="1">
      <c r="B3641" s="16"/>
    </row>
    <row r="3642" spans="2:2" ht="13.95" customHeight="1">
      <c r="B3642" s="16"/>
    </row>
    <row r="3643" spans="2:2" ht="13.95" customHeight="1">
      <c r="B3643" s="16"/>
    </row>
    <row r="3644" spans="2:2" ht="13.95" customHeight="1">
      <c r="B3644" s="16"/>
    </row>
    <row r="3645" spans="2:2" ht="13.95" customHeight="1">
      <c r="B3645" s="16"/>
    </row>
    <row r="3646" spans="2:2" ht="13.95" customHeight="1">
      <c r="B3646" s="16"/>
    </row>
    <row r="3647" spans="2:2" ht="13.95" customHeight="1">
      <c r="B3647" s="16"/>
    </row>
    <row r="3648" spans="2:2" ht="13.95" customHeight="1">
      <c r="B3648" s="16"/>
    </row>
    <row r="3649" spans="2:2" ht="13.95" customHeight="1">
      <c r="B3649" s="16"/>
    </row>
    <row r="3650" spans="2:2" ht="13.95" customHeight="1">
      <c r="B3650" s="16"/>
    </row>
    <row r="3651" spans="2:2" ht="13.95" customHeight="1">
      <c r="B3651" s="16"/>
    </row>
    <row r="3652" spans="2:2" ht="13.95" customHeight="1">
      <c r="B3652" s="16"/>
    </row>
    <row r="3653" spans="2:2" ht="13.95" customHeight="1">
      <c r="B3653" s="16"/>
    </row>
    <row r="3654" spans="2:2" ht="13.95" customHeight="1">
      <c r="B3654" s="16"/>
    </row>
    <row r="3655" spans="2:2" ht="13.95" customHeight="1">
      <c r="B3655" s="16"/>
    </row>
    <row r="3656" spans="2:2" ht="13.95" customHeight="1">
      <c r="B3656" s="16"/>
    </row>
    <row r="3657" spans="2:2" ht="13.95" customHeight="1">
      <c r="B3657" s="16"/>
    </row>
    <row r="3658" spans="2:2" ht="13.95" customHeight="1">
      <c r="B3658" s="16"/>
    </row>
    <row r="3659" spans="2:2" ht="13.95" customHeight="1">
      <c r="B3659" s="16"/>
    </row>
    <row r="3660" spans="2:2" ht="13.95" customHeight="1">
      <c r="B3660" s="16"/>
    </row>
    <row r="3661" spans="2:2" ht="13.95" customHeight="1">
      <c r="B3661" s="16"/>
    </row>
    <row r="3662" spans="2:2" ht="13.95" customHeight="1">
      <c r="B3662" s="16"/>
    </row>
    <row r="3663" spans="2:2" ht="13.95" customHeight="1">
      <c r="B3663" s="16"/>
    </row>
    <row r="3664" spans="2:2" ht="13.95" customHeight="1">
      <c r="B3664" s="16"/>
    </row>
    <row r="3665" spans="2:2" ht="13.95" customHeight="1">
      <c r="B3665" s="16"/>
    </row>
    <row r="3666" spans="2:2" ht="13.95" customHeight="1">
      <c r="B3666" s="16"/>
    </row>
    <row r="3667" spans="2:2" ht="13.95" customHeight="1">
      <c r="B3667" s="16"/>
    </row>
    <row r="3668" spans="2:2" ht="13.95" customHeight="1">
      <c r="B3668" s="16"/>
    </row>
    <row r="3669" spans="2:2" ht="13.95" customHeight="1">
      <c r="B3669" s="16"/>
    </row>
    <row r="3670" spans="2:2" ht="13.95" customHeight="1">
      <c r="B3670" s="16"/>
    </row>
    <row r="3671" spans="2:2" ht="13.95" customHeight="1">
      <c r="B3671" s="16"/>
    </row>
    <row r="3672" spans="2:2" ht="13.95" customHeight="1">
      <c r="B3672" s="16"/>
    </row>
    <row r="3673" spans="2:2" ht="13.95" customHeight="1">
      <c r="B3673" s="16"/>
    </row>
    <row r="3674" spans="2:2" ht="13.95" customHeight="1">
      <c r="B3674" s="16"/>
    </row>
    <row r="3675" spans="2:2" ht="13.95" customHeight="1">
      <c r="B3675" s="16"/>
    </row>
    <row r="3676" spans="2:2" ht="13.95" customHeight="1">
      <c r="B3676" s="16"/>
    </row>
    <row r="3677" spans="2:2" ht="13.95" customHeight="1">
      <c r="B3677" s="16"/>
    </row>
    <row r="3678" spans="2:2" ht="13.95" customHeight="1">
      <c r="B3678" s="16"/>
    </row>
    <row r="3679" spans="2:2" ht="13.95" customHeight="1">
      <c r="B3679" s="16"/>
    </row>
    <row r="3680" spans="2:2" ht="13.95" customHeight="1">
      <c r="B3680" s="16"/>
    </row>
    <row r="3681" spans="2:2" ht="13.95" customHeight="1">
      <c r="B3681" s="16"/>
    </row>
    <row r="3682" spans="2:2" ht="13.95" customHeight="1">
      <c r="B3682" s="16"/>
    </row>
    <row r="3683" spans="2:2" ht="13.95" customHeight="1">
      <c r="B3683" s="16"/>
    </row>
    <row r="3684" spans="2:2" ht="13.95" customHeight="1">
      <c r="B3684" s="16"/>
    </row>
    <row r="3685" spans="2:2" ht="13.95" customHeight="1">
      <c r="B3685" s="16"/>
    </row>
    <row r="3686" spans="2:2" ht="13.95" customHeight="1">
      <c r="B3686" s="16"/>
    </row>
    <row r="3687" spans="2:2" ht="13.95" customHeight="1">
      <c r="B3687" s="16"/>
    </row>
    <row r="3688" spans="2:2" ht="13.95" customHeight="1">
      <c r="B3688" s="16"/>
    </row>
    <row r="3689" spans="2:2" ht="13.95" customHeight="1">
      <c r="B3689" s="16"/>
    </row>
    <row r="3690" spans="2:2" ht="13.95" customHeight="1">
      <c r="B3690" s="16"/>
    </row>
    <row r="3691" spans="2:2" ht="13.95" customHeight="1">
      <c r="B3691" s="16"/>
    </row>
    <row r="3692" spans="2:2" ht="13.95" customHeight="1">
      <c r="B3692" s="16"/>
    </row>
    <row r="3693" spans="2:2" ht="13.95" customHeight="1">
      <c r="B3693" s="16"/>
    </row>
    <row r="3694" spans="2:2" ht="13.95" customHeight="1">
      <c r="B3694" s="16"/>
    </row>
    <row r="3695" spans="2:2" ht="13.95" customHeight="1">
      <c r="B3695" s="16"/>
    </row>
    <row r="3696" spans="2:2" ht="13.95" customHeight="1">
      <c r="B3696" s="16"/>
    </row>
    <row r="3697" spans="2:2" ht="13.95" customHeight="1">
      <c r="B3697" s="16"/>
    </row>
    <row r="3698" spans="2:2" ht="13.95" customHeight="1">
      <c r="B3698" s="16"/>
    </row>
    <row r="3699" spans="2:2" ht="13.95" customHeight="1">
      <c r="B3699" s="16"/>
    </row>
    <row r="3700" spans="2:2" ht="13.95" customHeight="1">
      <c r="B3700" s="16"/>
    </row>
    <row r="3701" spans="2:2" ht="13.95" customHeight="1">
      <c r="B3701" s="16"/>
    </row>
    <row r="3702" spans="2:2" ht="13.95" customHeight="1">
      <c r="B3702" s="16"/>
    </row>
    <row r="3703" spans="2:2" ht="13.95" customHeight="1">
      <c r="B3703" s="16"/>
    </row>
    <row r="3704" spans="2:2" ht="13.95" customHeight="1">
      <c r="B3704" s="16"/>
    </row>
    <row r="3705" spans="2:2" ht="13.95" customHeight="1">
      <c r="B3705" s="16"/>
    </row>
    <row r="3706" spans="2:2" ht="13.95" customHeight="1">
      <c r="B3706" s="16"/>
    </row>
    <row r="3707" spans="2:2" ht="13.95" customHeight="1">
      <c r="B3707" s="16"/>
    </row>
    <row r="3708" spans="2:2" ht="13.95" customHeight="1">
      <c r="B3708" s="16"/>
    </row>
    <row r="3709" spans="2:2" ht="13.95" customHeight="1">
      <c r="B3709" s="16"/>
    </row>
    <row r="3710" spans="2:2" ht="13.95" customHeight="1">
      <c r="B3710" s="16"/>
    </row>
    <row r="3711" spans="2:2" ht="13.95" customHeight="1">
      <c r="B3711" s="16"/>
    </row>
    <row r="3712" spans="2:2" ht="13.95" customHeight="1">
      <c r="B3712" s="16"/>
    </row>
    <row r="3713" spans="2:2" ht="13.95" customHeight="1">
      <c r="B3713" s="16"/>
    </row>
    <row r="3714" spans="2:2" ht="13.95" customHeight="1">
      <c r="B3714" s="16"/>
    </row>
    <row r="3715" spans="2:2" ht="13.95" customHeight="1">
      <c r="B3715" s="16"/>
    </row>
    <row r="3716" spans="2:2" ht="13.95" customHeight="1">
      <c r="B3716" s="16"/>
    </row>
    <row r="3717" spans="2:2" ht="13.95" customHeight="1">
      <c r="B3717" s="16"/>
    </row>
    <row r="3718" spans="2:2" ht="13.95" customHeight="1">
      <c r="B3718" s="16"/>
    </row>
    <row r="3719" spans="2:2" ht="13.95" customHeight="1">
      <c r="B3719" s="16"/>
    </row>
    <row r="3720" spans="2:2" ht="13.95" customHeight="1">
      <c r="B3720" s="16"/>
    </row>
    <row r="3721" spans="2:2" ht="13.95" customHeight="1">
      <c r="B3721" s="16"/>
    </row>
    <row r="3722" spans="2:2" ht="13.95" customHeight="1">
      <c r="B3722" s="16"/>
    </row>
    <row r="3723" spans="2:2" ht="13.95" customHeight="1">
      <c r="B3723" s="16"/>
    </row>
    <row r="3724" spans="2:2" ht="13.95" customHeight="1">
      <c r="B3724" s="16"/>
    </row>
    <row r="3725" spans="2:2" ht="13.95" customHeight="1">
      <c r="B3725" s="16"/>
    </row>
    <row r="3726" spans="2:2" ht="13.95" customHeight="1">
      <c r="B3726" s="16"/>
    </row>
    <row r="3727" spans="2:2" ht="13.95" customHeight="1">
      <c r="B3727" s="16"/>
    </row>
    <row r="3728" spans="2:2" ht="13.95" customHeight="1">
      <c r="B3728" s="16"/>
    </row>
    <row r="3729" spans="2:2" ht="13.95" customHeight="1">
      <c r="B3729" s="16"/>
    </row>
    <row r="3730" spans="2:2" ht="13.95" customHeight="1">
      <c r="B3730" s="16"/>
    </row>
    <row r="3731" spans="2:2" ht="13.95" customHeight="1">
      <c r="B3731" s="16"/>
    </row>
    <row r="3732" spans="2:2" ht="13.95" customHeight="1">
      <c r="B3732" s="16"/>
    </row>
    <row r="3733" spans="2:2" ht="13.95" customHeight="1">
      <c r="B3733" s="16"/>
    </row>
    <row r="3734" spans="2:2" ht="13.95" customHeight="1">
      <c r="B3734" s="16"/>
    </row>
    <row r="3735" spans="2:2" ht="13.95" customHeight="1">
      <c r="B3735" s="16"/>
    </row>
    <row r="3736" spans="2:2" ht="13.95" customHeight="1">
      <c r="B3736" s="16"/>
    </row>
    <row r="3737" spans="2:2" ht="13.95" customHeight="1">
      <c r="B3737" s="16"/>
    </row>
    <row r="3738" spans="2:2" ht="13.95" customHeight="1">
      <c r="B3738" s="16"/>
    </row>
    <row r="3739" spans="2:2" ht="13.95" customHeight="1">
      <c r="B3739" s="16"/>
    </row>
    <row r="3740" spans="2:2" ht="13.95" customHeight="1">
      <c r="B3740" s="16"/>
    </row>
    <row r="3741" spans="2:2" ht="13.95" customHeight="1">
      <c r="B3741" s="16"/>
    </row>
    <row r="3742" spans="2:2" ht="13.95" customHeight="1">
      <c r="B3742" s="16"/>
    </row>
    <row r="3743" spans="2:2" ht="13.95" customHeight="1">
      <c r="B3743" s="16"/>
    </row>
    <row r="3744" spans="2:2" ht="13.95" customHeight="1">
      <c r="B3744" s="16"/>
    </row>
    <row r="3745" spans="2:2" ht="13.95" customHeight="1">
      <c r="B3745" s="16"/>
    </row>
    <row r="3746" spans="2:2" ht="13.95" customHeight="1">
      <c r="B3746" s="16"/>
    </row>
    <row r="3747" spans="2:2" ht="13.95" customHeight="1">
      <c r="B3747" s="16"/>
    </row>
    <row r="3748" spans="2:2" ht="13.95" customHeight="1">
      <c r="B3748" s="16"/>
    </row>
    <row r="3749" spans="2:2" ht="13.95" customHeight="1">
      <c r="B3749" s="16"/>
    </row>
    <row r="3750" spans="2:2" ht="13.95" customHeight="1">
      <c r="B3750" s="16"/>
    </row>
    <row r="3751" spans="2:2" ht="13.95" customHeight="1">
      <c r="B3751" s="16"/>
    </row>
    <row r="3752" spans="2:2" ht="13.95" customHeight="1">
      <c r="B3752" s="16"/>
    </row>
    <row r="3753" spans="2:2" ht="13.95" customHeight="1">
      <c r="B3753" s="16"/>
    </row>
    <row r="3754" spans="2:2" ht="13.95" customHeight="1">
      <c r="B3754" s="16"/>
    </row>
    <row r="3755" spans="2:2" ht="13.95" customHeight="1">
      <c r="B3755" s="16"/>
    </row>
    <row r="3756" spans="2:2" ht="13.95" customHeight="1">
      <c r="B3756" s="16"/>
    </row>
    <row r="3757" spans="2:2" ht="13.95" customHeight="1">
      <c r="B3757" s="16"/>
    </row>
    <row r="3758" spans="2:2" ht="13.95" customHeight="1">
      <c r="B3758" s="16"/>
    </row>
    <row r="3759" spans="2:2" ht="13.95" customHeight="1">
      <c r="B3759" s="16"/>
    </row>
    <row r="3760" spans="2:2" ht="13.95" customHeight="1">
      <c r="B3760" s="16"/>
    </row>
    <row r="3761" spans="2:2" ht="13.95" customHeight="1">
      <c r="B3761" s="16"/>
    </row>
    <row r="3762" spans="2:2" ht="13.95" customHeight="1">
      <c r="B3762" s="16"/>
    </row>
    <row r="3763" spans="2:2" ht="13.95" customHeight="1">
      <c r="B3763" s="16"/>
    </row>
    <row r="3764" spans="2:2" ht="13.95" customHeight="1">
      <c r="B3764" s="16"/>
    </row>
    <row r="3765" spans="2:2" ht="13.95" customHeight="1">
      <c r="B3765" s="16"/>
    </row>
    <row r="3766" spans="2:2" ht="13.95" customHeight="1">
      <c r="B3766" s="16"/>
    </row>
    <row r="3767" spans="2:2" ht="13.95" customHeight="1">
      <c r="B3767" s="16"/>
    </row>
    <row r="3768" spans="2:2" ht="13.95" customHeight="1">
      <c r="B3768" s="16"/>
    </row>
    <row r="3769" spans="2:2" ht="13.95" customHeight="1">
      <c r="B3769" s="16"/>
    </row>
    <row r="3770" spans="2:2" ht="13.95" customHeight="1">
      <c r="B3770" s="16"/>
    </row>
    <row r="3771" spans="2:2" ht="13.95" customHeight="1">
      <c r="B3771" s="16"/>
    </row>
    <row r="3772" spans="2:2" ht="13.95" customHeight="1">
      <c r="B3772" s="16"/>
    </row>
    <row r="3773" spans="2:2" ht="13.95" customHeight="1">
      <c r="B3773" s="16"/>
    </row>
    <row r="3774" spans="2:2" ht="13.95" customHeight="1">
      <c r="B3774" s="16"/>
    </row>
    <row r="3775" spans="2:2" ht="13.95" customHeight="1">
      <c r="B3775" s="16"/>
    </row>
    <row r="3776" spans="2:2" ht="13.95" customHeight="1">
      <c r="B3776" s="16"/>
    </row>
    <row r="3777" spans="2:2" ht="13.95" customHeight="1">
      <c r="B3777" s="16"/>
    </row>
    <row r="3778" spans="2:2" ht="13.95" customHeight="1">
      <c r="B3778" s="16"/>
    </row>
    <row r="3779" spans="2:2" ht="13.95" customHeight="1">
      <c r="B3779" s="16"/>
    </row>
    <row r="3780" spans="2:2" ht="13.95" customHeight="1">
      <c r="B3780" s="16"/>
    </row>
    <row r="3781" spans="2:2" ht="13.95" customHeight="1">
      <c r="B3781" s="16"/>
    </row>
    <row r="3782" spans="2:2" ht="13.95" customHeight="1">
      <c r="B3782" s="16"/>
    </row>
    <row r="3783" spans="2:2" ht="13.95" customHeight="1">
      <c r="B3783" s="16"/>
    </row>
    <row r="3784" spans="2:2" ht="13.95" customHeight="1">
      <c r="B3784" s="16"/>
    </row>
    <row r="3785" spans="2:2" ht="13.95" customHeight="1">
      <c r="B3785" s="16"/>
    </row>
    <row r="3786" spans="2:2" ht="13.95" customHeight="1">
      <c r="B3786" s="16"/>
    </row>
    <row r="3787" spans="2:2" ht="13.95" customHeight="1">
      <c r="B3787" s="16"/>
    </row>
    <row r="3788" spans="2:2" ht="13.95" customHeight="1">
      <c r="B3788" s="16"/>
    </row>
    <row r="3789" spans="2:2" ht="13.95" customHeight="1">
      <c r="B3789" s="16"/>
    </row>
    <row r="3790" spans="2:2" ht="13.95" customHeight="1">
      <c r="B3790" s="16"/>
    </row>
    <row r="3791" spans="2:2" ht="13.95" customHeight="1">
      <c r="B3791" s="16"/>
    </row>
    <row r="3792" spans="2:2" ht="13.95" customHeight="1">
      <c r="B3792" s="16"/>
    </row>
    <row r="3793" spans="2:2" ht="13.95" customHeight="1">
      <c r="B3793" s="16"/>
    </row>
    <row r="3794" spans="2:2" ht="13.95" customHeight="1">
      <c r="B3794" s="16"/>
    </row>
    <row r="3795" spans="2:2" ht="13.95" customHeight="1">
      <c r="B3795" s="16"/>
    </row>
    <row r="3796" spans="2:2" ht="13.95" customHeight="1">
      <c r="B3796" s="16"/>
    </row>
    <row r="3797" spans="2:2" ht="13.95" customHeight="1">
      <c r="B3797" s="16"/>
    </row>
    <row r="3798" spans="2:2" ht="13.95" customHeight="1">
      <c r="B3798" s="16"/>
    </row>
    <row r="3799" spans="2:2" ht="13.95" customHeight="1">
      <c r="B3799" s="16"/>
    </row>
    <row r="3800" spans="2:2" ht="13.95" customHeight="1">
      <c r="B3800" s="16"/>
    </row>
    <row r="3801" spans="2:2" ht="13.95" customHeight="1">
      <c r="B3801" s="16"/>
    </row>
    <row r="3802" spans="2:2" ht="13.95" customHeight="1">
      <c r="B3802" s="16"/>
    </row>
    <row r="3803" spans="2:2" ht="13.95" customHeight="1">
      <c r="B3803" s="16"/>
    </row>
    <row r="3804" spans="2:2" ht="13.95" customHeight="1">
      <c r="B3804" s="16"/>
    </row>
    <row r="3805" spans="2:2" ht="13.95" customHeight="1">
      <c r="B3805" s="16"/>
    </row>
    <row r="3806" spans="2:2" ht="13.95" customHeight="1">
      <c r="B3806" s="16"/>
    </row>
    <row r="3807" spans="2:2" ht="13.95" customHeight="1">
      <c r="B3807" s="16"/>
    </row>
    <row r="3808" spans="2:2" ht="13.95" customHeight="1">
      <c r="B3808" s="16"/>
    </row>
    <row r="3809" spans="2:2" ht="13.95" customHeight="1">
      <c r="B3809" s="16"/>
    </row>
    <row r="3810" spans="2:2" ht="13.95" customHeight="1">
      <c r="B3810" s="16"/>
    </row>
    <row r="3811" spans="2:2" ht="13.95" customHeight="1">
      <c r="B3811" s="16"/>
    </row>
    <row r="3812" spans="2:2" ht="13.95" customHeight="1">
      <c r="B3812" s="16"/>
    </row>
    <row r="3813" spans="2:2" ht="13.95" customHeight="1">
      <c r="B3813" s="16"/>
    </row>
    <row r="3814" spans="2:2" ht="13.95" customHeight="1">
      <c r="B3814" s="16"/>
    </row>
    <row r="3815" spans="2:2" ht="13.95" customHeight="1">
      <c r="B3815" s="16"/>
    </row>
    <row r="3816" spans="2:2" ht="13.95" customHeight="1">
      <c r="B3816" s="16"/>
    </row>
    <row r="3817" spans="2:2" ht="13.95" customHeight="1">
      <c r="B3817" s="16"/>
    </row>
    <row r="3818" spans="2:2" ht="13.95" customHeight="1">
      <c r="B3818" s="16"/>
    </row>
    <row r="3819" spans="2:2" ht="13.95" customHeight="1">
      <c r="B3819" s="16"/>
    </row>
    <row r="3820" spans="2:2" ht="13.95" customHeight="1">
      <c r="B3820" s="16"/>
    </row>
    <row r="3821" spans="2:2" ht="13.95" customHeight="1">
      <c r="B3821" s="16"/>
    </row>
    <row r="3822" spans="2:2" ht="13.95" customHeight="1">
      <c r="B3822" s="16"/>
    </row>
    <row r="3823" spans="2:2" ht="13.95" customHeight="1">
      <c r="B3823" s="16"/>
    </row>
    <row r="3824" spans="2:2" ht="13.95" customHeight="1">
      <c r="B3824" s="16"/>
    </row>
    <row r="3825" spans="2:2" ht="13.95" customHeight="1">
      <c r="B3825" s="16"/>
    </row>
    <row r="3826" spans="2:2" ht="13.95" customHeight="1">
      <c r="B3826" s="16"/>
    </row>
    <row r="3827" spans="2:2" ht="13.95" customHeight="1">
      <c r="B3827" s="16"/>
    </row>
    <row r="3828" spans="2:2" ht="13.95" customHeight="1">
      <c r="B3828" s="16"/>
    </row>
    <row r="3829" spans="2:2" ht="13.95" customHeight="1">
      <c r="B3829" s="16"/>
    </row>
    <row r="3830" spans="2:2" ht="13.95" customHeight="1">
      <c r="B3830" s="16"/>
    </row>
    <row r="3831" spans="2:2" ht="13.95" customHeight="1">
      <c r="B3831" s="16"/>
    </row>
    <row r="3832" spans="2:2" ht="13.95" customHeight="1">
      <c r="B3832" s="16"/>
    </row>
    <row r="3833" spans="2:2" ht="13.95" customHeight="1">
      <c r="B3833" s="16"/>
    </row>
    <row r="3834" spans="2:2" ht="13.95" customHeight="1">
      <c r="B3834" s="16"/>
    </row>
    <row r="3835" spans="2:2" ht="13.95" customHeight="1">
      <c r="B3835" s="16"/>
    </row>
    <row r="3836" spans="2:2" ht="13.95" customHeight="1">
      <c r="B3836" s="16"/>
    </row>
    <row r="3837" spans="2:2" ht="13.95" customHeight="1">
      <c r="B3837" s="16"/>
    </row>
    <row r="3838" spans="2:2" ht="13.95" customHeight="1">
      <c r="B3838" s="16"/>
    </row>
    <row r="3839" spans="2:2" ht="13.95" customHeight="1">
      <c r="B3839" s="16"/>
    </row>
    <row r="3840" spans="2:2" ht="13.95" customHeight="1">
      <c r="B3840" s="16"/>
    </row>
    <row r="3841" spans="2:2" ht="13.95" customHeight="1">
      <c r="B3841" s="16"/>
    </row>
    <row r="3842" spans="2:2" ht="13.95" customHeight="1">
      <c r="B3842" s="16"/>
    </row>
    <row r="3843" spans="2:2" ht="13.95" customHeight="1">
      <c r="B3843" s="16"/>
    </row>
    <row r="3844" spans="2:2" ht="13.95" customHeight="1">
      <c r="B3844" s="16"/>
    </row>
    <row r="3845" spans="2:2" ht="13.95" customHeight="1">
      <c r="B3845" s="16"/>
    </row>
    <row r="3846" spans="2:2" ht="13.95" customHeight="1">
      <c r="B3846" s="16"/>
    </row>
    <row r="3847" spans="2:2" ht="13.95" customHeight="1">
      <c r="B3847" s="16"/>
    </row>
    <row r="3848" spans="2:2" ht="13.95" customHeight="1">
      <c r="B3848" s="16"/>
    </row>
    <row r="3849" spans="2:2" ht="13.95" customHeight="1">
      <c r="B3849" s="16"/>
    </row>
    <row r="3850" spans="2:2" ht="13.95" customHeight="1">
      <c r="B3850" s="16"/>
    </row>
    <row r="3851" spans="2:2" ht="13.95" customHeight="1">
      <c r="B3851" s="16"/>
    </row>
    <row r="3852" spans="2:2" ht="13.95" customHeight="1">
      <c r="B3852" s="16"/>
    </row>
    <row r="3853" spans="2:2" ht="13.95" customHeight="1">
      <c r="B3853" s="16"/>
    </row>
    <row r="3854" spans="2:2" ht="13.95" customHeight="1">
      <c r="B3854" s="16"/>
    </row>
    <row r="3855" spans="2:2" ht="13.95" customHeight="1">
      <c r="B3855" s="16"/>
    </row>
    <row r="3856" spans="2:2" ht="13.95" customHeight="1">
      <c r="B3856" s="16"/>
    </row>
    <row r="3857" spans="2:2" ht="13.95" customHeight="1">
      <c r="B3857" s="16"/>
    </row>
    <row r="3858" spans="2:2" ht="13.95" customHeight="1">
      <c r="B3858" s="16"/>
    </row>
    <row r="3859" spans="2:2" ht="13.95" customHeight="1">
      <c r="B3859" s="16"/>
    </row>
    <row r="3860" spans="2:2" ht="13.95" customHeight="1">
      <c r="B3860" s="16"/>
    </row>
    <row r="3861" spans="2:2" ht="13.95" customHeight="1">
      <c r="B3861" s="16"/>
    </row>
    <row r="3862" spans="2:2" ht="13.95" customHeight="1">
      <c r="B3862" s="16"/>
    </row>
    <row r="3863" spans="2:2" ht="13.95" customHeight="1">
      <c r="B3863" s="16"/>
    </row>
    <row r="3864" spans="2:2" ht="13.95" customHeight="1">
      <c r="B3864" s="16"/>
    </row>
    <row r="3865" spans="2:2" ht="13.95" customHeight="1">
      <c r="B3865" s="16"/>
    </row>
    <row r="3866" spans="2:2" ht="13.95" customHeight="1">
      <c r="B3866" s="16"/>
    </row>
    <row r="3867" spans="2:2" ht="13.95" customHeight="1">
      <c r="B3867" s="16"/>
    </row>
    <row r="3868" spans="2:2" ht="13.95" customHeight="1">
      <c r="B3868" s="16"/>
    </row>
    <row r="3869" spans="2:2" ht="13.95" customHeight="1">
      <c r="B3869" s="16"/>
    </row>
    <row r="3870" spans="2:2" ht="13.95" customHeight="1">
      <c r="B3870" s="16"/>
    </row>
    <row r="3871" spans="2:2" ht="13.95" customHeight="1">
      <c r="B3871" s="16"/>
    </row>
    <row r="3872" spans="2:2" ht="13.95" customHeight="1">
      <c r="B3872" s="16"/>
    </row>
    <row r="3873" spans="2:2" ht="13.95" customHeight="1">
      <c r="B3873" s="16"/>
    </row>
    <row r="3874" spans="2:2" ht="13.95" customHeight="1">
      <c r="B3874" s="16"/>
    </row>
    <row r="3875" spans="2:2" ht="13.95" customHeight="1">
      <c r="B3875" s="16"/>
    </row>
    <row r="3876" spans="2:2" ht="13.95" customHeight="1">
      <c r="B3876" s="16"/>
    </row>
    <row r="3877" spans="2:2" ht="13.95" customHeight="1">
      <c r="B3877" s="16"/>
    </row>
    <row r="3878" spans="2:2" ht="13.95" customHeight="1">
      <c r="B3878" s="16"/>
    </row>
    <row r="3879" spans="2:2" ht="13.95" customHeight="1">
      <c r="B3879" s="16"/>
    </row>
    <row r="3880" spans="2:2" ht="13.95" customHeight="1">
      <c r="B3880" s="16"/>
    </row>
    <row r="3881" spans="2:2" ht="13.95" customHeight="1">
      <c r="B3881" s="16"/>
    </row>
    <row r="3882" spans="2:2" ht="13.95" customHeight="1">
      <c r="B3882" s="16"/>
    </row>
    <row r="3883" spans="2:2" ht="13.95" customHeight="1">
      <c r="B3883" s="16"/>
    </row>
    <row r="3884" spans="2:2" ht="13.95" customHeight="1">
      <c r="B3884" s="16"/>
    </row>
    <row r="3885" spans="2:2" ht="13.95" customHeight="1">
      <c r="B3885" s="16"/>
    </row>
    <row r="3886" spans="2:2" ht="13.95" customHeight="1">
      <c r="B3886" s="16"/>
    </row>
    <row r="3887" spans="2:2" ht="13.95" customHeight="1">
      <c r="B3887" s="16"/>
    </row>
    <row r="3888" spans="2:2" ht="13.95" customHeight="1">
      <c r="B3888" s="16"/>
    </row>
    <row r="3889" spans="2:2" ht="13.95" customHeight="1">
      <c r="B3889" s="16"/>
    </row>
    <row r="3890" spans="2:2" ht="13.95" customHeight="1">
      <c r="B3890" s="16"/>
    </row>
    <row r="3891" spans="2:2" ht="13.95" customHeight="1">
      <c r="B3891" s="16"/>
    </row>
    <row r="3892" spans="2:2" ht="13.95" customHeight="1">
      <c r="B3892" s="16"/>
    </row>
    <row r="3893" spans="2:2" ht="13.95" customHeight="1">
      <c r="B3893" s="16"/>
    </row>
    <row r="3894" spans="2:2" ht="13.95" customHeight="1">
      <c r="B3894" s="16"/>
    </row>
    <row r="3895" spans="2:2" ht="13.95" customHeight="1">
      <c r="B3895" s="16"/>
    </row>
    <row r="3896" spans="2:2" ht="13.95" customHeight="1">
      <c r="B3896" s="16"/>
    </row>
    <row r="3897" spans="2:2" ht="13.95" customHeight="1">
      <c r="B3897" s="16"/>
    </row>
    <row r="3898" spans="2:2" ht="13.95" customHeight="1">
      <c r="B3898" s="16"/>
    </row>
    <row r="3899" spans="2:2" ht="13.95" customHeight="1">
      <c r="B3899" s="16"/>
    </row>
    <row r="3900" spans="2:2" ht="13.95" customHeight="1">
      <c r="B3900" s="16"/>
    </row>
    <row r="3901" spans="2:2" ht="13.95" customHeight="1">
      <c r="B3901" s="16"/>
    </row>
    <row r="3902" spans="2:2" ht="13.95" customHeight="1">
      <c r="B3902" s="16"/>
    </row>
    <row r="3903" spans="2:2" ht="13.95" customHeight="1">
      <c r="B3903" s="16"/>
    </row>
    <row r="3904" spans="2:2" ht="13.95" customHeight="1">
      <c r="B3904" s="16"/>
    </row>
    <row r="3905" spans="2:2" ht="13.95" customHeight="1">
      <c r="B3905" s="16"/>
    </row>
    <row r="3906" spans="2:2" ht="13.95" customHeight="1">
      <c r="B3906" s="16"/>
    </row>
    <row r="3907" spans="2:2" ht="13.95" customHeight="1">
      <c r="B3907" s="16"/>
    </row>
    <row r="3908" spans="2:2" ht="13.95" customHeight="1">
      <c r="B3908" s="16"/>
    </row>
    <row r="3909" spans="2:2" ht="13.95" customHeight="1">
      <c r="B3909" s="16"/>
    </row>
    <row r="3910" spans="2:2" ht="13.95" customHeight="1">
      <c r="B3910" s="16"/>
    </row>
    <row r="3911" spans="2:2" ht="13.95" customHeight="1">
      <c r="B3911" s="16"/>
    </row>
    <row r="3912" spans="2:2" ht="13.95" customHeight="1">
      <c r="B3912" s="16"/>
    </row>
    <row r="3913" spans="2:2" ht="13.95" customHeight="1">
      <c r="B3913" s="16"/>
    </row>
    <row r="3914" spans="2:2" ht="13.95" customHeight="1">
      <c r="B3914" s="16"/>
    </row>
    <row r="3915" spans="2:2" ht="13.95" customHeight="1">
      <c r="B3915" s="16"/>
    </row>
    <row r="3916" spans="2:2" ht="13.95" customHeight="1">
      <c r="B3916" s="16"/>
    </row>
    <row r="3917" spans="2:2" ht="13.95" customHeight="1">
      <c r="B3917" s="16"/>
    </row>
    <row r="3918" spans="2:2" ht="13.95" customHeight="1">
      <c r="B3918" s="16"/>
    </row>
    <row r="3919" spans="2:2" ht="13.95" customHeight="1">
      <c r="B3919" s="16"/>
    </row>
    <row r="3920" spans="2:2" ht="13.95" customHeight="1">
      <c r="B3920" s="16"/>
    </row>
    <row r="3921" spans="2:2" ht="13.95" customHeight="1">
      <c r="B3921" s="16"/>
    </row>
    <row r="3922" spans="2:2" ht="13.95" customHeight="1">
      <c r="B3922" s="16"/>
    </row>
    <row r="3923" spans="2:2" ht="13.95" customHeight="1">
      <c r="B3923" s="16"/>
    </row>
    <row r="3924" spans="2:2" ht="13.95" customHeight="1">
      <c r="B3924" s="16"/>
    </row>
    <row r="3925" spans="2:2" ht="13.95" customHeight="1">
      <c r="B3925" s="16"/>
    </row>
    <row r="3926" spans="2:2" ht="13.95" customHeight="1">
      <c r="B3926" s="16"/>
    </row>
    <row r="3927" spans="2:2" ht="13.95" customHeight="1">
      <c r="B3927" s="16"/>
    </row>
    <row r="3928" spans="2:2" ht="13.95" customHeight="1">
      <c r="B3928" s="16"/>
    </row>
    <row r="3929" spans="2:2" ht="13.95" customHeight="1">
      <c r="B3929" s="16"/>
    </row>
    <row r="3930" spans="2:2" ht="13.95" customHeight="1">
      <c r="B3930" s="16"/>
    </row>
    <row r="3931" spans="2:2" ht="13.95" customHeight="1">
      <c r="B3931" s="16"/>
    </row>
    <row r="3932" spans="2:2" ht="13.95" customHeight="1">
      <c r="B3932" s="16"/>
    </row>
    <row r="3933" spans="2:2" ht="13.95" customHeight="1">
      <c r="B3933" s="16"/>
    </row>
    <row r="3934" spans="2:2" ht="13.95" customHeight="1">
      <c r="B3934" s="16"/>
    </row>
    <row r="3935" spans="2:2" ht="13.95" customHeight="1">
      <c r="B3935" s="16"/>
    </row>
    <row r="3936" spans="2:2" ht="13.95" customHeight="1">
      <c r="B3936" s="16"/>
    </row>
    <row r="3937" spans="2:2" ht="13.95" customHeight="1">
      <c r="B3937" s="16"/>
    </row>
    <row r="3938" spans="2:2" ht="13.95" customHeight="1">
      <c r="B3938" s="16"/>
    </row>
    <row r="3939" spans="2:2" ht="13.95" customHeight="1">
      <c r="B3939" s="16"/>
    </row>
    <row r="3940" spans="2:2" ht="13.95" customHeight="1">
      <c r="B3940" s="16"/>
    </row>
    <row r="3941" spans="2:2" ht="13.95" customHeight="1">
      <c r="B3941" s="16"/>
    </row>
    <row r="3942" spans="2:2" ht="13.95" customHeight="1">
      <c r="B3942" s="16"/>
    </row>
    <row r="3943" spans="2:2" ht="13.95" customHeight="1">
      <c r="B3943" s="16"/>
    </row>
    <row r="3944" spans="2:2" ht="13.95" customHeight="1">
      <c r="B3944" s="16"/>
    </row>
    <row r="3945" spans="2:2" ht="13.95" customHeight="1">
      <c r="B3945" s="16"/>
    </row>
    <row r="3946" spans="2:2" ht="13.95" customHeight="1">
      <c r="B3946" s="16"/>
    </row>
    <row r="3947" spans="2:2" ht="13.95" customHeight="1">
      <c r="B3947" s="16"/>
    </row>
    <row r="3948" spans="2:2" ht="13.95" customHeight="1">
      <c r="B3948" s="16"/>
    </row>
    <row r="3949" spans="2:2" ht="13.95" customHeight="1">
      <c r="B3949" s="16"/>
    </row>
    <row r="3950" spans="2:2" ht="13.95" customHeight="1">
      <c r="B3950" s="16"/>
    </row>
    <row r="3951" spans="2:2" ht="13.95" customHeight="1">
      <c r="B3951" s="16"/>
    </row>
    <row r="3952" spans="2:2" ht="13.95" customHeight="1">
      <c r="B3952" s="16"/>
    </row>
    <row r="3953" spans="2:2" ht="13.95" customHeight="1">
      <c r="B3953" s="16"/>
    </row>
    <row r="3954" spans="2:2" ht="13.95" customHeight="1">
      <c r="B3954" s="16"/>
    </row>
    <row r="3955" spans="2:2" ht="13.95" customHeight="1">
      <c r="B3955" s="16"/>
    </row>
    <row r="3956" spans="2:2" ht="13.95" customHeight="1">
      <c r="B3956" s="16"/>
    </row>
    <row r="3957" spans="2:2" ht="13.95" customHeight="1">
      <c r="B3957" s="16"/>
    </row>
    <row r="3958" spans="2:2" ht="13.95" customHeight="1">
      <c r="B3958" s="16"/>
    </row>
    <row r="3959" spans="2:2" ht="13.95" customHeight="1">
      <c r="B3959" s="16"/>
    </row>
    <row r="3960" spans="2:2" ht="13.95" customHeight="1">
      <c r="B3960" s="16"/>
    </row>
    <row r="3961" spans="2:2" ht="13.95" customHeight="1">
      <c r="B3961" s="16"/>
    </row>
    <row r="3962" spans="2:2" ht="13.95" customHeight="1">
      <c r="B3962" s="16"/>
    </row>
    <row r="3963" spans="2:2" ht="13.95" customHeight="1">
      <c r="B3963" s="16"/>
    </row>
    <row r="3964" spans="2:2" ht="13.95" customHeight="1">
      <c r="B3964" s="16"/>
    </row>
    <row r="3965" spans="2:2" ht="13.95" customHeight="1">
      <c r="B3965" s="16"/>
    </row>
    <row r="3966" spans="2:2" ht="13.95" customHeight="1">
      <c r="B3966" s="16"/>
    </row>
    <row r="3967" spans="2:2" ht="13.95" customHeight="1">
      <c r="B3967" s="16"/>
    </row>
    <row r="3968" spans="2:2" ht="13.95" customHeight="1">
      <c r="B3968" s="16"/>
    </row>
    <row r="3969" spans="2:2" ht="13.95" customHeight="1">
      <c r="B3969" s="16"/>
    </row>
    <row r="3970" spans="2:2" ht="13.95" customHeight="1">
      <c r="B3970" s="16"/>
    </row>
    <row r="3971" spans="2:2" ht="13.95" customHeight="1">
      <c r="B3971" s="16"/>
    </row>
    <row r="3972" spans="2:2" ht="13.95" customHeight="1">
      <c r="B3972" s="16"/>
    </row>
    <row r="3973" spans="2:2" ht="13.95" customHeight="1">
      <c r="B3973" s="16"/>
    </row>
    <row r="3974" spans="2:2" ht="13.95" customHeight="1">
      <c r="B3974" s="16"/>
    </row>
    <row r="3975" spans="2:2" ht="13.95" customHeight="1">
      <c r="B3975" s="16"/>
    </row>
    <row r="3976" spans="2:2" ht="13.95" customHeight="1">
      <c r="B3976" s="16"/>
    </row>
    <row r="3977" spans="2:2" ht="13.95" customHeight="1">
      <c r="B3977" s="16"/>
    </row>
    <row r="3978" spans="2:2" ht="13.95" customHeight="1">
      <c r="B3978" s="16"/>
    </row>
    <row r="3979" spans="2:2" ht="13.95" customHeight="1">
      <c r="B3979" s="16"/>
    </row>
    <row r="3980" spans="2:2" ht="13.95" customHeight="1">
      <c r="B3980" s="16"/>
    </row>
    <row r="3981" spans="2:2" ht="13.95" customHeight="1">
      <c r="B3981" s="16"/>
    </row>
    <row r="3982" spans="2:2" ht="13.95" customHeight="1">
      <c r="B3982" s="16"/>
    </row>
    <row r="3983" spans="2:2" ht="13.95" customHeight="1">
      <c r="B3983" s="16"/>
    </row>
    <row r="3984" spans="2:2" ht="13.95" customHeight="1">
      <c r="B3984" s="16"/>
    </row>
    <row r="3985" spans="2:2" ht="13.95" customHeight="1">
      <c r="B3985" s="16"/>
    </row>
    <row r="3986" spans="2:2" ht="13.95" customHeight="1">
      <c r="B3986" s="16"/>
    </row>
    <row r="3987" spans="2:2" ht="13.95" customHeight="1">
      <c r="B3987" s="16"/>
    </row>
    <row r="3988" spans="2:2" ht="13.95" customHeight="1">
      <c r="B3988" s="16"/>
    </row>
    <row r="3989" spans="2:2" ht="13.95" customHeight="1">
      <c r="B3989" s="16"/>
    </row>
    <row r="3990" spans="2:2" ht="13.95" customHeight="1">
      <c r="B3990" s="16"/>
    </row>
    <row r="3991" spans="2:2" ht="13.95" customHeight="1">
      <c r="B3991" s="16"/>
    </row>
    <row r="3992" spans="2:2" ht="13.95" customHeight="1">
      <c r="B3992" s="16"/>
    </row>
    <row r="3993" spans="2:2" ht="13.95" customHeight="1">
      <c r="B3993" s="16"/>
    </row>
    <row r="3994" spans="2:2" ht="13.95" customHeight="1">
      <c r="B3994" s="16"/>
    </row>
    <row r="3995" spans="2:2" ht="13.95" customHeight="1">
      <c r="B3995" s="16"/>
    </row>
    <row r="3996" spans="2:2" ht="13.95" customHeight="1">
      <c r="B3996" s="16"/>
    </row>
    <row r="3997" spans="2:2" ht="13.95" customHeight="1">
      <c r="B3997" s="16"/>
    </row>
    <row r="3998" spans="2:2" ht="13.95" customHeight="1">
      <c r="B3998" s="16"/>
    </row>
    <row r="3999" spans="2:2" ht="13.95" customHeight="1">
      <c r="B3999" s="16"/>
    </row>
    <row r="4000" spans="2:2" ht="13.95" customHeight="1">
      <c r="B4000" s="16"/>
    </row>
    <row r="4001" spans="2:2" ht="13.95" customHeight="1">
      <c r="B4001" s="16"/>
    </row>
    <row r="4002" spans="2:2" ht="13.95" customHeight="1">
      <c r="B4002" s="16"/>
    </row>
    <row r="4003" spans="2:2" ht="13.95" customHeight="1">
      <c r="B4003" s="16"/>
    </row>
    <row r="4004" spans="2:2" ht="13.95" customHeight="1">
      <c r="B4004" s="16"/>
    </row>
    <row r="4005" spans="2:2" ht="13.95" customHeight="1">
      <c r="B4005" s="16"/>
    </row>
    <row r="4006" spans="2:2" ht="13.95" customHeight="1">
      <c r="B4006" s="16"/>
    </row>
    <row r="4007" spans="2:2" ht="13.95" customHeight="1">
      <c r="B4007" s="16"/>
    </row>
    <row r="4008" spans="2:2" ht="13.95" customHeight="1">
      <c r="B4008" s="16"/>
    </row>
    <row r="4009" spans="2:2" ht="13.95" customHeight="1">
      <c r="B4009" s="16"/>
    </row>
    <row r="4010" spans="2:2" ht="13.95" customHeight="1">
      <c r="B4010" s="16"/>
    </row>
    <row r="4011" spans="2:2" ht="13.95" customHeight="1">
      <c r="B4011" s="16"/>
    </row>
    <row r="4012" spans="2:2" ht="13.95" customHeight="1">
      <c r="B4012" s="16"/>
    </row>
    <row r="4013" spans="2:2" ht="13.95" customHeight="1">
      <c r="B4013" s="16"/>
    </row>
    <row r="4014" spans="2:2" ht="13.95" customHeight="1">
      <c r="B4014" s="16"/>
    </row>
    <row r="4015" spans="2:2" ht="13.95" customHeight="1">
      <c r="B4015" s="16"/>
    </row>
    <row r="4016" spans="2:2" ht="13.95" customHeight="1">
      <c r="B4016" s="16"/>
    </row>
    <row r="4017" spans="2:2" ht="13.95" customHeight="1">
      <c r="B4017" s="16"/>
    </row>
    <row r="4018" spans="2:2" ht="13.95" customHeight="1">
      <c r="B4018" s="16"/>
    </row>
    <row r="4019" spans="2:2" ht="13.95" customHeight="1">
      <c r="B4019" s="16"/>
    </row>
    <row r="4020" spans="2:2" ht="13.95" customHeight="1">
      <c r="B4020" s="16"/>
    </row>
    <row r="4021" spans="2:2" ht="13.95" customHeight="1">
      <c r="B4021" s="16"/>
    </row>
    <row r="4022" spans="2:2" ht="13.95" customHeight="1">
      <c r="B4022" s="16"/>
    </row>
    <row r="4023" spans="2:2" ht="13.95" customHeight="1">
      <c r="B4023" s="16"/>
    </row>
    <row r="4024" spans="2:2" ht="13.95" customHeight="1">
      <c r="B4024" s="16"/>
    </row>
    <row r="4025" spans="2:2" ht="13.95" customHeight="1">
      <c r="B4025" s="16"/>
    </row>
    <row r="4026" spans="2:2" ht="13.95" customHeight="1">
      <c r="B4026" s="16"/>
    </row>
    <row r="4027" spans="2:2" ht="13.95" customHeight="1">
      <c r="B4027" s="16"/>
    </row>
    <row r="4028" spans="2:2" ht="13.95" customHeight="1">
      <c r="B4028" s="16"/>
    </row>
    <row r="4029" spans="2:2" ht="13.95" customHeight="1">
      <c r="B4029" s="16"/>
    </row>
    <row r="4030" spans="2:2" ht="13.95" customHeight="1">
      <c r="B4030" s="16"/>
    </row>
    <row r="4031" spans="2:2" ht="13.95" customHeight="1">
      <c r="B4031" s="16"/>
    </row>
    <row r="4032" spans="2:2" ht="13.95" customHeight="1">
      <c r="B4032" s="16"/>
    </row>
    <row r="4033" spans="2:2" ht="13.95" customHeight="1">
      <c r="B4033" s="16"/>
    </row>
    <row r="4034" spans="2:2" ht="13.95" customHeight="1">
      <c r="B4034" s="16"/>
    </row>
    <row r="4035" spans="2:2" ht="13.95" customHeight="1">
      <c r="B4035" s="16"/>
    </row>
    <row r="4036" spans="2:2" ht="13.95" customHeight="1">
      <c r="B4036" s="16"/>
    </row>
    <row r="4037" spans="2:2" ht="13.95" customHeight="1">
      <c r="B4037" s="16"/>
    </row>
    <row r="4038" spans="2:2" ht="13.95" customHeight="1">
      <c r="B4038" s="16"/>
    </row>
    <row r="4039" spans="2:2" ht="13.95" customHeight="1">
      <c r="B4039" s="16"/>
    </row>
    <row r="4040" spans="2:2" ht="13.95" customHeight="1">
      <c r="B4040" s="16"/>
    </row>
    <row r="4041" spans="2:2" ht="13.95" customHeight="1">
      <c r="B4041" s="16"/>
    </row>
    <row r="4042" spans="2:2" ht="13.95" customHeight="1">
      <c r="B4042" s="16"/>
    </row>
    <row r="4043" spans="2:2" ht="13.95" customHeight="1">
      <c r="B4043" s="16"/>
    </row>
    <row r="4044" spans="2:2" ht="13.95" customHeight="1">
      <c r="B4044" s="16"/>
    </row>
    <row r="4045" spans="2:2" ht="13.95" customHeight="1">
      <c r="B4045" s="16"/>
    </row>
    <row r="4046" spans="2:2" ht="13.95" customHeight="1">
      <c r="B4046" s="16"/>
    </row>
    <row r="4047" spans="2:2" ht="13.95" customHeight="1">
      <c r="B4047" s="16"/>
    </row>
    <row r="4048" spans="2:2" ht="13.95" customHeight="1">
      <c r="B4048" s="16"/>
    </row>
    <row r="4049" spans="2:2" ht="13.95" customHeight="1">
      <c r="B4049" s="16"/>
    </row>
    <row r="4050" spans="2:2" ht="13.95" customHeight="1">
      <c r="B4050" s="16"/>
    </row>
    <row r="4051" spans="2:2" ht="13.95" customHeight="1">
      <c r="B4051" s="16"/>
    </row>
    <row r="4052" spans="2:2" ht="13.95" customHeight="1">
      <c r="B4052" s="16"/>
    </row>
    <row r="4053" spans="2:2" ht="13.95" customHeight="1">
      <c r="B4053" s="16"/>
    </row>
    <row r="4054" spans="2:2" ht="13.95" customHeight="1">
      <c r="B4054" s="16"/>
    </row>
    <row r="4055" spans="2:2" ht="13.95" customHeight="1">
      <c r="B4055" s="16"/>
    </row>
    <row r="4056" spans="2:2" ht="13.95" customHeight="1">
      <c r="B4056" s="16"/>
    </row>
    <row r="4057" spans="2:2" ht="13.95" customHeight="1">
      <c r="B4057" s="16"/>
    </row>
    <row r="4058" spans="2:2" ht="13.95" customHeight="1">
      <c r="B4058" s="16"/>
    </row>
    <row r="4059" spans="2:2" ht="13.95" customHeight="1">
      <c r="B4059" s="16"/>
    </row>
    <row r="4060" spans="2:2" ht="13.95" customHeight="1">
      <c r="B4060" s="16"/>
    </row>
    <row r="4061" spans="2:2" ht="13.95" customHeight="1">
      <c r="B4061" s="16"/>
    </row>
    <row r="4062" spans="2:2" ht="13.95" customHeight="1">
      <c r="B4062" s="16"/>
    </row>
    <row r="4063" spans="2:2" ht="13.95" customHeight="1">
      <c r="B4063" s="16"/>
    </row>
    <row r="4064" spans="2:2" ht="13.95" customHeight="1">
      <c r="B4064" s="16"/>
    </row>
    <row r="4065" spans="2:2" ht="13.95" customHeight="1">
      <c r="B4065" s="16"/>
    </row>
    <row r="4066" spans="2:2" ht="13.95" customHeight="1">
      <c r="B4066" s="16"/>
    </row>
    <row r="4067" spans="2:2" ht="13.95" customHeight="1">
      <c r="B4067" s="16"/>
    </row>
    <row r="4068" spans="2:2" ht="13.95" customHeight="1">
      <c r="B4068" s="16"/>
    </row>
    <row r="4069" spans="2:2" ht="13.95" customHeight="1">
      <c r="B4069" s="16"/>
    </row>
    <row r="4070" spans="2:2" ht="13.95" customHeight="1">
      <c r="B4070" s="16"/>
    </row>
    <row r="4071" spans="2:2" ht="13.95" customHeight="1">
      <c r="B4071" s="16"/>
    </row>
    <row r="4072" spans="2:2" ht="13.95" customHeight="1">
      <c r="B4072" s="16"/>
    </row>
    <row r="4073" spans="2:2" ht="13.95" customHeight="1">
      <c r="B4073" s="16"/>
    </row>
    <row r="4074" spans="2:2" ht="13.95" customHeight="1">
      <c r="B4074" s="16"/>
    </row>
    <row r="4075" spans="2:2" ht="13.95" customHeight="1">
      <c r="B4075" s="16"/>
    </row>
    <row r="4076" spans="2:2" ht="13.95" customHeight="1">
      <c r="B4076" s="16"/>
    </row>
    <row r="4077" spans="2:2" ht="13.95" customHeight="1">
      <c r="B4077" s="16"/>
    </row>
    <row r="4078" spans="2:2" ht="13.95" customHeight="1">
      <c r="B4078" s="16"/>
    </row>
    <row r="4079" spans="2:2" ht="13.95" customHeight="1">
      <c r="B4079" s="16"/>
    </row>
    <row r="4080" spans="2:2" ht="13.95" customHeight="1">
      <c r="B4080" s="16"/>
    </row>
    <row r="4081" spans="2:2" ht="13.95" customHeight="1">
      <c r="B4081" s="16"/>
    </row>
    <row r="4082" spans="2:2" ht="13.95" customHeight="1">
      <c r="B4082" s="16"/>
    </row>
    <row r="4083" spans="2:2" ht="13.95" customHeight="1">
      <c r="B4083" s="16"/>
    </row>
    <row r="4084" spans="2:2" ht="13.95" customHeight="1">
      <c r="B4084" s="16"/>
    </row>
    <row r="4085" spans="2:2" ht="13.95" customHeight="1">
      <c r="B4085" s="16"/>
    </row>
    <row r="4086" spans="2:2" ht="13.95" customHeight="1">
      <c r="B4086" s="16"/>
    </row>
    <row r="4087" spans="2:2" ht="13.95" customHeight="1">
      <c r="B4087" s="16"/>
    </row>
    <row r="4088" spans="2:2" ht="13.95" customHeight="1">
      <c r="B4088" s="16"/>
    </row>
    <row r="4089" spans="2:2" ht="13.95" customHeight="1">
      <c r="B4089" s="16"/>
    </row>
    <row r="4090" spans="2:2" ht="13.95" customHeight="1">
      <c r="B4090" s="16"/>
    </row>
    <row r="4091" spans="2:2" ht="13.95" customHeight="1">
      <c r="B4091" s="16"/>
    </row>
    <row r="4092" spans="2:2" ht="13.95" customHeight="1">
      <c r="B4092" s="16"/>
    </row>
    <row r="4093" spans="2:2" ht="13.95" customHeight="1">
      <c r="B4093" s="16"/>
    </row>
    <row r="4094" spans="2:2" ht="13.95" customHeight="1">
      <c r="B4094" s="16"/>
    </row>
    <row r="4095" spans="2:2" ht="13.95" customHeight="1">
      <c r="B4095" s="16"/>
    </row>
    <row r="4096" spans="2:2" ht="13.95" customHeight="1">
      <c r="B4096" s="16"/>
    </row>
    <row r="4097" spans="2:2" ht="13.95" customHeight="1">
      <c r="B4097" s="16"/>
    </row>
    <row r="4098" spans="2:2" ht="13.95" customHeight="1">
      <c r="B4098" s="16"/>
    </row>
    <row r="4099" spans="2:2" ht="13.95" customHeight="1">
      <c r="B4099" s="16"/>
    </row>
    <row r="4100" spans="2:2" ht="13.95" customHeight="1">
      <c r="B4100" s="16"/>
    </row>
    <row r="4101" spans="2:2" ht="13.95" customHeight="1">
      <c r="B4101" s="16"/>
    </row>
    <row r="4102" spans="2:2" ht="13.95" customHeight="1">
      <c r="B4102" s="16"/>
    </row>
    <row r="4103" spans="2:2" ht="13.95" customHeight="1">
      <c r="B4103" s="16"/>
    </row>
    <row r="4104" spans="2:2" ht="13.95" customHeight="1">
      <c r="B4104" s="16"/>
    </row>
    <row r="4105" spans="2:2" ht="13.95" customHeight="1">
      <c r="B4105" s="16"/>
    </row>
    <row r="4106" spans="2:2" ht="13.95" customHeight="1">
      <c r="B4106" s="16"/>
    </row>
    <row r="4107" spans="2:2" ht="13.95" customHeight="1">
      <c r="B4107" s="16"/>
    </row>
    <row r="4108" spans="2:2" ht="13.95" customHeight="1">
      <c r="B4108" s="16"/>
    </row>
    <row r="4109" spans="2:2" ht="13.95" customHeight="1">
      <c r="B4109" s="16"/>
    </row>
    <row r="4110" spans="2:2" ht="13.95" customHeight="1">
      <c r="B4110" s="16"/>
    </row>
    <row r="4111" spans="2:2" ht="13.95" customHeight="1">
      <c r="B4111" s="16"/>
    </row>
    <row r="4112" spans="2:2" ht="13.95" customHeight="1">
      <c r="B4112" s="16"/>
    </row>
    <row r="4113" spans="2:2" ht="13.95" customHeight="1">
      <c r="B4113" s="16"/>
    </row>
    <row r="4114" spans="2:2" ht="13.95" customHeight="1">
      <c r="B4114" s="16"/>
    </row>
    <row r="4115" spans="2:2" ht="13.95" customHeight="1">
      <c r="B4115" s="16"/>
    </row>
    <row r="4116" spans="2:2" ht="13.95" customHeight="1">
      <c r="B4116" s="16"/>
    </row>
    <row r="4117" spans="2:2" ht="13.95" customHeight="1">
      <c r="B4117" s="16"/>
    </row>
    <row r="4118" spans="2:2" ht="13.95" customHeight="1">
      <c r="B4118" s="16"/>
    </row>
    <row r="4119" spans="2:2" ht="13.95" customHeight="1">
      <c r="B4119" s="16"/>
    </row>
    <row r="4120" spans="2:2" ht="13.95" customHeight="1">
      <c r="B4120" s="16"/>
    </row>
    <row r="4121" spans="2:2" ht="13.95" customHeight="1">
      <c r="B4121" s="16"/>
    </row>
    <row r="4122" spans="2:2" ht="13.95" customHeight="1">
      <c r="B4122" s="16"/>
    </row>
    <row r="4123" spans="2:2" ht="13.95" customHeight="1">
      <c r="B4123" s="16"/>
    </row>
    <row r="4124" spans="2:2" ht="13.95" customHeight="1">
      <c r="B4124" s="16"/>
    </row>
    <row r="4125" spans="2:2" ht="13.95" customHeight="1">
      <c r="B4125" s="16"/>
    </row>
    <row r="4126" spans="2:2" ht="13.95" customHeight="1">
      <c r="B4126" s="16"/>
    </row>
    <row r="4127" spans="2:2" ht="13.95" customHeight="1">
      <c r="B4127" s="16"/>
    </row>
    <row r="4128" spans="2:2" ht="13.95" customHeight="1">
      <c r="B4128" s="16"/>
    </row>
    <row r="4129" spans="2:2" ht="13.95" customHeight="1">
      <c r="B4129" s="16"/>
    </row>
    <row r="4130" spans="2:2" ht="13.95" customHeight="1">
      <c r="B4130" s="16"/>
    </row>
    <row r="4131" spans="2:2" ht="13.95" customHeight="1">
      <c r="B4131" s="16"/>
    </row>
    <row r="4132" spans="2:2" ht="13.95" customHeight="1">
      <c r="B4132" s="16"/>
    </row>
    <row r="4133" spans="2:2" ht="13.95" customHeight="1">
      <c r="B4133" s="16"/>
    </row>
    <row r="4134" spans="2:2" ht="13.95" customHeight="1">
      <c r="B4134" s="16"/>
    </row>
    <row r="4135" spans="2:2" ht="13.95" customHeight="1">
      <c r="B4135" s="16"/>
    </row>
    <row r="4136" spans="2:2" ht="13.95" customHeight="1">
      <c r="B4136" s="16"/>
    </row>
    <row r="4137" spans="2:2" ht="13.95" customHeight="1">
      <c r="B4137" s="16"/>
    </row>
    <row r="4138" spans="2:2" ht="13.95" customHeight="1">
      <c r="B4138" s="16"/>
    </row>
    <row r="4139" spans="2:2" ht="13.95" customHeight="1">
      <c r="B4139" s="16"/>
    </row>
    <row r="4140" spans="2:2" ht="13.95" customHeight="1">
      <c r="B4140" s="16"/>
    </row>
    <row r="4141" spans="2:2" ht="13.95" customHeight="1">
      <c r="B4141" s="16"/>
    </row>
    <row r="4142" spans="2:2" ht="13.95" customHeight="1">
      <c r="B4142" s="16"/>
    </row>
    <row r="4143" spans="2:2" ht="13.95" customHeight="1">
      <c r="B4143" s="16"/>
    </row>
    <row r="4144" spans="2:2" ht="13.95" customHeight="1">
      <c r="B4144" s="16"/>
    </row>
    <row r="4145" spans="2:2" ht="13.95" customHeight="1">
      <c r="B4145" s="16"/>
    </row>
    <row r="4146" spans="2:2" ht="13.95" customHeight="1">
      <c r="B4146" s="16"/>
    </row>
    <row r="4147" spans="2:2" ht="13.95" customHeight="1">
      <c r="B4147" s="16"/>
    </row>
    <row r="4148" spans="2:2" ht="13.95" customHeight="1">
      <c r="B4148" s="16"/>
    </row>
    <row r="4149" spans="2:2" ht="13.95" customHeight="1">
      <c r="B4149" s="16"/>
    </row>
    <row r="4150" spans="2:2" ht="13.95" customHeight="1">
      <c r="B4150" s="16"/>
    </row>
    <row r="4151" spans="2:2" ht="13.95" customHeight="1">
      <c r="B4151" s="16"/>
    </row>
    <row r="4152" spans="2:2" ht="13.95" customHeight="1">
      <c r="B4152" s="16"/>
    </row>
    <row r="4153" spans="2:2" ht="13.95" customHeight="1">
      <c r="B4153" s="16"/>
    </row>
    <row r="4154" spans="2:2" ht="13.95" customHeight="1">
      <c r="B4154" s="16"/>
    </row>
    <row r="4155" spans="2:2" ht="13.95" customHeight="1">
      <c r="B4155" s="16"/>
    </row>
    <row r="4156" spans="2:2" ht="13.95" customHeight="1">
      <c r="B4156" s="16"/>
    </row>
    <row r="4157" spans="2:2" ht="13.95" customHeight="1">
      <c r="B4157" s="16"/>
    </row>
    <row r="4158" spans="2:2" ht="13.95" customHeight="1">
      <c r="B4158" s="16"/>
    </row>
    <row r="4159" spans="2:2" ht="13.95" customHeight="1">
      <c r="B4159" s="16"/>
    </row>
    <row r="4160" spans="2:2" ht="13.95" customHeight="1">
      <c r="B4160" s="16"/>
    </row>
    <row r="4161" spans="2:2" ht="13.95" customHeight="1">
      <c r="B4161" s="16"/>
    </row>
    <row r="4162" spans="2:2" ht="13.95" customHeight="1">
      <c r="B4162" s="16"/>
    </row>
    <row r="4163" spans="2:2" ht="13.95" customHeight="1">
      <c r="B4163" s="16"/>
    </row>
    <row r="4164" spans="2:2" ht="13.95" customHeight="1">
      <c r="B4164" s="16"/>
    </row>
    <row r="4165" spans="2:2" ht="13.95" customHeight="1">
      <c r="B4165" s="16"/>
    </row>
    <row r="4166" spans="2:2" ht="13.95" customHeight="1">
      <c r="B4166" s="16"/>
    </row>
    <row r="4167" spans="2:2" ht="13.95" customHeight="1">
      <c r="B4167" s="16"/>
    </row>
    <row r="4168" spans="2:2" ht="13.95" customHeight="1">
      <c r="B4168" s="16"/>
    </row>
    <row r="4169" spans="2:2" ht="13.95" customHeight="1">
      <c r="B4169" s="16"/>
    </row>
    <row r="4170" spans="2:2" ht="13.95" customHeight="1">
      <c r="B4170" s="16"/>
    </row>
    <row r="4171" spans="2:2" ht="13.95" customHeight="1">
      <c r="B4171" s="16"/>
    </row>
    <row r="4172" spans="2:2" ht="13.95" customHeight="1">
      <c r="B4172" s="16"/>
    </row>
    <row r="4173" spans="2:2" ht="13.95" customHeight="1">
      <c r="B4173" s="16"/>
    </row>
    <row r="4174" spans="2:2" ht="13.95" customHeight="1">
      <c r="B4174" s="16"/>
    </row>
    <row r="4175" spans="2:2" ht="13.95" customHeight="1">
      <c r="B4175" s="16"/>
    </row>
    <row r="4176" spans="2:2" ht="13.95" customHeight="1">
      <c r="B4176" s="16"/>
    </row>
    <row r="4177" spans="2:2" ht="13.95" customHeight="1">
      <c r="B4177" s="16"/>
    </row>
    <row r="4178" spans="2:2" ht="13.95" customHeight="1">
      <c r="B4178" s="16"/>
    </row>
    <row r="4179" spans="2:2" ht="13.95" customHeight="1">
      <c r="B4179" s="16"/>
    </row>
    <row r="4180" spans="2:2" ht="13.95" customHeight="1">
      <c r="B4180" s="16"/>
    </row>
    <row r="4181" spans="2:2" ht="13.95" customHeight="1">
      <c r="B4181" s="16"/>
    </row>
    <row r="4182" spans="2:2" ht="13.95" customHeight="1">
      <c r="B4182" s="16"/>
    </row>
    <row r="4183" spans="2:2" ht="13.95" customHeight="1">
      <c r="B4183" s="16"/>
    </row>
    <row r="4184" spans="2:2" ht="13.95" customHeight="1">
      <c r="B4184" s="16"/>
    </row>
    <row r="4185" spans="2:2" ht="13.95" customHeight="1">
      <c r="B4185" s="16"/>
    </row>
    <row r="4186" spans="2:2" ht="13.95" customHeight="1">
      <c r="B4186" s="16"/>
    </row>
    <row r="4187" spans="2:2" ht="13.95" customHeight="1">
      <c r="B4187" s="16"/>
    </row>
    <row r="4188" spans="2:2" ht="13.95" customHeight="1">
      <c r="B4188" s="16"/>
    </row>
    <row r="4189" spans="2:2" ht="13.95" customHeight="1">
      <c r="B4189" s="16"/>
    </row>
    <row r="4190" spans="2:2" ht="13.95" customHeight="1">
      <c r="B4190" s="16"/>
    </row>
    <row r="4191" spans="2:2" ht="13.95" customHeight="1">
      <c r="B4191" s="16"/>
    </row>
    <row r="4192" spans="2:2" ht="13.95" customHeight="1">
      <c r="B4192" s="16"/>
    </row>
    <row r="4193" spans="2:2" ht="13.95" customHeight="1">
      <c r="B4193" s="16"/>
    </row>
    <row r="4194" spans="2:2" ht="13.95" customHeight="1">
      <c r="B4194" s="16"/>
    </row>
    <row r="4195" spans="2:2" ht="13.95" customHeight="1">
      <c r="B4195" s="16"/>
    </row>
    <row r="4196" spans="2:2" ht="13.95" customHeight="1">
      <c r="B4196" s="16"/>
    </row>
    <row r="4197" spans="2:2" ht="13.95" customHeight="1">
      <c r="B4197" s="16"/>
    </row>
    <row r="4198" spans="2:2" ht="13.95" customHeight="1">
      <c r="B4198" s="16"/>
    </row>
    <row r="4199" spans="2:2" ht="13.95" customHeight="1">
      <c r="B4199" s="16"/>
    </row>
    <row r="4200" spans="2:2" ht="13.95" customHeight="1">
      <c r="B4200" s="16"/>
    </row>
    <row r="4201" spans="2:2" ht="13.95" customHeight="1">
      <c r="B4201" s="16"/>
    </row>
    <row r="4202" spans="2:2" ht="13.95" customHeight="1">
      <c r="B4202" s="16"/>
    </row>
    <row r="4203" spans="2:2" ht="13.95" customHeight="1">
      <c r="B4203" s="16"/>
    </row>
    <row r="4204" spans="2:2" ht="13.95" customHeight="1">
      <c r="B4204" s="16"/>
    </row>
    <row r="4205" spans="2:2" ht="13.95" customHeight="1">
      <c r="B4205" s="16"/>
    </row>
    <row r="4206" spans="2:2" ht="13.95" customHeight="1">
      <c r="B4206" s="16"/>
    </row>
    <row r="4207" spans="2:2" ht="13.95" customHeight="1">
      <c r="B4207" s="16"/>
    </row>
    <row r="4208" spans="2:2" ht="13.95" customHeight="1">
      <c r="B4208" s="16"/>
    </row>
    <row r="4209" spans="2:2" ht="13.95" customHeight="1">
      <c r="B4209" s="16"/>
    </row>
    <row r="4210" spans="2:2" ht="13.95" customHeight="1">
      <c r="B4210" s="16"/>
    </row>
    <row r="4211" spans="2:2" ht="13.95" customHeight="1">
      <c r="B4211" s="16"/>
    </row>
    <row r="4212" spans="2:2" ht="13.95" customHeight="1">
      <c r="B4212" s="16"/>
    </row>
    <row r="4213" spans="2:2" ht="13.95" customHeight="1">
      <c r="B4213" s="16"/>
    </row>
    <row r="4214" spans="2:2" ht="13.95" customHeight="1">
      <c r="B4214" s="16"/>
    </row>
    <row r="4215" spans="2:2" ht="13.95" customHeight="1">
      <c r="B4215" s="16"/>
    </row>
    <row r="4216" spans="2:2" ht="13.95" customHeight="1">
      <c r="B4216" s="16"/>
    </row>
    <row r="4217" spans="2:2" ht="13.95" customHeight="1">
      <c r="B4217" s="16"/>
    </row>
    <row r="4218" spans="2:2" ht="13.95" customHeight="1">
      <c r="B4218" s="16"/>
    </row>
    <row r="4219" spans="2:2" ht="13.95" customHeight="1">
      <c r="B4219" s="16"/>
    </row>
    <row r="4220" spans="2:2" ht="13.95" customHeight="1">
      <c r="B4220" s="16"/>
    </row>
    <row r="4221" spans="2:2" ht="13.95" customHeight="1">
      <c r="B4221" s="16"/>
    </row>
    <row r="4222" spans="2:2" ht="13.95" customHeight="1">
      <c r="B4222" s="16"/>
    </row>
    <row r="4223" spans="2:2" ht="13.95" customHeight="1">
      <c r="B4223" s="16"/>
    </row>
    <row r="4224" spans="2:2" ht="13.95" customHeight="1">
      <c r="B4224" s="16"/>
    </row>
    <row r="4225" spans="2:2" ht="13.95" customHeight="1">
      <c r="B4225" s="16"/>
    </row>
    <row r="4226" spans="2:2" ht="13.95" customHeight="1">
      <c r="B4226" s="16"/>
    </row>
    <row r="4227" spans="2:2" ht="13.95" customHeight="1">
      <c r="B4227" s="16"/>
    </row>
    <row r="4228" spans="2:2" ht="13.95" customHeight="1">
      <c r="B4228" s="16"/>
    </row>
    <row r="4229" spans="2:2" ht="13.95" customHeight="1">
      <c r="B4229" s="16"/>
    </row>
    <row r="4230" spans="2:2" ht="13.95" customHeight="1">
      <c r="B4230" s="16"/>
    </row>
    <row r="4231" spans="2:2" ht="13.95" customHeight="1">
      <c r="B4231" s="16"/>
    </row>
    <row r="4232" spans="2:2" ht="13.95" customHeight="1">
      <c r="B4232" s="16"/>
    </row>
    <row r="4233" spans="2:2" ht="13.95" customHeight="1">
      <c r="B4233" s="16"/>
    </row>
    <row r="4234" spans="2:2" ht="13.95" customHeight="1">
      <c r="B4234" s="16"/>
    </row>
    <row r="4235" spans="2:2" ht="13.95" customHeight="1">
      <c r="B4235" s="16"/>
    </row>
    <row r="4236" spans="2:2" ht="13.95" customHeight="1">
      <c r="B4236" s="16"/>
    </row>
    <row r="4237" spans="2:2" ht="13.95" customHeight="1">
      <c r="B4237" s="16"/>
    </row>
    <row r="4238" spans="2:2" ht="13.95" customHeight="1">
      <c r="B4238" s="16"/>
    </row>
    <row r="4239" spans="2:2" ht="13.95" customHeight="1">
      <c r="B4239" s="16"/>
    </row>
    <row r="4240" spans="2:2" ht="13.95" customHeight="1">
      <c r="B4240" s="16"/>
    </row>
    <row r="4241" spans="2:2" ht="13.95" customHeight="1">
      <c r="B4241" s="16"/>
    </row>
    <row r="4242" spans="2:2" ht="13.95" customHeight="1">
      <c r="B4242" s="16"/>
    </row>
    <row r="4243" spans="2:2" ht="13.95" customHeight="1">
      <c r="B4243" s="16"/>
    </row>
    <row r="4244" spans="2:2" ht="13.95" customHeight="1">
      <c r="B4244" s="16"/>
    </row>
    <row r="4245" spans="2:2" ht="13.95" customHeight="1">
      <c r="B4245" s="16"/>
    </row>
    <row r="4246" spans="2:2" ht="13.95" customHeight="1">
      <c r="B4246" s="16"/>
    </row>
    <row r="4247" spans="2:2" ht="13.95" customHeight="1">
      <c r="B4247" s="16"/>
    </row>
    <row r="4248" spans="2:2" ht="13.95" customHeight="1">
      <c r="B4248" s="16"/>
    </row>
    <row r="4249" spans="2:2" ht="13.95" customHeight="1">
      <c r="B4249" s="16"/>
    </row>
    <row r="4250" spans="2:2" ht="13.95" customHeight="1">
      <c r="B4250" s="16"/>
    </row>
    <row r="4251" spans="2:2" ht="13.95" customHeight="1">
      <c r="B4251" s="16"/>
    </row>
    <row r="4252" spans="2:2" ht="13.95" customHeight="1">
      <c r="B4252" s="16"/>
    </row>
    <row r="4253" spans="2:2" ht="13.95" customHeight="1">
      <c r="B4253" s="16"/>
    </row>
    <row r="4254" spans="2:2" ht="13.95" customHeight="1">
      <c r="B4254" s="16"/>
    </row>
    <row r="4255" spans="2:2" ht="13.95" customHeight="1">
      <c r="B4255" s="16"/>
    </row>
    <row r="4256" spans="2:2" ht="13.95" customHeight="1">
      <c r="B4256" s="16"/>
    </row>
    <row r="4257" spans="2:2" ht="13.95" customHeight="1">
      <c r="B4257" s="16"/>
    </row>
    <row r="4258" spans="2:2" ht="13.95" customHeight="1">
      <c r="B4258" s="16"/>
    </row>
    <row r="4259" spans="2:2" ht="13.95" customHeight="1">
      <c r="B4259" s="16"/>
    </row>
    <row r="4260" spans="2:2" ht="13.95" customHeight="1">
      <c r="B4260" s="16"/>
    </row>
    <row r="4261" spans="2:2" ht="13.95" customHeight="1">
      <c r="B4261" s="16"/>
    </row>
    <row r="4262" spans="2:2" ht="13.95" customHeight="1">
      <c r="B4262" s="16"/>
    </row>
    <row r="4263" spans="2:2" ht="13.95" customHeight="1">
      <c r="B4263" s="16"/>
    </row>
    <row r="4264" spans="2:2" ht="13.95" customHeight="1">
      <c r="B4264" s="16"/>
    </row>
    <row r="4265" spans="2:2" ht="13.95" customHeight="1">
      <c r="B4265" s="16"/>
    </row>
    <row r="4266" spans="2:2" ht="13.95" customHeight="1">
      <c r="B4266" s="16"/>
    </row>
    <row r="4267" spans="2:2" ht="13.95" customHeight="1">
      <c r="B4267" s="16"/>
    </row>
    <row r="4268" spans="2:2" ht="13.95" customHeight="1">
      <c r="B4268" s="16"/>
    </row>
    <row r="4269" spans="2:2" ht="13.95" customHeight="1">
      <c r="B4269" s="16"/>
    </row>
    <row r="4270" spans="2:2" ht="13.95" customHeight="1">
      <c r="B4270" s="16"/>
    </row>
    <row r="4271" spans="2:2" ht="13.95" customHeight="1">
      <c r="B4271" s="16"/>
    </row>
    <row r="4272" spans="2:2" ht="13.95" customHeight="1">
      <c r="B4272" s="16"/>
    </row>
    <row r="4273" spans="2:2" ht="13.95" customHeight="1">
      <c r="B4273" s="16"/>
    </row>
    <row r="4274" spans="2:2" ht="13.95" customHeight="1">
      <c r="B4274" s="16"/>
    </row>
    <row r="4275" spans="2:2" ht="13.95" customHeight="1">
      <c r="B4275" s="16"/>
    </row>
    <row r="4276" spans="2:2" ht="13.95" customHeight="1">
      <c r="B4276" s="16"/>
    </row>
    <row r="4277" spans="2:2" ht="13.95" customHeight="1">
      <c r="B4277" s="16"/>
    </row>
    <row r="4278" spans="2:2" ht="13.95" customHeight="1">
      <c r="B4278" s="16"/>
    </row>
    <row r="4279" spans="2:2" ht="13.95" customHeight="1">
      <c r="B4279" s="16"/>
    </row>
    <row r="4280" spans="2:2" ht="13.95" customHeight="1">
      <c r="B4280" s="16"/>
    </row>
    <row r="4281" spans="2:2" ht="13.95" customHeight="1">
      <c r="B4281" s="16"/>
    </row>
    <row r="4282" spans="2:2" ht="13.95" customHeight="1">
      <c r="B4282" s="16"/>
    </row>
    <row r="4283" spans="2:2" ht="13.95" customHeight="1">
      <c r="B4283" s="16"/>
    </row>
    <row r="4284" spans="2:2" ht="13.95" customHeight="1">
      <c r="B4284" s="16"/>
    </row>
    <row r="4285" spans="2:2" ht="13.95" customHeight="1">
      <c r="B4285" s="16"/>
    </row>
    <row r="4286" spans="2:2" ht="13.95" customHeight="1">
      <c r="B4286" s="16"/>
    </row>
    <row r="4287" spans="2:2" ht="13.95" customHeight="1">
      <c r="B4287" s="16"/>
    </row>
    <row r="4288" spans="2:2" ht="13.95" customHeight="1">
      <c r="B4288" s="16"/>
    </row>
    <row r="4289" spans="2:2" ht="13.95" customHeight="1">
      <c r="B4289" s="16"/>
    </row>
    <row r="4290" spans="2:2" ht="13.95" customHeight="1">
      <c r="B4290" s="16"/>
    </row>
    <row r="4291" spans="2:2" ht="13.95" customHeight="1">
      <c r="B4291" s="16"/>
    </row>
    <row r="4292" spans="2:2" ht="13.95" customHeight="1">
      <c r="B4292" s="16"/>
    </row>
    <row r="4293" spans="2:2" ht="13.95" customHeight="1">
      <c r="B4293" s="16"/>
    </row>
    <row r="4294" spans="2:2" ht="13.95" customHeight="1">
      <c r="B4294" s="16"/>
    </row>
    <row r="4295" spans="2:2" ht="13.95" customHeight="1">
      <c r="B4295" s="16"/>
    </row>
    <row r="4296" spans="2:2" ht="13.95" customHeight="1">
      <c r="B4296" s="16"/>
    </row>
    <row r="4297" spans="2:2" ht="13.95" customHeight="1">
      <c r="B4297" s="16"/>
    </row>
    <row r="4298" spans="2:2" ht="13.95" customHeight="1">
      <c r="B4298" s="16"/>
    </row>
    <row r="4299" spans="2:2" ht="13.95" customHeight="1">
      <c r="B4299" s="16"/>
    </row>
    <row r="4300" spans="2:2" ht="13.95" customHeight="1">
      <c r="B4300" s="16"/>
    </row>
    <row r="4301" spans="2:2" ht="13.95" customHeight="1">
      <c r="B4301" s="16"/>
    </row>
    <row r="4302" spans="2:2" ht="13.95" customHeight="1">
      <c r="B4302" s="16"/>
    </row>
    <row r="4303" spans="2:2" ht="13.95" customHeight="1">
      <c r="B4303" s="16"/>
    </row>
    <row r="4304" spans="2:2" ht="13.95" customHeight="1">
      <c r="B4304" s="16"/>
    </row>
    <row r="4305" spans="2:2" ht="13.95" customHeight="1">
      <c r="B4305" s="16"/>
    </row>
    <row r="4306" spans="2:2" ht="13.95" customHeight="1">
      <c r="B4306" s="16"/>
    </row>
    <row r="4307" spans="2:2" ht="13.95" customHeight="1">
      <c r="B4307" s="16"/>
    </row>
    <row r="4308" spans="2:2" ht="13.95" customHeight="1">
      <c r="B4308" s="16"/>
    </row>
    <row r="4309" spans="2:2" ht="13.95" customHeight="1">
      <c r="B4309" s="16"/>
    </row>
    <row r="4310" spans="2:2" ht="13.95" customHeight="1">
      <c r="B4310" s="16"/>
    </row>
    <row r="4311" spans="2:2" ht="13.95" customHeight="1">
      <c r="B4311" s="16"/>
    </row>
    <row r="4312" spans="2:2" ht="13.95" customHeight="1">
      <c r="B4312" s="16"/>
    </row>
    <row r="4313" spans="2:2" ht="13.95" customHeight="1">
      <c r="B4313" s="16"/>
    </row>
    <row r="4314" spans="2:2" ht="13.95" customHeight="1">
      <c r="B4314" s="16"/>
    </row>
    <row r="4315" spans="2:2" ht="13.95" customHeight="1">
      <c r="B4315" s="16"/>
    </row>
    <row r="4316" spans="2:2" ht="13.95" customHeight="1">
      <c r="B4316" s="16"/>
    </row>
    <row r="4317" spans="2:2" ht="13.95" customHeight="1">
      <c r="B4317" s="16"/>
    </row>
    <row r="4318" spans="2:2" ht="13.95" customHeight="1">
      <c r="B4318" s="16"/>
    </row>
    <row r="4319" spans="2:2" ht="13.95" customHeight="1">
      <c r="B4319" s="16"/>
    </row>
    <row r="4320" spans="2:2" ht="13.95" customHeight="1">
      <c r="B4320" s="16"/>
    </row>
    <row r="4321" spans="2:2" ht="13.95" customHeight="1">
      <c r="B4321" s="16"/>
    </row>
    <row r="4322" spans="2:2" ht="13.95" customHeight="1">
      <c r="B4322" s="16"/>
    </row>
    <row r="4323" spans="2:2" ht="13.95" customHeight="1">
      <c r="B4323" s="16"/>
    </row>
    <row r="4324" spans="2:2" ht="13.95" customHeight="1">
      <c r="B4324" s="16"/>
    </row>
    <row r="4325" spans="2:2" ht="13.95" customHeight="1">
      <c r="B4325" s="16"/>
    </row>
    <row r="4326" spans="2:2" ht="13.95" customHeight="1">
      <c r="B4326" s="16"/>
    </row>
    <row r="4327" spans="2:2" ht="13.95" customHeight="1">
      <c r="B4327" s="16"/>
    </row>
    <row r="4328" spans="2:2" ht="13.95" customHeight="1">
      <c r="B4328" s="16"/>
    </row>
    <row r="4329" spans="2:2" ht="13.95" customHeight="1">
      <c r="B4329" s="16"/>
    </row>
    <row r="4330" spans="2:2" ht="13.95" customHeight="1">
      <c r="B4330" s="16"/>
    </row>
    <row r="4331" spans="2:2" ht="13.95" customHeight="1">
      <c r="B4331" s="16"/>
    </row>
    <row r="4332" spans="2:2" ht="13.95" customHeight="1">
      <c r="B4332" s="16"/>
    </row>
    <row r="4333" spans="2:2" ht="13.95" customHeight="1">
      <c r="B4333" s="16"/>
    </row>
    <row r="4334" spans="2:2" ht="13.95" customHeight="1">
      <c r="B4334" s="16"/>
    </row>
    <row r="4335" spans="2:2" ht="13.95" customHeight="1">
      <c r="B4335" s="16"/>
    </row>
    <row r="4336" spans="2:2" ht="13.95" customHeight="1">
      <c r="B4336" s="16"/>
    </row>
    <row r="4337" spans="2:2" ht="13.95" customHeight="1">
      <c r="B4337" s="16"/>
    </row>
    <row r="4338" spans="2:2" ht="13.95" customHeight="1">
      <c r="B4338" s="16"/>
    </row>
    <row r="4339" spans="2:2" ht="13.95" customHeight="1">
      <c r="B4339" s="16"/>
    </row>
    <row r="4340" spans="2:2" ht="13.95" customHeight="1">
      <c r="B4340" s="16"/>
    </row>
    <row r="4341" spans="2:2" ht="13.95" customHeight="1">
      <c r="B4341" s="16"/>
    </row>
    <row r="4342" spans="2:2" ht="13.95" customHeight="1">
      <c r="B4342" s="16"/>
    </row>
    <row r="4343" spans="2:2" ht="13.95" customHeight="1">
      <c r="B4343" s="16"/>
    </row>
    <row r="4344" spans="2:2" ht="13.95" customHeight="1">
      <c r="B4344" s="16"/>
    </row>
    <row r="4345" spans="2:2" ht="13.95" customHeight="1">
      <c r="B4345" s="16"/>
    </row>
    <row r="4346" spans="2:2" ht="13.95" customHeight="1">
      <c r="B4346" s="16"/>
    </row>
    <row r="4347" spans="2:2" ht="13.95" customHeight="1">
      <c r="B4347" s="16"/>
    </row>
    <row r="4348" spans="2:2" ht="13.95" customHeight="1">
      <c r="B4348" s="16"/>
    </row>
    <row r="4349" spans="2:2" ht="13.95" customHeight="1">
      <c r="B4349" s="16"/>
    </row>
    <row r="4350" spans="2:2" ht="13.95" customHeight="1">
      <c r="B4350" s="16"/>
    </row>
    <row r="4351" spans="2:2" ht="13.95" customHeight="1">
      <c r="B4351" s="16"/>
    </row>
    <row r="4352" spans="2:2" ht="13.95" customHeight="1">
      <c r="B4352" s="16"/>
    </row>
    <row r="4353" spans="2:2" ht="13.95" customHeight="1">
      <c r="B4353" s="16"/>
    </row>
    <row r="4354" spans="2:2" ht="13.95" customHeight="1">
      <c r="B4354" s="16"/>
    </row>
    <row r="4355" spans="2:2" ht="13.95" customHeight="1">
      <c r="B4355" s="16"/>
    </row>
    <row r="4356" spans="2:2" ht="13.95" customHeight="1">
      <c r="B4356" s="16"/>
    </row>
    <row r="4357" spans="2:2" ht="13.95" customHeight="1">
      <c r="B4357" s="16"/>
    </row>
    <row r="4358" spans="2:2" ht="13.95" customHeight="1">
      <c r="B4358" s="16"/>
    </row>
    <row r="4359" spans="2:2" ht="13.95" customHeight="1">
      <c r="B4359" s="16"/>
    </row>
    <row r="4360" spans="2:2" ht="13.95" customHeight="1">
      <c r="B4360" s="16"/>
    </row>
    <row r="4361" spans="2:2" ht="13.95" customHeight="1">
      <c r="B4361" s="16"/>
    </row>
    <row r="4362" spans="2:2" ht="13.95" customHeight="1">
      <c r="B4362" s="16"/>
    </row>
    <row r="4363" spans="2:2" ht="13.95" customHeight="1">
      <c r="B4363" s="16"/>
    </row>
    <row r="4364" spans="2:2" ht="13.95" customHeight="1">
      <c r="B4364" s="16"/>
    </row>
    <row r="4365" spans="2:2" ht="13.95" customHeight="1">
      <c r="B4365" s="16"/>
    </row>
    <row r="4366" spans="2:2" ht="13.95" customHeight="1">
      <c r="B4366" s="16"/>
    </row>
    <row r="4367" spans="2:2" ht="13.95" customHeight="1">
      <c r="B4367" s="16"/>
    </row>
    <row r="4368" spans="2:2" ht="13.95" customHeight="1">
      <c r="B4368" s="16"/>
    </row>
    <row r="4369" spans="2:2" ht="13.95" customHeight="1">
      <c r="B4369" s="16"/>
    </row>
    <row r="4370" spans="2:2" ht="13.95" customHeight="1">
      <c r="B4370" s="16"/>
    </row>
    <row r="4371" spans="2:2" ht="13.95" customHeight="1">
      <c r="B4371" s="16"/>
    </row>
    <row r="4372" spans="2:2" ht="13.95" customHeight="1">
      <c r="B4372" s="16"/>
    </row>
    <row r="4373" spans="2:2" ht="13.95" customHeight="1">
      <c r="B4373" s="16"/>
    </row>
    <row r="4374" spans="2:2" ht="13.95" customHeight="1">
      <c r="B4374" s="16"/>
    </row>
    <row r="4375" spans="2:2" ht="13.95" customHeight="1">
      <c r="B4375" s="16"/>
    </row>
    <row r="4376" spans="2:2" ht="13.95" customHeight="1">
      <c r="B4376" s="16"/>
    </row>
    <row r="4377" spans="2:2" ht="13.95" customHeight="1">
      <c r="B4377" s="16"/>
    </row>
    <row r="4378" spans="2:2" ht="13.95" customHeight="1">
      <c r="B4378" s="16"/>
    </row>
    <row r="4379" spans="2:2" ht="13.95" customHeight="1">
      <c r="B4379" s="16"/>
    </row>
    <row r="4380" spans="2:2" ht="13.95" customHeight="1">
      <c r="B4380" s="16"/>
    </row>
    <row r="4381" spans="2:2" ht="13.95" customHeight="1">
      <c r="B4381" s="16"/>
    </row>
    <row r="4382" spans="2:2" ht="13.95" customHeight="1">
      <c r="B4382" s="16"/>
    </row>
    <row r="4383" spans="2:2" ht="13.95" customHeight="1">
      <c r="B4383" s="16"/>
    </row>
    <row r="4384" spans="2:2" ht="13.95" customHeight="1">
      <c r="B4384" s="16"/>
    </row>
    <row r="4385" spans="2:2" ht="13.95" customHeight="1">
      <c r="B4385" s="16"/>
    </row>
    <row r="4386" spans="2:2" ht="13.95" customHeight="1">
      <c r="B4386" s="16"/>
    </row>
    <row r="4387" spans="2:2" ht="13.95" customHeight="1">
      <c r="B4387" s="16"/>
    </row>
    <row r="4388" spans="2:2" ht="13.95" customHeight="1">
      <c r="B4388" s="16"/>
    </row>
    <row r="4389" spans="2:2" ht="13.95" customHeight="1">
      <c r="B4389" s="16"/>
    </row>
    <row r="4390" spans="2:2" ht="13.95" customHeight="1">
      <c r="B4390" s="16"/>
    </row>
    <row r="4391" spans="2:2" ht="13.95" customHeight="1">
      <c r="B4391" s="16"/>
    </row>
    <row r="4392" spans="2:2" ht="13.95" customHeight="1">
      <c r="B4392" s="16"/>
    </row>
    <row r="4393" spans="2:2" ht="13.95" customHeight="1">
      <c r="B4393" s="16"/>
    </row>
    <row r="4394" spans="2:2" ht="13.95" customHeight="1">
      <c r="B4394" s="16"/>
    </row>
    <row r="4395" spans="2:2" ht="13.95" customHeight="1">
      <c r="B4395" s="16"/>
    </row>
    <row r="4396" spans="2:2" ht="13.95" customHeight="1">
      <c r="B4396" s="16"/>
    </row>
    <row r="4397" spans="2:2" ht="13.95" customHeight="1">
      <c r="B4397" s="16"/>
    </row>
    <row r="4398" spans="2:2" ht="13.95" customHeight="1">
      <c r="B4398" s="16"/>
    </row>
    <row r="4399" spans="2:2" ht="13.95" customHeight="1">
      <c r="B4399" s="16"/>
    </row>
    <row r="4400" spans="2:2" ht="13.95" customHeight="1">
      <c r="B4400" s="16"/>
    </row>
    <row r="4401" spans="2:2" ht="13.95" customHeight="1">
      <c r="B4401" s="16"/>
    </row>
    <row r="4402" spans="2:2" ht="13.95" customHeight="1">
      <c r="B4402" s="16"/>
    </row>
    <row r="4403" spans="2:2" ht="13.95" customHeight="1">
      <c r="B4403" s="16"/>
    </row>
    <row r="4404" spans="2:2" ht="13.95" customHeight="1">
      <c r="B4404" s="16"/>
    </row>
    <row r="4405" spans="2:2" ht="13.95" customHeight="1">
      <c r="B4405" s="16"/>
    </row>
    <row r="4406" spans="2:2" ht="13.95" customHeight="1">
      <c r="B4406" s="16"/>
    </row>
    <row r="4407" spans="2:2" ht="13.95" customHeight="1">
      <c r="B4407" s="16"/>
    </row>
    <row r="4408" spans="2:2" ht="13.95" customHeight="1">
      <c r="B4408" s="16"/>
    </row>
    <row r="4409" spans="2:2" ht="13.95" customHeight="1">
      <c r="B4409" s="16"/>
    </row>
    <row r="4410" spans="2:2" ht="13.95" customHeight="1">
      <c r="B4410" s="16"/>
    </row>
    <row r="4411" spans="2:2" ht="13.95" customHeight="1">
      <c r="B4411" s="16"/>
    </row>
    <row r="4412" spans="2:2" ht="13.95" customHeight="1">
      <c r="B4412" s="16"/>
    </row>
    <row r="4413" spans="2:2" ht="13.95" customHeight="1">
      <c r="B4413" s="16"/>
    </row>
    <row r="4414" spans="2:2" ht="13.95" customHeight="1">
      <c r="B4414" s="16"/>
    </row>
    <row r="4415" spans="2:2" ht="13.95" customHeight="1">
      <c r="B4415" s="16"/>
    </row>
    <row r="4416" spans="2:2" ht="13.95" customHeight="1">
      <c r="B4416" s="16"/>
    </row>
    <row r="4417" spans="2:2" ht="13.95" customHeight="1">
      <c r="B4417" s="16"/>
    </row>
    <row r="4418" spans="2:2" ht="13.95" customHeight="1">
      <c r="B4418" s="16"/>
    </row>
    <row r="4419" spans="2:2" ht="13.95" customHeight="1">
      <c r="B4419" s="16"/>
    </row>
    <row r="4420" spans="2:2" ht="13.95" customHeight="1">
      <c r="B4420" s="16"/>
    </row>
    <row r="4421" spans="2:2" ht="13.95" customHeight="1">
      <c r="B4421" s="16"/>
    </row>
    <row r="4422" spans="2:2" ht="13.95" customHeight="1">
      <c r="B4422" s="16"/>
    </row>
    <row r="4423" spans="2:2" ht="13.95" customHeight="1">
      <c r="B4423" s="16"/>
    </row>
    <row r="4424" spans="2:2" ht="13.95" customHeight="1">
      <c r="B4424" s="16"/>
    </row>
    <row r="4425" spans="2:2" ht="13.95" customHeight="1">
      <c r="B4425" s="16"/>
    </row>
    <row r="4426" spans="2:2" ht="13.95" customHeight="1">
      <c r="B4426" s="16"/>
    </row>
    <row r="4427" spans="2:2" ht="13.95" customHeight="1">
      <c r="B4427" s="16"/>
    </row>
    <row r="4428" spans="2:2" ht="13.95" customHeight="1">
      <c r="B4428" s="16"/>
    </row>
    <row r="4429" spans="2:2" ht="13.95" customHeight="1">
      <c r="B4429" s="16"/>
    </row>
    <row r="4430" spans="2:2" ht="13.95" customHeight="1">
      <c r="B4430" s="16"/>
    </row>
    <row r="4431" spans="2:2" ht="13.95" customHeight="1">
      <c r="B4431" s="16"/>
    </row>
    <row r="4432" spans="2:2" ht="13.95" customHeight="1">
      <c r="B4432" s="16"/>
    </row>
    <row r="4433" spans="2:2" ht="13.95" customHeight="1">
      <c r="B4433" s="16"/>
    </row>
    <row r="4434" spans="2:2" ht="13.95" customHeight="1">
      <c r="B4434" s="16"/>
    </row>
    <row r="4435" spans="2:2" ht="13.95" customHeight="1">
      <c r="B4435" s="16"/>
    </row>
    <row r="4436" spans="2:2" ht="13.95" customHeight="1">
      <c r="B4436" s="16"/>
    </row>
    <row r="4437" spans="2:2" ht="13.95" customHeight="1">
      <c r="B4437" s="16"/>
    </row>
    <row r="4438" spans="2:2" ht="13.95" customHeight="1">
      <c r="B4438" s="16"/>
    </row>
    <row r="4439" spans="2:2" ht="13.95" customHeight="1">
      <c r="B4439" s="16"/>
    </row>
    <row r="4440" spans="2:2" ht="13.95" customHeight="1">
      <c r="B4440" s="16"/>
    </row>
    <row r="4441" spans="2:2" ht="13.95" customHeight="1">
      <c r="B4441" s="16"/>
    </row>
    <row r="4442" spans="2:2" ht="13.95" customHeight="1">
      <c r="B4442" s="16"/>
    </row>
    <row r="4443" spans="2:2" ht="13.95" customHeight="1">
      <c r="B4443" s="16"/>
    </row>
    <row r="4444" spans="2:2" ht="13.95" customHeight="1">
      <c r="B4444" s="16"/>
    </row>
    <row r="4445" spans="2:2" ht="13.95" customHeight="1">
      <c r="B4445" s="16"/>
    </row>
    <row r="4446" spans="2:2" ht="13.95" customHeight="1">
      <c r="B4446" s="16"/>
    </row>
    <row r="4447" spans="2:2" ht="13.95" customHeight="1">
      <c r="B4447" s="16"/>
    </row>
    <row r="4448" spans="2:2" ht="13.95" customHeight="1">
      <c r="B4448" s="16"/>
    </row>
    <row r="4449" spans="2:2" ht="13.95" customHeight="1">
      <c r="B4449" s="16"/>
    </row>
    <row r="4450" spans="2:2" ht="13.95" customHeight="1">
      <c r="B4450" s="16"/>
    </row>
    <row r="4451" spans="2:2" ht="13.95" customHeight="1">
      <c r="B4451" s="16"/>
    </row>
    <row r="4452" spans="2:2" ht="13.95" customHeight="1">
      <c r="B4452" s="16"/>
    </row>
    <row r="4453" spans="2:2" ht="13.95" customHeight="1">
      <c r="B4453" s="16"/>
    </row>
    <row r="4454" spans="2:2" ht="13.95" customHeight="1">
      <c r="B4454" s="16"/>
    </row>
    <row r="4455" spans="2:2" ht="13.95" customHeight="1">
      <c r="B4455" s="16"/>
    </row>
    <row r="4456" spans="2:2" ht="13.95" customHeight="1">
      <c r="B4456" s="16"/>
    </row>
    <row r="4457" spans="2:2" ht="13.95" customHeight="1">
      <c r="B4457" s="16"/>
    </row>
    <row r="4458" spans="2:2" ht="13.95" customHeight="1">
      <c r="B4458" s="16"/>
    </row>
    <row r="4459" spans="2:2" ht="13.95" customHeight="1">
      <c r="B4459" s="16"/>
    </row>
    <row r="4460" spans="2:2" ht="13.95" customHeight="1">
      <c r="B4460" s="16"/>
    </row>
    <row r="4461" spans="2:2" ht="13.95" customHeight="1">
      <c r="B4461" s="16"/>
    </row>
    <row r="4462" spans="2:2" ht="13.95" customHeight="1">
      <c r="B4462" s="16"/>
    </row>
    <row r="4463" spans="2:2" ht="13.95" customHeight="1">
      <c r="B4463" s="16"/>
    </row>
    <row r="4464" spans="2:2" ht="13.95" customHeight="1">
      <c r="B4464" s="16"/>
    </row>
    <row r="4465" spans="2:2" ht="13.95" customHeight="1">
      <c r="B4465" s="16"/>
    </row>
    <row r="4466" spans="2:2" ht="13.95" customHeight="1">
      <c r="B4466" s="16"/>
    </row>
    <row r="4467" spans="2:2" ht="13.95" customHeight="1">
      <c r="B4467" s="16"/>
    </row>
    <row r="4468" spans="2:2" ht="13.95" customHeight="1">
      <c r="B4468" s="16"/>
    </row>
    <row r="4469" spans="2:2" ht="13.95" customHeight="1">
      <c r="B4469" s="16"/>
    </row>
    <row r="4470" spans="2:2" ht="13.95" customHeight="1">
      <c r="B4470" s="16"/>
    </row>
    <row r="4471" spans="2:2" ht="13.95" customHeight="1">
      <c r="B4471" s="16"/>
    </row>
    <row r="4472" spans="2:2" ht="13.95" customHeight="1">
      <c r="B4472" s="16"/>
    </row>
    <row r="4473" spans="2:2" ht="13.95" customHeight="1">
      <c r="B4473" s="16"/>
    </row>
    <row r="4474" spans="2:2" ht="13.95" customHeight="1">
      <c r="B4474" s="16"/>
    </row>
    <row r="4475" spans="2:2" ht="13.95" customHeight="1">
      <c r="B4475" s="16"/>
    </row>
    <row r="4476" spans="2:2" ht="13.95" customHeight="1">
      <c r="B4476" s="16"/>
    </row>
    <row r="4477" spans="2:2" ht="13.95" customHeight="1">
      <c r="B4477" s="16"/>
    </row>
    <row r="4478" spans="2:2" ht="13.95" customHeight="1">
      <c r="B4478" s="16"/>
    </row>
    <row r="4479" spans="2:2" ht="13.95" customHeight="1">
      <c r="B4479" s="16"/>
    </row>
    <row r="4480" spans="2:2" ht="13.95" customHeight="1">
      <c r="B4480" s="16"/>
    </row>
    <row r="4481" spans="2:2" ht="13.95" customHeight="1">
      <c r="B4481" s="16"/>
    </row>
    <row r="4482" spans="2:2" ht="13.95" customHeight="1">
      <c r="B4482" s="16"/>
    </row>
    <row r="4483" spans="2:2" ht="13.95" customHeight="1">
      <c r="B4483" s="16"/>
    </row>
    <row r="4484" spans="2:2" ht="13.95" customHeight="1">
      <c r="B4484" s="16"/>
    </row>
    <row r="4485" spans="2:2" ht="13.95" customHeight="1">
      <c r="B4485" s="16"/>
    </row>
    <row r="4486" spans="2:2" ht="13.95" customHeight="1">
      <c r="B4486" s="16"/>
    </row>
    <row r="4487" spans="2:2" ht="13.95" customHeight="1">
      <c r="B4487" s="16"/>
    </row>
    <row r="4488" spans="2:2" ht="13.95" customHeight="1">
      <c r="B4488" s="16"/>
    </row>
    <row r="4489" spans="2:2" ht="13.95" customHeight="1">
      <c r="B4489" s="16"/>
    </row>
    <row r="4490" spans="2:2" ht="13.95" customHeight="1">
      <c r="B4490" s="16"/>
    </row>
    <row r="4491" spans="2:2" ht="13.95" customHeight="1">
      <c r="B4491" s="16"/>
    </row>
    <row r="4492" spans="2:2" ht="13.95" customHeight="1">
      <c r="B4492" s="16"/>
    </row>
    <row r="4493" spans="2:2" ht="13.95" customHeight="1">
      <c r="B4493" s="16"/>
    </row>
    <row r="4494" spans="2:2" ht="13.95" customHeight="1">
      <c r="B4494" s="16"/>
    </row>
    <row r="4495" spans="2:2" ht="13.95" customHeight="1">
      <c r="B4495" s="16"/>
    </row>
    <row r="4496" spans="2:2" ht="13.95" customHeight="1">
      <c r="B4496" s="16"/>
    </row>
    <row r="4497" spans="2:2" ht="13.95" customHeight="1">
      <c r="B4497" s="16"/>
    </row>
    <row r="4498" spans="2:2" ht="13.95" customHeight="1">
      <c r="B4498" s="16"/>
    </row>
    <row r="4499" spans="2:2" ht="13.95" customHeight="1">
      <c r="B4499" s="16"/>
    </row>
    <row r="4500" spans="2:2" ht="13.95" customHeight="1">
      <c r="B4500" s="16"/>
    </row>
    <row r="4501" spans="2:2" ht="13.95" customHeight="1">
      <c r="B4501" s="16"/>
    </row>
    <row r="4502" spans="2:2" ht="13.95" customHeight="1">
      <c r="B4502" s="16"/>
    </row>
    <row r="4503" spans="2:2" ht="13.95" customHeight="1">
      <c r="B4503" s="16"/>
    </row>
    <row r="4504" spans="2:2" ht="13.95" customHeight="1">
      <c r="B4504" s="16"/>
    </row>
    <row r="4505" spans="2:2" ht="13.95" customHeight="1">
      <c r="B4505" s="16"/>
    </row>
    <row r="4506" spans="2:2" ht="13.95" customHeight="1">
      <c r="B4506" s="16"/>
    </row>
    <row r="4507" spans="2:2" ht="13.95" customHeight="1">
      <c r="B4507" s="16"/>
    </row>
    <row r="4508" spans="2:2" ht="13.95" customHeight="1">
      <c r="B4508" s="16"/>
    </row>
    <row r="4509" spans="2:2" ht="13.95" customHeight="1">
      <c r="B4509" s="16"/>
    </row>
    <row r="4510" spans="2:2" ht="13.95" customHeight="1">
      <c r="B4510" s="16"/>
    </row>
    <row r="4511" spans="2:2" ht="13.95" customHeight="1">
      <c r="B4511" s="16"/>
    </row>
    <row r="4512" spans="2:2" ht="13.95" customHeight="1">
      <c r="B4512" s="16"/>
    </row>
    <row r="4513" spans="2:2" ht="13.95" customHeight="1">
      <c r="B4513" s="16"/>
    </row>
    <row r="4514" spans="2:2" ht="13.95" customHeight="1">
      <c r="B4514" s="16"/>
    </row>
    <row r="4515" spans="2:2" ht="13.95" customHeight="1">
      <c r="B4515" s="16"/>
    </row>
    <row r="4516" spans="2:2" ht="13.95" customHeight="1">
      <c r="B4516" s="16"/>
    </row>
    <row r="4517" spans="2:2" ht="13.95" customHeight="1">
      <c r="B4517" s="16"/>
    </row>
    <row r="4518" spans="2:2" ht="13.95" customHeight="1">
      <c r="B4518" s="16"/>
    </row>
    <row r="4519" spans="2:2" ht="13.95" customHeight="1">
      <c r="B4519" s="16"/>
    </row>
    <row r="4520" spans="2:2" ht="13.95" customHeight="1">
      <c r="B4520" s="16"/>
    </row>
    <row r="4521" spans="2:2" ht="13.95" customHeight="1">
      <c r="B4521" s="16"/>
    </row>
    <row r="4522" spans="2:2" ht="13.95" customHeight="1">
      <c r="B4522" s="16"/>
    </row>
    <row r="4523" spans="2:2" ht="13.95" customHeight="1">
      <c r="B4523" s="16"/>
    </row>
    <row r="4524" spans="2:2" ht="13.95" customHeight="1">
      <c r="B4524" s="16"/>
    </row>
    <row r="4525" spans="2:2" ht="13.95" customHeight="1">
      <c r="B4525" s="16"/>
    </row>
    <row r="4526" spans="2:2" ht="13.95" customHeight="1">
      <c r="B4526" s="16"/>
    </row>
    <row r="4527" spans="2:2" ht="13.95" customHeight="1">
      <c r="B4527" s="16"/>
    </row>
    <row r="4528" spans="2:2" ht="13.95" customHeight="1">
      <c r="B4528" s="16"/>
    </row>
    <row r="4529" spans="2:2" ht="13.95" customHeight="1">
      <c r="B4529" s="16"/>
    </row>
    <row r="4530" spans="2:2" ht="13.95" customHeight="1">
      <c r="B4530" s="16"/>
    </row>
    <row r="4531" spans="2:2" ht="13.95" customHeight="1">
      <c r="B4531" s="16"/>
    </row>
    <row r="4532" spans="2:2" ht="13.95" customHeight="1">
      <c r="B4532" s="16"/>
    </row>
    <row r="4533" spans="2:2" ht="13.95" customHeight="1">
      <c r="B4533" s="16"/>
    </row>
    <row r="4534" spans="2:2" ht="13.95" customHeight="1">
      <c r="B4534" s="16"/>
    </row>
    <row r="4535" spans="2:2" ht="13.95" customHeight="1">
      <c r="B4535" s="16"/>
    </row>
    <row r="4536" spans="2:2" ht="13.95" customHeight="1">
      <c r="B4536" s="16"/>
    </row>
    <row r="4537" spans="2:2" ht="13.95" customHeight="1">
      <c r="B4537" s="16"/>
    </row>
    <row r="4538" spans="2:2" ht="13.95" customHeight="1">
      <c r="B4538" s="16"/>
    </row>
    <row r="4539" spans="2:2" ht="13.95" customHeight="1">
      <c r="B4539" s="16"/>
    </row>
    <row r="4540" spans="2:2" ht="13.95" customHeight="1">
      <c r="B4540" s="16"/>
    </row>
    <row r="4541" spans="2:2" ht="13.95" customHeight="1">
      <c r="B4541" s="16"/>
    </row>
    <row r="4542" spans="2:2" ht="13.95" customHeight="1">
      <c r="B4542" s="16"/>
    </row>
    <row r="4543" spans="2:2" ht="13.95" customHeight="1">
      <c r="B4543" s="16"/>
    </row>
    <row r="4544" spans="2:2" ht="13.95" customHeight="1">
      <c r="B4544" s="16"/>
    </row>
    <row r="4545" spans="2:2" ht="13.95" customHeight="1">
      <c r="B4545" s="16"/>
    </row>
    <row r="4546" spans="2:2" ht="13.95" customHeight="1">
      <c r="B4546" s="16"/>
    </row>
    <row r="4547" spans="2:2" ht="13.95" customHeight="1">
      <c r="B4547" s="16"/>
    </row>
    <row r="4548" spans="2:2" ht="13.95" customHeight="1">
      <c r="B4548" s="16"/>
    </row>
    <row r="4549" spans="2:2" ht="13.95" customHeight="1">
      <c r="B4549" s="16"/>
    </row>
    <row r="4550" spans="2:2" ht="13.95" customHeight="1">
      <c r="B4550" s="16"/>
    </row>
    <row r="4551" spans="2:2" ht="13.95" customHeight="1">
      <c r="B4551" s="16"/>
    </row>
    <row r="4552" spans="2:2" ht="13.95" customHeight="1">
      <c r="B4552" s="16"/>
    </row>
    <row r="4553" spans="2:2" ht="13.95" customHeight="1">
      <c r="B4553" s="16"/>
    </row>
    <row r="4554" spans="2:2" ht="13.95" customHeight="1">
      <c r="B4554" s="16"/>
    </row>
    <row r="4555" spans="2:2" ht="13.95" customHeight="1">
      <c r="B4555" s="16"/>
    </row>
    <row r="4556" spans="2:2" ht="13.95" customHeight="1">
      <c r="B4556" s="16"/>
    </row>
    <row r="4557" spans="2:2" ht="13.95" customHeight="1">
      <c r="B4557" s="16"/>
    </row>
    <row r="4558" spans="2:2" ht="13.95" customHeight="1">
      <c r="B4558" s="16"/>
    </row>
    <row r="4559" spans="2:2" ht="13.95" customHeight="1">
      <c r="B4559" s="16"/>
    </row>
    <row r="4560" spans="2:2" ht="13.95" customHeight="1">
      <c r="B4560" s="16"/>
    </row>
    <row r="4561" spans="2:2" ht="13.95" customHeight="1">
      <c r="B4561" s="16"/>
    </row>
    <row r="4562" spans="2:2" ht="13.95" customHeight="1">
      <c r="B4562" s="16"/>
    </row>
    <row r="4563" spans="2:2" ht="13.95" customHeight="1">
      <c r="B4563" s="16"/>
    </row>
    <row r="4564" spans="2:2" ht="13.95" customHeight="1">
      <c r="B4564" s="16"/>
    </row>
    <row r="4565" spans="2:2" ht="13.95" customHeight="1">
      <c r="B4565" s="16"/>
    </row>
    <row r="4566" spans="2:2" ht="13.95" customHeight="1">
      <c r="B4566" s="16"/>
    </row>
    <row r="4567" spans="2:2" ht="13.95" customHeight="1">
      <c r="B4567" s="16"/>
    </row>
    <row r="4568" spans="2:2" ht="13.95" customHeight="1">
      <c r="B4568" s="16"/>
    </row>
    <row r="4569" spans="2:2" ht="13.95" customHeight="1">
      <c r="B4569" s="16"/>
    </row>
    <row r="4570" spans="2:2" ht="13.95" customHeight="1">
      <c r="B4570" s="16"/>
    </row>
    <row r="4571" spans="2:2" ht="13.95" customHeight="1">
      <c r="B4571" s="16"/>
    </row>
    <row r="4572" spans="2:2" ht="13.95" customHeight="1">
      <c r="B4572" s="16"/>
    </row>
    <row r="4573" spans="2:2" ht="13.95" customHeight="1">
      <c r="B4573" s="16"/>
    </row>
    <row r="4574" spans="2:2" ht="13.95" customHeight="1">
      <c r="B4574" s="16"/>
    </row>
    <row r="4575" spans="2:2" ht="13.95" customHeight="1">
      <c r="B4575" s="16"/>
    </row>
    <row r="4576" spans="2:2" ht="13.95" customHeight="1">
      <c r="B4576" s="16"/>
    </row>
    <row r="4577" spans="2:2" ht="13.95" customHeight="1">
      <c r="B4577" s="16"/>
    </row>
    <row r="4578" spans="2:2" ht="13.95" customHeight="1">
      <c r="B4578" s="16"/>
    </row>
    <row r="4579" spans="2:2" ht="13.95" customHeight="1">
      <c r="B4579" s="16"/>
    </row>
    <row r="4580" spans="2:2" ht="13.95" customHeight="1">
      <c r="B4580" s="16"/>
    </row>
    <row r="4581" spans="2:2" ht="13.95" customHeight="1">
      <c r="B4581" s="16"/>
    </row>
    <row r="4582" spans="2:2" ht="13.95" customHeight="1">
      <c r="B4582" s="16"/>
    </row>
    <row r="4583" spans="2:2" ht="13.95" customHeight="1">
      <c r="B4583" s="16"/>
    </row>
    <row r="4584" spans="2:2" ht="13.95" customHeight="1">
      <c r="B4584" s="16"/>
    </row>
    <row r="4585" spans="2:2" ht="13.95" customHeight="1">
      <c r="B4585" s="16"/>
    </row>
    <row r="4586" spans="2:2" ht="13.95" customHeight="1">
      <c r="B4586" s="16"/>
    </row>
    <row r="4587" spans="2:2" ht="13.95" customHeight="1">
      <c r="B4587" s="16"/>
    </row>
    <row r="4588" spans="2:2" ht="13.95" customHeight="1">
      <c r="B4588" s="16"/>
    </row>
    <row r="4589" spans="2:2" ht="13.95" customHeight="1">
      <c r="B4589" s="16"/>
    </row>
    <row r="4590" spans="2:2" ht="13.95" customHeight="1">
      <c r="B4590" s="16"/>
    </row>
    <row r="4591" spans="2:2" ht="13.95" customHeight="1">
      <c r="B4591" s="16"/>
    </row>
    <row r="4592" spans="2:2" ht="13.95" customHeight="1">
      <c r="B4592" s="16"/>
    </row>
    <row r="4593" spans="2:2" ht="13.95" customHeight="1">
      <c r="B4593" s="16"/>
    </row>
    <row r="4594" spans="2:2" ht="13.95" customHeight="1">
      <c r="B4594" s="16"/>
    </row>
    <row r="4595" spans="2:2" ht="13.95" customHeight="1">
      <c r="B4595" s="16"/>
    </row>
    <row r="4596" spans="2:2" ht="13.95" customHeight="1">
      <c r="B4596" s="16"/>
    </row>
    <row r="4597" spans="2:2" ht="13.95" customHeight="1">
      <c r="B4597" s="16"/>
    </row>
    <row r="4598" spans="2:2" ht="13.95" customHeight="1">
      <c r="B4598" s="16"/>
    </row>
    <row r="4599" spans="2:2" ht="13.95" customHeight="1">
      <c r="B4599" s="16"/>
    </row>
    <row r="4600" spans="2:2" ht="13.95" customHeight="1">
      <c r="B4600" s="16"/>
    </row>
    <row r="4601" spans="2:2" ht="13.95" customHeight="1">
      <c r="B4601" s="16"/>
    </row>
    <row r="4602" spans="2:2" ht="13.95" customHeight="1">
      <c r="B4602" s="16"/>
    </row>
    <row r="4603" spans="2:2" ht="13.95" customHeight="1">
      <c r="B4603" s="16"/>
    </row>
    <row r="4604" spans="2:2" ht="13.95" customHeight="1">
      <c r="B4604" s="16"/>
    </row>
    <row r="4605" spans="2:2" ht="13.95" customHeight="1">
      <c r="B4605" s="16"/>
    </row>
    <row r="4606" spans="2:2" ht="13.95" customHeight="1">
      <c r="B4606" s="16"/>
    </row>
    <row r="4607" spans="2:2" ht="13.95" customHeight="1">
      <c r="B4607" s="16"/>
    </row>
    <row r="4608" spans="2:2" ht="13.95" customHeight="1">
      <c r="B4608" s="16"/>
    </row>
    <row r="4609" spans="2:2" ht="13.95" customHeight="1">
      <c r="B4609" s="16"/>
    </row>
    <row r="4610" spans="2:2" ht="13.95" customHeight="1">
      <c r="B4610" s="16"/>
    </row>
    <row r="4611" spans="2:2" ht="13.95" customHeight="1">
      <c r="B4611" s="16"/>
    </row>
    <row r="4612" spans="2:2" ht="13.95" customHeight="1">
      <c r="B4612" s="16"/>
    </row>
    <row r="4613" spans="2:2" ht="13.95" customHeight="1">
      <c r="B4613" s="16"/>
    </row>
    <row r="4614" spans="2:2" ht="13.95" customHeight="1">
      <c r="B4614" s="16"/>
    </row>
    <row r="4615" spans="2:2" ht="13.95" customHeight="1">
      <c r="B4615" s="16"/>
    </row>
    <row r="4616" spans="2:2" ht="13.95" customHeight="1">
      <c r="B4616" s="16"/>
    </row>
    <row r="4617" spans="2:2" ht="13.95" customHeight="1">
      <c r="B4617" s="16"/>
    </row>
    <row r="4618" spans="2:2" ht="13.95" customHeight="1">
      <c r="B4618" s="16"/>
    </row>
    <row r="4619" spans="2:2" ht="13.95" customHeight="1">
      <c r="B4619" s="16"/>
    </row>
    <row r="4620" spans="2:2" ht="13.95" customHeight="1">
      <c r="B4620" s="16"/>
    </row>
    <row r="4621" spans="2:2" ht="13.95" customHeight="1">
      <c r="B4621" s="16"/>
    </row>
    <row r="4622" spans="2:2" ht="13.95" customHeight="1">
      <c r="B4622" s="16"/>
    </row>
    <row r="4623" spans="2:2" ht="13.95" customHeight="1">
      <c r="B4623" s="16"/>
    </row>
    <row r="4624" spans="2:2" ht="13.95" customHeight="1">
      <c r="B4624" s="16"/>
    </row>
    <row r="4625" spans="2:2" ht="13.95" customHeight="1">
      <c r="B4625" s="16"/>
    </row>
    <row r="4626" spans="2:2" ht="13.95" customHeight="1">
      <c r="B4626" s="16"/>
    </row>
    <row r="4627" spans="2:2" ht="13.95" customHeight="1">
      <c r="B4627" s="16"/>
    </row>
    <row r="4628" spans="2:2" ht="13.95" customHeight="1">
      <c r="B4628" s="16"/>
    </row>
    <row r="4629" spans="2:2" ht="13.95" customHeight="1">
      <c r="B4629" s="16"/>
    </row>
    <row r="4630" spans="2:2" ht="13.95" customHeight="1">
      <c r="B4630" s="16"/>
    </row>
    <row r="4631" spans="2:2" ht="13.95" customHeight="1">
      <c r="B4631" s="16"/>
    </row>
    <row r="4632" spans="2:2" ht="13.95" customHeight="1">
      <c r="B4632" s="16"/>
    </row>
    <row r="4633" spans="2:2" ht="13.95" customHeight="1">
      <c r="B4633" s="16"/>
    </row>
    <row r="4634" spans="2:2" ht="13.95" customHeight="1">
      <c r="B4634" s="16"/>
    </row>
    <row r="4635" spans="2:2" ht="13.95" customHeight="1">
      <c r="B4635" s="16"/>
    </row>
    <row r="4636" spans="2:2" ht="13.95" customHeight="1">
      <c r="B4636" s="16"/>
    </row>
    <row r="4637" spans="2:2" ht="13.95" customHeight="1">
      <c r="B4637" s="16"/>
    </row>
    <row r="4638" spans="2:2" ht="13.95" customHeight="1">
      <c r="B4638" s="16"/>
    </row>
    <row r="4639" spans="2:2" ht="13.95" customHeight="1">
      <c r="B4639" s="16"/>
    </row>
    <row r="4640" spans="2:2" ht="13.95" customHeight="1">
      <c r="B4640" s="16"/>
    </row>
    <row r="4641" spans="2:2" ht="13.95" customHeight="1">
      <c r="B4641" s="16"/>
    </row>
    <row r="4642" spans="2:2" ht="13.95" customHeight="1">
      <c r="B4642" s="16"/>
    </row>
    <row r="4643" spans="2:2" ht="13.95" customHeight="1">
      <c r="B4643" s="16"/>
    </row>
    <row r="4644" spans="2:2" ht="13.95" customHeight="1">
      <c r="B4644" s="16"/>
    </row>
    <row r="4645" spans="2:2" ht="13.95" customHeight="1">
      <c r="B4645" s="16"/>
    </row>
    <row r="4646" spans="2:2" ht="13.95" customHeight="1">
      <c r="B4646" s="16"/>
    </row>
    <row r="4647" spans="2:2" ht="13.95" customHeight="1">
      <c r="B4647" s="16"/>
    </row>
    <row r="4648" spans="2:2" ht="13.95" customHeight="1">
      <c r="B4648" s="16"/>
    </row>
    <row r="4649" spans="2:2" ht="13.95" customHeight="1">
      <c r="B4649" s="16"/>
    </row>
    <row r="4650" spans="2:2" ht="13.95" customHeight="1">
      <c r="B4650" s="16"/>
    </row>
    <row r="4651" spans="2:2" ht="13.95" customHeight="1">
      <c r="B4651" s="16"/>
    </row>
    <row r="4652" spans="2:2" ht="13.95" customHeight="1">
      <c r="B4652" s="16"/>
    </row>
    <row r="4653" spans="2:2" ht="13.95" customHeight="1">
      <c r="B4653" s="16"/>
    </row>
    <row r="4654" spans="2:2" ht="13.95" customHeight="1">
      <c r="B4654" s="16"/>
    </row>
    <row r="4655" spans="2:2" ht="13.95" customHeight="1">
      <c r="B4655" s="16"/>
    </row>
    <row r="4656" spans="2:2" ht="13.95" customHeight="1">
      <c r="B4656" s="16"/>
    </row>
    <row r="4657" spans="2:2" ht="13.95" customHeight="1">
      <c r="B4657" s="16"/>
    </row>
    <row r="4658" spans="2:2" ht="13.95" customHeight="1">
      <c r="B4658" s="16"/>
    </row>
    <row r="4659" spans="2:2" ht="13.95" customHeight="1">
      <c r="B4659" s="16"/>
    </row>
    <row r="4660" spans="2:2" ht="13.95" customHeight="1">
      <c r="B4660" s="16"/>
    </row>
    <row r="4661" spans="2:2" ht="13.95" customHeight="1">
      <c r="B4661" s="16"/>
    </row>
    <row r="4662" spans="2:2" ht="13.95" customHeight="1">
      <c r="B4662" s="16"/>
    </row>
    <row r="4663" spans="2:2" ht="13.95" customHeight="1">
      <c r="B4663" s="16"/>
    </row>
    <row r="4664" spans="2:2" ht="13.95" customHeight="1">
      <c r="B4664" s="16"/>
    </row>
    <row r="4665" spans="2:2" ht="13.95" customHeight="1">
      <c r="B4665" s="16"/>
    </row>
    <row r="4666" spans="2:2" ht="13.95" customHeight="1">
      <c r="B4666" s="16"/>
    </row>
    <row r="4667" spans="2:2" ht="13.95" customHeight="1">
      <c r="B4667" s="16"/>
    </row>
    <row r="4668" spans="2:2" ht="13.95" customHeight="1">
      <c r="B4668" s="16"/>
    </row>
    <row r="4669" spans="2:2" ht="13.95" customHeight="1">
      <c r="B4669" s="16"/>
    </row>
    <row r="4670" spans="2:2" ht="13.95" customHeight="1">
      <c r="B4670" s="16"/>
    </row>
    <row r="4671" spans="2:2" ht="13.95" customHeight="1">
      <c r="B4671" s="16"/>
    </row>
    <row r="4672" spans="2:2" ht="13.95" customHeight="1">
      <c r="B4672" s="16"/>
    </row>
    <row r="4673" spans="2:2" ht="13.95" customHeight="1">
      <c r="B4673" s="16"/>
    </row>
    <row r="4674" spans="2:2" ht="13.95" customHeight="1">
      <c r="B4674" s="16"/>
    </row>
    <row r="4675" spans="2:2" ht="13.95" customHeight="1">
      <c r="B4675" s="16"/>
    </row>
    <row r="4676" spans="2:2" ht="13.95" customHeight="1">
      <c r="B4676" s="16"/>
    </row>
    <row r="4677" spans="2:2" ht="13.95" customHeight="1">
      <c r="B4677" s="16"/>
    </row>
    <row r="4678" spans="2:2" ht="13.95" customHeight="1">
      <c r="B4678" s="16"/>
    </row>
    <row r="4679" spans="2:2" ht="13.95" customHeight="1">
      <c r="B4679" s="16"/>
    </row>
    <row r="4680" spans="2:2" ht="13.95" customHeight="1">
      <c r="B4680" s="16"/>
    </row>
    <row r="4681" spans="2:2" ht="13.95" customHeight="1">
      <c r="B4681" s="16"/>
    </row>
    <row r="4682" spans="2:2" ht="13.95" customHeight="1">
      <c r="B4682" s="16"/>
    </row>
    <row r="4683" spans="2:2" ht="13.95" customHeight="1">
      <c r="B4683" s="16"/>
    </row>
    <row r="4684" spans="2:2" ht="13.95" customHeight="1">
      <c r="B4684" s="16"/>
    </row>
    <row r="4685" spans="2:2" ht="13.95" customHeight="1">
      <c r="B4685" s="16"/>
    </row>
    <row r="4686" spans="2:2" ht="13.95" customHeight="1">
      <c r="B4686" s="16"/>
    </row>
    <row r="4687" spans="2:2" ht="13.95" customHeight="1">
      <c r="B4687" s="16"/>
    </row>
    <row r="4688" spans="2:2" ht="13.95" customHeight="1">
      <c r="B4688" s="16"/>
    </row>
    <row r="4689" spans="2:2" ht="13.95" customHeight="1">
      <c r="B4689" s="16"/>
    </row>
    <row r="4690" spans="2:2" ht="13.95" customHeight="1">
      <c r="B4690" s="16"/>
    </row>
    <row r="4691" spans="2:2" ht="13.95" customHeight="1">
      <c r="B4691" s="16"/>
    </row>
    <row r="4692" spans="2:2" ht="13.95" customHeight="1">
      <c r="B4692" s="16"/>
    </row>
    <row r="4693" spans="2:2" ht="13.95" customHeight="1">
      <c r="B4693" s="16"/>
    </row>
    <row r="4694" spans="2:2" ht="13.95" customHeight="1">
      <c r="B4694" s="16"/>
    </row>
    <row r="4695" spans="2:2" ht="13.95" customHeight="1">
      <c r="B4695" s="16"/>
    </row>
    <row r="4696" spans="2:2" ht="13.95" customHeight="1">
      <c r="B4696" s="16"/>
    </row>
    <row r="4697" spans="2:2" ht="13.95" customHeight="1">
      <c r="B4697" s="16"/>
    </row>
    <row r="4698" spans="2:2" ht="13.95" customHeight="1">
      <c r="B4698" s="16"/>
    </row>
    <row r="4699" spans="2:2" ht="13.95" customHeight="1">
      <c r="B4699" s="16"/>
    </row>
    <row r="4700" spans="2:2" ht="13.95" customHeight="1">
      <c r="B4700" s="16"/>
    </row>
    <row r="4701" spans="2:2" ht="13.95" customHeight="1">
      <c r="B4701" s="16"/>
    </row>
    <row r="4702" spans="2:2" ht="13.95" customHeight="1">
      <c r="B4702" s="16"/>
    </row>
    <row r="4703" spans="2:2" ht="13.95" customHeight="1">
      <c r="B4703" s="16"/>
    </row>
    <row r="4704" spans="2:2" ht="13.95" customHeight="1">
      <c r="B4704" s="16"/>
    </row>
    <row r="4705" spans="2:2" ht="13.95" customHeight="1">
      <c r="B4705" s="16"/>
    </row>
    <row r="4706" spans="2:2" ht="13.95" customHeight="1">
      <c r="B4706" s="16"/>
    </row>
    <row r="4707" spans="2:2" ht="13.95" customHeight="1">
      <c r="B4707" s="16"/>
    </row>
    <row r="4708" spans="2:2" ht="13.95" customHeight="1">
      <c r="B4708" s="16"/>
    </row>
    <row r="4709" spans="2:2" ht="13.95" customHeight="1">
      <c r="B4709" s="16"/>
    </row>
    <row r="4710" spans="2:2" ht="13.95" customHeight="1">
      <c r="B4710" s="16"/>
    </row>
    <row r="4711" spans="2:2" ht="13.95" customHeight="1">
      <c r="B4711" s="16"/>
    </row>
    <row r="4712" spans="2:2" ht="13.95" customHeight="1">
      <c r="B4712" s="16"/>
    </row>
    <row r="4713" spans="2:2" ht="13.95" customHeight="1">
      <c r="B4713" s="16"/>
    </row>
    <row r="4714" spans="2:2" ht="13.95" customHeight="1">
      <c r="B4714" s="16"/>
    </row>
    <row r="4715" spans="2:2" ht="13.95" customHeight="1">
      <c r="B4715" s="16"/>
    </row>
    <row r="4716" spans="2:2" ht="13.95" customHeight="1">
      <c r="B4716" s="16"/>
    </row>
    <row r="4717" spans="2:2" ht="13.95" customHeight="1">
      <c r="B4717" s="16"/>
    </row>
    <row r="4718" spans="2:2" ht="13.95" customHeight="1">
      <c r="B4718" s="16"/>
    </row>
    <row r="4719" spans="2:2" ht="13.95" customHeight="1">
      <c r="B4719" s="16"/>
    </row>
    <row r="4720" spans="2:2" ht="13.95" customHeight="1">
      <c r="B4720" s="16"/>
    </row>
    <row r="4721" spans="2:2" ht="13.95" customHeight="1">
      <c r="B4721" s="16"/>
    </row>
    <row r="4722" spans="2:2" ht="13.95" customHeight="1">
      <c r="B4722" s="16"/>
    </row>
    <row r="4723" spans="2:2" ht="13.95" customHeight="1">
      <c r="B4723" s="16"/>
    </row>
    <row r="4724" spans="2:2" ht="13.95" customHeight="1">
      <c r="B4724" s="16"/>
    </row>
    <row r="4725" spans="2:2" ht="13.95" customHeight="1">
      <c r="B4725" s="16"/>
    </row>
    <row r="4726" spans="2:2" ht="13.95" customHeight="1">
      <c r="B4726" s="16"/>
    </row>
    <row r="4727" spans="2:2" ht="13.95" customHeight="1">
      <c r="B4727" s="16"/>
    </row>
    <row r="4728" spans="2:2" ht="13.95" customHeight="1">
      <c r="B4728" s="16"/>
    </row>
    <row r="4729" spans="2:2" ht="13.95" customHeight="1">
      <c r="B4729" s="16"/>
    </row>
    <row r="4730" spans="2:2" ht="13.95" customHeight="1">
      <c r="B4730" s="16"/>
    </row>
    <row r="4731" spans="2:2" ht="13.95" customHeight="1">
      <c r="B4731" s="16"/>
    </row>
    <row r="4732" spans="2:2" ht="13.95" customHeight="1">
      <c r="B4732" s="16"/>
    </row>
    <row r="4733" spans="2:2" ht="13.95" customHeight="1">
      <c r="B4733" s="16"/>
    </row>
    <row r="4734" spans="2:2" ht="13.95" customHeight="1">
      <c r="B4734" s="16"/>
    </row>
    <row r="4735" spans="2:2" ht="13.95" customHeight="1">
      <c r="B4735" s="16"/>
    </row>
    <row r="4736" spans="2:2" ht="13.95" customHeight="1">
      <c r="B4736" s="16"/>
    </row>
    <row r="4737" spans="2:2" ht="13.95" customHeight="1">
      <c r="B4737" s="16"/>
    </row>
    <row r="4738" spans="2:2" ht="13.95" customHeight="1">
      <c r="B4738" s="16"/>
    </row>
    <row r="4739" spans="2:2" ht="13.95" customHeight="1">
      <c r="B4739" s="16"/>
    </row>
    <row r="4740" spans="2:2" ht="13.95" customHeight="1">
      <c r="B4740" s="16"/>
    </row>
    <row r="4741" spans="2:2" ht="13.95" customHeight="1">
      <c r="B4741" s="16"/>
    </row>
    <row r="4742" spans="2:2" ht="13.95" customHeight="1">
      <c r="B4742" s="16"/>
    </row>
    <row r="4743" spans="2:2" ht="13.95" customHeight="1">
      <c r="B4743" s="16"/>
    </row>
    <row r="4744" spans="2:2" ht="13.95" customHeight="1">
      <c r="B4744" s="16"/>
    </row>
    <row r="4745" spans="2:2" ht="13.95" customHeight="1">
      <c r="B4745" s="16"/>
    </row>
    <row r="4746" spans="2:2" ht="13.95" customHeight="1">
      <c r="B4746" s="16"/>
    </row>
    <row r="4747" spans="2:2" ht="13.95" customHeight="1">
      <c r="B4747" s="16"/>
    </row>
    <row r="4748" spans="2:2" ht="13.95" customHeight="1">
      <c r="B4748" s="16"/>
    </row>
    <row r="4749" spans="2:2" ht="13.95" customHeight="1">
      <c r="B4749" s="16"/>
    </row>
    <row r="4750" spans="2:2" ht="13.95" customHeight="1">
      <c r="B4750" s="16"/>
    </row>
    <row r="4751" spans="2:2" ht="13.95" customHeight="1">
      <c r="B4751" s="16"/>
    </row>
    <row r="4752" spans="2:2" ht="13.95" customHeight="1">
      <c r="B4752" s="16"/>
    </row>
    <row r="4753" spans="2:2" ht="13.95" customHeight="1">
      <c r="B4753" s="16"/>
    </row>
    <row r="4754" spans="2:2" ht="13.95" customHeight="1">
      <c r="B4754" s="16"/>
    </row>
    <row r="4755" spans="2:2" ht="13.95" customHeight="1">
      <c r="B4755" s="16"/>
    </row>
    <row r="4756" spans="2:2" ht="13.95" customHeight="1">
      <c r="B4756" s="16"/>
    </row>
    <row r="4757" spans="2:2" ht="13.95" customHeight="1">
      <c r="B4757" s="16"/>
    </row>
    <row r="4758" spans="2:2" ht="13.95" customHeight="1">
      <c r="B4758" s="16"/>
    </row>
    <row r="4759" spans="2:2" ht="13.95" customHeight="1">
      <c r="B4759" s="16"/>
    </row>
    <row r="4760" spans="2:2" ht="13.95" customHeight="1">
      <c r="B4760" s="16"/>
    </row>
    <row r="4761" spans="2:2" ht="13.95" customHeight="1">
      <c r="B4761" s="16"/>
    </row>
    <row r="4762" spans="2:2" ht="13.95" customHeight="1">
      <c r="B4762" s="16"/>
    </row>
    <row r="4763" spans="2:2" ht="13.95" customHeight="1">
      <c r="B4763" s="16"/>
    </row>
    <row r="4764" spans="2:2" ht="13.95" customHeight="1">
      <c r="B4764" s="16"/>
    </row>
    <row r="4765" spans="2:2" ht="13.95" customHeight="1">
      <c r="B4765" s="16"/>
    </row>
    <row r="4766" spans="2:2" ht="13.95" customHeight="1">
      <c r="B4766" s="16"/>
    </row>
    <row r="4767" spans="2:2" ht="13.95" customHeight="1">
      <c r="B4767" s="16"/>
    </row>
    <row r="4768" spans="2:2" ht="13.95" customHeight="1">
      <c r="B4768" s="16"/>
    </row>
    <row r="4769" spans="2:2" ht="13.95" customHeight="1">
      <c r="B4769" s="16"/>
    </row>
    <row r="4770" spans="2:2" ht="13.95" customHeight="1">
      <c r="B4770" s="16"/>
    </row>
    <row r="4771" spans="2:2" ht="13.95" customHeight="1">
      <c r="B4771" s="16"/>
    </row>
    <row r="4772" spans="2:2" ht="13.95" customHeight="1">
      <c r="B4772" s="16"/>
    </row>
    <row r="4773" spans="2:2" ht="13.95" customHeight="1">
      <c r="B4773" s="16"/>
    </row>
    <row r="4774" spans="2:2" ht="13.95" customHeight="1">
      <c r="B4774" s="16"/>
    </row>
    <row r="4775" spans="2:2" ht="13.95" customHeight="1">
      <c r="B4775" s="16"/>
    </row>
    <row r="4776" spans="2:2" ht="13.95" customHeight="1">
      <c r="B4776" s="16"/>
    </row>
    <row r="4777" spans="2:2" ht="13.95" customHeight="1">
      <c r="B4777" s="16"/>
    </row>
    <row r="4778" spans="2:2" ht="13.95" customHeight="1">
      <c r="B4778" s="16"/>
    </row>
    <row r="4779" spans="2:2" ht="13.95" customHeight="1">
      <c r="B4779" s="16"/>
    </row>
    <row r="4780" spans="2:2" ht="13.95" customHeight="1">
      <c r="B4780" s="16"/>
    </row>
    <row r="4781" spans="2:2" ht="13.95" customHeight="1">
      <c r="B4781" s="16"/>
    </row>
    <row r="4782" spans="2:2" ht="13.95" customHeight="1">
      <c r="B4782" s="16"/>
    </row>
    <row r="4783" spans="2:2" ht="13.95" customHeight="1">
      <c r="B4783" s="16"/>
    </row>
    <row r="4784" spans="2:2" ht="13.95" customHeight="1">
      <c r="B4784" s="16"/>
    </row>
    <row r="4785" spans="2:2" ht="13.95" customHeight="1">
      <c r="B4785" s="16"/>
    </row>
    <row r="4786" spans="2:2" ht="13.95" customHeight="1">
      <c r="B4786" s="16"/>
    </row>
    <row r="4787" spans="2:2" ht="13.95" customHeight="1">
      <c r="B4787" s="16"/>
    </row>
    <row r="4788" spans="2:2" ht="13.95" customHeight="1">
      <c r="B4788" s="16"/>
    </row>
    <row r="4789" spans="2:2" ht="13.95" customHeight="1">
      <c r="B4789" s="16"/>
    </row>
    <row r="4790" spans="2:2" ht="13.95" customHeight="1">
      <c r="B4790" s="16"/>
    </row>
    <row r="4791" spans="2:2" ht="13.95" customHeight="1">
      <c r="B4791" s="16"/>
    </row>
    <row r="4792" spans="2:2" ht="13.95" customHeight="1">
      <c r="B4792" s="16"/>
    </row>
    <row r="4793" spans="2:2" ht="13.95" customHeight="1">
      <c r="B4793" s="16"/>
    </row>
    <row r="4794" spans="2:2" ht="13.95" customHeight="1">
      <c r="B4794" s="16"/>
    </row>
    <row r="4795" spans="2:2" ht="13.95" customHeight="1">
      <c r="B4795" s="16"/>
    </row>
    <row r="4796" spans="2:2" ht="13.95" customHeight="1">
      <c r="B4796" s="16"/>
    </row>
    <row r="4797" spans="2:2" ht="13.95" customHeight="1">
      <c r="B4797" s="16"/>
    </row>
    <row r="4798" spans="2:2" ht="13.95" customHeight="1">
      <c r="B4798" s="16"/>
    </row>
    <row r="4799" spans="2:2" ht="13.95" customHeight="1">
      <c r="B4799" s="16"/>
    </row>
    <row r="4800" spans="2:2" ht="13.95" customHeight="1">
      <c r="B4800" s="16"/>
    </row>
    <row r="4801" spans="2:2" ht="13.95" customHeight="1">
      <c r="B4801" s="16"/>
    </row>
    <row r="4802" spans="2:2" ht="13.95" customHeight="1">
      <c r="B4802" s="16"/>
    </row>
    <row r="4803" spans="2:2" ht="13.95" customHeight="1">
      <c r="B4803" s="16"/>
    </row>
    <row r="4804" spans="2:2" ht="13.95" customHeight="1">
      <c r="B4804" s="16"/>
    </row>
    <row r="4805" spans="2:2" ht="13.95" customHeight="1">
      <c r="B4805" s="16"/>
    </row>
    <row r="4806" spans="2:2" ht="13.95" customHeight="1">
      <c r="B4806" s="16"/>
    </row>
    <row r="4807" spans="2:2" ht="13.95" customHeight="1">
      <c r="B4807" s="16"/>
    </row>
    <row r="4808" spans="2:2" ht="13.95" customHeight="1">
      <c r="B4808" s="16"/>
    </row>
    <row r="4809" spans="2:2" ht="13.95" customHeight="1">
      <c r="B4809" s="16"/>
    </row>
    <row r="4810" spans="2:2" ht="13.95" customHeight="1">
      <c r="B4810" s="16"/>
    </row>
    <row r="4811" spans="2:2" ht="13.95" customHeight="1">
      <c r="B4811" s="16"/>
    </row>
    <row r="4812" spans="2:2" ht="13.95" customHeight="1">
      <c r="B4812" s="16"/>
    </row>
    <row r="4813" spans="2:2" ht="13.95" customHeight="1">
      <c r="B4813" s="16"/>
    </row>
    <row r="4814" spans="2:2" ht="13.95" customHeight="1">
      <c r="B4814" s="16"/>
    </row>
    <row r="4815" spans="2:2" ht="13.95" customHeight="1">
      <c r="B4815" s="16"/>
    </row>
    <row r="4816" spans="2:2" ht="13.95" customHeight="1">
      <c r="B4816" s="16"/>
    </row>
    <row r="4817" spans="2:2" ht="13.95" customHeight="1">
      <c r="B4817" s="16"/>
    </row>
    <row r="4818" spans="2:2" ht="13.95" customHeight="1">
      <c r="B4818" s="16"/>
    </row>
    <row r="4819" spans="2:2" ht="13.95" customHeight="1">
      <c r="B4819" s="16"/>
    </row>
    <row r="4820" spans="2:2" ht="13.95" customHeight="1">
      <c r="B4820" s="16"/>
    </row>
    <row r="4821" spans="2:2" ht="13.95" customHeight="1">
      <c r="B4821" s="16"/>
    </row>
    <row r="4822" spans="2:2" ht="13.95" customHeight="1">
      <c r="B4822" s="16"/>
    </row>
    <row r="4823" spans="2:2" ht="13.95" customHeight="1">
      <c r="B4823" s="16"/>
    </row>
    <row r="4824" spans="2:2" ht="13.95" customHeight="1">
      <c r="B4824" s="16"/>
    </row>
    <row r="4825" spans="2:2" ht="13.95" customHeight="1">
      <c r="B4825" s="16"/>
    </row>
    <row r="4826" spans="2:2" ht="13.95" customHeight="1">
      <c r="B4826" s="16"/>
    </row>
    <row r="4827" spans="2:2" ht="13.95" customHeight="1">
      <c r="B4827" s="16"/>
    </row>
    <row r="4828" spans="2:2" ht="13.95" customHeight="1">
      <c r="B4828" s="16"/>
    </row>
    <row r="4829" spans="2:2" ht="13.95" customHeight="1">
      <c r="B4829" s="16"/>
    </row>
    <row r="4830" spans="2:2" ht="13.95" customHeight="1">
      <c r="B4830" s="16"/>
    </row>
    <row r="4831" spans="2:2" ht="13.95" customHeight="1">
      <c r="B4831" s="16"/>
    </row>
    <row r="4832" spans="2:2" ht="13.95" customHeight="1">
      <c r="B4832" s="16"/>
    </row>
    <row r="4833" spans="2:2" ht="13.95" customHeight="1">
      <c r="B4833" s="16"/>
    </row>
    <row r="4834" spans="2:2" ht="13.95" customHeight="1">
      <c r="B4834" s="16"/>
    </row>
    <row r="4835" spans="2:2" ht="13.95" customHeight="1">
      <c r="B4835" s="16"/>
    </row>
    <row r="4836" spans="2:2" ht="13.95" customHeight="1">
      <c r="B4836" s="16"/>
    </row>
    <row r="4837" spans="2:2" ht="13.95" customHeight="1">
      <c r="B4837" s="16"/>
    </row>
    <row r="4838" spans="2:2" ht="13.95" customHeight="1">
      <c r="B4838" s="16"/>
    </row>
    <row r="4839" spans="2:2" ht="13.95" customHeight="1">
      <c r="B4839" s="16"/>
    </row>
    <row r="4840" spans="2:2" ht="13.95" customHeight="1">
      <c r="B4840" s="16"/>
    </row>
    <row r="4841" spans="2:2" ht="13.95" customHeight="1">
      <c r="B4841" s="16"/>
    </row>
    <row r="4842" spans="2:2" ht="13.95" customHeight="1">
      <c r="B4842" s="16"/>
    </row>
    <row r="4843" spans="2:2" ht="13.95" customHeight="1">
      <c r="B4843" s="16"/>
    </row>
    <row r="4844" spans="2:2" ht="13.95" customHeight="1">
      <c r="B4844" s="16"/>
    </row>
    <row r="4845" spans="2:2" ht="13.95" customHeight="1">
      <c r="B4845" s="16"/>
    </row>
    <row r="4846" spans="2:2" ht="13.95" customHeight="1">
      <c r="B4846" s="16"/>
    </row>
    <row r="4847" spans="2:2" ht="13.95" customHeight="1">
      <c r="B4847" s="16"/>
    </row>
    <row r="4848" spans="2:2" ht="13.95" customHeight="1">
      <c r="B4848" s="16"/>
    </row>
    <row r="4849" spans="2:2" ht="13.95" customHeight="1">
      <c r="B4849" s="16"/>
    </row>
    <row r="4850" spans="2:2" ht="13.95" customHeight="1">
      <c r="B4850" s="16"/>
    </row>
    <row r="4851" spans="2:2" ht="13.95" customHeight="1">
      <c r="B4851" s="16"/>
    </row>
    <row r="4852" spans="2:2" ht="13.95" customHeight="1">
      <c r="B4852" s="16"/>
    </row>
    <row r="4853" spans="2:2" ht="13.95" customHeight="1">
      <c r="B4853" s="16"/>
    </row>
    <row r="4854" spans="2:2" ht="13.95" customHeight="1">
      <c r="B4854" s="16"/>
    </row>
    <row r="4855" spans="2:2" ht="13.95" customHeight="1">
      <c r="B4855" s="16"/>
    </row>
    <row r="4856" spans="2:2" ht="13.95" customHeight="1">
      <c r="B4856" s="16"/>
    </row>
    <row r="4857" spans="2:2" ht="13.95" customHeight="1">
      <c r="B4857" s="16"/>
    </row>
    <row r="4858" spans="2:2" ht="13.95" customHeight="1">
      <c r="B4858" s="16"/>
    </row>
    <row r="4859" spans="2:2" ht="13.95" customHeight="1">
      <c r="B4859" s="16"/>
    </row>
    <row r="4860" spans="2:2" ht="13.95" customHeight="1">
      <c r="B4860" s="16"/>
    </row>
    <row r="4861" spans="2:2" ht="13.95" customHeight="1">
      <c r="B4861" s="16"/>
    </row>
    <row r="4862" spans="2:2" ht="13.95" customHeight="1">
      <c r="B4862" s="16"/>
    </row>
    <row r="4863" spans="2:2" ht="13.95" customHeight="1">
      <c r="B4863" s="16"/>
    </row>
    <row r="4864" spans="2:2" ht="13.95" customHeight="1">
      <c r="B4864" s="16"/>
    </row>
    <row r="4865" spans="2:2" ht="13.95" customHeight="1">
      <c r="B4865" s="16"/>
    </row>
    <row r="4866" spans="2:2" ht="13.95" customHeight="1">
      <c r="B4866" s="16"/>
    </row>
    <row r="4867" spans="2:2" ht="13.95" customHeight="1">
      <c r="B4867" s="16"/>
    </row>
    <row r="4868" spans="2:2" ht="13.95" customHeight="1">
      <c r="B4868" s="16"/>
    </row>
    <row r="4869" spans="2:2" ht="13.95" customHeight="1">
      <c r="B4869" s="16"/>
    </row>
    <row r="4870" spans="2:2" ht="13.95" customHeight="1">
      <c r="B4870" s="16"/>
    </row>
    <row r="4871" spans="2:2" ht="13.95" customHeight="1">
      <c r="B4871" s="16"/>
    </row>
    <row r="4872" spans="2:2" ht="13.95" customHeight="1">
      <c r="B4872" s="16"/>
    </row>
    <row r="4873" spans="2:2" ht="13.95" customHeight="1">
      <c r="B4873" s="16"/>
    </row>
    <row r="4874" spans="2:2" ht="13.95" customHeight="1">
      <c r="B4874" s="16"/>
    </row>
    <row r="4875" spans="2:2" ht="13.95" customHeight="1">
      <c r="B4875" s="16"/>
    </row>
    <row r="4876" spans="2:2" ht="13.95" customHeight="1">
      <c r="B4876" s="16"/>
    </row>
    <row r="4877" spans="2:2" ht="13.95" customHeight="1">
      <c r="B4877" s="16"/>
    </row>
    <row r="4878" spans="2:2" ht="13.95" customHeight="1">
      <c r="B4878" s="16"/>
    </row>
    <row r="4879" spans="2:2" ht="13.95" customHeight="1">
      <c r="B4879" s="16"/>
    </row>
    <row r="4880" spans="2:2" ht="13.95" customHeight="1">
      <c r="B4880" s="16"/>
    </row>
    <row r="4881" spans="2:2" ht="13.95" customHeight="1">
      <c r="B4881" s="16"/>
    </row>
    <row r="4882" spans="2:2" ht="13.95" customHeight="1">
      <c r="B4882" s="16"/>
    </row>
    <row r="4883" spans="2:2" ht="13.95" customHeight="1">
      <c r="B4883" s="16"/>
    </row>
    <row r="4884" spans="2:2" ht="13.95" customHeight="1">
      <c r="B4884" s="16"/>
    </row>
    <row r="4885" spans="2:2" ht="13.95" customHeight="1">
      <c r="B4885" s="16"/>
    </row>
    <row r="4886" spans="2:2" ht="13.95" customHeight="1">
      <c r="B4886" s="16"/>
    </row>
    <row r="4887" spans="2:2" ht="13.95" customHeight="1">
      <c r="B4887" s="16"/>
    </row>
    <row r="4888" spans="2:2" ht="13.95" customHeight="1">
      <c r="B4888" s="16"/>
    </row>
    <row r="4889" spans="2:2" ht="13.95" customHeight="1">
      <c r="B4889" s="16"/>
    </row>
    <row r="4890" spans="2:2" ht="13.95" customHeight="1">
      <c r="B4890" s="16"/>
    </row>
    <row r="4891" spans="2:2" ht="13.95" customHeight="1">
      <c r="B4891" s="16"/>
    </row>
    <row r="4892" spans="2:2" ht="13.95" customHeight="1">
      <c r="B4892" s="16"/>
    </row>
    <row r="4893" spans="2:2" ht="13.95" customHeight="1">
      <c r="B4893" s="16"/>
    </row>
    <row r="4894" spans="2:2" ht="13.95" customHeight="1">
      <c r="B4894" s="16"/>
    </row>
    <row r="4895" spans="2:2" ht="13.95" customHeight="1">
      <c r="B4895" s="16"/>
    </row>
    <row r="4896" spans="2:2" ht="13.95" customHeight="1">
      <c r="B4896" s="16"/>
    </row>
    <row r="4897" spans="2:2" ht="13.95" customHeight="1">
      <c r="B4897" s="16"/>
    </row>
    <row r="4898" spans="2:2" ht="13.95" customHeight="1">
      <c r="B4898" s="16"/>
    </row>
    <row r="4899" spans="2:2" ht="13.95" customHeight="1">
      <c r="B4899" s="16"/>
    </row>
    <row r="4900" spans="2:2" ht="13.95" customHeight="1">
      <c r="B4900" s="16"/>
    </row>
    <row r="4901" spans="2:2" ht="13.95" customHeight="1">
      <c r="B4901" s="16"/>
    </row>
    <row r="4902" spans="2:2" ht="13.95" customHeight="1">
      <c r="B4902" s="16"/>
    </row>
    <row r="4903" spans="2:2" ht="13.95" customHeight="1">
      <c r="B4903" s="16"/>
    </row>
    <row r="4904" spans="2:2" ht="13.95" customHeight="1">
      <c r="B4904" s="16"/>
    </row>
    <row r="4905" spans="2:2" ht="13.95" customHeight="1">
      <c r="B4905" s="16"/>
    </row>
    <row r="4906" spans="2:2" ht="13.95" customHeight="1">
      <c r="B4906" s="16"/>
    </row>
    <row r="4907" spans="2:2" ht="13.95" customHeight="1">
      <c r="B4907" s="16"/>
    </row>
    <row r="4908" spans="2:2" ht="13.95" customHeight="1">
      <c r="B4908" s="16"/>
    </row>
    <row r="4909" spans="2:2" ht="13.95" customHeight="1">
      <c r="B4909" s="16"/>
    </row>
    <row r="4910" spans="2:2" ht="13.95" customHeight="1">
      <c r="B4910" s="16"/>
    </row>
    <row r="4911" spans="2:2" ht="13.95" customHeight="1">
      <c r="B4911" s="16"/>
    </row>
    <row r="4912" spans="2:2" ht="13.95" customHeight="1">
      <c r="B4912" s="16"/>
    </row>
    <row r="4913" spans="2:2" ht="13.95" customHeight="1">
      <c r="B4913" s="16"/>
    </row>
    <row r="4914" spans="2:2" ht="13.95" customHeight="1">
      <c r="B4914" s="16"/>
    </row>
    <row r="4915" spans="2:2" ht="13.95" customHeight="1">
      <c r="B4915" s="16"/>
    </row>
    <row r="4916" spans="2:2" ht="13.95" customHeight="1">
      <c r="B4916" s="16"/>
    </row>
    <row r="4917" spans="2:2" ht="13.95" customHeight="1">
      <c r="B4917" s="16"/>
    </row>
    <row r="4918" spans="2:2" ht="13.95" customHeight="1">
      <c r="B4918" s="16"/>
    </row>
    <row r="4919" spans="2:2" ht="13.95" customHeight="1">
      <c r="B4919" s="16"/>
    </row>
    <row r="4920" spans="2:2" ht="13.95" customHeight="1">
      <c r="B4920" s="16"/>
    </row>
    <row r="4921" spans="2:2" ht="13.95" customHeight="1">
      <c r="B4921" s="16"/>
    </row>
    <row r="4922" spans="2:2" ht="13.95" customHeight="1">
      <c r="B4922" s="16"/>
    </row>
    <row r="4923" spans="2:2" ht="13.95" customHeight="1">
      <c r="B4923" s="16"/>
    </row>
    <row r="4924" spans="2:2" ht="13.95" customHeight="1">
      <c r="B4924" s="16"/>
    </row>
    <row r="4925" spans="2:2" ht="13.95" customHeight="1">
      <c r="B4925" s="16"/>
    </row>
    <row r="4926" spans="2:2" ht="13.95" customHeight="1">
      <c r="B4926" s="16"/>
    </row>
    <row r="4927" spans="2:2" ht="13.95" customHeight="1">
      <c r="B4927" s="16"/>
    </row>
    <row r="4928" spans="2:2" ht="13.95" customHeight="1">
      <c r="B4928" s="16"/>
    </row>
    <row r="4929" spans="2:2" ht="13.95" customHeight="1">
      <c r="B4929" s="16"/>
    </row>
    <row r="4930" spans="2:2" ht="13.95" customHeight="1">
      <c r="B4930" s="16"/>
    </row>
    <row r="4931" spans="2:2" ht="13.95" customHeight="1">
      <c r="B4931" s="16"/>
    </row>
    <row r="4932" spans="2:2" ht="13.95" customHeight="1">
      <c r="B4932" s="16"/>
    </row>
    <row r="4933" spans="2:2" ht="13.95" customHeight="1">
      <c r="B4933" s="16"/>
    </row>
    <row r="4934" spans="2:2" ht="13.95" customHeight="1">
      <c r="B4934" s="16"/>
    </row>
    <row r="4935" spans="2:2" ht="13.95" customHeight="1">
      <c r="B4935" s="16"/>
    </row>
    <row r="4936" spans="2:2" ht="13.95" customHeight="1">
      <c r="B4936" s="16"/>
    </row>
    <row r="4937" spans="2:2" ht="13.95" customHeight="1">
      <c r="B4937" s="16"/>
    </row>
    <row r="4938" spans="2:2" ht="13.95" customHeight="1">
      <c r="B4938" s="16"/>
    </row>
    <row r="4939" spans="2:2" ht="13.95" customHeight="1">
      <c r="B4939" s="16"/>
    </row>
    <row r="4940" spans="2:2" ht="13.95" customHeight="1">
      <c r="B4940" s="16"/>
    </row>
    <row r="4941" spans="2:2" ht="13.95" customHeight="1">
      <c r="B4941" s="16"/>
    </row>
    <row r="4942" spans="2:2" ht="13.95" customHeight="1">
      <c r="B4942" s="16"/>
    </row>
    <row r="4943" spans="2:2" ht="13.95" customHeight="1">
      <c r="B4943" s="16"/>
    </row>
    <row r="4944" spans="2:2" ht="13.95" customHeight="1">
      <c r="B4944" s="16"/>
    </row>
    <row r="4945" spans="2:2" ht="13.95" customHeight="1">
      <c r="B4945" s="16"/>
    </row>
    <row r="4946" spans="2:2" ht="13.95" customHeight="1">
      <c r="B4946" s="16"/>
    </row>
    <row r="4947" spans="2:2" ht="13.95" customHeight="1">
      <c r="B4947" s="16"/>
    </row>
    <row r="4948" spans="2:2" ht="13.95" customHeight="1">
      <c r="B4948" s="16"/>
    </row>
    <row r="4949" spans="2:2" ht="13.95" customHeight="1">
      <c r="B4949" s="16"/>
    </row>
    <row r="4950" spans="2:2" ht="13.95" customHeight="1">
      <c r="B4950" s="16"/>
    </row>
    <row r="4951" spans="2:2" ht="13.95" customHeight="1">
      <c r="B4951" s="16"/>
    </row>
    <row r="4952" spans="2:2" ht="13.95" customHeight="1">
      <c r="B4952" s="16"/>
    </row>
    <row r="4953" spans="2:2" ht="13.95" customHeight="1">
      <c r="B4953" s="16"/>
    </row>
    <row r="4954" spans="2:2" ht="13.95" customHeight="1">
      <c r="B4954" s="16"/>
    </row>
    <row r="4955" spans="2:2" ht="13.95" customHeight="1">
      <c r="B4955" s="16"/>
    </row>
    <row r="4956" spans="2:2" ht="13.95" customHeight="1">
      <c r="B4956" s="16"/>
    </row>
    <row r="4957" spans="2:2" ht="13.95" customHeight="1">
      <c r="B4957" s="16"/>
    </row>
    <row r="4958" spans="2:2" ht="13.95" customHeight="1">
      <c r="B4958" s="16"/>
    </row>
    <row r="4959" spans="2:2" ht="13.95" customHeight="1">
      <c r="B4959" s="16"/>
    </row>
    <row r="4960" spans="2:2" ht="13.95" customHeight="1">
      <c r="B4960" s="16"/>
    </row>
    <row r="4961" spans="2:2" ht="13.95" customHeight="1">
      <c r="B4961" s="16"/>
    </row>
    <row r="4962" spans="2:2" ht="13.95" customHeight="1">
      <c r="B4962" s="16"/>
    </row>
    <row r="4963" spans="2:2" ht="13.95" customHeight="1">
      <c r="B4963" s="16"/>
    </row>
    <row r="4964" spans="2:2" ht="13.95" customHeight="1">
      <c r="B4964" s="16"/>
    </row>
    <row r="4965" spans="2:2" ht="13.95" customHeight="1">
      <c r="B4965" s="16"/>
    </row>
    <row r="4966" spans="2:2" ht="13.95" customHeight="1">
      <c r="B4966" s="16"/>
    </row>
    <row r="4967" spans="2:2" ht="13.95" customHeight="1">
      <c r="B4967" s="16"/>
    </row>
    <row r="4968" spans="2:2" ht="13.95" customHeight="1">
      <c r="B4968" s="16"/>
    </row>
    <row r="4969" spans="2:2" ht="13.95" customHeight="1">
      <c r="B4969" s="16"/>
    </row>
    <row r="4970" spans="2:2" ht="13.95" customHeight="1">
      <c r="B4970" s="16"/>
    </row>
    <row r="4971" spans="2:2" ht="13.95" customHeight="1">
      <c r="B4971" s="16"/>
    </row>
    <row r="4972" spans="2:2" ht="13.95" customHeight="1">
      <c r="B4972" s="16"/>
    </row>
    <row r="4973" spans="2:2" ht="13.95" customHeight="1">
      <c r="B4973" s="16"/>
    </row>
    <row r="4974" spans="2:2" ht="13.95" customHeight="1">
      <c r="B4974" s="16"/>
    </row>
    <row r="4975" spans="2:2" ht="13.95" customHeight="1">
      <c r="B4975" s="16"/>
    </row>
    <row r="4976" spans="2:2" ht="13.95" customHeight="1">
      <c r="B4976" s="16"/>
    </row>
    <row r="4977" spans="2:2" ht="13.95" customHeight="1">
      <c r="B4977" s="16"/>
    </row>
    <row r="4978" spans="2:2" ht="13.95" customHeight="1">
      <c r="B4978" s="16"/>
    </row>
    <row r="4979" spans="2:2" ht="13.95" customHeight="1">
      <c r="B4979" s="16"/>
    </row>
    <row r="4980" spans="2:2" ht="13.95" customHeight="1">
      <c r="B4980" s="16"/>
    </row>
    <row r="4981" spans="2:2" ht="13.95" customHeight="1">
      <c r="B4981" s="16"/>
    </row>
    <row r="4982" spans="2:2" ht="13.95" customHeight="1">
      <c r="B4982" s="16"/>
    </row>
    <row r="4983" spans="2:2" ht="13.95" customHeight="1">
      <c r="B4983" s="16"/>
    </row>
    <row r="4984" spans="2:2" ht="13.95" customHeight="1">
      <c r="B4984" s="16"/>
    </row>
    <row r="4985" spans="2:2" ht="13.95" customHeight="1">
      <c r="B4985" s="16"/>
    </row>
    <row r="4986" spans="2:2" ht="13.95" customHeight="1">
      <c r="B4986" s="16"/>
    </row>
    <row r="4987" spans="2:2" ht="13.95" customHeight="1">
      <c r="B4987" s="16"/>
    </row>
    <row r="4988" spans="2:2" ht="13.95" customHeight="1">
      <c r="B4988" s="16"/>
    </row>
    <row r="4989" spans="2:2" ht="13.95" customHeight="1">
      <c r="B4989" s="16"/>
    </row>
    <row r="4990" spans="2:2" ht="13.95" customHeight="1">
      <c r="B4990" s="16"/>
    </row>
    <row r="4991" spans="2:2" ht="13.95" customHeight="1">
      <c r="B4991" s="16"/>
    </row>
    <row r="4992" spans="2:2" ht="13.95" customHeight="1">
      <c r="B4992" s="16"/>
    </row>
    <row r="4993" spans="2:2" ht="13.95" customHeight="1">
      <c r="B4993" s="16"/>
    </row>
    <row r="4994" spans="2:2" ht="13.95" customHeight="1">
      <c r="B4994" s="16"/>
    </row>
    <row r="4995" spans="2:2" ht="13.95" customHeight="1">
      <c r="B4995" s="16"/>
    </row>
    <row r="4996" spans="2:2" ht="13.95" customHeight="1">
      <c r="B4996" s="16"/>
    </row>
    <row r="4997" spans="2:2" ht="13.95" customHeight="1">
      <c r="B4997" s="16"/>
    </row>
    <row r="4998" spans="2:2" ht="13.95" customHeight="1">
      <c r="B4998" s="16"/>
    </row>
    <row r="4999" spans="2:2" ht="13.95" customHeight="1">
      <c r="B4999" s="16"/>
    </row>
    <row r="5000" spans="2:2" ht="13.95" customHeight="1">
      <c r="B5000" s="16"/>
    </row>
    <row r="5001" spans="2:2" ht="13.95" customHeight="1">
      <c r="B5001" s="16"/>
    </row>
    <row r="5002" spans="2:2" ht="13.95" customHeight="1">
      <c r="B5002" s="16"/>
    </row>
    <row r="5003" spans="2:2" ht="13.95" customHeight="1">
      <c r="B5003" s="16"/>
    </row>
    <row r="5004" spans="2:2" ht="13.95" customHeight="1">
      <c r="B5004" s="16"/>
    </row>
    <row r="5005" spans="2:2" ht="13.95" customHeight="1">
      <c r="B5005" s="16"/>
    </row>
    <row r="5006" spans="2:2" ht="13.95" customHeight="1">
      <c r="B5006" s="16"/>
    </row>
    <row r="5007" spans="2:2" ht="13.95" customHeight="1">
      <c r="B5007" s="16"/>
    </row>
    <row r="5008" spans="2:2" ht="13.95" customHeight="1">
      <c r="B5008" s="16"/>
    </row>
    <row r="5009" spans="2:2" ht="13.95" customHeight="1">
      <c r="B5009" s="16"/>
    </row>
    <row r="5010" spans="2:2" ht="13.95" customHeight="1">
      <c r="B5010" s="16"/>
    </row>
    <row r="5011" spans="2:2" ht="13.95" customHeight="1">
      <c r="B5011" s="16"/>
    </row>
    <row r="5012" spans="2:2" ht="13.95" customHeight="1">
      <c r="B5012" s="16"/>
    </row>
    <row r="5013" spans="2:2" ht="13.95" customHeight="1">
      <c r="B5013" s="16"/>
    </row>
    <row r="5014" spans="2:2" ht="13.95" customHeight="1">
      <c r="B5014" s="16"/>
    </row>
    <row r="5015" spans="2:2" ht="13.95" customHeight="1">
      <c r="B5015" s="16"/>
    </row>
    <row r="5016" spans="2:2" ht="13.95" customHeight="1">
      <c r="B5016" s="16"/>
    </row>
    <row r="5017" spans="2:2" ht="13.95" customHeight="1">
      <c r="B5017" s="16"/>
    </row>
    <row r="5018" spans="2:2" ht="13.95" customHeight="1">
      <c r="B5018" s="16"/>
    </row>
    <row r="5019" spans="2:2" ht="13.95" customHeight="1">
      <c r="B5019" s="16"/>
    </row>
    <row r="5020" spans="2:2" ht="13.95" customHeight="1">
      <c r="B5020" s="16"/>
    </row>
    <row r="5021" spans="2:2" ht="13.95" customHeight="1">
      <c r="B5021" s="16"/>
    </row>
    <row r="5022" spans="2:2" ht="13.95" customHeight="1">
      <c r="B5022" s="16"/>
    </row>
    <row r="5023" spans="2:2" ht="13.95" customHeight="1">
      <c r="B5023" s="16"/>
    </row>
    <row r="5024" spans="2:2" ht="13.95" customHeight="1">
      <c r="B5024" s="16"/>
    </row>
    <row r="5025" spans="2:2" ht="13.95" customHeight="1">
      <c r="B5025" s="16"/>
    </row>
    <row r="5026" spans="2:2" ht="13.95" customHeight="1">
      <c r="B5026" s="16"/>
    </row>
    <row r="5027" spans="2:2" ht="13.95" customHeight="1">
      <c r="B5027" s="16"/>
    </row>
    <row r="5028" spans="2:2" ht="13.95" customHeight="1">
      <c r="B5028" s="16"/>
    </row>
    <row r="5029" spans="2:2" ht="13.95" customHeight="1">
      <c r="B5029" s="16"/>
    </row>
    <row r="5030" spans="2:2" ht="13.95" customHeight="1">
      <c r="B5030" s="16"/>
    </row>
    <row r="5031" spans="2:2" ht="13.95" customHeight="1">
      <c r="B5031" s="16"/>
    </row>
    <row r="5032" spans="2:2" ht="13.95" customHeight="1">
      <c r="B5032" s="16"/>
    </row>
    <row r="5033" spans="2:2" ht="13.95" customHeight="1">
      <c r="B5033" s="16"/>
    </row>
    <row r="5034" spans="2:2" ht="13.95" customHeight="1">
      <c r="B5034" s="16"/>
    </row>
    <row r="5035" spans="2:2" ht="13.95" customHeight="1">
      <c r="B5035" s="16"/>
    </row>
    <row r="5036" spans="2:2" ht="13.95" customHeight="1">
      <c r="B5036" s="16"/>
    </row>
    <row r="5037" spans="2:2" ht="13.95" customHeight="1">
      <c r="B5037" s="16"/>
    </row>
    <row r="5038" spans="2:2" ht="13.95" customHeight="1">
      <c r="B5038" s="16"/>
    </row>
    <row r="5039" spans="2:2" ht="13.95" customHeight="1">
      <c r="B5039" s="16"/>
    </row>
    <row r="5040" spans="2:2" ht="13.95" customHeight="1">
      <c r="B5040" s="16"/>
    </row>
    <row r="5041" spans="2:2" ht="13.95" customHeight="1">
      <c r="B5041" s="16"/>
    </row>
    <row r="5042" spans="2:2" ht="13.95" customHeight="1">
      <c r="B5042" s="16"/>
    </row>
    <row r="5043" spans="2:2" ht="13.95" customHeight="1">
      <c r="B5043" s="16"/>
    </row>
    <row r="5044" spans="2:2" ht="13.95" customHeight="1">
      <c r="B5044" s="16"/>
    </row>
    <row r="5045" spans="2:2" ht="13.95" customHeight="1">
      <c r="B5045" s="16"/>
    </row>
    <row r="5046" spans="2:2" ht="13.95" customHeight="1">
      <c r="B5046" s="16"/>
    </row>
    <row r="5047" spans="2:2" ht="13.95" customHeight="1">
      <c r="B5047" s="16"/>
    </row>
    <row r="5048" spans="2:2" ht="13.95" customHeight="1">
      <c r="B5048" s="16"/>
    </row>
    <row r="5049" spans="2:2" ht="13.95" customHeight="1">
      <c r="B5049" s="16"/>
    </row>
    <row r="5050" spans="2:2" ht="13.95" customHeight="1">
      <c r="B5050" s="16"/>
    </row>
    <row r="5051" spans="2:2" ht="13.95" customHeight="1">
      <c r="B5051" s="16"/>
    </row>
    <row r="5052" spans="2:2" ht="13.95" customHeight="1">
      <c r="B5052" s="16"/>
    </row>
    <row r="5053" spans="2:2" ht="13.95" customHeight="1">
      <c r="B5053" s="16"/>
    </row>
    <row r="5054" spans="2:2" ht="13.95" customHeight="1">
      <c r="B5054" s="16"/>
    </row>
    <row r="5055" spans="2:2" ht="13.95" customHeight="1">
      <c r="B5055" s="16"/>
    </row>
    <row r="5056" spans="2:2" ht="13.95" customHeight="1">
      <c r="B5056" s="16"/>
    </row>
    <row r="5057" spans="2:2" ht="13.95" customHeight="1">
      <c r="B5057" s="16"/>
    </row>
    <row r="5058" spans="2:2" ht="13.95" customHeight="1">
      <c r="B5058" s="16"/>
    </row>
    <row r="5059" spans="2:2" ht="13.95" customHeight="1">
      <c r="B5059" s="16"/>
    </row>
    <row r="5060" spans="2:2" ht="13.95" customHeight="1">
      <c r="B5060" s="16"/>
    </row>
    <row r="5061" spans="2:2" ht="13.95" customHeight="1">
      <c r="B5061" s="16"/>
    </row>
    <row r="5062" spans="2:2" ht="13.95" customHeight="1">
      <c r="B5062" s="16"/>
    </row>
    <row r="5063" spans="2:2" ht="13.95" customHeight="1">
      <c r="B5063" s="16"/>
    </row>
    <row r="5064" spans="2:2" ht="13.95" customHeight="1">
      <c r="B5064" s="16"/>
    </row>
    <row r="5065" spans="2:2" ht="13.95" customHeight="1">
      <c r="B5065" s="16"/>
    </row>
    <row r="5066" spans="2:2" ht="13.95" customHeight="1">
      <c r="B5066" s="16"/>
    </row>
    <row r="5067" spans="2:2" ht="13.95" customHeight="1">
      <c r="B5067" s="16"/>
    </row>
    <row r="5068" spans="2:2" ht="13.95" customHeight="1">
      <c r="B5068" s="16"/>
    </row>
    <row r="5069" spans="2:2" ht="13.95" customHeight="1">
      <c r="B5069" s="16"/>
    </row>
    <row r="5070" spans="2:2" ht="13.95" customHeight="1">
      <c r="B5070" s="16"/>
    </row>
    <row r="5071" spans="2:2" ht="13.95" customHeight="1">
      <c r="B5071" s="16"/>
    </row>
    <row r="5072" spans="2:2" ht="13.95" customHeight="1">
      <c r="B5072" s="16"/>
    </row>
    <row r="5073" spans="2:2" ht="13.95" customHeight="1">
      <c r="B5073" s="16"/>
    </row>
    <row r="5074" spans="2:2" ht="13.95" customHeight="1">
      <c r="B5074" s="16"/>
    </row>
    <row r="5075" spans="2:2" ht="13.95" customHeight="1">
      <c r="B5075" s="16"/>
    </row>
    <row r="5076" spans="2:2" ht="13.95" customHeight="1">
      <c r="B5076" s="16"/>
    </row>
    <row r="5077" spans="2:2" ht="13.95" customHeight="1">
      <c r="B5077" s="16"/>
    </row>
    <row r="5078" spans="2:2" ht="13.95" customHeight="1">
      <c r="B5078" s="16"/>
    </row>
    <row r="5079" spans="2:2" ht="13.95" customHeight="1">
      <c r="B5079" s="16"/>
    </row>
    <row r="5080" spans="2:2" ht="13.95" customHeight="1">
      <c r="B5080" s="16"/>
    </row>
    <row r="5081" spans="2:2" ht="13.95" customHeight="1">
      <c r="B5081" s="16"/>
    </row>
    <row r="5082" spans="2:2" ht="13.95" customHeight="1">
      <c r="B5082" s="16"/>
    </row>
    <row r="5083" spans="2:2" ht="13.95" customHeight="1">
      <c r="B5083" s="16"/>
    </row>
    <row r="5084" spans="2:2" ht="13.95" customHeight="1">
      <c r="B5084" s="16"/>
    </row>
    <row r="5085" spans="2:2" ht="13.95" customHeight="1">
      <c r="B5085" s="16"/>
    </row>
    <row r="5086" spans="2:2" ht="13.95" customHeight="1">
      <c r="B5086" s="16"/>
    </row>
    <row r="5087" spans="2:2" ht="13.95" customHeight="1">
      <c r="B5087" s="16"/>
    </row>
    <row r="5088" spans="2:2" ht="13.95" customHeight="1">
      <c r="B5088" s="16"/>
    </row>
    <row r="5089" spans="2:2" ht="13.95" customHeight="1">
      <c r="B5089" s="16"/>
    </row>
    <row r="5090" spans="2:2" ht="13.95" customHeight="1">
      <c r="B5090" s="16"/>
    </row>
    <row r="5091" spans="2:2" ht="13.95" customHeight="1">
      <c r="B5091" s="16"/>
    </row>
    <row r="5092" spans="2:2" ht="13.95" customHeight="1">
      <c r="B5092" s="16"/>
    </row>
    <row r="5093" spans="2:2" ht="13.95" customHeight="1">
      <c r="B5093" s="16"/>
    </row>
    <row r="5094" spans="2:2" ht="13.95" customHeight="1">
      <c r="B5094" s="16"/>
    </row>
    <row r="5095" spans="2:2" ht="13.95" customHeight="1">
      <c r="B5095" s="16"/>
    </row>
    <row r="5096" spans="2:2" ht="13.95" customHeight="1">
      <c r="B5096" s="16"/>
    </row>
    <row r="5097" spans="2:2" ht="13.95" customHeight="1">
      <c r="B5097" s="16"/>
    </row>
    <row r="5098" spans="2:2" ht="13.95" customHeight="1">
      <c r="B5098" s="16"/>
    </row>
    <row r="5099" spans="2:2" ht="13.95" customHeight="1">
      <c r="B5099" s="16"/>
    </row>
    <row r="5100" spans="2:2" ht="13.95" customHeight="1">
      <c r="B5100" s="16"/>
    </row>
    <row r="5101" spans="2:2" ht="13.95" customHeight="1">
      <c r="B5101" s="16"/>
    </row>
    <row r="5102" spans="2:2" ht="13.95" customHeight="1">
      <c r="B5102" s="16"/>
    </row>
    <row r="5103" spans="2:2" ht="13.95" customHeight="1">
      <c r="B5103" s="16"/>
    </row>
    <row r="5104" spans="2:2" ht="13.95" customHeight="1">
      <c r="B5104" s="16"/>
    </row>
    <row r="5105" spans="2:2" ht="13.95" customHeight="1">
      <c r="B5105" s="16"/>
    </row>
    <row r="5106" spans="2:2" ht="13.95" customHeight="1">
      <c r="B5106" s="16"/>
    </row>
    <row r="5107" spans="2:2" ht="13.95" customHeight="1">
      <c r="B5107" s="16"/>
    </row>
    <row r="5108" spans="2:2" ht="13.95" customHeight="1">
      <c r="B5108" s="16"/>
    </row>
    <row r="5109" spans="2:2" ht="13.95" customHeight="1">
      <c r="B5109" s="16"/>
    </row>
    <row r="5110" spans="2:2" ht="13.95" customHeight="1">
      <c r="B5110" s="16"/>
    </row>
    <row r="5111" spans="2:2" ht="13.95" customHeight="1">
      <c r="B5111" s="16"/>
    </row>
    <row r="5112" spans="2:2" ht="13.95" customHeight="1">
      <c r="B5112" s="16"/>
    </row>
    <row r="5113" spans="2:2" ht="13.95" customHeight="1">
      <c r="B5113" s="16"/>
    </row>
    <row r="5114" spans="2:2" ht="13.95" customHeight="1">
      <c r="B5114" s="16"/>
    </row>
    <row r="5115" spans="2:2" ht="13.95" customHeight="1">
      <c r="B5115" s="16"/>
    </row>
    <row r="5116" spans="2:2" ht="13.95" customHeight="1">
      <c r="B5116" s="16"/>
    </row>
    <row r="5117" spans="2:2" ht="13.95" customHeight="1">
      <c r="B5117" s="16"/>
    </row>
    <row r="5118" spans="2:2" ht="13.95" customHeight="1">
      <c r="B5118" s="16"/>
    </row>
    <row r="5119" spans="2:2" ht="13.95" customHeight="1">
      <c r="B5119" s="16"/>
    </row>
    <row r="5120" spans="2:2" ht="13.95" customHeight="1">
      <c r="B5120" s="16"/>
    </row>
    <row r="5121" spans="2:2" ht="13.95" customHeight="1">
      <c r="B5121" s="16"/>
    </row>
    <row r="5122" spans="2:2" ht="13.95" customHeight="1">
      <c r="B5122" s="16"/>
    </row>
    <row r="5123" spans="2:2" ht="13.95" customHeight="1">
      <c r="B5123" s="16"/>
    </row>
    <row r="5124" spans="2:2" ht="13.95" customHeight="1">
      <c r="B5124" s="16"/>
    </row>
    <row r="5125" spans="2:2" ht="13.95" customHeight="1">
      <c r="B5125" s="16"/>
    </row>
    <row r="5126" spans="2:2" ht="13.95" customHeight="1">
      <c r="B5126" s="16"/>
    </row>
    <row r="5127" spans="2:2" ht="13.95" customHeight="1">
      <c r="B5127" s="16"/>
    </row>
    <row r="5128" spans="2:2" ht="13.95" customHeight="1">
      <c r="B5128" s="16"/>
    </row>
    <row r="5129" spans="2:2" ht="13.95" customHeight="1">
      <c r="B5129" s="16"/>
    </row>
    <row r="5130" spans="2:2" ht="13.95" customHeight="1">
      <c r="B5130" s="16"/>
    </row>
    <row r="5131" spans="2:2" ht="13.95" customHeight="1">
      <c r="B5131" s="16"/>
    </row>
    <row r="5132" spans="2:2" ht="13.95" customHeight="1">
      <c r="B5132" s="16"/>
    </row>
    <row r="5133" spans="2:2" ht="13.95" customHeight="1">
      <c r="B5133" s="16"/>
    </row>
    <row r="5134" spans="2:2" ht="13.95" customHeight="1">
      <c r="B5134" s="16"/>
    </row>
    <row r="5135" spans="2:2" ht="13.95" customHeight="1">
      <c r="B5135" s="16"/>
    </row>
    <row r="5136" spans="2:2" ht="13.95" customHeight="1">
      <c r="B5136" s="16"/>
    </row>
    <row r="5137" spans="2:2" ht="13.95" customHeight="1">
      <c r="B5137" s="16"/>
    </row>
    <row r="5138" spans="2:2" ht="13.95" customHeight="1">
      <c r="B5138" s="16"/>
    </row>
    <row r="5139" spans="2:2" ht="13.95" customHeight="1">
      <c r="B5139" s="16"/>
    </row>
    <row r="5140" spans="2:2" ht="13.95" customHeight="1">
      <c r="B5140" s="16"/>
    </row>
    <row r="5141" spans="2:2" ht="13.95" customHeight="1">
      <c r="B5141" s="16"/>
    </row>
    <row r="5142" spans="2:2" ht="13.95" customHeight="1">
      <c r="B5142" s="16"/>
    </row>
    <row r="5143" spans="2:2" ht="13.95" customHeight="1">
      <c r="B5143" s="16"/>
    </row>
    <row r="5144" spans="2:2" ht="13.95" customHeight="1">
      <c r="B5144" s="16"/>
    </row>
    <row r="5145" spans="2:2" ht="13.95" customHeight="1">
      <c r="B5145" s="16"/>
    </row>
    <row r="5146" spans="2:2" ht="13.95" customHeight="1">
      <c r="B5146" s="16"/>
    </row>
    <row r="5147" spans="2:2" ht="13.95" customHeight="1">
      <c r="B5147" s="16"/>
    </row>
    <row r="5148" spans="2:2" ht="13.95" customHeight="1">
      <c r="B5148" s="16"/>
    </row>
    <row r="5149" spans="2:2" ht="13.95" customHeight="1">
      <c r="B5149" s="16"/>
    </row>
    <row r="5150" spans="2:2" ht="13.95" customHeight="1">
      <c r="B5150" s="16"/>
    </row>
    <row r="5151" spans="2:2" ht="13.95" customHeight="1">
      <c r="B5151" s="16"/>
    </row>
    <row r="5152" spans="2:2" ht="13.95" customHeight="1">
      <c r="B5152" s="16"/>
    </row>
    <row r="5153" spans="2:2" ht="13.95" customHeight="1">
      <c r="B5153" s="16"/>
    </row>
    <row r="5154" spans="2:2" ht="13.95" customHeight="1">
      <c r="B5154" s="16"/>
    </row>
    <row r="5155" spans="2:2" ht="13.95" customHeight="1">
      <c r="B5155" s="16"/>
    </row>
    <row r="5156" spans="2:2" ht="13.95" customHeight="1">
      <c r="B5156" s="16"/>
    </row>
    <row r="5157" spans="2:2" ht="13.95" customHeight="1">
      <c r="B5157" s="16"/>
    </row>
    <row r="5158" spans="2:2" ht="13.95" customHeight="1">
      <c r="B5158" s="16"/>
    </row>
    <row r="5159" spans="2:2" ht="13.95" customHeight="1">
      <c r="B5159" s="16"/>
    </row>
    <row r="5160" spans="2:2" ht="13.95" customHeight="1">
      <c r="B5160" s="16"/>
    </row>
    <row r="5161" spans="2:2" ht="13.95" customHeight="1">
      <c r="B5161" s="16"/>
    </row>
    <row r="5162" spans="2:2" ht="13.95" customHeight="1">
      <c r="B5162" s="16"/>
    </row>
    <row r="5163" spans="2:2" ht="13.95" customHeight="1">
      <c r="B5163" s="16"/>
    </row>
    <row r="5164" spans="2:2" ht="13.95" customHeight="1">
      <c r="B5164" s="16"/>
    </row>
    <row r="5165" spans="2:2" ht="13.95" customHeight="1">
      <c r="B5165" s="16"/>
    </row>
    <row r="5166" spans="2:2" ht="13.95" customHeight="1">
      <c r="B5166" s="16"/>
    </row>
    <row r="5167" spans="2:2" ht="13.95" customHeight="1">
      <c r="B5167" s="16"/>
    </row>
    <row r="5168" spans="2:2" ht="13.95" customHeight="1">
      <c r="B5168" s="16"/>
    </row>
    <row r="5169" spans="2:2" ht="13.95" customHeight="1">
      <c r="B5169" s="16"/>
    </row>
    <row r="5170" spans="2:2" ht="13.95" customHeight="1">
      <c r="B5170" s="16"/>
    </row>
    <row r="5171" spans="2:2" ht="13.95" customHeight="1">
      <c r="B5171" s="16"/>
    </row>
    <row r="5172" spans="2:2" ht="13.95" customHeight="1">
      <c r="B5172" s="16"/>
    </row>
    <row r="5173" spans="2:2" ht="13.95" customHeight="1">
      <c r="B5173" s="16"/>
    </row>
    <row r="5174" spans="2:2" ht="13.95" customHeight="1">
      <c r="B5174" s="16"/>
    </row>
    <row r="5175" spans="2:2" ht="13.95" customHeight="1">
      <c r="B5175" s="16"/>
    </row>
    <row r="5176" spans="2:2" ht="13.95" customHeight="1">
      <c r="B5176" s="16"/>
    </row>
    <row r="5177" spans="2:2" ht="13.95" customHeight="1">
      <c r="B5177" s="16"/>
    </row>
    <row r="5178" spans="2:2" ht="13.95" customHeight="1">
      <c r="B5178" s="16"/>
    </row>
    <row r="5179" spans="2:2" ht="13.95" customHeight="1">
      <c r="B5179" s="16"/>
    </row>
    <row r="5180" spans="2:2" ht="13.95" customHeight="1">
      <c r="B5180" s="16"/>
    </row>
    <row r="5181" spans="2:2" ht="13.95" customHeight="1">
      <c r="B5181" s="16"/>
    </row>
    <row r="5182" spans="2:2" ht="13.95" customHeight="1">
      <c r="B5182" s="16"/>
    </row>
    <row r="5183" spans="2:2" ht="13.95" customHeight="1">
      <c r="B5183" s="16"/>
    </row>
    <row r="5184" spans="2:2" ht="13.95" customHeight="1">
      <c r="B5184" s="16"/>
    </row>
    <row r="5185" spans="2:2" ht="13.95" customHeight="1">
      <c r="B5185" s="16"/>
    </row>
    <row r="5186" spans="2:2" ht="13.95" customHeight="1">
      <c r="B5186" s="16"/>
    </row>
    <row r="5187" spans="2:2" ht="13.95" customHeight="1">
      <c r="B5187" s="16"/>
    </row>
    <row r="5188" spans="2:2" ht="13.95" customHeight="1">
      <c r="B5188" s="16"/>
    </row>
    <row r="5189" spans="2:2" ht="13.95" customHeight="1">
      <c r="B5189" s="16"/>
    </row>
    <row r="5190" spans="2:2" ht="13.95" customHeight="1">
      <c r="B5190" s="16"/>
    </row>
    <row r="5191" spans="2:2" ht="13.95" customHeight="1">
      <c r="B5191" s="16"/>
    </row>
    <row r="5192" spans="2:2" ht="13.95" customHeight="1">
      <c r="B5192" s="16"/>
    </row>
    <row r="5193" spans="2:2" ht="13.95" customHeight="1">
      <c r="B5193" s="16"/>
    </row>
    <row r="5194" spans="2:2" ht="13.95" customHeight="1">
      <c r="B5194" s="16"/>
    </row>
    <row r="5195" spans="2:2" ht="13.95" customHeight="1">
      <c r="B5195" s="16"/>
    </row>
    <row r="5196" spans="2:2" ht="13.95" customHeight="1">
      <c r="B5196" s="16"/>
    </row>
    <row r="5197" spans="2:2" ht="13.95" customHeight="1">
      <c r="B5197" s="16"/>
    </row>
    <row r="5198" spans="2:2" ht="13.95" customHeight="1">
      <c r="B5198" s="16"/>
    </row>
    <row r="5199" spans="2:2" ht="13.95" customHeight="1">
      <c r="B5199" s="16"/>
    </row>
    <row r="5200" spans="2:2" ht="13.95" customHeight="1">
      <c r="B5200" s="16"/>
    </row>
    <row r="5201" spans="2:2" ht="13.95" customHeight="1">
      <c r="B5201" s="16"/>
    </row>
    <row r="5202" spans="2:2" ht="13.95" customHeight="1">
      <c r="B5202" s="16"/>
    </row>
    <row r="5203" spans="2:2" ht="13.95" customHeight="1">
      <c r="B5203" s="16"/>
    </row>
    <row r="5204" spans="2:2" ht="13.95" customHeight="1">
      <c r="B5204" s="16"/>
    </row>
    <row r="5205" spans="2:2" ht="13.95" customHeight="1">
      <c r="B5205" s="16"/>
    </row>
    <row r="5206" spans="2:2" ht="13.95" customHeight="1">
      <c r="B5206" s="16"/>
    </row>
    <row r="5207" spans="2:2" ht="13.95" customHeight="1">
      <c r="B5207" s="16"/>
    </row>
    <row r="5208" spans="2:2" ht="13.95" customHeight="1">
      <c r="B5208" s="16"/>
    </row>
    <row r="5209" spans="2:2" ht="13.95" customHeight="1">
      <c r="B5209" s="16"/>
    </row>
    <row r="5210" spans="2:2" ht="13.95" customHeight="1">
      <c r="B5210" s="16"/>
    </row>
    <row r="5211" spans="2:2" ht="13.95" customHeight="1">
      <c r="B5211" s="16"/>
    </row>
    <row r="5212" spans="2:2" ht="13.95" customHeight="1">
      <c r="B5212" s="16"/>
    </row>
    <row r="5213" spans="2:2" ht="13.95" customHeight="1">
      <c r="B5213" s="16"/>
    </row>
    <row r="5214" spans="2:2" ht="13.95" customHeight="1">
      <c r="B5214" s="16"/>
    </row>
    <row r="5215" spans="2:2" ht="13.95" customHeight="1">
      <c r="B5215" s="16"/>
    </row>
    <row r="5216" spans="2:2" ht="13.95" customHeight="1">
      <c r="B5216" s="16"/>
    </row>
    <row r="5217" spans="2:2" ht="13.95" customHeight="1">
      <c r="B5217" s="16"/>
    </row>
    <row r="5218" spans="2:2" ht="13.95" customHeight="1">
      <c r="B5218" s="16"/>
    </row>
    <row r="5219" spans="2:2" ht="13.95" customHeight="1">
      <c r="B5219" s="16"/>
    </row>
    <row r="5220" spans="2:2" ht="13.95" customHeight="1">
      <c r="B5220" s="16"/>
    </row>
    <row r="5221" spans="2:2" ht="13.95" customHeight="1">
      <c r="B5221" s="16"/>
    </row>
    <row r="5222" spans="2:2" ht="13.95" customHeight="1">
      <c r="B5222" s="16"/>
    </row>
    <row r="5223" spans="2:2" ht="13.95" customHeight="1">
      <c r="B5223" s="16"/>
    </row>
    <row r="5224" spans="2:2" ht="13.95" customHeight="1">
      <c r="B5224" s="16"/>
    </row>
    <row r="5225" spans="2:2" ht="13.95" customHeight="1">
      <c r="B5225" s="16"/>
    </row>
    <row r="5226" spans="2:2" ht="13.95" customHeight="1">
      <c r="B5226" s="16"/>
    </row>
    <row r="5227" spans="2:2" ht="13.95" customHeight="1">
      <c r="B5227" s="16"/>
    </row>
    <row r="5228" spans="2:2" ht="13.95" customHeight="1">
      <c r="B5228" s="16"/>
    </row>
    <row r="5229" spans="2:2" ht="13.95" customHeight="1">
      <c r="B5229" s="16"/>
    </row>
    <row r="5230" spans="2:2" ht="13.95" customHeight="1">
      <c r="B5230" s="16"/>
    </row>
    <row r="5231" spans="2:2" ht="13.95" customHeight="1">
      <c r="B5231" s="16"/>
    </row>
    <row r="5232" spans="2:2" ht="13.95" customHeight="1">
      <c r="B5232" s="16"/>
    </row>
    <row r="5233" spans="2:2" ht="13.95" customHeight="1">
      <c r="B5233" s="16"/>
    </row>
    <row r="5234" spans="2:2" ht="13.95" customHeight="1">
      <c r="B5234" s="16"/>
    </row>
    <row r="5235" spans="2:2" ht="13.95" customHeight="1">
      <c r="B5235" s="16"/>
    </row>
    <row r="5236" spans="2:2" ht="13.95" customHeight="1">
      <c r="B5236" s="16"/>
    </row>
    <row r="5237" spans="2:2" ht="13.95" customHeight="1">
      <c r="B5237" s="16"/>
    </row>
    <row r="5238" spans="2:2" ht="13.95" customHeight="1">
      <c r="B5238" s="16"/>
    </row>
    <row r="5239" spans="2:2" ht="13.95" customHeight="1">
      <c r="B5239" s="16"/>
    </row>
    <row r="5240" spans="2:2" ht="13.95" customHeight="1">
      <c r="B5240" s="16"/>
    </row>
    <row r="5241" spans="2:2" ht="13.95" customHeight="1">
      <c r="B5241" s="16"/>
    </row>
    <row r="5242" spans="2:2" ht="13.95" customHeight="1">
      <c r="B5242" s="16"/>
    </row>
    <row r="5243" spans="2:2" ht="13.95" customHeight="1">
      <c r="B5243" s="16"/>
    </row>
    <row r="5244" spans="2:2" ht="13.95" customHeight="1">
      <c r="B5244" s="16"/>
    </row>
    <row r="5245" spans="2:2" ht="13.95" customHeight="1">
      <c r="B5245" s="16"/>
    </row>
    <row r="5246" spans="2:2" ht="13.95" customHeight="1">
      <c r="B5246" s="16"/>
    </row>
    <row r="5247" spans="2:2" ht="13.95" customHeight="1">
      <c r="B5247" s="16"/>
    </row>
    <row r="5248" spans="2:2" ht="13.95" customHeight="1">
      <c r="B5248" s="16"/>
    </row>
    <row r="5249" spans="2:2" ht="13.95" customHeight="1">
      <c r="B5249" s="16"/>
    </row>
    <row r="5250" spans="2:2" ht="13.95" customHeight="1">
      <c r="B5250" s="16"/>
    </row>
    <row r="5251" spans="2:2" ht="13.95" customHeight="1">
      <c r="B5251" s="16"/>
    </row>
    <row r="5252" spans="2:2" ht="13.95" customHeight="1">
      <c r="B5252" s="16"/>
    </row>
    <row r="5253" spans="2:2" ht="13.95" customHeight="1">
      <c r="B5253" s="16"/>
    </row>
    <row r="5254" spans="2:2" ht="13.95" customHeight="1">
      <c r="B5254" s="16"/>
    </row>
    <row r="5255" spans="2:2" ht="13.95" customHeight="1">
      <c r="B5255" s="16"/>
    </row>
    <row r="5256" spans="2:2" ht="13.95" customHeight="1">
      <c r="B5256" s="16"/>
    </row>
    <row r="5257" spans="2:2" ht="13.95" customHeight="1">
      <c r="B5257" s="16"/>
    </row>
    <row r="5258" spans="2:2" ht="13.95" customHeight="1">
      <c r="B5258" s="16"/>
    </row>
    <row r="5259" spans="2:2" ht="13.95" customHeight="1">
      <c r="B5259" s="16"/>
    </row>
    <row r="5260" spans="2:2" ht="13.95" customHeight="1">
      <c r="B5260" s="16"/>
    </row>
    <row r="5261" spans="2:2" ht="13.95" customHeight="1">
      <c r="B5261" s="16"/>
    </row>
    <row r="5262" spans="2:2" ht="13.95" customHeight="1">
      <c r="B5262" s="16"/>
    </row>
    <row r="5263" spans="2:2" ht="13.95" customHeight="1">
      <c r="B5263" s="16"/>
    </row>
    <row r="5264" spans="2:2" ht="13.95" customHeight="1">
      <c r="B5264" s="16"/>
    </row>
    <row r="5265" spans="2:2" ht="13.95" customHeight="1">
      <c r="B5265" s="16"/>
    </row>
    <row r="5266" spans="2:2" ht="13.95" customHeight="1">
      <c r="B5266" s="16"/>
    </row>
    <row r="5267" spans="2:2" ht="13.95" customHeight="1">
      <c r="B5267" s="16"/>
    </row>
    <row r="5268" spans="2:2" ht="13.95" customHeight="1">
      <c r="B5268" s="16"/>
    </row>
    <row r="5269" spans="2:2" ht="13.95" customHeight="1">
      <c r="B5269" s="16"/>
    </row>
    <row r="5270" spans="2:2" ht="13.95" customHeight="1">
      <c r="B5270" s="16"/>
    </row>
    <row r="5271" spans="2:2" ht="13.95" customHeight="1">
      <c r="B5271" s="16"/>
    </row>
    <row r="5272" spans="2:2" ht="13.95" customHeight="1">
      <c r="B5272" s="16"/>
    </row>
    <row r="5273" spans="2:2" ht="13.95" customHeight="1">
      <c r="B5273" s="16"/>
    </row>
    <row r="5274" spans="2:2" ht="13.95" customHeight="1">
      <c r="B5274" s="16"/>
    </row>
    <row r="5275" spans="2:2" ht="13.95" customHeight="1">
      <c r="B5275" s="16"/>
    </row>
    <row r="5276" spans="2:2" ht="13.95" customHeight="1">
      <c r="B5276" s="16"/>
    </row>
    <row r="5277" spans="2:2" ht="13.95" customHeight="1">
      <c r="B5277" s="16"/>
    </row>
    <row r="5278" spans="2:2" ht="13.95" customHeight="1">
      <c r="B5278" s="16"/>
    </row>
    <row r="5279" spans="2:2" ht="13.95" customHeight="1">
      <c r="B5279" s="16"/>
    </row>
    <row r="5280" spans="2:2" ht="13.95" customHeight="1">
      <c r="B5280" s="16"/>
    </row>
    <row r="5281" spans="2:2" ht="13.95" customHeight="1">
      <c r="B5281" s="16"/>
    </row>
    <row r="5282" spans="2:2" ht="13.95" customHeight="1">
      <c r="B5282" s="16"/>
    </row>
    <row r="5283" spans="2:2" ht="13.95" customHeight="1">
      <c r="B5283" s="16"/>
    </row>
    <row r="5284" spans="2:2" ht="13.95" customHeight="1">
      <c r="B5284" s="16"/>
    </row>
    <row r="5285" spans="2:2" ht="13.95" customHeight="1">
      <c r="B5285" s="16"/>
    </row>
    <row r="5286" spans="2:2" ht="13.95" customHeight="1">
      <c r="B5286" s="16"/>
    </row>
    <row r="5287" spans="2:2" ht="13.95" customHeight="1">
      <c r="B5287" s="16"/>
    </row>
    <row r="5288" spans="2:2" ht="13.95" customHeight="1">
      <c r="B5288" s="16"/>
    </row>
    <row r="5289" spans="2:2" ht="13.95" customHeight="1">
      <c r="B5289" s="16"/>
    </row>
    <row r="5290" spans="2:2" ht="13.95" customHeight="1">
      <c r="B5290" s="16"/>
    </row>
    <row r="5291" spans="2:2" ht="13.95" customHeight="1">
      <c r="B5291" s="16"/>
    </row>
    <row r="5292" spans="2:2" ht="13.95" customHeight="1">
      <c r="B5292" s="16"/>
    </row>
    <row r="5293" spans="2:2" ht="13.95" customHeight="1">
      <c r="B5293" s="16"/>
    </row>
    <row r="5294" spans="2:2" ht="13.95" customHeight="1">
      <c r="B5294" s="16"/>
    </row>
    <row r="5295" spans="2:2" ht="13.95" customHeight="1">
      <c r="B5295" s="16"/>
    </row>
    <row r="5296" spans="2:2" ht="13.95" customHeight="1">
      <c r="B5296" s="16"/>
    </row>
    <row r="5297" spans="2:2" ht="13.95" customHeight="1">
      <c r="B5297" s="16"/>
    </row>
    <row r="5298" spans="2:2" ht="13.95" customHeight="1">
      <c r="B5298" s="16"/>
    </row>
    <row r="5299" spans="2:2" ht="13.95" customHeight="1">
      <c r="B5299" s="16"/>
    </row>
    <row r="5300" spans="2:2" ht="13.95" customHeight="1">
      <c r="B5300" s="16"/>
    </row>
    <row r="5301" spans="2:2" ht="13.95" customHeight="1">
      <c r="B5301" s="16"/>
    </row>
    <row r="5302" spans="2:2" ht="13.95" customHeight="1">
      <c r="B5302" s="16"/>
    </row>
    <row r="5303" spans="2:2" ht="13.95" customHeight="1">
      <c r="B5303" s="16"/>
    </row>
    <row r="5304" spans="2:2" ht="13.95" customHeight="1">
      <c r="B5304" s="16"/>
    </row>
    <row r="5305" spans="2:2" ht="13.95" customHeight="1">
      <c r="B5305" s="16"/>
    </row>
    <row r="5306" spans="2:2" ht="13.95" customHeight="1">
      <c r="B5306" s="16"/>
    </row>
    <row r="5307" spans="2:2" ht="13.95" customHeight="1">
      <c r="B5307" s="16"/>
    </row>
    <row r="5308" spans="2:2" ht="13.95" customHeight="1">
      <c r="B5308" s="16"/>
    </row>
    <row r="5309" spans="2:2" ht="13.95" customHeight="1">
      <c r="B5309" s="16"/>
    </row>
    <row r="5310" spans="2:2" ht="13.95" customHeight="1">
      <c r="B5310" s="16"/>
    </row>
    <row r="5311" spans="2:2" ht="13.95" customHeight="1">
      <c r="B5311" s="16"/>
    </row>
    <row r="5312" spans="2:2" ht="13.95" customHeight="1">
      <c r="B5312" s="16"/>
    </row>
    <row r="5313" spans="2:2" ht="13.95" customHeight="1">
      <c r="B5313" s="16"/>
    </row>
    <row r="5314" spans="2:2" ht="13.95" customHeight="1">
      <c r="B5314" s="16"/>
    </row>
    <row r="5315" spans="2:2" ht="13.95" customHeight="1">
      <c r="B5315" s="16"/>
    </row>
    <row r="5316" spans="2:2" ht="13.95" customHeight="1">
      <c r="B5316" s="16"/>
    </row>
    <row r="5317" spans="2:2" ht="13.95" customHeight="1">
      <c r="B5317" s="16"/>
    </row>
    <row r="5318" spans="2:2" ht="13.95" customHeight="1">
      <c r="B5318" s="16"/>
    </row>
    <row r="5319" spans="2:2" ht="13.95" customHeight="1">
      <c r="B5319" s="16"/>
    </row>
    <row r="5320" spans="2:2" ht="13.95" customHeight="1">
      <c r="B5320" s="16"/>
    </row>
    <row r="5321" spans="2:2" ht="13.95" customHeight="1">
      <c r="B5321" s="16"/>
    </row>
    <row r="5322" spans="2:2" ht="13.95" customHeight="1">
      <c r="B5322" s="16"/>
    </row>
    <row r="5323" spans="2:2" ht="13.95" customHeight="1">
      <c r="B5323" s="16"/>
    </row>
    <row r="5324" spans="2:2" ht="13.95" customHeight="1">
      <c r="B5324" s="16"/>
    </row>
    <row r="5325" spans="2:2" ht="13.95" customHeight="1">
      <c r="B5325" s="16"/>
    </row>
    <row r="5326" spans="2:2" ht="13.95" customHeight="1">
      <c r="B5326" s="16"/>
    </row>
    <row r="5327" spans="2:2" ht="13.95" customHeight="1">
      <c r="B5327" s="16"/>
    </row>
    <row r="5328" spans="2:2" ht="13.95" customHeight="1">
      <c r="B5328" s="16"/>
    </row>
    <row r="5329" spans="2:2" ht="13.95" customHeight="1">
      <c r="B5329" s="16"/>
    </row>
    <row r="5330" spans="2:2" ht="13.95" customHeight="1">
      <c r="B5330" s="16"/>
    </row>
    <row r="5331" spans="2:2" ht="13.95" customHeight="1">
      <c r="B5331" s="16"/>
    </row>
    <row r="5332" spans="2:2" ht="13.95" customHeight="1">
      <c r="B5332" s="16"/>
    </row>
    <row r="5333" spans="2:2" ht="13.95" customHeight="1">
      <c r="B5333" s="16"/>
    </row>
    <row r="5334" spans="2:2" ht="13.95" customHeight="1">
      <c r="B5334" s="16"/>
    </row>
    <row r="5335" spans="2:2" ht="13.95" customHeight="1">
      <c r="B5335" s="16"/>
    </row>
    <row r="5336" spans="2:2" ht="13.95" customHeight="1">
      <c r="B5336" s="16"/>
    </row>
    <row r="5337" spans="2:2" ht="13.95" customHeight="1">
      <c r="B5337" s="16"/>
    </row>
    <row r="5338" spans="2:2" ht="13.95" customHeight="1">
      <c r="B5338" s="16"/>
    </row>
    <row r="5339" spans="2:2" ht="13.95" customHeight="1">
      <c r="B5339" s="16"/>
    </row>
    <row r="5340" spans="2:2" ht="13.95" customHeight="1">
      <c r="B5340" s="16"/>
    </row>
    <row r="5341" spans="2:2" ht="13.95" customHeight="1">
      <c r="B5341" s="16"/>
    </row>
    <row r="5342" spans="2:2" ht="13.95" customHeight="1">
      <c r="B5342" s="16"/>
    </row>
    <row r="5343" spans="2:2" ht="13.95" customHeight="1">
      <c r="B5343" s="16"/>
    </row>
    <row r="5344" spans="2:2" ht="13.95" customHeight="1">
      <c r="B5344" s="16"/>
    </row>
    <row r="5345" spans="2:2" ht="13.95" customHeight="1">
      <c r="B5345" s="16"/>
    </row>
    <row r="5346" spans="2:2" ht="13.95" customHeight="1">
      <c r="B5346" s="16"/>
    </row>
    <row r="5347" spans="2:2" ht="13.95" customHeight="1">
      <c r="B5347" s="16"/>
    </row>
    <row r="5348" spans="2:2" ht="13.95" customHeight="1">
      <c r="B5348" s="16"/>
    </row>
    <row r="5349" spans="2:2" ht="13.95" customHeight="1">
      <c r="B5349" s="16"/>
    </row>
    <row r="5350" spans="2:2" ht="13.95" customHeight="1">
      <c r="B5350" s="16"/>
    </row>
    <row r="5351" spans="2:2" ht="13.95" customHeight="1">
      <c r="B5351" s="16"/>
    </row>
    <row r="5352" spans="2:2" ht="13.95" customHeight="1">
      <c r="B5352" s="16"/>
    </row>
    <row r="5353" spans="2:2" ht="13.95" customHeight="1">
      <c r="B5353" s="16"/>
    </row>
    <row r="5354" spans="2:2" ht="13.95" customHeight="1">
      <c r="B5354" s="16"/>
    </row>
    <row r="5355" spans="2:2" ht="13.95" customHeight="1">
      <c r="B5355" s="16"/>
    </row>
    <row r="5356" spans="2:2" ht="13.95" customHeight="1">
      <c r="B5356" s="16"/>
    </row>
    <row r="5357" spans="2:2" ht="13.95" customHeight="1">
      <c r="B5357" s="16"/>
    </row>
    <row r="5358" spans="2:2" ht="13.95" customHeight="1">
      <c r="B5358" s="16"/>
    </row>
    <row r="5359" spans="2:2" ht="13.95" customHeight="1">
      <c r="B5359" s="16"/>
    </row>
    <row r="5360" spans="2:2" ht="13.95" customHeight="1">
      <c r="B5360" s="16"/>
    </row>
    <row r="5361" spans="2:2" ht="13.95" customHeight="1">
      <c r="B5361" s="16"/>
    </row>
    <row r="5362" spans="2:2" ht="13.95" customHeight="1">
      <c r="B5362" s="16"/>
    </row>
    <row r="5363" spans="2:2" ht="13.95" customHeight="1">
      <c r="B5363" s="16"/>
    </row>
    <row r="5364" spans="2:2" ht="13.95" customHeight="1">
      <c r="B5364" s="16"/>
    </row>
    <row r="5365" spans="2:2" ht="13.95" customHeight="1">
      <c r="B5365" s="16"/>
    </row>
    <row r="5366" spans="2:2" ht="13.95" customHeight="1">
      <c r="B5366" s="16"/>
    </row>
    <row r="5367" spans="2:2" ht="13.95" customHeight="1">
      <c r="B5367" s="16"/>
    </row>
    <row r="5368" spans="2:2" ht="13.95" customHeight="1">
      <c r="B5368" s="16"/>
    </row>
    <row r="5369" spans="2:2" ht="13.95" customHeight="1">
      <c r="B5369" s="16"/>
    </row>
    <row r="5370" spans="2:2" ht="13.95" customHeight="1">
      <c r="B5370" s="16"/>
    </row>
    <row r="5371" spans="2:2" ht="13.95" customHeight="1">
      <c r="B5371" s="16"/>
    </row>
    <row r="5372" spans="2:2" ht="13.95" customHeight="1">
      <c r="B5372" s="16"/>
    </row>
    <row r="5373" spans="2:2" ht="13.95" customHeight="1">
      <c r="B5373" s="16"/>
    </row>
    <row r="5374" spans="2:2" ht="13.95" customHeight="1">
      <c r="B5374" s="16"/>
    </row>
    <row r="5375" spans="2:2" ht="13.95" customHeight="1">
      <c r="B5375" s="16"/>
    </row>
    <row r="5376" spans="2:2" ht="13.95" customHeight="1">
      <c r="B5376" s="16"/>
    </row>
    <row r="5377" spans="2:2" ht="13.95" customHeight="1">
      <c r="B5377" s="16"/>
    </row>
    <row r="5378" spans="2:2" ht="13.95" customHeight="1">
      <c r="B5378" s="16"/>
    </row>
    <row r="5379" spans="2:2" ht="13.95" customHeight="1">
      <c r="B5379" s="16"/>
    </row>
    <row r="5380" spans="2:2" ht="13.95" customHeight="1">
      <c r="B5380" s="16"/>
    </row>
    <row r="5381" spans="2:2" ht="13.95" customHeight="1">
      <c r="B5381" s="16"/>
    </row>
    <row r="5382" spans="2:2" ht="13.95" customHeight="1">
      <c r="B5382" s="16"/>
    </row>
    <row r="5383" spans="2:2" ht="13.95" customHeight="1">
      <c r="B5383" s="16"/>
    </row>
    <row r="5384" spans="2:2" ht="13.95" customHeight="1">
      <c r="B5384" s="16"/>
    </row>
    <row r="5385" spans="2:2" ht="13.95" customHeight="1">
      <c r="B5385" s="16"/>
    </row>
    <row r="5386" spans="2:2" ht="13.95" customHeight="1">
      <c r="B5386" s="16"/>
    </row>
    <row r="5387" spans="2:2" ht="13.95" customHeight="1">
      <c r="B5387" s="16"/>
    </row>
    <row r="5388" spans="2:2" ht="13.95" customHeight="1">
      <c r="B5388" s="16"/>
    </row>
    <row r="5389" spans="2:2" ht="13.95" customHeight="1">
      <c r="B5389" s="16"/>
    </row>
    <row r="5390" spans="2:2" ht="13.95" customHeight="1">
      <c r="B5390" s="16"/>
    </row>
    <row r="5391" spans="2:2" ht="13.95" customHeight="1">
      <c r="B5391" s="16"/>
    </row>
    <row r="5392" spans="2:2" ht="13.95" customHeight="1">
      <c r="B5392" s="16"/>
    </row>
    <row r="5393" spans="2:2" ht="13.95" customHeight="1">
      <c r="B5393" s="16"/>
    </row>
    <row r="5394" spans="2:2" ht="13.95" customHeight="1">
      <c r="B5394" s="16"/>
    </row>
    <row r="5395" spans="2:2" ht="13.95" customHeight="1">
      <c r="B5395" s="16"/>
    </row>
    <row r="5396" spans="2:2" ht="13.95" customHeight="1">
      <c r="B5396" s="16"/>
    </row>
    <row r="5397" spans="2:2" ht="13.95" customHeight="1">
      <c r="B5397" s="16"/>
    </row>
    <row r="5398" spans="2:2" ht="13.95" customHeight="1">
      <c r="B5398" s="16"/>
    </row>
    <row r="5399" spans="2:2" ht="13.95" customHeight="1">
      <c r="B5399" s="16"/>
    </row>
    <row r="5400" spans="2:2" ht="13.95" customHeight="1">
      <c r="B5400" s="16"/>
    </row>
    <row r="5401" spans="2:2" ht="13.95" customHeight="1">
      <c r="B5401" s="16"/>
    </row>
    <row r="5402" spans="2:2" ht="13.95" customHeight="1">
      <c r="B5402" s="16"/>
    </row>
    <row r="5403" spans="2:2" ht="13.95" customHeight="1">
      <c r="B5403" s="16"/>
    </row>
    <row r="5404" spans="2:2" ht="13.95" customHeight="1">
      <c r="B5404" s="16"/>
    </row>
    <row r="5405" spans="2:2" ht="13.95" customHeight="1">
      <c r="B5405" s="16"/>
    </row>
    <row r="5406" spans="2:2" ht="13.95" customHeight="1">
      <c r="B5406" s="16"/>
    </row>
    <row r="5407" spans="2:2" ht="13.95" customHeight="1">
      <c r="B5407" s="16"/>
    </row>
    <row r="5408" spans="2:2" ht="13.95" customHeight="1">
      <c r="B5408" s="16"/>
    </row>
    <row r="5409" spans="2:2" ht="13.95" customHeight="1">
      <c r="B5409" s="16"/>
    </row>
    <row r="5410" spans="2:2" ht="13.95" customHeight="1">
      <c r="B5410" s="16"/>
    </row>
    <row r="5411" spans="2:2" ht="13.95" customHeight="1">
      <c r="B5411" s="16"/>
    </row>
    <row r="5412" spans="2:2" ht="13.95" customHeight="1">
      <c r="B5412" s="16"/>
    </row>
    <row r="5413" spans="2:2" ht="13.95" customHeight="1">
      <c r="B5413" s="16"/>
    </row>
    <row r="5414" spans="2:2" ht="13.95" customHeight="1">
      <c r="B5414" s="16"/>
    </row>
    <row r="5415" spans="2:2" ht="13.95" customHeight="1">
      <c r="B5415" s="16"/>
    </row>
    <row r="5416" spans="2:2" ht="13.95" customHeight="1">
      <c r="B5416" s="16"/>
    </row>
    <row r="5417" spans="2:2" ht="13.95" customHeight="1">
      <c r="B5417" s="16"/>
    </row>
    <row r="5418" spans="2:2" ht="13.95" customHeight="1">
      <c r="B5418" s="16"/>
    </row>
    <row r="5419" spans="2:2" ht="13.95" customHeight="1">
      <c r="B5419" s="16"/>
    </row>
    <row r="5420" spans="2:2" ht="13.95" customHeight="1">
      <c r="B5420" s="16"/>
    </row>
    <row r="5421" spans="2:2" ht="13.95" customHeight="1">
      <c r="B5421" s="16"/>
    </row>
    <row r="5422" spans="2:2" ht="13.95" customHeight="1">
      <c r="B5422" s="16"/>
    </row>
    <row r="5423" spans="2:2" ht="13.95" customHeight="1">
      <c r="B5423" s="16"/>
    </row>
    <row r="5424" spans="2:2" ht="13.95" customHeight="1">
      <c r="B5424" s="16"/>
    </row>
    <row r="5425" spans="2:2" ht="13.95" customHeight="1">
      <c r="B5425" s="16"/>
    </row>
    <row r="5426" spans="2:2" ht="13.95" customHeight="1">
      <c r="B5426" s="16"/>
    </row>
    <row r="5427" spans="2:2" ht="13.95" customHeight="1">
      <c r="B5427" s="16"/>
    </row>
    <row r="5428" spans="2:2" ht="13.95" customHeight="1">
      <c r="B5428" s="16"/>
    </row>
    <row r="5429" spans="2:2" ht="13.95" customHeight="1">
      <c r="B5429" s="16"/>
    </row>
    <row r="5430" spans="2:2" ht="13.95" customHeight="1">
      <c r="B5430" s="16"/>
    </row>
    <row r="5431" spans="2:2" ht="13.95" customHeight="1">
      <c r="B5431" s="16"/>
    </row>
    <row r="5432" spans="2:2" ht="13.95" customHeight="1">
      <c r="B5432" s="16"/>
    </row>
    <row r="5433" spans="2:2" ht="13.95" customHeight="1">
      <c r="B5433" s="16"/>
    </row>
    <row r="5434" spans="2:2" ht="13.95" customHeight="1">
      <c r="B5434" s="16"/>
    </row>
    <row r="5435" spans="2:2" ht="13.95" customHeight="1">
      <c r="B5435" s="16"/>
    </row>
    <row r="5436" spans="2:2" ht="13.95" customHeight="1">
      <c r="B5436" s="16"/>
    </row>
    <row r="5437" spans="2:2" ht="13.95" customHeight="1">
      <c r="B5437" s="16"/>
    </row>
    <row r="5438" spans="2:2" ht="13.95" customHeight="1">
      <c r="B5438" s="16"/>
    </row>
    <row r="5439" spans="2:2" ht="13.95" customHeight="1">
      <c r="B5439" s="16"/>
    </row>
    <row r="5440" spans="2:2" ht="13.95" customHeight="1">
      <c r="B5440" s="16"/>
    </row>
    <row r="5441" spans="2:2" ht="13.95" customHeight="1">
      <c r="B5441" s="16"/>
    </row>
    <row r="5442" spans="2:2" ht="13.95" customHeight="1">
      <c r="B5442" s="16"/>
    </row>
    <row r="5443" spans="2:2" ht="13.95" customHeight="1">
      <c r="B5443" s="16"/>
    </row>
    <row r="5444" spans="2:2" ht="13.95" customHeight="1">
      <c r="B5444" s="16"/>
    </row>
    <row r="5445" spans="2:2" ht="13.95" customHeight="1">
      <c r="B5445" s="16"/>
    </row>
    <row r="5446" spans="2:2" ht="13.95" customHeight="1">
      <c r="B5446" s="16"/>
    </row>
    <row r="5447" spans="2:2" ht="13.95" customHeight="1">
      <c r="B5447" s="16"/>
    </row>
    <row r="5448" spans="2:2" ht="13.95" customHeight="1">
      <c r="B5448" s="16"/>
    </row>
    <row r="5449" spans="2:2" ht="13.95" customHeight="1">
      <c r="B5449" s="16"/>
    </row>
    <row r="5450" spans="2:2" ht="13.95" customHeight="1">
      <c r="B5450" s="16"/>
    </row>
    <row r="5451" spans="2:2" ht="13.95" customHeight="1">
      <c r="B5451" s="16"/>
    </row>
    <row r="5452" spans="2:2" ht="13.95" customHeight="1">
      <c r="B5452" s="16"/>
    </row>
    <row r="5453" spans="2:2" ht="13.95" customHeight="1">
      <c r="B5453" s="16"/>
    </row>
    <row r="5454" spans="2:2" ht="13.95" customHeight="1">
      <c r="B5454" s="16"/>
    </row>
    <row r="5455" spans="2:2" ht="13.95" customHeight="1">
      <c r="B5455" s="16"/>
    </row>
    <row r="5456" spans="2:2" ht="13.95" customHeight="1">
      <c r="B5456" s="16"/>
    </row>
    <row r="5457" spans="2:2" ht="13.95" customHeight="1">
      <c r="B5457" s="16"/>
    </row>
    <row r="5458" spans="2:2" ht="13.95" customHeight="1">
      <c r="B5458" s="16"/>
    </row>
    <row r="5459" spans="2:2" ht="13.95" customHeight="1">
      <c r="B5459" s="16"/>
    </row>
    <row r="5460" spans="2:2" ht="13.95" customHeight="1">
      <c r="B5460" s="16"/>
    </row>
    <row r="5461" spans="2:2" ht="13.95" customHeight="1">
      <c r="B5461" s="16"/>
    </row>
    <row r="5462" spans="2:2" ht="13.95" customHeight="1">
      <c r="B5462" s="16"/>
    </row>
    <row r="5463" spans="2:2" ht="13.95" customHeight="1">
      <c r="B5463" s="16"/>
    </row>
    <row r="5464" spans="2:2" ht="13.95" customHeight="1">
      <c r="B5464" s="16"/>
    </row>
    <row r="5465" spans="2:2" ht="13.95" customHeight="1">
      <c r="B5465" s="16"/>
    </row>
    <row r="5466" spans="2:2" ht="13.95" customHeight="1">
      <c r="B5466" s="16"/>
    </row>
    <row r="5467" spans="2:2" ht="13.95" customHeight="1">
      <c r="B5467" s="16"/>
    </row>
    <row r="5468" spans="2:2" ht="13.95" customHeight="1">
      <c r="B5468" s="16"/>
    </row>
    <row r="5469" spans="2:2" ht="13.95" customHeight="1">
      <c r="B5469" s="16"/>
    </row>
    <row r="5470" spans="2:2" ht="13.95" customHeight="1">
      <c r="B5470" s="16"/>
    </row>
    <row r="5471" spans="2:2" ht="13.95" customHeight="1">
      <c r="B5471" s="16"/>
    </row>
    <row r="5472" spans="2:2" ht="13.95" customHeight="1">
      <c r="B5472" s="16"/>
    </row>
    <row r="5473" spans="2:2" ht="13.95" customHeight="1">
      <c r="B5473" s="16"/>
    </row>
    <row r="5474" spans="2:2" ht="13.95" customHeight="1">
      <c r="B5474" s="16"/>
    </row>
    <row r="5475" spans="2:2" ht="13.95" customHeight="1">
      <c r="B5475" s="16"/>
    </row>
    <row r="5476" spans="2:2" ht="13.95" customHeight="1">
      <c r="B5476" s="16"/>
    </row>
    <row r="5477" spans="2:2" ht="13.95" customHeight="1">
      <c r="B5477" s="16"/>
    </row>
    <row r="5478" spans="2:2" ht="13.95" customHeight="1">
      <c r="B5478" s="16"/>
    </row>
    <row r="5479" spans="2:2" ht="13.95" customHeight="1">
      <c r="B5479" s="16"/>
    </row>
    <row r="5480" spans="2:2" ht="13.95" customHeight="1">
      <c r="B5480" s="16"/>
    </row>
    <row r="5481" spans="2:2" ht="13.95" customHeight="1">
      <c r="B5481" s="16"/>
    </row>
    <row r="5482" spans="2:2" ht="13.95" customHeight="1">
      <c r="B5482" s="16"/>
    </row>
    <row r="5483" spans="2:2" ht="13.95" customHeight="1">
      <c r="B5483" s="16"/>
    </row>
    <row r="5484" spans="2:2" ht="13.95" customHeight="1">
      <c r="B5484" s="16"/>
    </row>
    <row r="5485" spans="2:2" ht="13.95" customHeight="1">
      <c r="B5485" s="16"/>
    </row>
    <row r="5486" spans="2:2" ht="13.95" customHeight="1">
      <c r="B5486" s="16"/>
    </row>
    <row r="5487" spans="2:2" ht="13.95" customHeight="1">
      <c r="B5487" s="16"/>
    </row>
    <row r="5488" spans="2:2" ht="13.95" customHeight="1">
      <c r="B5488" s="16"/>
    </row>
    <row r="5489" spans="2:2" ht="13.95" customHeight="1">
      <c r="B5489" s="16"/>
    </row>
    <row r="5490" spans="2:2" ht="13.95" customHeight="1">
      <c r="B5490" s="16"/>
    </row>
    <row r="5491" spans="2:2" ht="13.95" customHeight="1">
      <c r="B5491" s="16"/>
    </row>
    <row r="5492" spans="2:2" ht="13.95" customHeight="1">
      <c r="B5492" s="16"/>
    </row>
    <row r="5493" spans="2:2" ht="13.95" customHeight="1">
      <c r="B5493" s="16"/>
    </row>
    <row r="5494" spans="2:2" ht="13.95" customHeight="1">
      <c r="B5494" s="16"/>
    </row>
    <row r="5495" spans="2:2" ht="13.95" customHeight="1">
      <c r="B5495" s="16"/>
    </row>
    <row r="5496" spans="2:2" ht="13.95" customHeight="1">
      <c r="B5496" s="16"/>
    </row>
    <row r="5497" spans="2:2" ht="13.95" customHeight="1">
      <c r="B5497" s="16"/>
    </row>
    <row r="5498" spans="2:2" ht="13.95" customHeight="1">
      <c r="B5498" s="16"/>
    </row>
    <row r="5499" spans="2:2" ht="13.95" customHeight="1">
      <c r="B5499" s="16"/>
    </row>
    <row r="5500" spans="2:2" ht="13.95" customHeight="1">
      <c r="B5500" s="16"/>
    </row>
    <row r="5501" spans="2:2" ht="13.95" customHeight="1">
      <c r="B5501" s="16"/>
    </row>
    <row r="5502" spans="2:2" ht="13.95" customHeight="1">
      <c r="B5502" s="16"/>
    </row>
    <row r="5503" spans="2:2" ht="13.95" customHeight="1">
      <c r="B5503" s="16"/>
    </row>
    <row r="5504" spans="2:2" ht="13.95" customHeight="1">
      <c r="B5504" s="16"/>
    </row>
    <row r="5505" spans="2:2" ht="13.95" customHeight="1">
      <c r="B5505" s="16"/>
    </row>
    <row r="5506" spans="2:2" ht="13.95" customHeight="1">
      <c r="B5506" s="16"/>
    </row>
    <row r="5507" spans="2:2" ht="13.95" customHeight="1">
      <c r="B5507" s="16"/>
    </row>
    <row r="5508" spans="2:2" ht="13.95" customHeight="1">
      <c r="B5508" s="16"/>
    </row>
    <row r="5509" spans="2:2" ht="13.95" customHeight="1">
      <c r="B5509" s="16"/>
    </row>
    <row r="5510" spans="2:2" ht="13.95" customHeight="1">
      <c r="B5510" s="16"/>
    </row>
    <row r="5511" spans="2:2" ht="13.95" customHeight="1">
      <c r="B5511" s="16"/>
    </row>
    <row r="5512" spans="2:2" ht="13.95" customHeight="1">
      <c r="B5512" s="16"/>
    </row>
    <row r="5513" spans="2:2" ht="13.95" customHeight="1">
      <c r="B5513" s="16"/>
    </row>
    <row r="5514" spans="2:2" ht="13.95" customHeight="1">
      <c r="B5514" s="16"/>
    </row>
    <row r="5515" spans="2:2" ht="13.95" customHeight="1">
      <c r="B5515" s="16"/>
    </row>
    <row r="5516" spans="2:2" ht="13.95" customHeight="1">
      <c r="B5516" s="16"/>
    </row>
    <row r="5517" spans="2:2" ht="13.95" customHeight="1">
      <c r="B5517" s="16"/>
    </row>
    <row r="5518" spans="2:2" ht="13.95" customHeight="1">
      <c r="B5518" s="16"/>
    </row>
    <row r="5519" spans="2:2" ht="13.95" customHeight="1">
      <c r="B5519" s="16"/>
    </row>
    <row r="5520" spans="2:2" ht="13.95" customHeight="1">
      <c r="B5520" s="16"/>
    </row>
    <row r="5521" spans="2:2" ht="13.95" customHeight="1">
      <c r="B5521" s="16"/>
    </row>
    <row r="5522" spans="2:2" ht="13.95" customHeight="1">
      <c r="B5522" s="16"/>
    </row>
    <row r="5523" spans="2:2" ht="13.95" customHeight="1">
      <c r="B5523" s="16"/>
    </row>
    <row r="5524" spans="2:2" ht="13.95" customHeight="1">
      <c r="B5524" s="16"/>
    </row>
    <row r="5525" spans="2:2" ht="13.95" customHeight="1">
      <c r="B5525" s="16"/>
    </row>
    <row r="5526" spans="2:2" ht="13.95" customHeight="1">
      <c r="B5526" s="16"/>
    </row>
    <row r="5527" spans="2:2" ht="13.95" customHeight="1">
      <c r="B5527" s="16"/>
    </row>
    <row r="5528" spans="2:2" ht="13.95" customHeight="1">
      <c r="B5528" s="16"/>
    </row>
    <row r="5529" spans="2:2" ht="13.95" customHeight="1">
      <c r="B5529" s="16"/>
    </row>
    <row r="5530" spans="2:2" ht="13.95" customHeight="1">
      <c r="B5530" s="16"/>
    </row>
    <row r="5531" spans="2:2" ht="13.95" customHeight="1">
      <c r="B5531" s="16"/>
    </row>
    <row r="5532" spans="2:2" ht="13.95" customHeight="1">
      <c r="B5532" s="16"/>
    </row>
    <row r="5533" spans="2:2" ht="13.95" customHeight="1">
      <c r="B5533" s="16"/>
    </row>
    <row r="5534" spans="2:2" ht="13.95" customHeight="1">
      <c r="B5534" s="16"/>
    </row>
    <row r="5535" spans="2:2" ht="13.95" customHeight="1">
      <c r="B5535" s="16"/>
    </row>
    <row r="5536" spans="2:2" ht="13.95" customHeight="1">
      <c r="B5536" s="16"/>
    </row>
    <row r="5537" spans="2:2" ht="13.95" customHeight="1">
      <c r="B5537" s="16"/>
    </row>
    <row r="5538" spans="2:2" ht="13.95" customHeight="1">
      <c r="B5538" s="16"/>
    </row>
    <row r="5539" spans="2:2" ht="13.95" customHeight="1">
      <c r="B5539" s="16"/>
    </row>
    <row r="5540" spans="2:2" ht="13.95" customHeight="1">
      <c r="B5540" s="16"/>
    </row>
    <row r="5541" spans="2:2" ht="13.95" customHeight="1">
      <c r="B5541" s="16"/>
    </row>
    <row r="5542" spans="2:2" ht="13.95" customHeight="1">
      <c r="B5542" s="16"/>
    </row>
    <row r="5543" spans="2:2" ht="13.95" customHeight="1">
      <c r="B5543" s="16"/>
    </row>
    <row r="5544" spans="2:2" ht="13.95" customHeight="1">
      <c r="B5544" s="16"/>
    </row>
    <row r="5545" spans="2:2" ht="13.95" customHeight="1">
      <c r="B5545" s="16"/>
    </row>
    <row r="5546" spans="2:2" ht="13.95" customHeight="1">
      <c r="B5546" s="16"/>
    </row>
    <row r="5547" spans="2:2" ht="13.95" customHeight="1">
      <c r="B5547" s="16"/>
    </row>
    <row r="5548" spans="2:2" ht="13.95" customHeight="1">
      <c r="B5548" s="16"/>
    </row>
    <row r="5549" spans="2:2" ht="13.95" customHeight="1">
      <c r="B5549" s="16"/>
    </row>
    <row r="5550" spans="2:2" ht="13.95" customHeight="1">
      <c r="B5550" s="16"/>
    </row>
    <row r="5551" spans="2:2" ht="13.95" customHeight="1">
      <c r="B5551" s="16"/>
    </row>
    <row r="5552" spans="2:2" ht="13.95" customHeight="1">
      <c r="B5552" s="16"/>
    </row>
    <row r="5553" spans="2:2" ht="13.95" customHeight="1">
      <c r="B5553" s="16"/>
    </row>
    <row r="5554" spans="2:2" ht="13.95" customHeight="1">
      <c r="B5554" s="16"/>
    </row>
    <row r="5555" spans="2:2" ht="13.95" customHeight="1">
      <c r="B5555" s="16"/>
    </row>
    <row r="5556" spans="2:2" ht="13.95" customHeight="1">
      <c r="B5556" s="16"/>
    </row>
    <row r="5557" spans="2:2" ht="13.95" customHeight="1">
      <c r="B5557" s="16"/>
    </row>
    <row r="5558" spans="2:2" ht="13.95" customHeight="1">
      <c r="B5558" s="16"/>
    </row>
    <row r="5559" spans="2:2" ht="13.95" customHeight="1">
      <c r="B5559" s="16"/>
    </row>
    <row r="5560" spans="2:2" ht="13.95" customHeight="1">
      <c r="B5560" s="16"/>
    </row>
    <row r="5561" spans="2:2" ht="13.95" customHeight="1">
      <c r="B5561" s="16"/>
    </row>
    <row r="5562" spans="2:2" ht="13.95" customHeight="1">
      <c r="B5562" s="16"/>
    </row>
    <row r="5563" spans="2:2" ht="13.95" customHeight="1">
      <c r="B5563" s="16"/>
    </row>
    <row r="5564" spans="2:2" ht="13.95" customHeight="1">
      <c r="B5564" s="16"/>
    </row>
    <row r="5565" spans="2:2" ht="13.95" customHeight="1">
      <c r="B5565" s="16"/>
    </row>
    <row r="5566" spans="2:2" ht="13.95" customHeight="1">
      <c r="B5566" s="16"/>
    </row>
    <row r="5567" spans="2:2" ht="13.95" customHeight="1">
      <c r="B5567" s="16"/>
    </row>
    <row r="5568" spans="2:2" ht="13.95" customHeight="1">
      <c r="B5568" s="16"/>
    </row>
    <row r="5569" spans="2:2" ht="13.95" customHeight="1">
      <c r="B5569" s="16"/>
    </row>
    <row r="5570" spans="2:2" ht="13.95" customHeight="1">
      <c r="B5570" s="16"/>
    </row>
    <row r="5571" spans="2:2" ht="13.95" customHeight="1">
      <c r="B5571" s="16"/>
    </row>
    <row r="5572" spans="2:2" ht="13.95" customHeight="1">
      <c r="B5572" s="16"/>
    </row>
    <row r="5573" spans="2:2" ht="13.95" customHeight="1">
      <c r="B5573" s="16"/>
    </row>
    <row r="5574" spans="2:2" ht="13.95" customHeight="1">
      <c r="B5574" s="16"/>
    </row>
    <row r="5575" spans="2:2" ht="13.95" customHeight="1">
      <c r="B5575" s="16"/>
    </row>
    <row r="5576" spans="2:2" ht="13.95" customHeight="1">
      <c r="B5576" s="16"/>
    </row>
    <row r="5577" spans="2:2" ht="13.95" customHeight="1">
      <c r="B5577" s="16"/>
    </row>
    <row r="5578" spans="2:2" ht="13.95" customHeight="1">
      <c r="B5578" s="16"/>
    </row>
    <row r="5579" spans="2:2" ht="13.95" customHeight="1">
      <c r="B5579" s="16"/>
    </row>
    <row r="5580" spans="2:2" ht="13.95" customHeight="1">
      <c r="B5580" s="16"/>
    </row>
    <row r="5581" spans="2:2" ht="13.95" customHeight="1">
      <c r="B5581" s="16"/>
    </row>
    <row r="5582" spans="2:2" ht="13.95" customHeight="1">
      <c r="B5582" s="16"/>
    </row>
    <row r="5583" spans="2:2" ht="13.95" customHeight="1">
      <c r="B5583" s="16"/>
    </row>
    <row r="5584" spans="2:2" ht="13.95" customHeight="1">
      <c r="B5584" s="16"/>
    </row>
    <row r="5585" spans="2:2" ht="13.95" customHeight="1">
      <c r="B5585" s="16"/>
    </row>
    <row r="5586" spans="2:2" ht="13.95" customHeight="1">
      <c r="B5586" s="16"/>
    </row>
    <row r="5587" spans="2:2" ht="13.95" customHeight="1">
      <c r="B5587" s="16"/>
    </row>
    <row r="5588" spans="2:2" ht="13.95" customHeight="1">
      <c r="B5588" s="16"/>
    </row>
    <row r="5589" spans="2:2" ht="13.95" customHeight="1">
      <c r="B5589" s="16"/>
    </row>
    <row r="5590" spans="2:2" ht="13.95" customHeight="1">
      <c r="B5590" s="16"/>
    </row>
    <row r="5591" spans="2:2" ht="13.95" customHeight="1">
      <c r="B5591" s="16"/>
    </row>
    <row r="5592" spans="2:2" ht="13.95" customHeight="1">
      <c r="B5592" s="16"/>
    </row>
    <row r="5593" spans="2:2" ht="13.95" customHeight="1">
      <c r="B5593" s="16"/>
    </row>
    <row r="5594" spans="2:2" ht="13.95" customHeight="1">
      <c r="B5594" s="16"/>
    </row>
    <row r="5595" spans="2:2" ht="13.95" customHeight="1">
      <c r="B5595" s="16"/>
    </row>
    <row r="5596" spans="2:2" ht="13.95" customHeight="1">
      <c r="B5596" s="16"/>
    </row>
    <row r="5597" spans="2:2" ht="13.95" customHeight="1">
      <c r="B5597" s="16"/>
    </row>
    <row r="5598" spans="2:2" ht="13.95" customHeight="1">
      <c r="B5598" s="16"/>
    </row>
    <row r="5599" spans="2:2" ht="13.95" customHeight="1">
      <c r="B5599" s="16"/>
    </row>
    <row r="5600" spans="2:2" ht="13.95" customHeight="1">
      <c r="B5600" s="16"/>
    </row>
    <row r="5601" spans="2:2" ht="13.95" customHeight="1">
      <c r="B5601" s="16"/>
    </row>
    <row r="5602" spans="2:2" ht="13.95" customHeight="1">
      <c r="B5602" s="16"/>
    </row>
    <row r="5603" spans="2:2" ht="13.95" customHeight="1">
      <c r="B5603" s="16"/>
    </row>
    <row r="5604" spans="2:2" ht="13.95" customHeight="1">
      <c r="B5604" s="16"/>
    </row>
    <row r="5605" spans="2:2" ht="13.95" customHeight="1">
      <c r="B5605" s="16"/>
    </row>
    <row r="5606" spans="2:2" ht="13.95" customHeight="1">
      <c r="B5606" s="16"/>
    </row>
    <row r="5607" spans="2:2" ht="13.95" customHeight="1">
      <c r="B5607" s="16"/>
    </row>
    <row r="5608" spans="2:2" ht="13.95" customHeight="1">
      <c r="B5608" s="16"/>
    </row>
    <row r="5609" spans="2:2" ht="13.95" customHeight="1">
      <c r="B5609" s="16"/>
    </row>
    <row r="5610" spans="2:2" ht="13.95" customHeight="1">
      <c r="B5610" s="16"/>
    </row>
    <row r="5611" spans="2:2" ht="13.95" customHeight="1">
      <c r="B5611" s="16"/>
    </row>
    <row r="5612" spans="2:2" ht="13.95" customHeight="1">
      <c r="B5612" s="16"/>
    </row>
    <row r="5613" spans="2:2" ht="13.95" customHeight="1">
      <c r="B5613" s="16"/>
    </row>
    <row r="5614" spans="2:2" ht="13.95" customHeight="1">
      <c r="B5614" s="16"/>
    </row>
    <row r="5615" spans="2:2" ht="13.95" customHeight="1">
      <c r="B5615" s="16"/>
    </row>
    <row r="5616" spans="2:2" ht="13.95" customHeight="1">
      <c r="B5616" s="16"/>
    </row>
    <row r="5617" spans="2:2" ht="13.95" customHeight="1">
      <c r="B5617" s="16"/>
    </row>
    <row r="5618" spans="2:2" ht="13.95" customHeight="1">
      <c r="B5618" s="16"/>
    </row>
    <row r="5619" spans="2:2" ht="13.95" customHeight="1">
      <c r="B5619" s="16"/>
    </row>
    <row r="5620" spans="2:2" ht="13.95" customHeight="1">
      <c r="B5620" s="16"/>
    </row>
    <row r="5621" spans="2:2" ht="13.95" customHeight="1">
      <c r="B5621" s="16"/>
    </row>
    <row r="5622" spans="2:2" ht="13.95" customHeight="1">
      <c r="B5622" s="16"/>
    </row>
    <row r="5623" spans="2:2" ht="13.95" customHeight="1">
      <c r="B5623" s="16"/>
    </row>
    <row r="5624" spans="2:2" ht="13.95" customHeight="1">
      <c r="B5624" s="16"/>
    </row>
    <row r="5625" spans="2:2" ht="13.95" customHeight="1">
      <c r="B5625" s="16"/>
    </row>
    <row r="5626" spans="2:2" ht="13.95" customHeight="1">
      <c r="B5626" s="16"/>
    </row>
    <row r="5627" spans="2:2" ht="13.95" customHeight="1">
      <c r="B5627" s="16"/>
    </row>
    <row r="5628" spans="2:2" ht="13.95" customHeight="1">
      <c r="B5628" s="16"/>
    </row>
    <row r="5629" spans="2:2" ht="13.95" customHeight="1">
      <c r="B5629" s="16"/>
    </row>
    <row r="5630" spans="2:2" ht="13.95" customHeight="1">
      <c r="B5630" s="16"/>
    </row>
    <row r="5631" spans="2:2" ht="13.95" customHeight="1">
      <c r="B5631" s="16"/>
    </row>
    <row r="5632" spans="2:2" ht="13.95" customHeight="1">
      <c r="B5632" s="16"/>
    </row>
    <row r="5633" spans="2:2" ht="13.95" customHeight="1">
      <c r="B5633" s="16"/>
    </row>
    <row r="5634" spans="2:2" ht="13.95" customHeight="1">
      <c r="B5634" s="16"/>
    </row>
    <row r="5635" spans="2:2" ht="13.95" customHeight="1">
      <c r="B5635" s="16"/>
    </row>
    <row r="5636" spans="2:2" ht="13.95" customHeight="1">
      <c r="B5636" s="16"/>
    </row>
    <row r="5637" spans="2:2" ht="13.95" customHeight="1">
      <c r="B5637" s="16"/>
    </row>
    <row r="5638" spans="2:2" ht="13.95" customHeight="1">
      <c r="B5638" s="16"/>
    </row>
    <row r="5639" spans="2:2" ht="13.95" customHeight="1">
      <c r="B5639" s="16"/>
    </row>
    <row r="5640" spans="2:2" ht="13.95" customHeight="1">
      <c r="B5640" s="16"/>
    </row>
    <row r="5641" spans="2:2" ht="13.95" customHeight="1">
      <c r="B5641" s="16"/>
    </row>
    <row r="5642" spans="2:2" ht="13.95" customHeight="1">
      <c r="B5642" s="16"/>
    </row>
    <row r="5643" spans="2:2" ht="13.95" customHeight="1">
      <c r="B5643" s="16"/>
    </row>
    <row r="5644" spans="2:2" ht="13.95" customHeight="1">
      <c r="B5644" s="16"/>
    </row>
    <row r="5645" spans="2:2" ht="13.95" customHeight="1">
      <c r="B5645" s="16"/>
    </row>
    <row r="5646" spans="2:2" ht="13.95" customHeight="1">
      <c r="B5646" s="16"/>
    </row>
    <row r="5647" spans="2:2" ht="13.95" customHeight="1">
      <c r="B5647" s="16"/>
    </row>
    <row r="5648" spans="2:2" ht="13.95" customHeight="1">
      <c r="B5648" s="16"/>
    </row>
    <row r="5649" spans="2:2" ht="13.95" customHeight="1">
      <c r="B5649" s="16"/>
    </row>
    <row r="5650" spans="2:2" ht="13.95" customHeight="1">
      <c r="B5650" s="16"/>
    </row>
    <row r="5651" spans="2:2" ht="13.95" customHeight="1">
      <c r="B5651" s="16"/>
    </row>
    <row r="5652" spans="2:2" ht="13.95" customHeight="1">
      <c r="B5652" s="16"/>
    </row>
    <row r="5653" spans="2:2" ht="13.95" customHeight="1">
      <c r="B5653" s="16"/>
    </row>
    <row r="5654" spans="2:2" ht="13.95" customHeight="1">
      <c r="B5654" s="16"/>
    </row>
    <row r="5655" spans="2:2" ht="13.95" customHeight="1">
      <c r="B5655" s="16"/>
    </row>
    <row r="5656" spans="2:2" ht="13.95" customHeight="1">
      <c r="B5656" s="16"/>
    </row>
    <row r="5657" spans="2:2" ht="13.95" customHeight="1">
      <c r="B5657" s="16"/>
    </row>
    <row r="5658" spans="2:2" ht="13.95" customHeight="1">
      <c r="B5658" s="16"/>
    </row>
    <row r="5659" spans="2:2" ht="13.95" customHeight="1">
      <c r="B5659" s="16"/>
    </row>
    <row r="5660" spans="2:2" ht="13.95" customHeight="1">
      <c r="B5660" s="16"/>
    </row>
    <row r="5661" spans="2:2" ht="13.95" customHeight="1">
      <c r="B5661" s="16"/>
    </row>
    <row r="5662" spans="2:2" ht="13.95" customHeight="1">
      <c r="B5662" s="16"/>
    </row>
    <row r="5663" spans="2:2" ht="13.95" customHeight="1">
      <c r="B5663" s="16"/>
    </row>
    <row r="5664" spans="2:2" ht="13.95" customHeight="1">
      <c r="B5664" s="16"/>
    </row>
    <row r="5665" spans="2:2" ht="13.95" customHeight="1">
      <c r="B5665" s="16"/>
    </row>
    <row r="5666" spans="2:2" ht="13.95" customHeight="1">
      <c r="B5666" s="16"/>
    </row>
    <row r="5667" spans="2:2" ht="13.95" customHeight="1">
      <c r="B5667" s="16"/>
    </row>
    <row r="5668" spans="2:2" ht="13.95" customHeight="1">
      <c r="B5668" s="16"/>
    </row>
    <row r="5669" spans="2:2" ht="13.95" customHeight="1">
      <c r="B5669" s="16"/>
    </row>
    <row r="5670" spans="2:2" ht="13.95" customHeight="1">
      <c r="B5670" s="16"/>
    </row>
    <row r="5671" spans="2:2" ht="13.95" customHeight="1">
      <c r="B5671" s="16"/>
    </row>
    <row r="5672" spans="2:2" ht="13.95" customHeight="1">
      <c r="B5672" s="16"/>
    </row>
    <row r="5673" spans="2:2" ht="13.95" customHeight="1">
      <c r="B5673" s="16"/>
    </row>
    <row r="5674" spans="2:2" ht="13.95" customHeight="1">
      <c r="B5674" s="16"/>
    </row>
    <row r="5675" spans="2:2" ht="13.95" customHeight="1">
      <c r="B5675" s="16"/>
    </row>
    <row r="5676" spans="2:2" ht="13.95" customHeight="1">
      <c r="B5676" s="16"/>
    </row>
    <row r="5677" spans="2:2" ht="13.95" customHeight="1">
      <c r="B5677" s="16"/>
    </row>
    <row r="5678" spans="2:2" ht="13.95" customHeight="1">
      <c r="B5678" s="16"/>
    </row>
    <row r="5679" spans="2:2" ht="13.95" customHeight="1">
      <c r="B5679" s="16"/>
    </row>
    <row r="5680" spans="2:2" ht="13.95" customHeight="1">
      <c r="B5680" s="16"/>
    </row>
    <row r="5681" spans="2:2" ht="13.95" customHeight="1">
      <c r="B5681" s="16"/>
    </row>
    <row r="5682" spans="2:2" ht="13.95" customHeight="1">
      <c r="B5682" s="16"/>
    </row>
    <row r="5683" spans="2:2" ht="13.95" customHeight="1">
      <c r="B5683" s="16"/>
    </row>
    <row r="5684" spans="2:2" ht="13.95" customHeight="1">
      <c r="B5684" s="16"/>
    </row>
    <row r="5685" spans="2:2" ht="13.95" customHeight="1">
      <c r="B5685" s="16"/>
    </row>
    <row r="5686" spans="2:2" ht="13.95" customHeight="1">
      <c r="B5686" s="16"/>
    </row>
    <row r="5687" spans="2:2" ht="13.95" customHeight="1">
      <c r="B5687" s="16"/>
    </row>
    <row r="5688" spans="2:2" ht="13.95" customHeight="1">
      <c r="B5688" s="16"/>
    </row>
    <row r="5689" spans="2:2" ht="13.95" customHeight="1">
      <c r="B5689" s="16"/>
    </row>
    <row r="5690" spans="2:2" ht="13.95" customHeight="1">
      <c r="B5690" s="16"/>
    </row>
    <row r="5691" spans="2:2" ht="13.95" customHeight="1">
      <c r="B5691" s="16"/>
    </row>
    <row r="5692" spans="2:2" ht="13.95" customHeight="1">
      <c r="B5692" s="16"/>
    </row>
    <row r="5693" spans="2:2" ht="13.95" customHeight="1">
      <c r="B5693" s="16"/>
    </row>
    <row r="5694" spans="2:2" ht="13.95" customHeight="1">
      <c r="B5694" s="16"/>
    </row>
    <row r="5695" spans="2:2" ht="13.95" customHeight="1">
      <c r="B5695" s="16"/>
    </row>
    <row r="5696" spans="2:2" ht="13.95" customHeight="1">
      <c r="B5696" s="16"/>
    </row>
    <row r="5697" spans="2:2" ht="13.95" customHeight="1">
      <c r="B5697" s="16"/>
    </row>
    <row r="5698" spans="2:2" ht="13.95" customHeight="1">
      <c r="B5698" s="16"/>
    </row>
    <row r="5699" spans="2:2" ht="13.95" customHeight="1">
      <c r="B5699" s="16"/>
    </row>
    <row r="5700" spans="2:2" ht="13.95" customHeight="1">
      <c r="B5700" s="16"/>
    </row>
    <row r="5701" spans="2:2" ht="13.95" customHeight="1">
      <c r="B5701" s="16"/>
    </row>
    <row r="5702" spans="2:2" ht="13.95" customHeight="1">
      <c r="B5702" s="16"/>
    </row>
    <row r="5703" spans="2:2" ht="13.95" customHeight="1">
      <c r="B5703" s="16"/>
    </row>
    <row r="5704" spans="2:2" ht="13.95" customHeight="1">
      <c r="B5704" s="16"/>
    </row>
    <row r="5705" spans="2:2" ht="13.95" customHeight="1">
      <c r="B5705" s="16"/>
    </row>
    <row r="5706" spans="2:2" ht="13.95" customHeight="1">
      <c r="B5706" s="16"/>
    </row>
    <row r="5707" spans="2:2" ht="13.95" customHeight="1">
      <c r="B5707" s="16"/>
    </row>
    <row r="5708" spans="2:2" ht="13.95" customHeight="1">
      <c r="B5708" s="16"/>
    </row>
    <row r="5709" spans="2:2" ht="13.95" customHeight="1">
      <c r="B5709" s="16"/>
    </row>
    <row r="5710" spans="2:2" ht="13.95" customHeight="1">
      <c r="B5710" s="16"/>
    </row>
    <row r="5711" spans="2:2" ht="13.95" customHeight="1">
      <c r="B5711" s="16"/>
    </row>
    <row r="5712" spans="2:2" ht="13.95" customHeight="1">
      <c r="B5712" s="16"/>
    </row>
    <row r="5713" spans="2:2" ht="13.95" customHeight="1">
      <c r="B5713" s="16"/>
    </row>
    <row r="5714" spans="2:2" ht="13.95" customHeight="1">
      <c r="B5714" s="16"/>
    </row>
    <row r="5715" spans="2:2" ht="13.95" customHeight="1">
      <c r="B5715" s="16"/>
    </row>
    <row r="5716" spans="2:2" ht="13.95" customHeight="1">
      <c r="B5716" s="16"/>
    </row>
    <row r="5717" spans="2:2" ht="13.95" customHeight="1">
      <c r="B5717" s="16"/>
    </row>
    <row r="5718" spans="2:2" ht="13.95" customHeight="1">
      <c r="B5718" s="16"/>
    </row>
    <row r="5719" spans="2:2" ht="13.95" customHeight="1">
      <c r="B5719" s="16"/>
    </row>
    <row r="5720" spans="2:2" ht="13.95" customHeight="1">
      <c r="B5720" s="16"/>
    </row>
    <row r="5721" spans="2:2" ht="13.95" customHeight="1">
      <c r="B5721" s="16"/>
    </row>
    <row r="5722" spans="2:2" ht="13.95" customHeight="1">
      <c r="B5722" s="16"/>
    </row>
    <row r="5723" spans="2:2" ht="13.95" customHeight="1">
      <c r="B5723" s="16"/>
    </row>
    <row r="5724" spans="2:2" ht="13.95" customHeight="1">
      <c r="B5724" s="16"/>
    </row>
    <row r="5725" spans="2:2" ht="13.95" customHeight="1">
      <c r="B5725" s="16"/>
    </row>
    <row r="5726" spans="2:2" ht="13.95" customHeight="1">
      <c r="B5726" s="16"/>
    </row>
    <row r="5727" spans="2:2" ht="13.95" customHeight="1">
      <c r="B5727" s="16"/>
    </row>
    <row r="5728" spans="2:2" ht="13.95" customHeight="1">
      <c r="B5728" s="16"/>
    </row>
    <row r="5729" spans="2:2" ht="13.95" customHeight="1">
      <c r="B5729" s="16"/>
    </row>
    <row r="5730" spans="2:2" ht="13.95" customHeight="1">
      <c r="B5730" s="16"/>
    </row>
    <row r="5731" spans="2:2" ht="13.95" customHeight="1">
      <c r="B5731" s="16"/>
    </row>
    <row r="5732" spans="2:2" ht="13.95" customHeight="1">
      <c r="B5732" s="16"/>
    </row>
    <row r="5733" spans="2:2" ht="13.95" customHeight="1">
      <c r="B5733" s="16"/>
    </row>
    <row r="5734" spans="2:2" ht="13.95" customHeight="1">
      <c r="B5734" s="16"/>
    </row>
    <row r="5735" spans="2:2" ht="13.95" customHeight="1">
      <c r="B5735" s="16"/>
    </row>
    <row r="5736" spans="2:2" ht="13.95" customHeight="1">
      <c r="B5736" s="16"/>
    </row>
    <row r="5737" spans="2:2" ht="13.95" customHeight="1">
      <c r="B5737" s="16"/>
    </row>
    <row r="5738" spans="2:2" ht="13.95" customHeight="1">
      <c r="B5738" s="16"/>
    </row>
    <row r="5739" spans="2:2" ht="13.95" customHeight="1">
      <c r="B5739" s="16"/>
    </row>
    <row r="5740" spans="2:2" ht="13.95" customHeight="1">
      <c r="B5740" s="16"/>
    </row>
    <row r="5741" spans="2:2" ht="13.95" customHeight="1">
      <c r="B5741" s="16"/>
    </row>
    <row r="5742" spans="2:2" ht="13.95" customHeight="1">
      <c r="B5742" s="16"/>
    </row>
    <row r="5743" spans="2:2" ht="13.95" customHeight="1">
      <c r="B5743" s="16"/>
    </row>
    <row r="5744" spans="2:2" ht="13.95" customHeight="1">
      <c r="B5744" s="16"/>
    </row>
    <row r="5745" spans="2:2" ht="13.95" customHeight="1">
      <c r="B5745" s="16"/>
    </row>
    <row r="5746" spans="2:2" ht="13.95" customHeight="1">
      <c r="B5746" s="16"/>
    </row>
    <row r="5747" spans="2:2" ht="13.95" customHeight="1">
      <c r="B5747" s="16"/>
    </row>
    <row r="5748" spans="2:2" ht="13.95" customHeight="1">
      <c r="B5748" s="16"/>
    </row>
    <row r="5749" spans="2:2" ht="13.95" customHeight="1">
      <c r="B5749" s="16"/>
    </row>
    <row r="5750" spans="2:2" ht="13.95" customHeight="1">
      <c r="B5750" s="16"/>
    </row>
    <row r="5751" spans="2:2" ht="13.95" customHeight="1">
      <c r="B5751" s="16"/>
    </row>
    <row r="5752" spans="2:2" ht="13.95" customHeight="1">
      <c r="B5752" s="16"/>
    </row>
    <row r="5753" spans="2:2" ht="13.95" customHeight="1">
      <c r="B5753" s="16"/>
    </row>
    <row r="5754" spans="2:2" ht="13.95" customHeight="1">
      <c r="B5754" s="16"/>
    </row>
    <row r="5755" spans="2:2" ht="13.95" customHeight="1">
      <c r="B5755" s="16"/>
    </row>
    <row r="5756" spans="2:2" ht="13.95" customHeight="1">
      <c r="B5756" s="16"/>
    </row>
    <row r="5757" spans="2:2" ht="13.95" customHeight="1">
      <c r="B5757" s="16"/>
    </row>
    <row r="5758" spans="2:2" ht="13.95" customHeight="1">
      <c r="B5758" s="16"/>
    </row>
    <row r="5759" spans="2:2" ht="13.95" customHeight="1">
      <c r="B5759" s="16"/>
    </row>
    <row r="5760" spans="2:2" ht="13.95" customHeight="1">
      <c r="B5760" s="16"/>
    </row>
    <row r="5761" spans="2:2" ht="13.95" customHeight="1">
      <c r="B5761" s="16"/>
    </row>
    <row r="5762" spans="2:2" ht="13.95" customHeight="1">
      <c r="B5762" s="16"/>
    </row>
    <row r="5763" spans="2:2" ht="13.95" customHeight="1">
      <c r="B5763" s="16"/>
    </row>
    <row r="5764" spans="2:2" ht="13.95" customHeight="1">
      <c r="B5764" s="16"/>
    </row>
    <row r="5765" spans="2:2" ht="13.95" customHeight="1">
      <c r="B5765" s="16"/>
    </row>
    <row r="5766" spans="2:2" ht="13.95" customHeight="1">
      <c r="B5766" s="16"/>
    </row>
    <row r="5767" spans="2:2" ht="13.95" customHeight="1">
      <c r="B5767" s="16"/>
    </row>
    <row r="5768" spans="2:2" ht="13.95" customHeight="1">
      <c r="B5768" s="16"/>
    </row>
    <row r="5769" spans="2:2" ht="13.95" customHeight="1">
      <c r="B5769" s="16"/>
    </row>
    <row r="5770" spans="2:2" ht="13.95" customHeight="1">
      <c r="B5770" s="16"/>
    </row>
    <row r="5771" spans="2:2" ht="13.95" customHeight="1">
      <c r="B5771" s="16"/>
    </row>
    <row r="5772" spans="2:2" ht="13.95" customHeight="1">
      <c r="B5772" s="16"/>
    </row>
    <row r="5773" spans="2:2" ht="13.95" customHeight="1">
      <c r="B5773" s="16"/>
    </row>
    <row r="5774" spans="2:2" ht="13.95" customHeight="1">
      <c r="B5774" s="16"/>
    </row>
    <row r="5775" spans="2:2" ht="13.95" customHeight="1">
      <c r="B5775" s="16"/>
    </row>
    <row r="5776" spans="2:2" ht="13.95" customHeight="1">
      <c r="B5776" s="16"/>
    </row>
    <row r="5777" spans="2:2" ht="13.95" customHeight="1">
      <c r="B5777" s="16"/>
    </row>
    <row r="5778" spans="2:2" ht="13.95" customHeight="1">
      <c r="B5778" s="16"/>
    </row>
    <row r="5779" spans="2:2" ht="13.95" customHeight="1">
      <c r="B5779" s="16"/>
    </row>
    <row r="5780" spans="2:2" ht="13.95" customHeight="1">
      <c r="B5780" s="16"/>
    </row>
    <row r="5781" spans="2:2" ht="13.95" customHeight="1">
      <c r="B5781" s="16"/>
    </row>
    <row r="5782" spans="2:2" ht="13.95" customHeight="1">
      <c r="B5782" s="16"/>
    </row>
    <row r="5783" spans="2:2" ht="13.95" customHeight="1">
      <c r="B5783" s="16"/>
    </row>
    <row r="5784" spans="2:2" ht="13.95" customHeight="1">
      <c r="B5784" s="16"/>
    </row>
    <row r="5785" spans="2:2" ht="13.95" customHeight="1">
      <c r="B5785" s="16"/>
    </row>
    <row r="5786" spans="2:2" ht="13.95" customHeight="1">
      <c r="B5786" s="16"/>
    </row>
    <row r="5787" spans="2:2" ht="13.95" customHeight="1">
      <c r="B5787" s="16"/>
    </row>
    <row r="5788" spans="2:2" ht="13.95" customHeight="1">
      <c r="B5788" s="16"/>
    </row>
    <row r="5789" spans="2:2" ht="13.95" customHeight="1">
      <c r="B5789" s="16"/>
    </row>
    <row r="5790" spans="2:2" ht="13.95" customHeight="1">
      <c r="B5790" s="16"/>
    </row>
    <row r="5791" spans="2:2" ht="13.95" customHeight="1">
      <c r="B5791" s="16"/>
    </row>
    <row r="5792" spans="2:2" ht="13.95" customHeight="1">
      <c r="B5792" s="16"/>
    </row>
    <row r="5793" spans="2:2" ht="13.95" customHeight="1">
      <c r="B5793" s="16"/>
    </row>
    <row r="5794" spans="2:2" ht="13.95" customHeight="1">
      <c r="B5794" s="16"/>
    </row>
    <row r="5795" spans="2:2" ht="13.95" customHeight="1">
      <c r="B5795" s="16"/>
    </row>
    <row r="5796" spans="2:2" ht="13.95" customHeight="1">
      <c r="B5796" s="16"/>
    </row>
    <row r="5797" spans="2:2" ht="13.95" customHeight="1">
      <c r="B5797" s="16"/>
    </row>
    <row r="5798" spans="2:2" ht="13.95" customHeight="1">
      <c r="B5798" s="16"/>
    </row>
    <row r="5799" spans="2:2" ht="13.95" customHeight="1">
      <c r="B5799" s="16"/>
    </row>
    <row r="5800" spans="2:2" ht="13.95" customHeight="1">
      <c r="B5800" s="16"/>
    </row>
    <row r="5801" spans="2:2" ht="13.95" customHeight="1">
      <c r="B5801" s="16"/>
    </row>
    <row r="5802" spans="2:2" ht="13.95" customHeight="1">
      <c r="B5802" s="16"/>
    </row>
    <row r="5803" spans="2:2" ht="13.95" customHeight="1">
      <c r="B5803" s="16"/>
    </row>
    <row r="5804" spans="2:2" ht="13.95" customHeight="1">
      <c r="B5804" s="16"/>
    </row>
    <row r="5805" spans="2:2" ht="13.95" customHeight="1">
      <c r="B5805" s="16"/>
    </row>
    <row r="5806" spans="2:2" ht="13.95" customHeight="1">
      <c r="B5806" s="16"/>
    </row>
    <row r="5807" spans="2:2" ht="13.95" customHeight="1">
      <c r="B5807" s="16"/>
    </row>
    <row r="5808" spans="2:2" ht="13.95" customHeight="1">
      <c r="B5808" s="16"/>
    </row>
    <row r="5809" spans="2:2" ht="13.95" customHeight="1">
      <c r="B5809" s="16"/>
    </row>
    <row r="5810" spans="2:2" ht="13.95" customHeight="1">
      <c r="B5810" s="16"/>
    </row>
    <row r="5811" spans="2:2" ht="13.95" customHeight="1">
      <c r="B5811" s="16"/>
    </row>
    <row r="5812" spans="2:2" ht="13.95" customHeight="1">
      <c r="B5812" s="16"/>
    </row>
    <row r="5813" spans="2:2" ht="13.95" customHeight="1">
      <c r="B5813" s="16"/>
    </row>
    <row r="5814" spans="2:2" ht="13.95" customHeight="1">
      <c r="B5814" s="16"/>
    </row>
    <row r="5815" spans="2:2" ht="13.95" customHeight="1">
      <c r="B5815" s="16"/>
    </row>
    <row r="5816" spans="2:2" ht="13.95" customHeight="1">
      <c r="B5816" s="16"/>
    </row>
    <row r="5817" spans="2:2" ht="13.95" customHeight="1">
      <c r="B5817" s="16"/>
    </row>
    <row r="5818" spans="2:2" ht="13.95" customHeight="1">
      <c r="B5818" s="16"/>
    </row>
    <row r="5819" spans="2:2" ht="13.95" customHeight="1">
      <c r="B5819" s="16"/>
    </row>
    <row r="5820" spans="2:2" ht="13.95" customHeight="1">
      <c r="B5820" s="16"/>
    </row>
    <row r="5821" spans="2:2" ht="13.95" customHeight="1">
      <c r="B5821" s="16"/>
    </row>
    <row r="5822" spans="2:2" ht="13.95" customHeight="1">
      <c r="B5822" s="16"/>
    </row>
    <row r="5823" spans="2:2" ht="13.95" customHeight="1">
      <c r="B5823" s="16"/>
    </row>
    <row r="5824" spans="2:2" ht="13.95" customHeight="1">
      <c r="B5824" s="16"/>
    </row>
    <row r="5825" spans="2:2" ht="13.95" customHeight="1">
      <c r="B5825" s="16"/>
    </row>
    <row r="5826" spans="2:2" ht="13.95" customHeight="1">
      <c r="B5826" s="16"/>
    </row>
    <row r="5827" spans="2:2" ht="13.95" customHeight="1">
      <c r="B5827" s="16"/>
    </row>
    <row r="5828" spans="2:2" ht="13.95" customHeight="1">
      <c r="B5828" s="16"/>
    </row>
    <row r="5829" spans="2:2" ht="13.95" customHeight="1">
      <c r="B5829" s="16"/>
    </row>
    <row r="5830" spans="2:2" ht="13.95" customHeight="1">
      <c r="B5830" s="16"/>
    </row>
    <row r="5831" spans="2:2" ht="13.95" customHeight="1">
      <c r="B5831" s="16"/>
    </row>
    <row r="5832" spans="2:2" ht="13.95" customHeight="1">
      <c r="B5832" s="16"/>
    </row>
    <row r="5833" spans="2:2" ht="13.95" customHeight="1">
      <c r="B5833" s="16"/>
    </row>
    <row r="5834" spans="2:2" ht="13.95" customHeight="1">
      <c r="B5834" s="16"/>
    </row>
    <row r="5835" spans="2:2" ht="13.95" customHeight="1">
      <c r="B5835" s="16"/>
    </row>
    <row r="5836" spans="2:2" ht="13.95" customHeight="1">
      <c r="B5836" s="16"/>
    </row>
    <row r="5837" spans="2:2" ht="13.95" customHeight="1">
      <c r="B5837" s="16"/>
    </row>
    <row r="5838" spans="2:2" ht="13.95" customHeight="1">
      <c r="B5838" s="16"/>
    </row>
    <row r="5839" spans="2:2" ht="13.95" customHeight="1">
      <c r="B5839" s="16"/>
    </row>
    <row r="5840" spans="2:2" ht="13.95" customHeight="1">
      <c r="B5840" s="16"/>
    </row>
    <row r="5841" spans="2:2" ht="13.95" customHeight="1">
      <c r="B5841" s="16"/>
    </row>
    <row r="5842" spans="2:2" ht="13.95" customHeight="1">
      <c r="B5842" s="16"/>
    </row>
    <row r="5843" spans="2:2" ht="13.95" customHeight="1">
      <c r="B5843" s="16"/>
    </row>
    <row r="5844" spans="2:2" ht="13.95" customHeight="1">
      <c r="B5844" s="16"/>
    </row>
    <row r="5845" spans="2:2" ht="13.95" customHeight="1">
      <c r="B5845" s="16"/>
    </row>
    <row r="5846" spans="2:2" ht="13.95" customHeight="1">
      <c r="B5846" s="16"/>
    </row>
    <row r="5847" spans="2:2" ht="13.95" customHeight="1">
      <c r="B5847" s="16"/>
    </row>
    <row r="5848" spans="2:2" ht="13.95" customHeight="1">
      <c r="B5848" s="16"/>
    </row>
    <row r="5849" spans="2:2" ht="13.95" customHeight="1">
      <c r="B5849" s="16"/>
    </row>
    <row r="5850" spans="2:2" ht="13.95" customHeight="1">
      <c r="B5850" s="16"/>
    </row>
    <row r="5851" spans="2:2" ht="13.95" customHeight="1">
      <c r="B5851" s="16"/>
    </row>
    <row r="5852" spans="2:2" ht="13.95" customHeight="1">
      <c r="B5852" s="16"/>
    </row>
    <row r="5853" spans="2:2" ht="13.95" customHeight="1">
      <c r="B5853" s="16"/>
    </row>
    <row r="5854" spans="2:2" ht="13.95" customHeight="1">
      <c r="B5854" s="16"/>
    </row>
    <row r="5855" spans="2:2" ht="13.95" customHeight="1">
      <c r="B5855" s="16"/>
    </row>
    <row r="5856" spans="2:2" ht="13.95" customHeight="1">
      <c r="B5856" s="16"/>
    </row>
    <row r="5857" spans="2:2" ht="13.95" customHeight="1">
      <c r="B5857" s="16"/>
    </row>
    <row r="5858" spans="2:2" ht="13.95" customHeight="1">
      <c r="B5858" s="16"/>
    </row>
    <row r="5859" spans="2:2" ht="13.95" customHeight="1">
      <c r="B5859" s="16"/>
    </row>
    <row r="5860" spans="2:2" ht="13.95" customHeight="1">
      <c r="B5860" s="16"/>
    </row>
    <row r="5861" spans="2:2" ht="13.95" customHeight="1">
      <c r="B5861" s="16"/>
    </row>
    <row r="5862" spans="2:2" ht="13.95" customHeight="1">
      <c r="B5862" s="16"/>
    </row>
    <row r="5863" spans="2:2" ht="13.95" customHeight="1">
      <c r="B5863" s="16"/>
    </row>
    <row r="5864" spans="2:2" ht="13.95" customHeight="1">
      <c r="B5864" s="16"/>
    </row>
    <row r="5865" spans="2:2" ht="13.95" customHeight="1">
      <c r="B5865" s="16"/>
    </row>
    <row r="5866" spans="2:2" ht="13.95" customHeight="1">
      <c r="B5866" s="16"/>
    </row>
    <row r="5867" spans="2:2" ht="13.95" customHeight="1">
      <c r="B5867" s="16"/>
    </row>
    <row r="5868" spans="2:2" ht="13.95" customHeight="1">
      <c r="B5868" s="16"/>
    </row>
    <row r="5869" spans="2:2" ht="13.95" customHeight="1">
      <c r="B5869" s="16"/>
    </row>
    <row r="5870" spans="2:2" ht="13.95" customHeight="1">
      <c r="B5870" s="16"/>
    </row>
    <row r="5871" spans="2:2" ht="13.95" customHeight="1">
      <c r="B5871" s="16"/>
    </row>
    <row r="5872" spans="2:2" ht="13.95" customHeight="1">
      <c r="B5872" s="16"/>
    </row>
    <row r="5873" spans="2:2" ht="13.95" customHeight="1">
      <c r="B5873" s="16"/>
    </row>
    <row r="5874" spans="2:2" ht="13.95" customHeight="1">
      <c r="B5874" s="16"/>
    </row>
    <row r="5875" spans="2:2" ht="13.95" customHeight="1">
      <c r="B5875" s="16"/>
    </row>
    <row r="5876" spans="2:2" ht="13.95" customHeight="1">
      <c r="B5876" s="16"/>
    </row>
    <row r="5877" spans="2:2" ht="13.95" customHeight="1">
      <c r="B5877" s="16"/>
    </row>
    <row r="5878" spans="2:2" ht="13.95" customHeight="1">
      <c r="B5878" s="16"/>
    </row>
    <row r="5879" spans="2:2" ht="13.95" customHeight="1">
      <c r="B5879" s="16"/>
    </row>
    <row r="5880" spans="2:2" ht="13.95" customHeight="1">
      <c r="B5880" s="16"/>
    </row>
    <row r="5881" spans="2:2" ht="13.95" customHeight="1">
      <c r="B5881" s="16"/>
    </row>
    <row r="5882" spans="2:2" ht="13.95" customHeight="1">
      <c r="B5882" s="16"/>
    </row>
    <row r="5883" spans="2:2" ht="13.95" customHeight="1">
      <c r="B5883" s="16"/>
    </row>
    <row r="5884" spans="2:2" ht="13.95" customHeight="1">
      <c r="B5884" s="16"/>
    </row>
    <row r="5885" spans="2:2" ht="13.95" customHeight="1">
      <c r="B5885" s="16"/>
    </row>
    <row r="5886" spans="2:2" ht="13.95" customHeight="1">
      <c r="B5886" s="16"/>
    </row>
    <row r="5887" spans="2:2" ht="13.95" customHeight="1">
      <c r="B5887" s="16"/>
    </row>
    <row r="5888" spans="2:2" ht="13.95" customHeight="1">
      <c r="B5888" s="16"/>
    </row>
    <row r="5889" spans="2:2" ht="13.95" customHeight="1">
      <c r="B5889" s="16"/>
    </row>
    <row r="5890" spans="2:2" ht="13.95" customHeight="1">
      <c r="B5890" s="16"/>
    </row>
    <row r="5891" spans="2:2" ht="13.95" customHeight="1">
      <c r="B5891" s="16"/>
    </row>
    <row r="5892" spans="2:2" ht="13.95" customHeight="1">
      <c r="B5892" s="16"/>
    </row>
    <row r="5893" spans="2:2" ht="13.95" customHeight="1">
      <c r="B5893" s="16"/>
    </row>
    <row r="5894" spans="2:2" ht="13.95" customHeight="1">
      <c r="B5894" s="16"/>
    </row>
    <row r="5895" spans="2:2" ht="13.95" customHeight="1">
      <c r="B5895" s="16"/>
    </row>
    <row r="5896" spans="2:2" ht="13.95" customHeight="1">
      <c r="B5896" s="16"/>
    </row>
    <row r="5897" spans="2:2" ht="13.95" customHeight="1">
      <c r="B5897" s="16"/>
    </row>
    <row r="5898" spans="2:2" ht="13.95" customHeight="1">
      <c r="B5898" s="16"/>
    </row>
    <row r="5899" spans="2:2" ht="13.95" customHeight="1">
      <c r="B5899" s="16"/>
    </row>
    <row r="5900" spans="2:2" ht="13.95" customHeight="1">
      <c r="B5900" s="16"/>
    </row>
    <row r="5901" spans="2:2" ht="13.95" customHeight="1">
      <c r="B5901" s="16"/>
    </row>
    <row r="5902" spans="2:2" ht="13.95" customHeight="1">
      <c r="B5902" s="16"/>
    </row>
    <row r="5903" spans="2:2" ht="13.95" customHeight="1">
      <c r="B5903" s="16"/>
    </row>
    <row r="5904" spans="2:2" ht="13.95" customHeight="1">
      <c r="B5904" s="16"/>
    </row>
    <row r="5905" spans="2:2" ht="13.95" customHeight="1">
      <c r="B5905" s="16"/>
    </row>
    <row r="5906" spans="2:2" ht="13.95" customHeight="1">
      <c r="B5906" s="16"/>
    </row>
    <row r="5907" spans="2:2" ht="13.95" customHeight="1">
      <c r="B5907" s="16"/>
    </row>
    <row r="5908" spans="2:2" ht="13.95" customHeight="1">
      <c r="B5908" s="16"/>
    </row>
    <row r="5909" spans="2:2" ht="13.95" customHeight="1">
      <c r="B5909" s="16"/>
    </row>
    <row r="5910" spans="2:2" ht="13.95" customHeight="1">
      <c r="B5910" s="16"/>
    </row>
    <row r="5911" spans="2:2" ht="13.95" customHeight="1">
      <c r="B5911" s="16"/>
    </row>
    <row r="5912" spans="2:2" ht="13.95" customHeight="1">
      <c r="B5912" s="16"/>
    </row>
    <row r="5913" spans="2:2" ht="13.95" customHeight="1">
      <c r="B5913" s="16"/>
    </row>
    <row r="5914" spans="2:2" ht="13.95" customHeight="1">
      <c r="B5914" s="16"/>
    </row>
    <row r="5915" spans="2:2" ht="13.95" customHeight="1">
      <c r="B5915" s="16"/>
    </row>
    <row r="5916" spans="2:2" ht="13.95" customHeight="1">
      <c r="B5916" s="16"/>
    </row>
    <row r="5917" spans="2:2" ht="13.95" customHeight="1">
      <c r="B5917" s="16"/>
    </row>
    <row r="5918" spans="2:2" ht="13.95" customHeight="1">
      <c r="B5918" s="16"/>
    </row>
    <row r="5919" spans="2:2" ht="13.95" customHeight="1">
      <c r="B5919" s="16"/>
    </row>
    <row r="5920" spans="2:2" ht="13.95" customHeight="1">
      <c r="B5920" s="16"/>
    </row>
    <row r="5921" spans="2:2" ht="13.95" customHeight="1">
      <c r="B5921" s="16"/>
    </row>
    <row r="5922" spans="2:2" ht="13.95" customHeight="1">
      <c r="B5922" s="16"/>
    </row>
    <row r="5923" spans="2:2" ht="13.95" customHeight="1">
      <c r="B5923" s="16"/>
    </row>
    <row r="5924" spans="2:2" ht="13.95" customHeight="1">
      <c r="B5924" s="16"/>
    </row>
    <row r="5925" spans="2:2" ht="13.95" customHeight="1">
      <c r="B5925" s="16"/>
    </row>
    <row r="5926" spans="2:2" ht="13.95" customHeight="1">
      <c r="B5926" s="16"/>
    </row>
    <row r="5927" spans="2:2" ht="13.95" customHeight="1">
      <c r="B5927" s="16"/>
    </row>
    <row r="5928" spans="2:2" ht="13.95" customHeight="1">
      <c r="B5928" s="16"/>
    </row>
    <row r="5929" spans="2:2" ht="13.95" customHeight="1">
      <c r="B5929" s="16"/>
    </row>
    <row r="5930" spans="2:2" ht="13.95" customHeight="1">
      <c r="B5930" s="16"/>
    </row>
    <row r="5931" spans="2:2" ht="13.95" customHeight="1">
      <c r="B5931" s="16"/>
    </row>
    <row r="5932" spans="2:2" ht="13.95" customHeight="1">
      <c r="B5932" s="16"/>
    </row>
    <row r="5933" spans="2:2" ht="13.95" customHeight="1">
      <c r="B5933" s="16"/>
    </row>
    <row r="5934" spans="2:2" ht="13.95" customHeight="1">
      <c r="B5934" s="16"/>
    </row>
    <row r="5935" spans="2:2" ht="13.95" customHeight="1">
      <c r="B5935" s="16"/>
    </row>
    <row r="5936" spans="2:2" ht="13.95" customHeight="1">
      <c r="B5936" s="16"/>
    </row>
    <row r="5937" spans="2:2" ht="13.95" customHeight="1">
      <c r="B5937" s="16"/>
    </row>
    <row r="5938" spans="2:2" ht="13.95" customHeight="1">
      <c r="B5938" s="16"/>
    </row>
    <row r="5939" spans="2:2" ht="13.95" customHeight="1">
      <c r="B5939" s="16"/>
    </row>
    <row r="5940" spans="2:2" ht="13.95" customHeight="1">
      <c r="B5940" s="16"/>
    </row>
    <row r="5941" spans="2:2" ht="13.95" customHeight="1">
      <c r="B5941" s="16"/>
    </row>
    <row r="5942" spans="2:2" ht="13.95" customHeight="1">
      <c r="B5942" s="16"/>
    </row>
    <row r="5943" spans="2:2" ht="13.95" customHeight="1">
      <c r="B5943" s="16"/>
    </row>
    <row r="5944" spans="2:2" ht="13.95" customHeight="1">
      <c r="B5944" s="16"/>
    </row>
    <row r="5945" spans="2:2" ht="13.95" customHeight="1">
      <c r="B5945" s="16"/>
    </row>
    <row r="5946" spans="2:2" ht="13.95" customHeight="1">
      <c r="B5946" s="16"/>
    </row>
    <row r="5947" spans="2:2" ht="13.95" customHeight="1">
      <c r="B5947" s="16"/>
    </row>
    <row r="5948" spans="2:2" ht="13.95" customHeight="1">
      <c r="B5948" s="16"/>
    </row>
    <row r="5949" spans="2:2" ht="13.95" customHeight="1">
      <c r="B5949" s="16"/>
    </row>
    <row r="5950" spans="2:2" ht="13.95" customHeight="1">
      <c r="B5950" s="16"/>
    </row>
    <row r="5951" spans="2:2" ht="13.95" customHeight="1">
      <c r="B5951" s="16"/>
    </row>
    <row r="5952" spans="2:2" ht="13.95" customHeight="1">
      <c r="B5952" s="16"/>
    </row>
    <row r="5953" spans="2:2" ht="13.95" customHeight="1">
      <c r="B5953" s="16"/>
    </row>
    <row r="5954" spans="2:2" ht="13.95" customHeight="1">
      <c r="B5954" s="16"/>
    </row>
    <row r="5955" spans="2:2" ht="13.95" customHeight="1">
      <c r="B5955" s="16"/>
    </row>
    <row r="5956" spans="2:2" ht="13.95" customHeight="1">
      <c r="B5956" s="16"/>
    </row>
    <row r="5957" spans="2:2" ht="13.95" customHeight="1">
      <c r="B5957" s="16"/>
    </row>
    <row r="5958" spans="2:2" ht="13.95" customHeight="1">
      <c r="B5958" s="16"/>
    </row>
    <row r="5959" spans="2:2" ht="13.95" customHeight="1">
      <c r="B5959" s="16"/>
    </row>
    <row r="5960" spans="2:2" ht="13.95" customHeight="1">
      <c r="B5960" s="16"/>
    </row>
    <row r="5961" spans="2:2" ht="13.95" customHeight="1">
      <c r="B5961" s="16"/>
    </row>
    <row r="5962" spans="2:2" ht="13.95" customHeight="1">
      <c r="B5962" s="16"/>
    </row>
    <row r="5963" spans="2:2" ht="13.95" customHeight="1">
      <c r="B5963" s="16"/>
    </row>
    <row r="5964" spans="2:2" ht="13.95" customHeight="1">
      <c r="B5964" s="16"/>
    </row>
    <row r="5965" spans="2:2" ht="13.95" customHeight="1">
      <c r="B5965" s="16"/>
    </row>
    <row r="5966" spans="2:2" ht="13.95" customHeight="1">
      <c r="B5966" s="16"/>
    </row>
    <row r="5967" spans="2:2" ht="13.95" customHeight="1">
      <c r="B5967" s="16"/>
    </row>
    <row r="5968" spans="2:2" ht="13.95" customHeight="1">
      <c r="B5968" s="16"/>
    </row>
    <row r="5969" spans="2:2" ht="13.95" customHeight="1">
      <c r="B5969" s="16"/>
    </row>
    <row r="5970" spans="2:2" ht="13.95" customHeight="1">
      <c r="B5970" s="16"/>
    </row>
    <row r="5971" spans="2:2" ht="13.95" customHeight="1">
      <c r="B5971" s="16"/>
    </row>
    <row r="5972" spans="2:2" ht="13.95" customHeight="1">
      <c r="B5972" s="16"/>
    </row>
    <row r="5973" spans="2:2" ht="13.95" customHeight="1">
      <c r="B5973" s="16"/>
    </row>
    <row r="5974" spans="2:2" ht="13.95" customHeight="1">
      <c r="B5974" s="16"/>
    </row>
    <row r="5975" spans="2:2" ht="13.95" customHeight="1">
      <c r="B5975" s="16"/>
    </row>
    <row r="5976" spans="2:2" ht="13.95" customHeight="1">
      <c r="B5976" s="16"/>
    </row>
    <row r="5977" spans="2:2" ht="13.95" customHeight="1">
      <c r="B5977" s="16"/>
    </row>
    <row r="5978" spans="2:2" ht="13.95" customHeight="1">
      <c r="B5978" s="16"/>
    </row>
    <row r="5979" spans="2:2" ht="13.95" customHeight="1">
      <c r="B5979" s="16"/>
    </row>
    <row r="5980" spans="2:2" ht="13.95" customHeight="1">
      <c r="B5980" s="16"/>
    </row>
    <row r="5981" spans="2:2" ht="13.95" customHeight="1">
      <c r="B5981" s="16"/>
    </row>
    <row r="5982" spans="2:2" ht="13.95" customHeight="1">
      <c r="B5982" s="16"/>
    </row>
    <row r="5983" spans="2:2" ht="13.95" customHeight="1">
      <c r="B5983" s="16"/>
    </row>
    <row r="5984" spans="2:2" ht="13.95" customHeight="1">
      <c r="B5984" s="16"/>
    </row>
    <row r="5985" spans="2:2" ht="13.95" customHeight="1">
      <c r="B5985" s="16"/>
    </row>
    <row r="5986" spans="2:2" ht="13.95" customHeight="1">
      <c r="B5986" s="16"/>
    </row>
    <row r="5987" spans="2:2" ht="13.95" customHeight="1">
      <c r="B5987" s="16"/>
    </row>
    <row r="5988" spans="2:2" ht="13.95" customHeight="1">
      <c r="B5988" s="16"/>
    </row>
    <row r="5989" spans="2:2" ht="13.95" customHeight="1">
      <c r="B5989" s="16"/>
    </row>
    <row r="5990" spans="2:2" ht="13.95" customHeight="1">
      <c r="B5990" s="16"/>
    </row>
    <row r="5991" spans="2:2" ht="13.95" customHeight="1">
      <c r="B5991" s="16"/>
    </row>
    <row r="5992" spans="2:2" ht="13.95" customHeight="1">
      <c r="B5992" s="16"/>
    </row>
    <row r="5993" spans="2:2" ht="13.95" customHeight="1">
      <c r="B5993" s="16"/>
    </row>
    <row r="5994" spans="2:2" ht="13.95" customHeight="1">
      <c r="B5994" s="16"/>
    </row>
    <row r="5995" spans="2:2" ht="13.95" customHeight="1">
      <c r="B5995" s="16"/>
    </row>
    <row r="5996" spans="2:2" ht="13.95" customHeight="1">
      <c r="B5996" s="16"/>
    </row>
    <row r="5997" spans="2:2" ht="13.95" customHeight="1">
      <c r="B5997" s="16"/>
    </row>
    <row r="5998" spans="2:2" ht="13.95" customHeight="1">
      <c r="B5998" s="16"/>
    </row>
    <row r="5999" spans="2:2" ht="13.95" customHeight="1">
      <c r="B5999" s="16"/>
    </row>
    <row r="6000" spans="2:2" ht="13.95" customHeight="1">
      <c r="B6000" s="16"/>
    </row>
    <row r="6001" spans="2:2" ht="13.95" customHeight="1">
      <c r="B6001" s="16"/>
    </row>
    <row r="6002" spans="2:2" ht="13.95" customHeight="1">
      <c r="B6002" s="16"/>
    </row>
    <row r="6003" spans="2:2" ht="13.95" customHeight="1">
      <c r="B6003" s="16"/>
    </row>
    <row r="6004" spans="2:2" ht="13.95" customHeight="1">
      <c r="B6004" s="16"/>
    </row>
    <row r="6005" spans="2:2" ht="13.95" customHeight="1">
      <c r="B6005" s="16"/>
    </row>
    <row r="6006" spans="2:2" ht="13.95" customHeight="1">
      <c r="B6006" s="16"/>
    </row>
    <row r="6007" spans="2:2" ht="13.95" customHeight="1">
      <c r="B6007" s="16"/>
    </row>
    <row r="6008" spans="2:2" ht="13.95" customHeight="1">
      <c r="B6008" s="16"/>
    </row>
    <row r="6009" spans="2:2" ht="13.95" customHeight="1">
      <c r="B6009" s="16"/>
    </row>
    <row r="6010" spans="2:2" ht="13.95" customHeight="1">
      <c r="B6010" s="16"/>
    </row>
    <row r="6011" spans="2:2" ht="13.95" customHeight="1">
      <c r="B6011" s="16"/>
    </row>
    <row r="6012" spans="2:2" ht="13.95" customHeight="1">
      <c r="B6012" s="16"/>
    </row>
    <row r="6013" spans="2:2" ht="13.95" customHeight="1">
      <c r="B6013" s="16"/>
    </row>
    <row r="6014" spans="2:2" ht="13.95" customHeight="1">
      <c r="B6014" s="16"/>
    </row>
    <row r="6015" spans="2:2" ht="13.95" customHeight="1">
      <c r="B6015" s="16"/>
    </row>
    <row r="6016" spans="2:2" ht="13.95" customHeight="1">
      <c r="B6016" s="16"/>
    </row>
    <row r="6017" spans="2:2" ht="13.95" customHeight="1">
      <c r="B6017" s="16"/>
    </row>
    <row r="6018" spans="2:2" ht="13.95" customHeight="1">
      <c r="B6018" s="16"/>
    </row>
    <row r="6019" spans="2:2" ht="13.95" customHeight="1">
      <c r="B6019" s="16"/>
    </row>
    <row r="6020" spans="2:2" ht="13.95" customHeight="1">
      <c r="B6020" s="16"/>
    </row>
    <row r="6021" spans="2:2" ht="13.95" customHeight="1">
      <c r="B6021" s="16"/>
    </row>
    <row r="6022" spans="2:2" ht="13.95" customHeight="1">
      <c r="B6022" s="16"/>
    </row>
    <row r="6023" spans="2:2" ht="13.95" customHeight="1">
      <c r="B6023" s="16"/>
    </row>
    <row r="6024" spans="2:2" ht="13.95" customHeight="1">
      <c r="B6024" s="16"/>
    </row>
    <row r="6025" spans="2:2" ht="13.95" customHeight="1">
      <c r="B6025" s="16"/>
    </row>
    <row r="6026" spans="2:2" ht="13.95" customHeight="1">
      <c r="B6026" s="16"/>
    </row>
    <row r="6027" spans="2:2" ht="13.95" customHeight="1">
      <c r="B6027" s="16"/>
    </row>
    <row r="6028" spans="2:2" ht="13.95" customHeight="1">
      <c r="B6028" s="16"/>
    </row>
    <row r="6029" spans="2:2" ht="13.95" customHeight="1">
      <c r="B6029" s="16"/>
    </row>
    <row r="6030" spans="2:2" ht="13.95" customHeight="1">
      <c r="B6030" s="16"/>
    </row>
    <row r="6031" spans="2:2" ht="13.95" customHeight="1">
      <c r="B6031" s="16"/>
    </row>
    <row r="6032" spans="2:2" ht="13.95" customHeight="1">
      <c r="B6032" s="16"/>
    </row>
    <row r="6033" spans="2:2" ht="13.95" customHeight="1">
      <c r="B6033" s="16"/>
    </row>
    <row r="6034" spans="2:2" ht="13.95" customHeight="1">
      <c r="B6034" s="16"/>
    </row>
    <row r="6035" spans="2:2" ht="13.95" customHeight="1">
      <c r="B6035" s="16"/>
    </row>
    <row r="6036" spans="2:2" ht="13.95" customHeight="1">
      <c r="B6036" s="16"/>
    </row>
    <row r="6037" spans="2:2" ht="13.95" customHeight="1">
      <c r="B6037" s="16"/>
    </row>
    <row r="6038" spans="2:2" ht="13.95" customHeight="1">
      <c r="B6038" s="16"/>
    </row>
    <row r="6039" spans="2:2" ht="13.95" customHeight="1">
      <c r="B6039" s="16"/>
    </row>
    <row r="6040" spans="2:2" ht="13.95" customHeight="1">
      <c r="B6040" s="16"/>
    </row>
    <row r="6041" spans="2:2" ht="13.95" customHeight="1">
      <c r="B6041" s="16"/>
    </row>
    <row r="6042" spans="2:2" ht="13.95" customHeight="1">
      <c r="B6042" s="16"/>
    </row>
    <row r="6043" spans="2:2" ht="13.95" customHeight="1">
      <c r="B6043" s="16"/>
    </row>
    <row r="6044" spans="2:2" ht="13.95" customHeight="1">
      <c r="B6044" s="16"/>
    </row>
    <row r="6045" spans="2:2" ht="13.95" customHeight="1">
      <c r="B6045" s="16"/>
    </row>
    <row r="6046" spans="2:2" ht="13.95" customHeight="1">
      <c r="B6046" s="16"/>
    </row>
    <row r="6047" spans="2:2" ht="13.95" customHeight="1">
      <c r="B6047" s="16"/>
    </row>
    <row r="6048" spans="2:2" ht="13.95" customHeight="1">
      <c r="B6048" s="16"/>
    </row>
    <row r="6049" spans="2:2" ht="13.95" customHeight="1">
      <c r="B6049" s="16"/>
    </row>
    <row r="6050" spans="2:2" ht="13.95" customHeight="1">
      <c r="B6050" s="16"/>
    </row>
    <row r="6051" spans="2:2" ht="13.95" customHeight="1">
      <c r="B6051" s="16"/>
    </row>
    <row r="6052" spans="2:2" ht="13.95" customHeight="1">
      <c r="B6052" s="16"/>
    </row>
    <row r="6053" spans="2:2" ht="13.95" customHeight="1">
      <c r="B6053" s="16"/>
    </row>
    <row r="6054" spans="2:2" ht="13.95" customHeight="1">
      <c r="B6054" s="16"/>
    </row>
    <row r="6055" spans="2:2" ht="13.95" customHeight="1">
      <c r="B6055" s="16"/>
    </row>
    <row r="6056" spans="2:2" ht="13.95" customHeight="1">
      <c r="B6056" s="16"/>
    </row>
    <row r="6057" spans="2:2" ht="13.95" customHeight="1">
      <c r="B6057" s="16"/>
    </row>
    <row r="6058" spans="2:2" ht="13.95" customHeight="1">
      <c r="B6058" s="16"/>
    </row>
    <row r="6059" spans="2:2" ht="13.95" customHeight="1">
      <c r="B6059" s="16"/>
    </row>
    <row r="6060" spans="2:2" ht="13.95" customHeight="1">
      <c r="B6060" s="16"/>
    </row>
    <row r="6061" spans="2:2" ht="13.95" customHeight="1">
      <c r="B6061" s="16"/>
    </row>
    <row r="6062" spans="2:2" ht="13.95" customHeight="1">
      <c r="B6062" s="16"/>
    </row>
    <row r="6063" spans="2:2" ht="13.95" customHeight="1">
      <c r="B6063" s="16"/>
    </row>
    <row r="6064" spans="2:2" ht="13.95" customHeight="1">
      <c r="B6064" s="16"/>
    </row>
    <row r="6065" spans="2:2" ht="13.95" customHeight="1">
      <c r="B6065" s="16"/>
    </row>
    <row r="6066" spans="2:2" ht="13.95" customHeight="1">
      <c r="B6066" s="16"/>
    </row>
    <row r="6067" spans="2:2" ht="13.95" customHeight="1">
      <c r="B6067" s="16"/>
    </row>
    <row r="6068" spans="2:2" ht="13.95" customHeight="1">
      <c r="B6068" s="16"/>
    </row>
    <row r="6069" spans="2:2" ht="13.95" customHeight="1">
      <c r="B6069" s="16"/>
    </row>
    <row r="6070" spans="2:2" ht="13.95" customHeight="1">
      <c r="B6070" s="16"/>
    </row>
    <row r="6071" spans="2:2" ht="13.95" customHeight="1">
      <c r="B6071" s="16"/>
    </row>
    <row r="6072" spans="2:2" ht="13.95" customHeight="1">
      <c r="B6072" s="16"/>
    </row>
    <row r="6073" spans="2:2" ht="13.95" customHeight="1">
      <c r="B6073" s="16"/>
    </row>
    <row r="6074" spans="2:2" ht="13.95" customHeight="1">
      <c r="B6074" s="16"/>
    </row>
    <row r="6075" spans="2:2" ht="13.95" customHeight="1">
      <c r="B6075" s="16"/>
    </row>
    <row r="6076" spans="2:2" ht="13.95" customHeight="1">
      <c r="B6076" s="16"/>
    </row>
    <row r="6077" spans="2:2" ht="13.95" customHeight="1">
      <c r="B6077" s="16"/>
    </row>
    <row r="6078" spans="2:2" ht="13.95" customHeight="1">
      <c r="B6078" s="16"/>
    </row>
    <row r="6079" spans="2:2" ht="13.95" customHeight="1">
      <c r="B6079" s="16"/>
    </row>
    <row r="6080" spans="2:2" ht="13.95" customHeight="1">
      <c r="B6080" s="16"/>
    </row>
    <row r="6081" spans="2:2" ht="13.95" customHeight="1">
      <c r="B6081" s="16"/>
    </row>
    <row r="6082" spans="2:2" ht="13.95" customHeight="1">
      <c r="B6082" s="16"/>
    </row>
    <row r="6083" spans="2:2" ht="13.95" customHeight="1">
      <c r="B6083" s="16"/>
    </row>
    <row r="6084" spans="2:2" ht="13.95" customHeight="1">
      <c r="B6084" s="16"/>
    </row>
    <row r="6085" spans="2:2" ht="13.95" customHeight="1">
      <c r="B6085" s="16"/>
    </row>
    <row r="6086" spans="2:2" ht="13.95" customHeight="1">
      <c r="B6086" s="16"/>
    </row>
    <row r="6087" spans="2:2" ht="13.95" customHeight="1">
      <c r="B6087" s="16"/>
    </row>
    <row r="6088" spans="2:2" ht="13.95" customHeight="1">
      <c r="B6088" s="16"/>
    </row>
    <row r="6089" spans="2:2" ht="13.95" customHeight="1">
      <c r="B6089" s="16"/>
    </row>
    <row r="6090" spans="2:2" ht="13.95" customHeight="1">
      <c r="B6090" s="16"/>
    </row>
    <row r="6091" spans="2:2" ht="13.95" customHeight="1">
      <c r="B6091" s="16"/>
    </row>
    <row r="6092" spans="2:2" ht="13.95" customHeight="1">
      <c r="B6092" s="16"/>
    </row>
    <row r="6093" spans="2:2" ht="13.95" customHeight="1">
      <c r="B6093" s="16"/>
    </row>
    <row r="6094" spans="2:2" ht="13.95" customHeight="1">
      <c r="B6094" s="16"/>
    </row>
    <row r="6095" spans="2:2" ht="13.95" customHeight="1">
      <c r="B6095" s="16"/>
    </row>
    <row r="6096" spans="2:2" ht="13.95" customHeight="1">
      <c r="B6096" s="16"/>
    </row>
    <row r="6097" spans="2:2" ht="13.95" customHeight="1">
      <c r="B6097" s="16"/>
    </row>
    <row r="6098" spans="2:2" ht="13.95" customHeight="1">
      <c r="B6098" s="16"/>
    </row>
    <row r="6099" spans="2:2" ht="13.95" customHeight="1">
      <c r="B6099" s="16"/>
    </row>
    <row r="6100" spans="2:2" ht="13.95" customHeight="1">
      <c r="B6100" s="16"/>
    </row>
    <row r="6101" spans="2:2" ht="13.95" customHeight="1">
      <c r="B6101" s="16"/>
    </row>
    <row r="6102" spans="2:2" ht="13.95" customHeight="1">
      <c r="B6102" s="16"/>
    </row>
    <row r="6103" spans="2:2" ht="13.95" customHeight="1">
      <c r="B6103" s="16"/>
    </row>
    <row r="6104" spans="2:2" ht="13.95" customHeight="1">
      <c r="B6104" s="16"/>
    </row>
    <row r="6105" spans="2:2" ht="13.95" customHeight="1">
      <c r="B6105" s="16"/>
    </row>
    <row r="6106" spans="2:2" ht="13.95" customHeight="1">
      <c r="B6106" s="16"/>
    </row>
    <row r="6107" spans="2:2" ht="13.95" customHeight="1">
      <c r="B6107" s="16"/>
    </row>
    <row r="6108" spans="2:2" ht="13.95" customHeight="1">
      <c r="B6108" s="16"/>
    </row>
    <row r="6109" spans="2:2" ht="13.95" customHeight="1">
      <c r="B6109" s="16"/>
    </row>
    <row r="6110" spans="2:2" ht="13.95" customHeight="1">
      <c r="B6110" s="16"/>
    </row>
    <row r="6111" spans="2:2" ht="13.95" customHeight="1">
      <c r="B6111" s="16"/>
    </row>
    <row r="6112" spans="2:2" ht="13.95" customHeight="1">
      <c r="B6112" s="16"/>
    </row>
    <row r="6113" spans="2:2" ht="13.95" customHeight="1">
      <c r="B6113" s="16"/>
    </row>
    <row r="6114" spans="2:2" ht="13.95" customHeight="1">
      <c r="B6114" s="16"/>
    </row>
    <row r="6115" spans="2:2" ht="13.95" customHeight="1">
      <c r="B6115" s="16"/>
    </row>
    <row r="6116" spans="2:2" ht="13.95" customHeight="1">
      <c r="B6116" s="16"/>
    </row>
    <row r="6117" spans="2:2" ht="13.95" customHeight="1">
      <c r="B6117" s="16"/>
    </row>
    <row r="6118" spans="2:2" ht="13.95" customHeight="1">
      <c r="B6118" s="16"/>
    </row>
    <row r="6119" spans="2:2" ht="13.95" customHeight="1">
      <c r="B6119" s="16"/>
    </row>
    <row r="6120" spans="2:2" ht="13.95" customHeight="1">
      <c r="B6120" s="16"/>
    </row>
    <row r="6121" spans="2:2" ht="13.95" customHeight="1">
      <c r="B6121" s="16"/>
    </row>
    <row r="6122" spans="2:2" ht="13.95" customHeight="1">
      <c r="B6122" s="16"/>
    </row>
    <row r="6123" spans="2:2" ht="13.95" customHeight="1">
      <c r="B6123" s="16"/>
    </row>
    <row r="6124" spans="2:2" ht="13.95" customHeight="1">
      <c r="B6124" s="16"/>
    </row>
    <row r="6125" spans="2:2" ht="13.95" customHeight="1">
      <c r="B6125" s="16"/>
    </row>
    <row r="6126" spans="2:2" ht="13.95" customHeight="1">
      <c r="B6126" s="16"/>
    </row>
    <row r="6127" spans="2:2" ht="13.95" customHeight="1">
      <c r="B6127" s="16"/>
    </row>
    <row r="6128" spans="2:2" ht="13.95" customHeight="1">
      <c r="B6128" s="16"/>
    </row>
    <row r="6129" spans="2:2" ht="13.95" customHeight="1">
      <c r="B6129" s="16"/>
    </row>
    <row r="6130" spans="2:2" ht="13.95" customHeight="1">
      <c r="B6130" s="16"/>
    </row>
    <row r="6131" spans="2:2" ht="13.95" customHeight="1">
      <c r="B6131" s="16"/>
    </row>
    <row r="6132" spans="2:2" ht="13.95" customHeight="1">
      <c r="B6132" s="16"/>
    </row>
    <row r="6133" spans="2:2" ht="13.95" customHeight="1">
      <c r="B6133" s="16"/>
    </row>
    <row r="6134" spans="2:2" ht="13.95" customHeight="1">
      <c r="B6134" s="16"/>
    </row>
    <row r="6135" spans="2:2" ht="13.95" customHeight="1">
      <c r="B6135" s="16"/>
    </row>
    <row r="6136" spans="2:2" ht="13.95" customHeight="1">
      <c r="B6136" s="16"/>
    </row>
    <row r="6137" spans="2:2" ht="13.95" customHeight="1">
      <c r="B6137" s="16"/>
    </row>
    <row r="6138" spans="2:2" ht="13.95" customHeight="1">
      <c r="B6138" s="16"/>
    </row>
    <row r="6139" spans="2:2" ht="13.95" customHeight="1">
      <c r="B6139" s="16"/>
    </row>
    <row r="6140" spans="2:2" ht="13.95" customHeight="1">
      <c r="B6140" s="16"/>
    </row>
    <row r="6141" spans="2:2" ht="13.95" customHeight="1">
      <c r="B6141" s="16"/>
    </row>
    <row r="6142" spans="2:2" ht="13.95" customHeight="1">
      <c r="B6142" s="16"/>
    </row>
    <row r="6143" spans="2:2" ht="13.95" customHeight="1">
      <c r="B6143" s="16"/>
    </row>
    <row r="6144" spans="2:2" ht="13.95" customHeight="1">
      <c r="B6144" s="16"/>
    </row>
    <row r="6145" spans="2:2" ht="13.95" customHeight="1">
      <c r="B6145" s="16"/>
    </row>
    <row r="6146" spans="2:2" ht="13.95" customHeight="1">
      <c r="B6146" s="16"/>
    </row>
    <row r="6147" spans="2:2" ht="13.95" customHeight="1">
      <c r="B6147" s="16"/>
    </row>
    <row r="6148" spans="2:2" ht="13.95" customHeight="1">
      <c r="B6148" s="16"/>
    </row>
    <row r="6149" spans="2:2" ht="13.95" customHeight="1">
      <c r="B6149" s="16"/>
    </row>
    <row r="6150" spans="2:2" ht="13.95" customHeight="1">
      <c r="B6150" s="16"/>
    </row>
    <row r="6151" spans="2:2" ht="13.95" customHeight="1">
      <c r="B6151" s="16"/>
    </row>
    <row r="6152" spans="2:2" ht="13.95" customHeight="1">
      <c r="B6152" s="16"/>
    </row>
    <row r="6153" spans="2:2" ht="13.95" customHeight="1">
      <c r="B6153" s="16"/>
    </row>
    <row r="6154" spans="2:2" ht="13.95" customHeight="1">
      <c r="B6154" s="16"/>
    </row>
    <row r="6155" spans="2:2" ht="13.95" customHeight="1">
      <c r="B6155" s="16"/>
    </row>
    <row r="6156" spans="2:2" ht="13.95" customHeight="1">
      <c r="B6156" s="16"/>
    </row>
    <row r="6157" spans="2:2" ht="13.95" customHeight="1">
      <c r="B6157" s="16"/>
    </row>
    <row r="6158" spans="2:2" ht="13.95" customHeight="1">
      <c r="B6158" s="16"/>
    </row>
    <row r="6159" spans="2:2" ht="13.95" customHeight="1">
      <c r="B6159" s="16"/>
    </row>
    <row r="6160" spans="2:2" ht="13.95" customHeight="1">
      <c r="B6160" s="16"/>
    </row>
    <row r="6161" spans="2:2" ht="13.95" customHeight="1">
      <c r="B6161" s="16"/>
    </row>
    <row r="6162" spans="2:2" ht="13.95" customHeight="1">
      <c r="B6162" s="16"/>
    </row>
    <row r="6163" spans="2:2" ht="13.95" customHeight="1">
      <c r="B6163" s="16"/>
    </row>
    <row r="6164" spans="2:2" ht="13.95" customHeight="1">
      <c r="B6164" s="16"/>
    </row>
    <row r="6165" spans="2:2" ht="13.95" customHeight="1">
      <c r="B6165" s="16"/>
    </row>
    <row r="6166" spans="2:2" ht="13.95" customHeight="1">
      <c r="B6166" s="16"/>
    </row>
    <row r="6167" spans="2:2" ht="13.95" customHeight="1">
      <c r="B6167" s="16"/>
    </row>
    <row r="6168" spans="2:2" ht="13.95" customHeight="1">
      <c r="B6168" s="16"/>
    </row>
    <row r="6169" spans="2:2" ht="13.95" customHeight="1">
      <c r="B6169" s="16"/>
    </row>
    <row r="6170" spans="2:2" ht="13.95" customHeight="1">
      <c r="B6170" s="16"/>
    </row>
    <row r="6171" spans="2:2" ht="13.95" customHeight="1">
      <c r="B6171" s="16"/>
    </row>
    <row r="6172" spans="2:2" ht="13.95" customHeight="1">
      <c r="B6172" s="16"/>
    </row>
    <row r="6173" spans="2:2" ht="13.95" customHeight="1">
      <c r="B6173" s="16"/>
    </row>
    <row r="6174" spans="2:2" ht="13.95" customHeight="1">
      <c r="B6174" s="16"/>
    </row>
    <row r="6175" spans="2:2" ht="13.95" customHeight="1">
      <c r="B6175" s="16"/>
    </row>
    <row r="6176" spans="2:2" ht="13.95" customHeight="1">
      <c r="B6176" s="16"/>
    </row>
    <row r="6177" spans="2:2" ht="13.95" customHeight="1">
      <c r="B6177" s="16"/>
    </row>
    <row r="6178" spans="2:2" ht="13.95" customHeight="1">
      <c r="B6178" s="16"/>
    </row>
    <row r="6179" spans="2:2" ht="13.95" customHeight="1">
      <c r="B6179" s="16"/>
    </row>
    <row r="6180" spans="2:2" ht="13.95" customHeight="1">
      <c r="B6180" s="16"/>
    </row>
    <row r="6181" spans="2:2" ht="13.95" customHeight="1">
      <c r="B6181" s="16"/>
    </row>
    <row r="6182" spans="2:2" ht="13.95" customHeight="1">
      <c r="B6182" s="16"/>
    </row>
    <row r="6183" spans="2:2" ht="13.95" customHeight="1">
      <c r="B6183" s="16"/>
    </row>
    <row r="6184" spans="2:2" ht="13.95" customHeight="1">
      <c r="B6184" s="16"/>
    </row>
    <row r="6185" spans="2:2" ht="13.95" customHeight="1">
      <c r="B6185" s="16"/>
    </row>
    <row r="6186" spans="2:2" ht="13.95" customHeight="1">
      <c r="B6186" s="16"/>
    </row>
    <row r="6187" spans="2:2" ht="13.95" customHeight="1">
      <c r="B6187" s="16"/>
    </row>
    <row r="6188" spans="2:2" ht="13.95" customHeight="1">
      <c r="B6188" s="16"/>
    </row>
    <row r="6189" spans="2:2" ht="13.95" customHeight="1">
      <c r="B6189" s="16"/>
    </row>
    <row r="6190" spans="2:2" ht="13.95" customHeight="1">
      <c r="B6190" s="16"/>
    </row>
    <row r="6191" spans="2:2" ht="13.95" customHeight="1">
      <c r="B6191" s="16"/>
    </row>
    <row r="6192" spans="2:2" ht="13.95" customHeight="1">
      <c r="B6192" s="16"/>
    </row>
    <row r="6193" spans="2:2" ht="13.95" customHeight="1">
      <c r="B6193" s="16"/>
    </row>
    <row r="6194" spans="2:2" ht="13.95" customHeight="1">
      <c r="B6194" s="16"/>
    </row>
    <row r="6195" spans="2:2" ht="13.95" customHeight="1">
      <c r="B6195" s="16"/>
    </row>
    <row r="6196" spans="2:2" ht="13.95" customHeight="1">
      <c r="B6196" s="16"/>
    </row>
    <row r="6197" spans="2:2" ht="13.95" customHeight="1">
      <c r="B6197" s="16"/>
    </row>
    <row r="6198" spans="2:2" ht="13.95" customHeight="1">
      <c r="B6198" s="16"/>
    </row>
    <row r="6199" spans="2:2" ht="13.95" customHeight="1">
      <c r="B6199" s="16"/>
    </row>
    <row r="6200" spans="2:2" ht="13.95" customHeight="1">
      <c r="B6200" s="16"/>
    </row>
    <row r="6201" spans="2:2" ht="13.95" customHeight="1">
      <c r="B6201" s="16"/>
    </row>
    <row r="6202" spans="2:2" ht="13.95" customHeight="1">
      <c r="B6202" s="16"/>
    </row>
    <row r="6203" spans="2:2" ht="13.95" customHeight="1">
      <c r="B6203" s="16"/>
    </row>
    <row r="6204" spans="2:2" ht="13.95" customHeight="1">
      <c r="B6204" s="16"/>
    </row>
    <row r="6205" spans="2:2" ht="13.95" customHeight="1">
      <c r="B6205" s="16"/>
    </row>
    <row r="6206" spans="2:2" ht="13.95" customHeight="1">
      <c r="B6206" s="16"/>
    </row>
    <row r="6207" spans="2:2" ht="13.95" customHeight="1">
      <c r="B6207" s="16"/>
    </row>
    <row r="6208" spans="2:2" ht="13.95" customHeight="1">
      <c r="B6208" s="16"/>
    </row>
    <row r="6209" spans="2:2" ht="13.95" customHeight="1">
      <c r="B6209" s="16"/>
    </row>
    <row r="6210" spans="2:2" ht="13.95" customHeight="1">
      <c r="B6210" s="16"/>
    </row>
    <row r="6211" spans="2:2" ht="13.95" customHeight="1">
      <c r="B6211" s="16"/>
    </row>
    <row r="6212" spans="2:2" ht="13.95" customHeight="1">
      <c r="B6212" s="16"/>
    </row>
    <row r="6213" spans="2:2" ht="13.95" customHeight="1">
      <c r="B6213" s="16"/>
    </row>
    <row r="6214" spans="2:2" ht="13.95" customHeight="1">
      <c r="B6214" s="16"/>
    </row>
    <row r="6215" spans="2:2" ht="13.95" customHeight="1">
      <c r="B6215" s="16"/>
    </row>
    <row r="6216" spans="2:2" ht="13.95" customHeight="1">
      <c r="B6216" s="16"/>
    </row>
    <row r="6217" spans="2:2" ht="13.95" customHeight="1">
      <c r="B6217" s="16"/>
    </row>
    <row r="6218" spans="2:2" ht="13.95" customHeight="1">
      <c r="B6218" s="16"/>
    </row>
    <row r="6219" spans="2:2" ht="13.95" customHeight="1">
      <c r="B6219" s="16"/>
    </row>
    <row r="6220" spans="2:2" ht="13.95" customHeight="1">
      <c r="B6220" s="16"/>
    </row>
    <row r="6221" spans="2:2" ht="13.95" customHeight="1">
      <c r="B6221" s="16"/>
    </row>
    <row r="6222" spans="2:2" ht="13.95" customHeight="1">
      <c r="B6222" s="16"/>
    </row>
    <row r="6223" spans="2:2" ht="13.95" customHeight="1">
      <c r="B6223" s="16"/>
    </row>
    <row r="6224" spans="2:2" ht="13.95" customHeight="1">
      <c r="B6224" s="16"/>
    </row>
    <row r="6225" spans="2:2" ht="13.95" customHeight="1">
      <c r="B6225" s="16"/>
    </row>
    <row r="6226" spans="2:2" ht="13.95" customHeight="1">
      <c r="B6226" s="16"/>
    </row>
    <row r="6227" spans="2:2" ht="13.95" customHeight="1">
      <c r="B6227" s="16"/>
    </row>
    <row r="6228" spans="2:2" ht="13.95" customHeight="1">
      <c r="B6228" s="16"/>
    </row>
    <row r="6229" spans="2:2" ht="13.95" customHeight="1">
      <c r="B6229" s="16"/>
    </row>
    <row r="6230" spans="2:2" ht="13.95" customHeight="1">
      <c r="B6230" s="16"/>
    </row>
    <row r="6231" spans="2:2" ht="13.95" customHeight="1">
      <c r="B6231" s="16"/>
    </row>
    <row r="6232" spans="2:2" ht="13.95" customHeight="1">
      <c r="B6232" s="16"/>
    </row>
    <row r="6233" spans="2:2" ht="13.95" customHeight="1">
      <c r="B6233" s="16"/>
    </row>
    <row r="6234" spans="2:2" ht="13.95" customHeight="1">
      <c r="B6234" s="16"/>
    </row>
    <row r="6235" spans="2:2" ht="13.95" customHeight="1">
      <c r="B6235" s="16"/>
    </row>
    <row r="6236" spans="2:2" ht="13.95" customHeight="1">
      <c r="B6236" s="16"/>
    </row>
    <row r="6237" spans="2:2" ht="13.95" customHeight="1">
      <c r="B6237" s="16"/>
    </row>
    <row r="6238" spans="2:2" ht="13.95" customHeight="1">
      <c r="B6238" s="16"/>
    </row>
    <row r="6239" spans="2:2" ht="13.95" customHeight="1">
      <c r="B6239" s="16"/>
    </row>
    <row r="6240" spans="2:2" ht="13.95" customHeight="1">
      <c r="B6240" s="16"/>
    </row>
    <row r="6241" spans="2:2" ht="13.95" customHeight="1">
      <c r="B6241" s="16"/>
    </row>
    <row r="6242" spans="2:2" ht="13.95" customHeight="1">
      <c r="B6242" s="16"/>
    </row>
    <row r="6243" spans="2:2" ht="13.95" customHeight="1">
      <c r="B6243" s="16"/>
    </row>
    <row r="6244" spans="2:2" ht="13.95" customHeight="1">
      <c r="B6244" s="16"/>
    </row>
    <row r="6245" spans="2:2" ht="13.95" customHeight="1">
      <c r="B6245" s="16"/>
    </row>
    <row r="6246" spans="2:2" ht="13.95" customHeight="1">
      <c r="B6246" s="16"/>
    </row>
    <row r="6247" spans="2:2" ht="13.95" customHeight="1">
      <c r="B6247" s="16"/>
    </row>
    <row r="6248" spans="2:2" ht="13.95" customHeight="1">
      <c r="B6248" s="16"/>
    </row>
    <row r="6249" spans="2:2" ht="13.95" customHeight="1">
      <c r="B6249" s="16"/>
    </row>
    <row r="6250" spans="2:2" ht="13.95" customHeight="1">
      <c r="B6250" s="16"/>
    </row>
    <row r="6251" spans="2:2" ht="13.95" customHeight="1">
      <c r="B6251" s="16"/>
    </row>
    <row r="6252" spans="2:2" ht="13.95" customHeight="1">
      <c r="B6252" s="16"/>
    </row>
    <row r="6253" spans="2:2" ht="13.95" customHeight="1">
      <c r="B6253" s="16"/>
    </row>
    <row r="6254" spans="2:2" ht="13.95" customHeight="1">
      <c r="B6254" s="16"/>
    </row>
    <row r="6255" spans="2:2" ht="13.95" customHeight="1">
      <c r="B6255" s="16"/>
    </row>
    <row r="6256" spans="2:2" ht="13.95" customHeight="1">
      <c r="B6256" s="16"/>
    </row>
    <row r="6257" spans="2:2" ht="13.95" customHeight="1">
      <c r="B6257" s="16"/>
    </row>
    <row r="6258" spans="2:2" ht="13.95" customHeight="1">
      <c r="B6258" s="16"/>
    </row>
    <row r="6259" spans="2:2" ht="13.95" customHeight="1">
      <c r="B6259" s="16"/>
    </row>
    <row r="6260" spans="2:2" ht="13.95" customHeight="1">
      <c r="B6260" s="16"/>
    </row>
    <row r="6261" spans="2:2" ht="13.95" customHeight="1">
      <c r="B6261" s="16"/>
    </row>
    <row r="6262" spans="2:2" ht="13.95" customHeight="1">
      <c r="B6262" s="16"/>
    </row>
    <row r="6263" spans="2:2" ht="13.95" customHeight="1">
      <c r="B6263" s="16"/>
    </row>
    <row r="6264" spans="2:2" ht="13.95" customHeight="1">
      <c r="B6264" s="16"/>
    </row>
    <row r="6265" spans="2:2" ht="13.95" customHeight="1">
      <c r="B6265" s="16"/>
    </row>
    <row r="6266" spans="2:2" ht="13.95" customHeight="1">
      <c r="B6266" s="16"/>
    </row>
    <row r="6267" spans="2:2" ht="13.95" customHeight="1">
      <c r="B6267" s="16"/>
    </row>
    <row r="6268" spans="2:2" ht="13.95" customHeight="1">
      <c r="B6268" s="16"/>
    </row>
    <row r="6269" spans="2:2" ht="13.95" customHeight="1">
      <c r="B6269" s="16"/>
    </row>
    <row r="6270" spans="2:2" ht="13.95" customHeight="1">
      <c r="B6270" s="16"/>
    </row>
    <row r="6271" spans="2:2" ht="13.95" customHeight="1">
      <c r="B6271" s="16"/>
    </row>
    <row r="6272" spans="2:2" ht="13.95" customHeight="1">
      <c r="B6272" s="16"/>
    </row>
    <row r="6273" spans="2:2" ht="13.95" customHeight="1">
      <c r="B6273" s="16"/>
    </row>
    <row r="6274" spans="2:2" ht="13.95" customHeight="1">
      <c r="B6274" s="16"/>
    </row>
    <row r="6275" spans="2:2" ht="13.95" customHeight="1">
      <c r="B6275" s="16"/>
    </row>
    <row r="6276" spans="2:2" ht="13.95" customHeight="1">
      <c r="B6276" s="16"/>
    </row>
    <row r="6277" spans="2:2" ht="13.95" customHeight="1">
      <c r="B6277" s="16"/>
    </row>
    <row r="6278" spans="2:2" ht="13.95" customHeight="1">
      <c r="B6278" s="16"/>
    </row>
    <row r="6279" spans="2:2" ht="13.95" customHeight="1">
      <c r="B6279" s="16"/>
    </row>
    <row r="6280" spans="2:2" ht="13.95" customHeight="1">
      <c r="B6280" s="16"/>
    </row>
    <row r="6281" spans="2:2" ht="13.95" customHeight="1">
      <c r="B6281" s="16"/>
    </row>
    <row r="6282" spans="2:2" ht="13.95" customHeight="1">
      <c r="B6282" s="16"/>
    </row>
    <row r="6283" spans="2:2" ht="13.95" customHeight="1">
      <c r="B6283" s="16"/>
    </row>
    <row r="6284" spans="2:2" ht="13.95" customHeight="1">
      <c r="B6284" s="16"/>
    </row>
    <row r="6285" spans="2:2" ht="13.95" customHeight="1">
      <c r="B6285" s="16"/>
    </row>
    <row r="6286" spans="2:2" ht="13.95" customHeight="1">
      <c r="B6286" s="16"/>
    </row>
    <row r="6287" spans="2:2" ht="13.95" customHeight="1">
      <c r="B6287" s="16"/>
    </row>
    <row r="6288" spans="2:2" ht="13.95" customHeight="1">
      <c r="B6288" s="16"/>
    </row>
    <row r="6289" spans="2:2" ht="13.95" customHeight="1">
      <c r="B6289" s="16"/>
    </row>
    <row r="6290" spans="2:2" ht="13.95" customHeight="1">
      <c r="B6290" s="16"/>
    </row>
    <row r="6291" spans="2:2" ht="13.95" customHeight="1">
      <c r="B6291" s="16"/>
    </row>
    <row r="6292" spans="2:2" ht="13.95" customHeight="1">
      <c r="B6292" s="16"/>
    </row>
    <row r="6293" spans="2:2" ht="13.95" customHeight="1">
      <c r="B6293" s="16"/>
    </row>
    <row r="6294" spans="2:2" ht="13.95" customHeight="1">
      <c r="B6294" s="16"/>
    </row>
    <row r="6295" spans="2:2" ht="13.95" customHeight="1">
      <c r="B6295" s="16"/>
    </row>
    <row r="6296" spans="2:2" ht="13.95" customHeight="1">
      <c r="B6296" s="16"/>
    </row>
    <row r="6297" spans="2:2" ht="13.95" customHeight="1">
      <c r="B6297" s="16"/>
    </row>
    <row r="6298" spans="2:2" ht="13.95" customHeight="1">
      <c r="B6298" s="16"/>
    </row>
    <row r="6299" spans="2:2" ht="13.95" customHeight="1">
      <c r="B6299" s="16"/>
    </row>
    <row r="6300" spans="2:2" ht="13.95" customHeight="1">
      <c r="B6300" s="16"/>
    </row>
    <row r="6301" spans="2:2" ht="13.95" customHeight="1">
      <c r="B6301" s="16"/>
    </row>
    <row r="6302" spans="2:2" ht="13.95" customHeight="1">
      <c r="B6302" s="16"/>
    </row>
    <row r="6303" spans="2:2" ht="13.95" customHeight="1">
      <c r="B6303" s="16"/>
    </row>
    <row r="6304" spans="2:2" ht="13.95" customHeight="1">
      <c r="B6304" s="16"/>
    </row>
    <row r="6305" spans="2:2" ht="13.95" customHeight="1">
      <c r="B6305" s="16"/>
    </row>
    <row r="6306" spans="2:2" ht="13.95" customHeight="1">
      <c r="B6306" s="16"/>
    </row>
    <row r="6307" spans="2:2" ht="13.95" customHeight="1">
      <c r="B6307" s="16"/>
    </row>
    <row r="6308" spans="2:2" ht="13.95" customHeight="1">
      <c r="B6308" s="16"/>
    </row>
    <row r="6309" spans="2:2" ht="13.95" customHeight="1">
      <c r="B6309" s="16"/>
    </row>
    <row r="6310" spans="2:2" ht="13.95" customHeight="1">
      <c r="B6310" s="16"/>
    </row>
    <row r="6311" spans="2:2" ht="13.95" customHeight="1">
      <c r="B6311" s="16"/>
    </row>
    <row r="6312" spans="2:2" ht="13.95" customHeight="1">
      <c r="B6312" s="16"/>
    </row>
    <row r="6313" spans="2:2" ht="13.95" customHeight="1">
      <c r="B6313" s="16"/>
    </row>
    <row r="6314" spans="2:2" ht="13.95" customHeight="1">
      <c r="B6314" s="16"/>
    </row>
    <row r="6315" spans="2:2" ht="13.95" customHeight="1">
      <c r="B6315" s="16"/>
    </row>
    <row r="6316" spans="2:2" ht="13.95" customHeight="1">
      <c r="B6316" s="16"/>
    </row>
    <row r="6317" spans="2:2" ht="13.95" customHeight="1">
      <c r="B6317" s="16"/>
    </row>
    <row r="6318" spans="2:2" ht="13.95" customHeight="1">
      <c r="B6318" s="16"/>
    </row>
    <row r="6319" spans="2:2" ht="13.95" customHeight="1">
      <c r="B6319" s="16"/>
    </row>
    <row r="6320" spans="2:2" ht="13.95" customHeight="1">
      <c r="B6320" s="16"/>
    </row>
    <row r="6321" spans="2:2" ht="13.95" customHeight="1">
      <c r="B6321" s="16"/>
    </row>
    <row r="6322" spans="2:2" ht="13.95" customHeight="1">
      <c r="B6322" s="16"/>
    </row>
    <row r="6323" spans="2:2" ht="13.95" customHeight="1">
      <c r="B6323" s="16"/>
    </row>
    <row r="6324" spans="2:2" ht="13.95" customHeight="1">
      <c r="B6324" s="16"/>
    </row>
    <row r="6325" spans="2:2" ht="13.95" customHeight="1">
      <c r="B6325" s="16"/>
    </row>
    <row r="6326" spans="2:2" ht="13.95" customHeight="1">
      <c r="B6326" s="16"/>
    </row>
    <row r="6327" spans="2:2" ht="13.95" customHeight="1">
      <c r="B6327" s="16"/>
    </row>
    <row r="6328" spans="2:2" ht="13.95" customHeight="1">
      <c r="B6328" s="16"/>
    </row>
    <row r="6329" spans="2:2" ht="13.95" customHeight="1">
      <c r="B6329" s="16"/>
    </row>
    <row r="6330" spans="2:2" ht="13.95" customHeight="1">
      <c r="B6330" s="16"/>
    </row>
    <row r="6331" spans="2:2" ht="13.95" customHeight="1">
      <c r="B6331" s="16"/>
    </row>
    <row r="6332" spans="2:2" ht="13.95" customHeight="1">
      <c r="B6332" s="16"/>
    </row>
    <row r="6333" spans="2:2" ht="13.95" customHeight="1">
      <c r="B6333" s="16"/>
    </row>
    <row r="6334" spans="2:2" ht="13.95" customHeight="1">
      <c r="B6334" s="16"/>
    </row>
    <row r="6335" spans="2:2" ht="13.95" customHeight="1">
      <c r="B6335" s="16"/>
    </row>
    <row r="6336" spans="2:2" ht="13.95" customHeight="1">
      <c r="B6336" s="16"/>
    </row>
    <row r="6337" spans="2:2" ht="13.95" customHeight="1">
      <c r="B6337" s="16"/>
    </row>
    <row r="6338" spans="2:2" ht="13.95" customHeight="1">
      <c r="B6338" s="16"/>
    </row>
    <row r="6339" spans="2:2" ht="13.95" customHeight="1">
      <c r="B6339" s="16"/>
    </row>
    <row r="6340" spans="2:2" ht="13.95" customHeight="1">
      <c r="B6340" s="16"/>
    </row>
    <row r="6341" spans="2:2" ht="13.95" customHeight="1">
      <c r="B6341" s="16"/>
    </row>
    <row r="6342" spans="2:2" ht="13.95" customHeight="1">
      <c r="B6342" s="16"/>
    </row>
    <row r="6343" spans="2:2" ht="13.95" customHeight="1">
      <c r="B6343" s="16"/>
    </row>
    <row r="6344" spans="2:2" ht="13.95" customHeight="1">
      <c r="B6344" s="16"/>
    </row>
    <row r="6345" spans="2:2" ht="13.95" customHeight="1">
      <c r="B6345" s="16"/>
    </row>
    <row r="6346" spans="2:2" ht="13.95" customHeight="1">
      <c r="B6346" s="16"/>
    </row>
    <row r="6347" spans="2:2" ht="13.95" customHeight="1">
      <c r="B6347" s="16"/>
    </row>
    <row r="6348" spans="2:2" ht="13.95" customHeight="1">
      <c r="B6348" s="16"/>
    </row>
    <row r="6349" spans="2:2" ht="13.95" customHeight="1">
      <c r="B6349" s="16"/>
    </row>
    <row r="6350" spans="2:2" ht="13.95" customHeight="1">
      <c r="B6350" s="16"/>
    </row>
    <row r="6351" spans="2:2" ht="13.95" customHeight="1">
      <c r="B6351" s="16"/>
    </row>
    <row r="6352" spans="2:2" ht="13.95" customHeight="1">
      <c r="B6352" s="16"/>
    </row>
    <row r="6353" spans="2:2" ht="13.95" customHeight="1">
      <c r="B6353" s="16"/>
    </row>
    <row r="6354" spans="2:2" ht="13.95" customHeight="1">
      <c r="B6354" s="16"/>
    </row>
    <row r="6355" spans="2:2" ht="13.95" customHeight="1">
      <c r="B6355" s="16"/>
    </row>
    <row r="6356" spans="2:2" ht="13.95" customHeight="1">
      <c r="B6356" s="16"/>
    </row>
    <row r="6357" spans="2:2" ht="13.95" customHeight="1">
      <c r="B6357" s="16"/>
    </row>
    <row r="6358" spans="2:2" ht="13.95" customHeight="1">
      <c r="B6358" s="16"/>
    </row>
    <row r="6359" spans="2:2" ht="13.95" customHeight="1">
      <c r="B6359" s="16"/>
    </row>
    <row r="6360" spans="2:2" ht="13.95" customHeight="1">
      <c r="B6360" s="16"/>
    </row>
    <row r="6361" spans="2:2" ht="13.95" customHeight="1">
      <c r="B6361" s="16"/>
    </row>
    <row r="6362" spans="2:2" ht="13.95" customHeight="1">
      <c r="B6362" s="16"/>
    </row>
    <row r="6363" spans="2:2" ht="13.95" customHeight="1">
      <c r="B6363" s="16"/>
    </row>
    <row r="6364" spans="2:2" ht="13.95" customHeight="1">
      <c r="B6364" s="16"/>
    </row>
    <row r="6365" spans="2:2" ht="13.95" customHeight="1">
      <c r="B6365" s="16"/>
    </row>
    <row r="6366" spans="2:2" ht="13.95" customHeight="1">
      <c r="B6366" s="16"/>
    </row>
    <row r="6367" spans="2:2" ht="13.95" customHeight="1">
      <c r="B6367" s="16"/>
    </row>
    <row r="6368" spans="2:2" ht="13.95" customHeight="1">
      <c r="B6368" s="16"/>
    </row>
    <row r="6369" spans="2:2" ht="13.95" customHeight="1">
      <c r="B6369" s="16"/>
    </row>
    <row r="6370" spans="2:2" ht="13.95" customHeight="1">
      <c r="B6370" s="16"/>
    </row>
    <row r="6371" spans="2:2" ht="13.95" customHeight="1">
      <c r="B6371" s="16"/>
    </row>
    <row r="6372" spans="2:2" ht="13.95" customHeight="1">
      <c r="B6372" s="16"/>
    </row>
    <row r="6373" spans="2:2" ht="13.95" customHeight="1">
      <c r="B6373" s="16"/>
    </row>
    <row r="6374" spans="2:2" ht="13.95" customHeight="1">
      <c r="B6374" s="16"/>
    </row>
    <row r="6375" spans="2:2" ht="13.95" customHeight="1">
      <c r="B6375" s="16"/>
    </row>
    <row r="6376" spans="2:2" ht="13.95" customHeight="1">
      <c r="B6376" s="16"/>
    </row>
    <row r="6377" spans="2:2" ht="13.95" customHeight="1">
      <c r="B6377" s="16"/>
    </row>
    <row r="6378" spans="2:2" ht="13.95" customHeight="1">
      <c r="B6378" s="16"/>
    </row>
    <row r="6379" spans="2:2" ht="13.95" customHeight="1">
      <c r="B6379" s="16"/>
    </row>
    <row r="6380" spans="2:2" ht="13.95" customHeight="1">
      <c r="B6380" s="16"/>
    </row>
    <row r="6381" spans="2:2" ht="13.95" customHeight="1">
      <c r="B6381" s="16"/>
    </row>
    <row r="6382" spans="2:2" ht="13.95" customHeight="1">
      <c r="B6382" s="16"/>
    </row>
    <row r="6383" spans="2:2" ht="13.95" customHeight="1">
      <c r="B6383" s="16"/>
    </row>
    <row r="6384" spans="2:2" ht="13.95" customHeight="1">
      <c r="B6384" s="16"/>
    </row>
    <row r="6385" spans="2:2" ht="13.95" customHeight="1">
      <c r="B6385" s="16"/>
    </row>
    <row r="6386" spans="2:2" ht="13.95" customHeight="1">
      <c r="B6386" s="16"/>
    </row>
    <row r="6387" spans="2:2" ht="13.95" customHeight="1">
      <c r="B6387" s="16"/>
    </row>
    <row r="6388" spans="2:2" ht="13.95" customHeight="1">
      <c r="B6388" s="16"/>
    </row>
    <row r="6389" spans="2:2" ht="13.95" customHeight="1">
      <c r="B6389" s="16"/>
    </row>
    <row r="6390" spans="2:2" ht="13.95" customHeight="1">
      <c r="B6390" s="16"/>
    </row>
    <row r="6391" spans="2:2" ht="13.95" customHeight="1">
      <c r="B6391" s="16"/>
    </row>
    <row r="6392" spans="2:2" ht="13.95" customHeight="1">
      <c r="B6392" s="16"/>
    </row>
    <row r="6393" spans="2:2" ht="13.95" customHeight="1">
      <c r="B6393" s="16"/>
    </row>
    <row r="6394" spans="2:2" ht="13.95" customHeight="1">
      <c r="B6394" s="16"/>
    </row>
    <row r="6395" spans="2:2" ht="13.95" customHeight="1">
      <c r="B6395" s="16"/>
    </row>
    <row r="6396" spans="2:2" ht="13.95" customHeight="1">
      <c r="B6396" s="16"/>
    </row>
    <row r="6397" spans="2:2" ht="13.95" customHeight="1">
      <c r="B6397" s="16"/>
    </row>
    <row r="6398" spans="2:2" ht="13.95" customHeight="1">
      <c r="B6398" s="16"/>
    </row>
    <row r="6399" spans="2:2" ht="13.95" customHeight="1">
      <c r="B6399" s="16"/>
    </row>
    <row r="6400" spans="2:2" ht="13.95" customHeight="1">
      <c r="B6400" s="16"/>
    </row>
    <row r="6401" spans="2:2" ht="13.95" customHeight="1">
      <c r="B6401" s="16"/>
    </row>
    <row r="6402" spans="2:2" ht="13.95" customHeight="1">
      <c r="B6402" s="16"/>
    </row>
    <row r="6403" spans="2:2" ht="13.95" customHeight="1">
      <c r="B6403" s="16"/>
    </row>
    <row r="6404" spans="2:2" ht="13.95" customHeight="1">
      <c r="B6404" s="16"/>
    </row>
    <row r="6405" spans="2:2" ht="13.95" customHeight="1">
      <c r="B6405" s="16"/>
    </row>
    <row r="6406" spans="2:2" ht="13.95" customHeight="1">
      <c r="B6406" s="16"/>
    </row>
    <row r="6407" spans="2:2" ht="13.95" customHeight="1">
      <c r="B6407" s="16"/>
    </row>
    <row r="6408" spans="2:2" ht="13.95" customHeight="1">
      <c r="B6408" s="16"/>
    </row>
    <row r="6409" spans="2:2" ht="13.95" customHeight="1">
      <c r="B6409" s="16"/>
    </row>
    <row r="6410" spans="2:2" ht="13.95" customHeight="1">
      <c r="B6410" s="16"/>
    </row>
    <row r="6411" spans="2:2" ht="13.95" customHeight="1">
      <c r="B6411" s="16"/>
    </row>
    <row r="6412" spans="2:2" ht="13.95" customHeight="1">
      <c r="B6412" s="16"/>
    </row>
    <row r="6413" spans="2:2" ht="13.95" customHeight="1">
      <c r="B6413" s="16"/>
    </row>
    <row r="6414" spans="2:2" ht="13.95" customHeight="1">
      <c r="B6414" s="16"/>
    </row>
    <row r="6415" spans="2:2" ht="13.95" customHeight="1">
      <c r="B6415" s="16"/>
    </row>
    <row r="6416" spans="2:2" ht="13.95" customHeight="1">
      <c r="B6416" s="16"/>
    </row>
    <row r="6417" spans="2:2" ht="13.95" customHeight="1">
      <c r="B6417" s="16"/>
    </row>
    <row r="6418" spans="2:2" ht="13.95" customHeight="1">
      <c r="B6418" s="16"/>
    </row>
    <row r="6419" spans="2:2" ht="13.95" customHeight="1">
      <c r="B6419" s="16"/>
    </row>
    <row r="6420" spans="2:2" ht="13.95" customHeight="1">
      <c r="B6420" s="16"/>
    </row>
    <row r="6421" spans="2:2" ht="13.95" customHeight="1">
      <c r="B6421" s="16"/>
    </row>
    <row r="6422" spans="2:2" ht="13.95" customHeight="1">
      <c r="B6422" s="16"/>
    </row>
    <row r="6423" spans="2:2" ht="13.95" customHeight="1">
      <c r="B6423" s="16"/>
    </row>
    <row r="6424" spans="2:2" ht="13.95" customHeight="1">
      <c r="B6424" s="16"/>
    </row>
    <row r="6425" spans="2:2" ht="13.95" customHeight="1">
      <c r="B6425" s="16"/>
    </row>
    <row r="6426" spans="2:2" ht="13.95" customHeight="1">
      <c r="B6426" s="16"/>
    </row>
    <row r="6427" spans="2:2" ht="13.95" customHeight="1">
      <c r="B6427" s="16"/>
    </row>
    <row r="6428" spans="2:2" ht="13.95" customHeight="1">
      <c r="B6428" s="16"/>
    </row>
    <row r="6429" spans="2:2" ht="13.95" customHeight="1">
      <c r="B6429" s="16"/>
    </row>
    <row r="6430" spans="2:2" ht="13.95" customHeight="1">
      <c r="B6430" s="16"/>
    </row>
    <row r="6431" spans="2:2" ht="13.95" customHeight="1">
      <c r="B6431" s="16"/>
    </row>
    <row r="6432" spans="2:2" ht="13.95" customHeight="1">
      <c r="B6432" s="16"/>
    </row>
    <row r="6433" spans="2:2" ht="13.95" customHeight="1">
      <c r="B6433" s="16"/>
    </row>
    <row r="6434" spans="2:2" ht="13.95" customHeight="1">
      <c r="B6434" s="16"/>
    </row>
    <row r="6435" spans="2:2" ht="13.95" customHeight="1">
      <c r="B6435" s="16"/>
    </row>
    <row r="6436" spans="2:2" ht="13.95" customHeight="1">
      <c r="B6436" s="16"/>
    </row>
    <row r="6437" spans="2:2" ht="13.95" customHeight="1">
      <c r="B6437" s="16"/>
    </row>
    <row r="6438" spans="2:2" ht="13.95" customHeight="1">
      <c r="B6438" s="16"/>
    </row>
    <row r="6439" spans="2:2" ht="13.95" customHeight="1">
      <c r="B6439" s="16"/>
    </row>
    <row r="6440" spans="2:2" ht="13.95" customHeight="1">
      <c r="B6440" s="16"/>
    </row>
    <row r="6441" spans="2:2" ht="13.95" customHeight="1">
      <c r="B6441" s="16"/>
    </row>
    <row r="6442" spans="2:2" ht="13.95" customHeight="1">
      <c r="B6442" s="16"/>
    </row>
    <row r="6443" spans="2:2" ht="13.95" customHeight="1">
      <c r="B6443" s="16"/>
    </row>
    <row r="6444" spans="2:2" ht="13.95" customHeight="1">
      <c r="B6444" s="16"/>
    </row>
    <row r="6445" spans="2:2" ht="13.95" customHeight="1">
      <c r="B6445" s="16"/>
    </row>
    <row r="6446" spans="2:2" ht="13.95" customHeight="1">
      <c r="B6446" s="16"/>
    </row>
    <row r="6447" spans="2:2" ht="13.95" customHeight="1">
      <c r="B6447" s="16"/>
    </row>
    <row r="6448" spans="2:2" ht="13.95" customHeight="1">
      <c r="B6448" s="16"/>
    </row>
    <row r="6449" spans="2:2" ht="13.95" customHeight="1">
      <c r="B6449" s="16"/>
    </row>
    <row r="6450" spans="2:2" ht="13.95" customHeight="1">
      <c r="B6450" s="16"/>
    </row>
    <row r="6451" spans="2:2" ht="13.95" customHeight="1">
      <c r="B6451" s="16"/>
    </row>
    <row r="6452" spans="2:2" ht="13.95" customHeight="1">
      <c r="B6452" s="16"/>
    </row>
    <row r="6453" spans="2:2" ht="13.95" customHeight="1">
      <c r="B6453" s="16"/>
    </row>
    <row r="6454" spans="2:2" ht="13.95" customHeight="1">
      <c r="B6454" s="16"/>
    </row>
    <row r="6455" spans="2:2" ht="13.95" customHeight="1">
      <c r="B6455" s="16"/>
    </row>
    <row r="6456" spans="2:2" ht="13.95" customHeight="1">
      <c r="B6456" s="16"/>
    </row>
    <row r="6457" spans="2:2" ht="13.95" customHeight="1">
      <c r="B6457" s="16"/>
    </row>
    <row r="6458" spans="2:2" ht="13.95" customHeight="1">
      <c r="B6458" s="16"/>
    </row>
    <row r="6459" spans="2:2" ht="13.95" customHeight="1">
      <c r="B6459" s="16"/>
    </row>
    <row r="6460" spans="2:2" ht="13.95" customHeight="1">
      <c r="B6460" s="16"/>
    </row>
    <row r="6461" spans="2:2" ht="13.95" customHeight="1">
      <c r="B6461" s="16"/>
    </row>
    <row r="6462" spans="2:2" ht="13.95" customHeight="1">
      <c r="B6462" s="16"/>
    </row>
    <row r="6463" spans="2:2" ht="13.95" customHeight="1">
      <c r="B6463" s="16"/>
    </row>
    <row r="6464" spans="2:2" ht="13.95" customHeight="1">
      <c r="B6464" s="16"/>
    </row>
    <row r="6465" spans="2:2" ht="13.95" customHeight="1">
      <c r="B6465" s="16"/>
    </row>
    <row r="6466" spans="2:2" ht="13.95" customHeight="1">
      <c r="B6466" s="16"/>
    </row>
    <row r="6467" spans="2:2" ht="13.95" customHeight="1">
      <c r="B6467" s="16"/>
    </row>
    <row r="6468" spans="2:2" ht="13.95" customHeight="1">
      <c r="B6468" s="16"/>
    </row>
    <row r="6469" spans="2:2" ht="13.95" customHeight="1">
      <c r="B6469" s="16"/>
    </row>
    <row r="6470" spans="2:2" ht="13.95" customHeight="1">
      <c r="B6470" s="16"/>
    </row>
    <row r="6471" spans="2:2" ht="13.95" customHeight="1">
      <c r="B6471" s="16"/>
    </row>
    <row r="6472" spans="2:2" ht="13.95" customHeight="1">
      <c r="B6472" s="16"/>
    </row>
    <row r="6473" spans="2:2" ht="13.95" customHeight="1">
      <c r="B6473" s="16"/>
    </row>
    <row r="6474" spans="2:2" ht="13.95" customHeight="1">
      <c r="B6474" s="16"/>
    </row>
    <row r="6475" spans="2:2" ht="13.95" customHeight="1">
      <c r="B6475" s="16"/>
    </row>
    <row r="6476" spans="2:2" ht="13.95" customHeight="1">
      <c r="B6476" s="16"/>
    </row>
    <row r="6477" spans="2:2" ht="13.95" customHeight="1">
      <c r="B6477" s="16"/>
    </row>
    <row r="6478" spans="2:2" ht="13.95" customHeight="1">
      <c r="B6478" s="16"/>
    </row>
    <row r="6479" spans="2:2" ht="13.95" customHeight="1">
      <c r="B6479" s="16"/>
    </row>
    <row r="6480" spans="2:2" ht="13.95" customHeight="1">
      <c r="B6480" s="16"/>
    </row>
    <row r="6481" spans="2:2" ht="13.95" customHeight="1">
      <c r="B6481" s="16"/>
    </row>
    <row r="6482" spans="2:2" ht="13.95" customHeight="1">
      <c r="B6482" s="16"/>
    </row>
    <row r="6483" spans="2:2" ht="13.95" customHeight="1">
      <c r="B6483" s="16"/>
    </row>
    <row r="6484" spans="2:2" ht="13.95" customHeight="1">
      <c r="B6484" s="16"/>
    </row>
    <row r="6485" spans="2:2" ht="13.95" customHeight="1">
      <c r="B6485" s="16"/>
    </row>
    <row r="6486" spans="2:2" ht="13.95" customHeight="1">
      <c r="B6486" s="16"/>
    </row>
    <row r="6487" spans="2:2" ht="13.95" customHeight="1">
      <c r="B6487" s="16"/>
    </row>
    <row r="6488" spans="2:2" ht="13.95" customHeight="1">
      <c r="B6488" s="16"/>
    </row>
    <row r="6489" spans="2:2" ht="13.95" customHeight="1">
      <c r="B6489" s="16"/>
    </row>
    <row r="6490" spans="2:2" ht="13.95" customHeight="1">
      <c r="B6490" s="16"/>
    </row>
    <row r="6491" spans="2:2" ht="13.95" customHeight="1">
      <c r="B6491" s="16"/>
    </row>
    <row r="6492" spans="2:2" ht="13.95" customHeight="1">
      <c r="B6492" s="16"/>
    </row>
    <row r="6493" spans="2:2" ht="13.95" customHeight="1">
      <c r="B6493" s="16"/>
    </row>
    <row r="6494" spans="2:2" ht="13.95" customHeight="1">
      <c r="B6494" s="16"/>
    </row>
    <row r="6495" spans="2:2" ht="13.95" customHeight="1">
      <c r="B6495" s="16"/>
    </row>
    <row r="6496" spans="2:2" ht="13.95" customHeight="1">
      <c r="B6496" s="16"/>
    </row>
    <row r="6497" spans="2:2" ht="13.95" customHeight="1">
      <c r="B6497" s="16"/>
    </row>
    <row r="6498" spans="2:2" ht="13.95" customHeight="1">
      <c r="B6498" s="16"/>
    </row>
    <row r="6499" spans="2:2" ht="13.95" customHeight="1">
      <c r="B6499" s="16"/>
    </row>
    <row r="6500" spans="2:2" ht="13.95" customHeight="1">
      <c r="B6500" s="16"/>
    </row>
    <row r="6501" spans="2:2" ht="13.95" customHeight="1">
      <c r="B6501" s="16"/>
    </row>
    <row r="6502" spans="2:2" ht="13.95" customHeight="1">
      <c r="B6502" s="16"/>
    </row>
    <row r="6503" spans="2:2" ht="13.95" customHeight="1">
      <c r="B6503" s="16"/>
    </row>
    <row r="6504" spans="2:2" ht="13.95" customHeight="1">
      <c r="B6504" s="16"/>
    </row>
    <row r="6505" spans="2:2" ht="13.95" customHeight="1">
      <c r="B6505" s="16"/>
    </row>
    <row r="6506" spans="2:2" ht="13.95" customHeight="1">
      <c r="B6506" s="16"/>
    </row>
    <row r="6507" spans="2:2" ht="13.95" customHeight="1">
      <c r="B6507" s="16"/>
    </row>
    <row r="6508" spans="2:2" ht="13.95" customHeight="1">
      <c r="B6508" s="16"/>
    </row>
    <row r="6509" spans="2:2" ht="13.95" customHeight="1">
      <c r="B6509" s="16"/>
    </row>
    <row r="6510" spans="2:2" ht="13.95" customHeight="1">
      <c r="B6510" s="16"/>
    </row>
    <row r="6511" spans="2:2" ht="13.95" customHeight="1">
      <c r="B6511" s="16"/>
    </row>
    <row r="6512" spans="2:2" ht="13.95" customHeight="1">
      <c r="B6512" s="16"/>
    </row>
    <row r="6513" spans="2:2" ht="13.95" customHeight="1">
      <c r="B6513" s="16"/>
    </row>
    <row r="6514" spans="2:2" ht="13.95" customHeight="1">
      <c r="B6514" s="16"/>
    </row>
    <row r="6515" spans="2:2" ht="13.95" customHeight="1">
      <c r="B6515" s="16"/>
    </row>
    <row r="6516" spans="2:2" ht="13.95" customHeight="1">
      <c r="B6516" s="16"/>
    </row>
    <row r="6517" spans="2:2" ht="13.95" customHeight="1">
      <c r="B6517" s="16"/>
    </row>
    <row r="6518" spans="2:2" ht="13.95" customHeight="1">
      <c r="B6518" s="16"/>
    </row>
    <row r="6519" spans="2:2" ht="13.95" customHeight="1">
      <c r="B6519" s="16"/>
    </row>
    <row r="6520" spans="2:2" ht="13.95" customHeight="1">
      <c r="B6520" s="16"/>
    </row>
    <row r="6521" spans="2:2" ht="13.95" customHeight="1">
      <c r="B6521" s="16"/>
    </row>
    <row r="6522" spans="2:2" ht="13.95" customHeight="1">
      <c r="B6522" s="16"/>
    </row>
    <row r="6523" spans="2:2" ht="13.95" customHeight="1">
      <c r="B6523" s="16"/>
    </row>
    <row r="6524" spans="2:2" ht="13.95" customHeight="1">
      <c r="B6524" s="16"/>
    </row>
    <row r="6525" spans="2:2" ht="13.95" customHeight="1">
      <c r="B6525" s="16"/>
    </row>
    <row r="6526" spans="2:2" ht="13.95" customHeight="1">
      <c r="B6526" s="16"/>
    </row>
    <row r="6527" spans="2:2" ht="13.95" customHeight="1">
      <c r="B6527" s="16"/>
    </row>
    <row r="6528" spans="2:2" ht="13.95" customHeight="1">
      <c r="B6528" s="16"/>
    </row>
    <row r="6529" spans="2:2" ht="13.95" customHeight="1">
      <c r="B6529" s="16"/>
    </row>
    <row r="6530" spans="2:2" ht="13.95" customHeight="1">
      <c r="B6530" s="16"/>
    </row>
    <row r="6531" spans="2:2" ht="13.95" customHeight="1">
      <c r="B6531" s="16"/>
    </row>
    <row r="6532" spans="2:2" ht="13.95" customHeight="1">
      <c r="B6532" s="16"/>
    </row>
    <row r="6533" spans="2:2" ht="13.95" customHeight="1">
      <c r="B6533" s="16"/>
    </row>
    <row r="6534" spans="2:2" ht="13.95" customHeight="1">
      <c r="B6534" s="16"/>
    </row>
    <row r="6535" spans="2:2" ht="13.95" customHeight="1">
      <c r="B6535" s="16"/>
    </row>
    <row r="6536" spans="2:2" ht="13.95" customHeight="1">
      <c r="B6536" s="16"/>
    </row>
    <row r="6537" spans="2:2" ht="13.95" customHeight="1">
      <c r="B6537" s="16"/>
    </row>
    <row r="6538" spans="2:2" ht="13.95" customHeight="1">
      <c r="B6538" s="16"/>
    </row>
    <row r="6539" spans="2:2" ht="13.95" customHeight="1">
      <c r="B6539" s="16"/>
    </row>
    <row r="6540" spans="2:2" ht="13.95" customHeight="1">
      <c r="B6540" s="16"/>
    </row>
    <row r="6541" spans="2:2" ht="13.95" customHeight="1">
      <c r="B6541" s="16"/>
    </row>
    <row r="6542" spans="2:2" ht="13.95" customHeight="1">
      <c r="B6542" s="16"/>
    </row>
    <row r="6543" spans="2:2" ht="13.95" customHeight="1">
      <c r="B6543" s="16"/>
    </row>
    <row r="6544" spans="2:2" ht="13.95" customHeight="1">
      <c r="B6544" s="16"/>
    </row>
    <row r="6545" spans="2:2" ht="13.95" customHeight="1">
      <c r="B6545" s="16"/>
    </row>
    <row r="6546" spans="2:2" ht="13.95" customHeight="1">
      <c r="B6546" s="16"/>
    </row>
    <row r="6547" spans="2:2" ht="13.95" customHeight="1">
      <c r="B6547" s="16"/>
    </row>
    <row r="6548" spans="2:2" ht="13.95" customHeight="1">
      <c r="B6548" s="16"/>
    </row>
    <row r="6549" spans="2:2" ht="13.95" customHeight="1">
      <c r="B6549" s="16"/>
    </row>
    <row r="6550" spans="2:2" ht="13.95" customHeight="1">
      <c r="B6550" s="16"/>
    </row>
    <row r="6551" spans="2:2" ht="13.95" customHeight="1">
      <c r="B6551" s="16"/>
    </row>
    <row r="6552" spans="2:2" ht="13.95" customHeight="1">
      <c r="B6552" s="16"/>
    </row>
    <row r="6553" spans="2:2" ht="13.95" customHeight="1">
      <c r="B6553" s="16"/>
    </row>
    <row r="6554" spans="2:2" ht="13.95" customHeight="1">
      <c r="B6554" s="16"/>
    </row>
    <row r="6555" spans="2:2" ht="13.95" customHeight="1">
      <c r="B6555" s="16"/>
    </row>
    <row r="6556" spans="2:2" ht="13.95" customHeight="1">
      <c r="B6556" s="16"/>
    </row>
    <row r="6557" spans="2:2" ht="13.95" customHeight="1">
      <c r="B6557" s="16"/>
    </row>
    <row r="6558" spans="2:2" ht="13.95" customHeight="1">
      <c r="B6558" s="16"/>
    </row>
    <row r="6559" spans="2:2" ht="13.95" customHeight="1">
      <c r="B6559" s="16"/>
    </row>
    <row r="6560" spans="2:2" ht="13.95" customHeight="1">
      <c r="B6560" s="16"/>
    </row>
    <row r="6561" spans="2:2" ht="13.95" customHeight="1">
      <c r="B6561" s="16"/>
    </row>
    <row r="6562" spans="2:2" ht="13.95" customHeight="1">
      <c r="B6562" s="16"/>
    </row>
    <row r="6563" spans="2:2" ht="13.95" customHeight="1">
      <c r="B6563" s="16"/>
    </row>
    <row r="6564" spans="2:2" ht="13.95" customHeight="1">
      <c r="B6564" s="16"/>
    </row>
    <row r="6565" spans="2:2" ht="13.95" customHeight="1">
      <c r="B6565" s="16"/>
    </row>
    <row r="6566" spans="2:2" ht="13.95" customHeight="1">
      <c r="B6566" s="16"/>
    </row>
    <row r="6567" spans="2:2" ht="13.95" customHeight="1">
      <c r="B6567" s="16"/>
    </row>
    <row r="6568" spans="2:2" ht="13.95" customHeight="1">
      <c r="B6568" s="16"/>
    </row>
    <row r="6569" spans="2:2" ht="13.95" customHeight="1">
      <c r="B6569" s="16"/>
    </row>
    <row r="6570" spans="2:2" ht="13.95" customHeight="1">
      <c r="B6570" s="16"/>
    </row>
    <row r="6571" spans="2:2" ht="13.95" customHeight="1">
      <c r="B6571" s="16"/>
    </row>
    <row r="6572" spans="2:2" ht="13.95" customHeight="1">
      <c r="B6572" s="16"/>
    </row>
    <row r="6573" spans="2:2" ht="13.95" customHeight="1">
      <c r="B6573" s="16"/>
    </row>
    <row r="6574" spans="2:2" ht="13.95" customHeight="1">
      <c r="B6574" s="16"/>
    </row>
    <row r="6575" spans="2:2" ht="13.95" customHeight="1">
      <c r="B6575" s="16"/>
    </row>
    <row r="6576" spans="2:2" ht="13.95" customHeight="1">
      <c r="B6576" s="16"/>
    </row>
    <row r="6577" spans="2:2" ht="13.95" customHeight="1">
      <c r="B6577" s="16"/>
    </row>
    <row r="6578" spans="2:2" ht="13.95" customHeight="1">
      <c r="B6578" s="16"/>
    </row>
    <row r="6579" spans="2:2" ht="13.95" customHeight="1">
      <c r="B6579" s="16"/>
    </row>
    <row r="6580" spans="2:2" ht="13.95" customHeight="1">
      <c r="B6580" s="16"/>
    </row>
    <row r="6581" spans="2:2" ht="13.95" customHeight="1">
      <c r="B6581" s="16"/>
    </row>
    <row r="6582" spans="2:2" ht="13.95" customHeight="1">
      <c r="B6582" s="16"/>
    </row>
    <row r="6583" spans="2:2" ht="13.95" customHeight="1">
      <c r="B6583" s="16"/>
    </row>
    <row r="6584" spans="2:2" ht="13.95" customHeight="1">
      <c r="B6584" s="16"/>
    </row>
    <row r="6585" spans="2:2" ht="13.95" customHeight="1">
      <c r="B6585" s="16"/>
    </row>
    <row r="6586" spans="2:2" ht="13.95" customHeight="1">
      <c r="B6586" s="16"/>
    </row>
    <row r="6587" spans="2:2" ht="13.95" customHeight="1">
      <c r="B6587" s="16"/>
    </row>
    <row r="6588" spans="2:2" ht="13.95" customHeight="1">
      <c r="B6588" s="16"/>
    </row>
    <row r="6589" spans="2:2" ht="13.95" customHeight="1">
      <c r="B6589" s="16"/>
    </row>
    <row r="6590" spans="2:2" ht="13.95" customHeight="1">
      <c r="B6590" s="16"/>
    </row>
    <row r="6591" spans="2:2" ht="13.95" customHeight="1">
      <c r="B6591" s="16"/>
    </row>
    <row r="6592" spans="2:2" ht="13.95" customHeight="1">
      <c r="B6592" s="16"/>
    </row>
    <row r="6593" spans="2:2" ht="13.95" customHeight="1">
      <c r="B6593" s="16"/>
    </row>
    <row r="6594" spans="2:2" ht="13.95" customHeight="1">
      <c r="B6594" s="16"/>
    </row>
    <row r="6595" spans="2:2" ht="13.95" customHeight="1">
      <c r="B6595" s="16"/>
    </row>
    <row r="6596" spans="2:2" ht="13.95" customHeight="1">
      <c r="B6596" s="16"/>
    </row>
    <row r="6597" spans="2:2" ht="13.95" customHeight="1">
      <c r="B6597" s="16"/>
    </row>
    <row r="6598" spans="2:2" ht="13.95" customHeight="1">
      <c r="B6598" s="16"/>
    </row>
    <row r="6599" spans="2:2" ht="13.95" customHeight="1">
      <c r="B6599" s="16"/>
    </row>
    <row r="6600" spans="2:2" ht="13.95" customHeight="1">
      <c r="B6600" s="16"/>
    </row>
    <row r="6601" spans="2:2" ht="13.95" customHeight="1">
      <c r="B6601" s="16"/>
    </row>
    <row r="6602" spans="2:2" ht="13.95" customHeight="1">
      <c r="B6602" s="16"/>
    </row>
    <row r="6603" spans="2:2" ht="13.95" customHeight="1">
      <c r="B6603" s="16"/>
    </row>
    <row r="6604" spans="2:2" ht="13.95" customHeight="1">
      <c r="B6604" s="16"/>
    </row>
    <row r="6605" spans="2:2" ht="13.95" customHeight="1">
      <c r="B6605" s="16"/>
    </row>
    <row r="6606" spans="2:2" ht="13.95" customHeight="1">
      <c r="B6606" s="16"/>
    </row>
    <row r="6607" spans="2:2" ht="13.95" customHeight="1">
      <c r="B6607" s="16"/>
    </row>
    <row r="6608" spans="2:2" ht="13.95" customHeight="1">
      <c r="B6608" s="16"/>
    </row>
    <row r="6609" spans="2:2" ht="13.95" customHeight="1">
      <c r="B6609" s="16"/>
    </row>
    <row r="6610" spans="2:2" ht="13.95" customHeight="1">
      <c r="B6610" s="16"/>
    </row>
    <row r="6611" spans="2:2" ht="13.95" customHeight="1">
      <c r="B6611" s="16"/>
    </row>
    <row r="6612" spans="2:2" ht="13.95" customHeight="1">
      <c r="B6612" s="16"/>
    </row>
    <row r="6613" spans="2:2" ht="13.95" customHeight="1">
      <c r="B6613" s="16"/>
    </row>
    <row r="6614" spans="2:2" ht="13.95" customHeight="1">
      <c r="B6614" s="16"/>
    </row>
    <row r="6615" spans="2:2" ht="13.95" customHeight="1">
      <c r="B6615" s="16"/>
    </row>
    <row r="6616" spans="2:2" ht="13.95" customHeight="1">
      <c r="B6616" s="16"/>
    </row>
    <row r="6617" spans="2:2" ht="13.95" customHeight="1">
      <c r="B6617" s="16"/>
    </row>
    <row r="6618" spans="2:2" ht="13.95" customHeight="1">
      <c r="B6618" s="16"/>
    </row>
    <row r="6619" spans="2:2" ht="13.95" customHeight="1">
      <c r="B6619" s="16"/>
    </row>
    <row r="6620" spans="2:2" ht="13.95" customHeight="1">
      <c r="B6620" s="16"/>
    </row>
    <row r="6621" spans="2:2" ht="13.95" customHeight="1">
      <c r="B6621" s="16"/>
    </row>
    <row r="6622" spans="2:2" ht="13.95" customHeight="1">
      <c r="B6622" s="16"/>
    </row>
    <row r="6623" spans="2:2" ht="13.95" customHeight="1">
      <c r="B6623" s="16"/>
    </row>
    <row r="6624" spans="2:2" ht="13.95" customHeight="1">
      <c r="B6624" s="16"/>
    </row>
    <row r="6625" spans="2:2" ht="13.95" customHeight="1">
      <c r="B6625" s="16"/>
    </row>
    <row r="6626" spans="2:2" ht="13.95" customHeight="1">
      <c r="B6626" s="16"/>
    </row>
    <row r="6627" spans="2:2" ht="13.95" customHeight="1">
      <c r="B6627" s="16"/>
    </row>
    <row r="6628" spans="2:2" ht="13.95" customHeight="1">
      <c r="B6628" s="16"/>
    </row>
    <row r="6629" spans="2:2" ht="13.95" customHeight="1">
      <c r="B6629" s="16"/>
    </row>
    <row r="6630" spans="2:2" ht="13.95" customHeight="1">
      <c r="B6630" s="16"/>
    </row>
    <row r="6631" spans="2:2" ht="13.95" customHeight="1">
      <c r="B6631" s="16"/>
    </row>
    <row r="6632" spans="2:2" ht="13.95" customHeight="1">
      <c r="B6632" s="16"/>
    </row>
    <row r="6633" spans="2:2" ht="13.95" customHeight="1">
      <c r="B6633" s="16"/>
    </row>
    <row r="6634" spans="2:2" ht="13.95" customHeight="1">
      <c r="B6634" s="16"/>
    </row>
    <row r="6635" spans="2:2" ht="13.95" customHeight="1">
      <c r="B6635" s="16"/>
    </row>
    <row r="6636" spans="2:2" ht="13.95" customHeight="1">
      <c r="B6636" s="16"/>
    </row>
    <row r="6637" spans="2:2" ht="13.95" customHeight="1">
      <c r="B6637" s="16"/>
    </row>
    <row r="6638" spans="2:2" ht="13.95" customHeight="1">
      <c r="B6638" s="16"/>
    </row>
    <row r="6639" spans="2:2" ht="13.95" customHeight="1">
      <c r="B6639" s="16"/>
    </row>
    <row r="6640" spans="2:2" ht="13.95" customHeight="1">
      <c r="B6640" s="16"/>
    </row>
    <row r="6641" spans="2:2" ht="13.95" customHeight="1">
      <c r="B6641" s="16"/>
    </row>
    <row r="6642" spans="2:2" ht="13.95" customHeight="1">
      <c r="B6642" s="16"/>
    </row>
    <row r="6643" spans="2:2" ht="13.95" customHeight="1">
      <c r="B6643" s="16"/>
    </row>
    <row r="6644" spans="2:2" ht="13.95" customHeight="1">
      <c r="B6644" s="16"/>
    </row>
    <row r="6645" spans="2:2" ht="13.95" customHeight="1">
      <c r="B6645" s="16"/>
    </row>
    <row r="6646" spans="2:2" ht="13.95" customHeight="1">
      <c r="B6646" s="16"/>
    </row>
    <row r="6647" spans="2:2" ht="13.95" customHeight="1">
      <c r="B6647" s="16"/>
    </row>
    <row r="6648" spans="2:2" ht="13.95" customHeight="1">
      <c r="B6648" s="16"/>
    </row>
    <row r="6649" spans="2:2" ht="13.95" customHeight="1">
      <c r="B6649" s="16"/>
    </row>
    <row r="6650" spans="2:2" ht="13.95" customHeight="1">
      <c r="B6650" s="16"/>
    </row>
    <row r="6651" spans="2:2" ht="13.95" customHeight="1">
      <c r="B6651" s="16"/>
    </row>
    <row r="6652" spans="2:2" ht="13.95" customHeight="1">
      <c r="B6652" s="16"/>
    </row>
    <row r="6653" spans="2:2" ht="13.95" customHeight="1">
      <c r="B6653" s="16"/>
    </row>
    <row r="6654" spans="2:2" ht="13.95" customHeight="1">
      <c r="B6654" s="16"/>
    </row>
    <row r="6655" spans="2:2" ht="13.95" customHeight="1">
      <c r="B6655" s="16"/>
    </row>
    <row r="6656" spans="2:2" ht="13.95" customHeight="1">
      <c r="B6656" s="16"/>
    </row>
    <row r="6657" spans="2:2" ht="13.95" customHeight="1">
      <c r="B6657" s="16"/>
    </row>
    <row r="6658" spans="2:2" ht="13.95" customHeight="1">
      <c r="B6658" s="16"/>
    </row>
    <row r="6659" spans="2:2" ht="13.95" customHeight="1">
      <c r="B6659" s="16"/>
    </row>
    <row r="6660" spans="2:2" ht="13.95" customHeight="1">
      <c r="B6660" s="16"/>
    </row>
    <row r="6661" spans="2:2" ht="13.95" customHeight="1">
      <c r="B6661" s="16"/>
    </row>
    <row r="6662" spans="2:2" ht="13.95" customHeight="1">
      <c r="B6662" s="16"/>
    </row>
    <row r="6663" spans="2:2" ht="13.95" customHeight="1">
      <c r="B6663" s="16"/>
    </row>
    <row r="6664" spans="2:2" ht="13.95" customHeight="1">
      <c r="B6664" s="16"/>
    </row>
    <row r="6665" spans="2:2" ht="13.95" customHeight="1">
      <c r="B6665" s="16"/>
    </row>
    <row r="6666" spans="2:2" ht="13.95" customHeight="1">
      <c r="B6666" s="16"/>
    </row>
    <row r="6667" spans="2:2" ht="13.95" customHeight="1">
      <c r="B6667" s="16"/>
    </row>
    <row r="6668" spans="2:2" ht="13.95" customHeight="1">
      <c r="B6668" s="16"/>
    </row>
    <row r="6669" spans="2:2" ht="13.95" customHeight="1">
      <c r="B6669" s="16"/>
    </row>
    <row r="6670" spans="2:2" ht="13.95" customHeight="1">
      <c r="B6670" s="16"/>
    </row>
    <row r="6671" spans="2:2" ht="13.95" customHeight="1">
      <c r="B6671" s="16"/>
    </row>
    <row r="6672" spans="2:2" ht="13.95" customHeight="1">
      <c r="B6672" s="16"/>
    </row>
    <row r="6673" spans="2:2" ht="13.95" customHeight="1">
      <c r="B6673" s="16"/>
    </row>
    <row r="6674" spans="2:2" ht="13.95" customHeight="1">
      <c r="B6674" s="16"/>
    </row>
    <row r="6675" spans="2:2" ht="13.95" customHeight="1">
      <c r="B6675" s="16"/>
    </row>
    <row r="6676" spans="2:2" ht="13.95" customHeight="1">
      <c r="B6676" s="16"/>
    </row>
    <row r="6677" spans="2:2" ht="13.95" customHeight="1">
      <c r="B6677" s="16"/>
    </row>
    <row r="6678" spans="2:2" ht="13.95" customHeight="1">
      <c r="B6678" s="16"/>
    </row>
    <row r="6679" spans="2:2" ht="13.95" customHeight="1">
      <c r="B6679" s="16"/>
    </row>
    <row r="6680" spans="2:2" ht="13.95" customHeight="1">
      <c r="B6680" s="16"/>
    </row>
    <row r="6681" spans="2:2" ht="13.95" customHeight="1">
      <c r="B6681" s="16"/>
    </row>
    <row r="6682" spans="2:2" ht="13.95" customHeight="1">
      <c r="B6682" s="16"/>
    </row>
    <row r="6683" spans="2:2" ht="13.95" customHeight="1">
      <c r="B6683" s="16"/>
    </row>
    <row r="6684" spans="2:2" ht="13.95" customHeight="1">
      <c r="B6684" s="16"/>
    </row>
    <row r="6685" spans="2:2" ht="13.95" customHeight="1">
      <c r="B6685" s="16"/>
    </row>
    <row r="6686" spans="2:2" ht="13.95" customHeight="1">
      <c r="B6686" s="16"/>
    </row>
    <row r="6687" spans="2:2" ht="13.95" customHeight="1">
      <c r="B6687" s="16"/>
    </row>
    <row r="6688" spans="2:2" ht="13.95" customHeight="1">
      <c r="B6688" s="16"/>
    </row>
    <row r="6689" spans="2:2" ht="13.95" customHeight="1">
      <c r="B6689" s="16"/>
    </row>
    <row r="6690" spans="2:2" ht="13.95" customHeight="1">
      <c r="B6690" s="16"/>
    </row>
    <row r="6691" spans="2:2" ht="13.95" customHeight="1">
      <c r="B6691" s="16"/>
    </row>
    <row r="6692" spans="2:2" ht="13.95" customHeight="1">
      <c r="B6692" s="16"/>
    </row>
    <row r="6693" spans="2:2" ht="13.95" customHeight="1">
      <c r="B6693" s="16"/>
    </row>
    <row r="6694" spans="2:2" ht="13.95" customHeight="1">
      <c r="B6694" s="16"/>
    </row>
    <row r="6695" spans="2:2" ht="13.95" customHeight="1">
      <c r="B6695" s="16"/>
    </row>
    <row r="6696" spans="2:2" ht="13.95" customHeight="1">
      <c r="B6696" s="16"/>
    </row>
    <row r="6697" spans="2:2" ht="13.95" customHeight="1">
      <c r="B6697" s="16"/>
    </row>
    <row r="6698" spans="2:2" ht="13.95" customHeight="1">
      <c r="B6698" s="16"/>
    </row>
    <row r="6699" spans="2:2" ht="13.95" customHeight="1">
      <c r="B6699" s="16"/>
    </row>
    <row r="6700" spans="2:2" ht="13.95" customHeight="1">
      <c r="B6700" s="16"/>
    </row>
    <row r="6701" spans="2:2" ht="13.95" customHeight="1">
      <c r="B6701" s="16"/>
    </row>
    <row r="6702" spans="2:2" ht="13.95" customHeight="1">
      <c r="B6702" s="16"/>
    </row>
    <row r="6703" spans="2:2" ht="13.95" customHeight="1">
      <c r="B6703" s="16"/>
    </row>
    <row r="6704" spans="2:2" ht="13.95" customHeight="1">
      <c r="B6704" s="16"/>
    </row>
    <row r="6705" spans="2:2" ht="13.95" customHeight="1">
      <c r="B6705" s="16"/>
    </row>
    <row r="6706" spans="2:2" ht="13.95" customHeight="1">
      <c r="B6706" s="16"/>
    </row>
    <row r="6707" spans="2:2" ht="13.95" customHeight="1">
      <c r="B6707" s="16"/>
    </row>
    <row r="6708" spans="2:2" ht="13.95" customHeight="1">
      <c r="B6708" s="16"/>
    </row>
    <row r="6709" spans="2:2" ht="13.95" customHeight="1">
      <c r="B6709" s="16"/>
    </row>
    <row r="6710" spans="2:2" ht="13.95" customHeight="1">
      <c r="B6710" s="16"/>
    </row>
    <row r="6711" spans="2:2" ht="13.95" customHeight="1">
      <c r="B6711" s="16"/>
    </row>
    <row r="6712" spans="2:2" ht="13.95" customHeight="1">
      <c r="B6712" s="16"/>
    </row>
    <row r="6713" spans="2:2" ht="13.95" customHeight="1">
      <c r="B6713" s="16"/>
    </row>
    <row r="6714" spans="2:2" ht="13.95" customHeight="1">
      <c r="B6714" s="16"/>
    </row>
    <row r="6715" spans="2:2" ht="13.95" customHeight="1">
      <c r="B6715" s="16"/>
    </row>
    <row r="6716" spans="2:2" ht="13.95" customHeight="1">
      <c r="B6716" s="16"/>
    </row>
    <row r="6717" spans="2:2" ht="13.95" customHeight="1">
      <c r="B6717" s="16"/>
    </row>
    <row r="6718" spans="2:2" ht="13.95" customHeight="1">
      <c r="B6718" s="16"/>
    </row>
    <row r="6719" spans="2:2" ht="13.95" customHeight="1">
      <c r="B6719" s="16"/>
    </row>
    <row r="6720" spans="2:2" ht="13.95" customHeight="1">
      <c r="B6720" s="16"/>
    </row>
    <row r="6721" spans="2:2" ht="13.95" customHeight="1">
      <c r="B6721" s="16"/>
    </row>
    <row r="6722" spans="2:2" ht="13.95" customHeight="1">
      <c r="B6722" s="16"/>
    </row>
    <row r="6723" spans="2:2" ht="13.95" customHeight="1">
      <c r="B6723" s="16"/>
    </row>
    <row r="6724" spans="2:2" ht="13.95" customHeight="1">
      <c r="B6724" s="16"/>
    </row>
    <row r="6725" spans="2:2" ht="13.95" customHeight="1">
      <c r="B6725" s="16"/>
    </row>
    <row r="6726" spans="2:2" ht="13.95" customHeight="1">
      <c r="B6726" s="16"/>
    </row>
    <row r="6727" spans="2:2" ht="13.95" customHeight="1">
      <c r="B6727" s="16"/>
    </row>
    <row r="6728" spans="2:2" ht="13.95" customHeight="1">
      <c r="B6728" s="16"/>
    </row>
    <row r="6729" spans="2:2" ht="13.95" customHeight="1">
      <c r="B6729" s="16"/>
    </row>
    <row r="6730" spans="2:2" ht="13.95" customHeight="1">
      <c r="B6730" s="16"/>
    </row>
    <row r="6731" spans="2:2" ht="13.95" customHeight="1">
      <c r="B6731" s="16"/>
    </row>
    <row r="6732" spans="2:2" ht="13.95" customHeight="1">
      <c r="B6732" s="16"/>
    </row>
    <row r="6733" spans="2:2" ht="13.95" customHeight="1">
      <c r="B6733" s="16"/>
    </row>
    <row r="6734" spans="2:2" ht="13.95" customHeight="1">
      <c r="B6734" s="16"/>
    </row>
    <row r="6735" spans="2:2" ht="13.95" customHeight="1">
      <c r="B6735" s="16"/>
    </row>
    <row r="6736" spans="2:2" ht="13.95" customHeight="1">
      <c r="B6736" s="16"/>
    </row>
    <row r="6737" spans="2:2" ht="13.95" customHeight="1">
      <c r="B6737" s="16"/>
    </row>
    <row r="6738" spans="2:2" ht="13.95" customHeight="1">
      <c r="B6738" s="16"/>
    </row>
    <row r="6739" spans="2:2" ht="13.95" customHeight="1">
      <c r="B6739" s="16"/>
    </row>
    <row r="6740" spans="2:2" ht="13.95" customHeight="1">
      <c r="B6740" s="16"/>
    </row>
    <row r="6741" spans="2:2" ht="13.95" customHeight="1">
      <c r="B6741" s="16"/>
    </row>
    <row r="6742" spans="2:2" ht="13.95" customHeight="1">
      <c r="B6742" s="16"/>
    </row>
    <row r="6743" spans="2:2" ht="13.95" customHeight="1">
      <c r="B6743" s="16"/>
    </row>
    <row r="6744" spans="2:2" ht="13.95" customHeight="1">
      <c r="B6744" s="16"/>
    </row>
    <row r="6745" spans="2:2" ht="13.95" customHeight="1">
      <c r="B6745" s="16"/>
    </row>
    <row r="6746" spans="2:2" ht="13.95" customHeight="1">
      <c r="B6746" s="16"/>
    </row>
    <row r="6747" spans="2:2" ht="13.95" customHeight="1">
      <c r="B6747" s="16"/>
    </row>
    <row r="6748" spans="2:2" ht="13.95" customHeight="1">
      <c r="B6748" s="16"/>
    </row>
    <row r="6749" spans="2:2" ht="13.95" customHeight="1">
      <c r="B6749" s="16"/>
    </row>
    <row r="6750" spans="2:2" ht="13.95" customHeight="1">
      <c r="B6750" s="16"/>
    </row>
    <row r="6751" spans="2:2" ht="13.95" customHeight="1">
      <c r="B6751" s="16"/>
    </row>
    <row r="6752" spans="2:2" ht="13.95" customHeight="1">
      <c r="B6752" s="16"/>
    </row>
    <row r="6753" spans="2:2" ht="13.95" customHeight="1">
      <c r="B6753" s="16"/>
    </row>
    <row r="6754" spans="2:2" ht="13.95" customHeight="1">
      <c r="B6754" s="16"/>
    </row>
    <row r="6755" spans="2:2" ht="13.95" customHeight="1">
      <c r="B6755" s="16"/>
    </row>
    <row r="6756" spans="2:2" ht="13.95" customHeight="1">
      <c r="B6756" s="16"/>
    </row>
    <row r="6757" spans="2:2" ht="13.95" customHeight="1">
      <c r="B6757" s="16"/>
    </row>
    <row r="6758" spans="2:2" ht="13.95" customHeight="1">
      <c r="B6758" s="16"/>
    </row>
    <row r="6759" spans="2:2" ht="13.95" customHeight="1">
      <c r="B6759" s="16"/>
    </row>
    <row r="6760" spans="2:2" ht="13.95" customHeight="1">
      <c r="B6760" s="16"/>
    </row>
    <row r="6761" spans="2:2" ht="13.95" customHeight="1">
      <c r="B6761" s="16"/>
    </row>
    <row r="6762" spans="2:2" ht="13.95" customHeight="1">
      <c r="B6762" s="16"/>
    </row>
    <row r="6763" spans="2:2" ht="13.95" customHeight="1">
      <c r="B6763" s="16"/>
    </row>
    <row r="6764" spans="2:2" ht="13.95" customHeight="1">
      <c r="B6764" s="16"/>
    </row>
    <row r="6765" spans="2:2" ht="13.95" customHeight="1">
      <c r="B6765" s="16"/>
    </row>
    <row r="6766" spans="2:2" ht="13.95" customHeight="1">
      <c r="B6766" s="16"/>
    </row>
    <row r="6767" spans="2:2" ht="13.95" customHeight="1">
      <c r="B6767" s="16"/>
    </row>
    <row r="6768" spans="2:2" ht="13.95" customHeight="1">
      <c r="B6768" s="16"/>
    </row>
    <row r="6769" spans="2:2" ht="13.95" customHeight="1">
      <c r="B6769" s="16"/>
    </row>
    <row r="6770" spans="2:2" ht="13.95" customHeight="1">
      <c r="B6770" s="16"/>
    </row>
    <row r="6771" spans="2:2" ht="13.95" customHeight="1">
      <c r="B6771" s="16"/>
    </row>
    <row r="6772" spans="2:2" ht="13.95" customHeight="1">
      <c r="B6772" s="16"/>
    </row>
    <row r="6773" spans="2:2" ht="13.95" customHeight="1">
      <c r="B6773" s="16"/>
    </row>
    <row r="6774" spans="2:2" ht="13.95" customHeight="1">
      <c r="B6774" s="16"/>
    </row>
    <row r="6775" spans="2:2" ht="13.95" customHeight="1">
      <c r="B6775" s="16"/>
    </row>
    <row r="6776" spans="2:2" ht="13.95" customHeight="1">
      <c r="B6776" s="16"/>
    </row>
    <row r="6777" spans="2:2" ht="13.95" customHeight="1">
      <c r="B6777" s="16"/>
    </row>
    <row r="6778" spans="2:2" ht="13.95" customHeight="1">
      <c r="B6778" s="16"/>
    </row>
    <row r="6779" spans="2:2" ht="13.95" customHeight="1">
      <c r="B6779" s="16"/>
    </row>
    <row r="6780" spans="2:2" ht="13.95" customHeight="1">
      <c r="B6780" s="16"/>
    </row>
    <row r="6781" spans="2:2" ht="13.95" customHeight="1">
      <c r="B6781" s="16"/>
    </row>
    <row r="6782" spans="2:2" ht="13.95" customHeight="1">
      <c r="B6782" s="16"/>
    </row>
    <row r="6783" spans="2:2" ht="13.95" customHeight="1">
      <c r="B6783" s="16"/>
    </row>
    <row r="6784" spans="2:2" ht="13.95" customHeight="1">
      <c r="B6784" s="16"/>
    </row>
    <row r="6785" spans="2:2" ht="13.95" customHeight="1">
      <c r="B6785" s="16"/>
    </row>
    <row r="6786" spans="2:2" ht="13.95" customHeight="1">
      <c r="B6786" s="16"/>
    </row>
    <row r="6787" spans="2:2" ht="13.95" customHeight="1">
      <c r="B6787" s="16"/>
    </row>
    <row r="6788" spans="2:2" ht="13.95" customHeight="1">
      <c r="B6788" s="16"/>
    </row>
    <row r="6789" spans="2:2" ht="13.95" customHeight="1">
      <c r="B6789" s="16"/>
    </row>
    <row r="6790" spans="2:2" ht="13.95" customHeight="1">
      <c r="B6790" s="16"/>
    </row>
    <row r="6791" spans="2:2" ht="13.95" customHeight="1">
      <c r="B6791" s="16"/>
    </row>
    <row r="6792" spans="2:2" ht="13.95" customHeight="1">
      <c r="B6792" s="16"/>
    </row>
    <row r="6793" spans="2:2" ht="13.95" customHeight="1">
      <c r="B6793" s="16"/>
    </row>
    <row r="6794" spans="2:2" ht="13.95" customHeight="1">
      <c r="B6794" s="16"/>
    </row>
    <row r="6795" spans="2:2" ht="13.95" customHeight="1">
      <c r="B6795" s="16"/>
    </row>
    <row r="6796" spans="2:2" ht="13.95" customHeight="1">
      <c r="B6796" s="16"/>
    </row>
    <row r="6797" spans="2:2" ht="13.95" customHeight="1">
      <c r="B6797" s="16"/>
    </row>
    <row r="6798" spans="2:2" ht="13.95" customHeight="1">
      <c r="B6798" s="16"/>
    </row>
    <row r="6799" spans="2:2" ht="13.95" customHeight="1">
      <c r="B6799" s="16"/>
    </row>
    <row r="6800" spans="2:2" ht="13.95" customHeight="1">
      <c r="B6800" s="16"/>
    </row>
    <row r="6801" spans="2:2" ht="13.95" customHeight="1">
      <c r="B6801" s="16"/>
    </row>
    <row r="6802" spans="2:2" ht="13.95" customHeight="1">
      <c r="B6802" s="16"/>
    </row>
    <row r="6803" spans="2:2" ht="13.95" customHeight="1">
      <c r="B6803" s="16"/>
    </row>
    <row r="6804" spans="2:2" ht="13.95" customHeight="1">
      <c r="B6804" s="16"/>
    </row>
    <row r="6805" spans="2:2" ht="13.95" customHeight="1">
      <c r="B6805" s="16"/>
    </row>
    <row r="6806" spans="2:2" ht="13.95" customHeight="1">
      <c r="B6806" s="16"/>
    </row>
    <row r="6807" spans="2:2" ht="13.95" customHeight="1">
      <c r="B6807" s="16"/>
    </row>
    <row r="6808" spans="2:2" ht="13.95" customHeight="1">
      <c r="B6808" s="16"/>
    </row>
    <row r="6809" spans="2:2" ht="13.95" customHeight="1">
      <c r="B6809" s="16"/>
    </row>
    <row r="6810" spans="2:2" ht="13.95" customHeight="1">
      <c r="B6810" s="16"/>
    </row>
    <row r="6811" spans="2:2" ht="13.95" customHeight="1">
      <c r="B6811" s="16"/>
    </row>
    <row r="6812" spans="2:2" ht="13.95" customHeight="1">
      <c r="B6812" s="16"/>
    </row>
    <row r="6813" spans="2:2" ht="13.95" customHeight="1">
      <c r="B6813" s="16"/>
    </row>
    <row r="6814" spans="2:2" ht="13.95" customHeight="1">
      <c r="B6814" s="16"/>
    </row>
    <row r="6815" spans="2:2" ht="13.95" customHeight="1">
      <c r="B6815" s="16"/>
    </row>
    <row r="6816" spans="2:2" ht="13.95" customHeight="1">
      <c r="B6816" s="16"/>
    </row>
    <row r="6817" spans="2:2" ht="13.95" customHeight="1">
      <c r="B6817" s="16"/>
    </row>
    <row r="6818" spans="2:2" ht="13.95" customHeight="1">
      <c r="B6818" s="16"/>
    </row>
    <row r="6819" spans="2:2" ht="13.95" customHeight="1">
      <c r="B6819" s="16"/>
    </row>
    <row r="6820" spans="2:2" ht="13.95" customHeight="1">
      <c r="B6820" s="16"/>
    </row>
    <row r="6821" spans="2:2" ht="13.95" customHeight="1">
      <c r="B6821" s="16"/>
    </row>
    <row r="6822" spans="2:2" ht="13.95" customHeight="1">
      <c r="B6822" s="16"/>
    </row>
    <row r="6823" spans="2:2" ht="13.95" customHeight="1">
      <c r="B6823" s="16"/>
    </row>
    <row r="6824" spans="2:2" ht="13.95" customHeight="1">
      <c r="B6824" s="16"/>
    </row>
    <row r="6825" spans="2:2" ht="13.95" customHeight="1">
      <c r="B6825" s="16"/>
    </row>
    <row r="6826" spans="2:2" ht="13.95" customHeight="1">
      <c r="B6826" s="16"/>
    </row>
    <row r="6827" spans="2:2" ht="13.95" customHeight="1">
      <c r="B6827" s="16"/>
    </row>
    <row r="6828" spans="2:2" ht="13.95" customHeight="1">
      <c r="B6828" s="16"/>
    </row>
    <row r="6829" spans="2:2" ht="13.95" customHeight="1">
      <c r="B6829" s="16"/>
    </row>
    <row r="6830" spans="2:2" ht="13.95" customHeight="1">
      <c r="B6830" s="16"/>
    </row>
    <row r="6831" spans="2:2" ht="13.95" customHeight="1">
      <c r="B6831" s="16"/>
    </row>
    <row r="6832" spans="2:2" ht="13.95" customHeight="1">
      <c r="B6832" s="16"/>
    </row>
    <row r="6833" spans="2:2" ht="13.95" customHeight="1">
      <c r="B6833" s="16"/>
    </row>
    <row r="6834" spans="2:2" ht="13.95" customHeight="1">
      <c r="B6834" s="16"/>
    </row>
    <row r="6835" spans="2:2" ht="13.95" customHeight="1">
      <c r="B6835" s="16"/>
    </row>
    <row r="6836" spans="2:2" ht="13.95" customHeight="1">
      <c r="B6836" s="16"/>
    </row>
    <row r="6837" spans="2:2" ht="13.95" customHeight="1">
      <c r="B6837" s="16"/>
    </row>
    <row r="6838" spans="2:2" ht="13.95" customHeight="1">
      <c r="B6838" s="16"/>
    </row>
    <row r="6839" spans="2:2" ht="13.95" customHeight="1">
      <c r="B6839" s="16"/>
    </row>
    <row r="6840" spans="2:2" ht="13.95" customHeight="1">
      <c r="B6840" s="16"/>
    </row>
    <row r="6841" spans="2:2" ht="13.95" customHeight="1">
      <c r="B6841" s="16"/>
    </row>
    <row r="6842" spans="2:2" ht="13.95" customHeight="1">
      <c r="B6842" s="16"/>
    </row>
    <row r="6843" spans="2:2" ht="13.95" customHeight="1">
      <c r="B6843" s="16"/>
    </row>
    <row r="6844" spans="2:2" ht="13.95" customHeight="1">
      <c r="B6844" s="16"/>
    </row>
    <row r="6845" spans="2:2" ht="13.95" customHeight="1">
      <c r="B6845" s="16"/>
    </row>
    <row r="6846" spans="2:2" ht="13.95" customHeight="1">
      <c r="B6846" s="16"/>
    </row>
    <row r="6847" spans="2:2" ht="13.95" customHeight="1">
      <c r="B6847" s="16"/>
    </row>
    <row r="6848" spans="2:2" ht="13.95" customHeight="1">
      <c r="B6848" s="16"/>
    </row>
    <row r="6849" spans="2:2" ht="13.95" customHeight="1">
      <c r="B6849" s="16"/>
    </row>
    <row r="6850" spans="2:2" ht="13.95" customHeight="1">
      <c r="B6850" s="16"/>
    </row>
    <row r="6851" spans="2:2" ht="13.95" customHeight="1">
      <c r="B6851" s="16"/>
    </row>
    <row r="6852" spans="2:2" ht="13.95" customHeight="1">
      <c r="B6852" s="16"/>
    </row>
    <row r="6853" spans="2:2" ht="13.95" customHeight="1">
      <c r="B6853" s="16"/>
    </row>
    <row r="6854" spans="2:2" ht="13.95" customHeight="1">
      <c r="B6854" s="16"/>
    </row>
    <row r="6855" spans="2:2" ht="13.95" customHeight="1">
      <c r="B6855" s="16"/>
    </row>
    <row r="6856" spans="2:2" ht="13.95" customHeight="1">
      <c r="B6856" s="16"/>
    </row>
    <row r="6857" spans="2:2" ht="13.95" customHeight="1">
      <c r="B6857" s="16"/>
    </row>
    <row r="6858" spans="2:2" ht="13.95" customHeight="1">
      <c r="B6858" s="16"/>
    </row>
    <row r="6859" spans="2:2" ht="13.95" customHeight="1">
      <c r="B6859" s="16"/>
    </row>
    <row r="6860" spans="2:2" ht="13.95" customHeight="1">
      <c r="B6860" s="16"/>
    </row>
    <row r="6861" spans="2:2" ht="13.95" customHeight="1">
      <c r="B6861" s="16"/>
    </row>
    <row r="6862" spans="2:2" ht="13.95" customHeight="1">
      <c r="B6862" s="16"/>
    </row>
    <row r="6863" spans="2:2" ht="13.95" customHeight="1">
      <c r="B6863" s="16"/>
    </row>
    <row r="6864" spans="2:2" ht="13.95" customHeight="1">
      <c r="B6864" s="16"/>
    </row>
    <row r="6865" spans="2:2" ht="13.95" customHeight="1">
      <c r="B6865" s="16"/>
    </row>
    <row r="6866" spans="2:2" ht="13.95" customHeight="1">
      <c r="B6866" s="16"/>
    </row>
    <row r="6867" spans="2:2" ht="13.95" customHeight="1">
      <c r="B6867" s="16"/>
    </row>
    <row r="6868" spans="2:2" ht="13.95" customHeight="1">
      <c r="B6868" s="16"/>
    </row>
    <row r="6869" spans="2:2" ht="13.95" customHeight="1">
      <c r="B6869" s="16"/>
    </row>
    <row r="6870" spans="2:2" ht="13.95" customHeight="1">
      <c r="B6870" s="16"/>
    </row>
    <row r="6871" spans="2:2" ht="13.95" customHeight="1">
      <c r="B6871" s="16"/>
    </row>
    <row r="6872" spans="2:2" ht="13.95" customHeight="1">
      <c r="B6872" s="16"/>
    </row>
    <row r="6873" spans="2:2" ht="13.95" customHeight="1">
      <c r="B6873" s="16"/>
    </row>
    <row r="6874" spans="2:2" ht="13.95" customHeight="1">
      <c r="B6874" s="16"/>
    </row>
    <row r="6875" spans="2:2" ht="13.95" customHeight="1">
      <c r="B6875" s="16"/>
    </row>
    <row r="6876" spans="2:2" ht="13.95" customHeight="1">
      <c r="B6876" s="16"/>
    </row>
    <row r="6877" spans="2:2" ht="13.95" customHeight="1">
      <c r="B6877" s="16"/>
    </row>
    <row r="6878" spans="2:2" ht="13.95" customHeight="1">
      <c r="B6878" s="16"/>
    </row>
    <row r="6879" spans="2:2" ht="13.95" customHeight="1">
      <c r="B6879" s="16"/>
    </row>
    <row r="6880" spans="2:2" ht="13.95" customHeight="1">
      <c r="B6880" s="16"/>
    </row>
    <row r="6881" spans="2:2" ht="13.95" customHeight="1">
      <c r="B6881" s="16"/>
    </row>
    <row r="6882" spans="2:2" ht="13.95" customHeight="1">
      <c r="B6882" s="16"/>
    </row>
    <row r="6883" spans="2:2" ht="13.95" customHeight="1">
      <c r="B6883" s="16"/>
    </row>
    <row r="6884" spans="2:2" ht="13.95" customHeight="1">
      <c r="B6884" s="16"/>
    </row>
    <row r="6885" spans="2:2" ht="13.95" customHeight="1">
      <c r="B6885" s="16"/>
    </row>
    <row r="6886" spans="2:2" ht="13.95" customHeight="1">
      <c r="B6886" s="16"/>
    </row>
    <row r="6887" spans="2:2" ht="13.95" customHeight="1">
      <c r="B6887" s="16"/>
    </row>
    <row r="6888" spans="2:2" ht="13.95" customHeight="1">
      <c r="B6888" s="16"/>
    </row>
    <row r="6889" spans="2:2" ht="13.95" customHeight="1">
      <c r="B6889" s="16"/>
    </row>
    <row r="6890" spans="2:2" ht="13.95" customHeight="1">
      <c r="B6890" s="16"/>
    </row>
    <row r="6891" spans="2:2" ht="13.95" customHeight="1">
      <c r="B6891" s="16"/>
    </row>
    <row r="6892" spans="2:2" ht="13.95" customHeight="1">
      <c r="B6892" s="16"/>
    </row>
    <row r="6893" spans="2:2" ht="13.95" customHeight="1">
      <c r="B6893" s="16"/>
    </row>
    <row r="6894" spans="2:2" ht="13.95" customHeight="1">
      <c r="B6894" s="16"/>
    </row>
    <row r="6895" spans="2:2" ht="13.95" customHeight="1">
      <c r="B6895" s="16"/>
    </row>
    <row r="6896" spans="2:2" ht="13.95" customHeight="1">
      <c r="B6896" s="16"/>
    </row>
    <row r="6897" spans="2:2" ht="13.95" customHeight="1">
      <c r="B6897" s="16"/>
    </row>
    <row r="6898" spans="2:2" ht="13.95" customHeight="1">
      <c r="B6898" s="16"/>
    </row>
    <row r="6899" spans="2:2" ht="13.95" customHeight="1">
      <c r="B6899" s="16"/>
    </row>
    <row r="6900" spans="2:2" ht="13.95" customHeight="1">
      <c r="B6900" s="16"/>
    </row>
    <row r="6901" spans="2:2" ht="13.95" customHeight="1">
      <c r="B6901" s="16"/>
    </row>
    <row r="6902" spans="2:2" ht="13.95" customHeight="1">
      <c r="B6902" s="16"/>
    </row>
    <row r="6903" spans="2:2" ht="13.95" customHeight="1">
      <c r="B6903" s="16"/>
    </row>
    <row r="6904" spans="2:2" ht="13.95" customHeight="1">
      <c r="B6904" s="16"/>
    </row>
    <row r="6905" spans="2:2" ht="13.95" customHeight="1">
      <c r="B6905" s="16"/>
    </row>
    <row r="6906" spans="2:2" ht="13.95" customHeight="1">
      <c r="B6906" s="16"/>
    </row>
    <row r="6907" spans="2:2" ht="13.95" customHeight="1">
      <c r="B6907" s="16"/>
    </row>
    <row r="6908" spans="2:2" ht="13.95" customHeight="1">
      <c r="B6908" s="16"/>
    </row>
    <row r="6909" spans="2:2" ht="13.95" customHeight="1">
      <c r="B6909" s="16"/>
    </row>
    <row r="6910" spans="2:2" ht="13.95" customHeight="1">
      <c r="B6910" s="16"/>
    </row>
    <row r="6911" spans="2:2" ht="13.95" customHeight="1">
      <c r="B6911" s="16"/>
    </row>
    <row r="6912" spans="2:2" ht="13.95" customHeight="1">
      <c r="B6912" s="16"/>
    </row>
    <row r="6913" spans="2:2" ht="13.95" customHeight="1">
      <c r="B6913" s="16"/>
    </row>
    <row r="6914" spans="2:2" ht="13.95" customHeight="1">
      <c r="B6914" s="16"/>
    </row>
    <row r="6915" spans="2:2" ht="13.95" customHeight="1">
      <c r="B6915" s="16"/>
    </row>
    <row r="6916" spans="2:2" ht="13.95" customHeight="1">
      <c r="B6916" s="16"/>
    </row>
    <row r="6917" spans="2:2" ht="13.95" customHeight="1">
      <c r="B6917" s="16"/>
    </row>
    <row r="6918" spans="2:2" ht="13.95" customHeight="1">
      <c r="B6918" s="16"/>
    </row>
    <row r="6919" spans="2:2" ht="13.95" customHeight="1">
      <c r="B6919" s="16"/>
    </row>
    <row r="6920" spans="2:2" ht="13.95" customHeight="1">
      <c r="B6920" s="16"/>
    </row>
    <row r="6921" spans="2:2" ht="13.95" customHeight="1">
      <c r="B6921" s="16"/>
    </row>
    <row r="6922" spans="2:2" ht="13.95" customHeight="1">
      <c r="B6922" s="16"/>
    </row>
    <row r="6923" spans="2:2" ht="13.95" customHeight="1">
      <c r="B6923" s="16"/>
    </row>
    <row r="6924" spans="2:2" ht="13.95" customHeight="1">
      <c r="B6924" s="16"/>
    </row>
    <row r="6925" spans="2:2" ht="13.95" customHeight="1">
      <c r="B6925" s="16"/>
    </row>
    <row r="6926" spans="2:2" ht="13.95" customHeight="1">
      <c r="B6926" s="16"/>
    </row>
    <row r="6927" spans="2:2" ht="13.95" customHeight="1">
      <c r="B6927" s="16"/>
    </row>
    <row r="6928" spans="2:2" ht="13.95" customHeight="1">
      <c r="B6928" s="16"/>
    </row>
    <row r="6929" spans="2:2" ht="13.95" customHeight="1">
      <c r="B6929" s="16"/>
    </row>
    <row r="6930" spans="2:2" ht="13.95" customHeight="1">
      <c r="B6930" s="16"/>
    </row>
    <row r="6931" spans="2:2" ht="13.95" customHeight="1">
      <c r="B6931" s="16"/>
    </row>
    <row r="6932" spans="2:2" ht="13.95" customHeight="1">
      <c r="B6932" s="16"/>
    </row>
    <row r="6933" spans="2:2" ht="13.95" customHeight="1">
      <c r="B6933" s="16"/>
    </row>
    <row r="6934" spans="2:2" ht="13.95" customHeight="1">
      <c r="B6934" s="16"/>
    </row>
    <row r="6935" spans="2:2" ht="13.95" customHeight="1">
      <c r="B6935" s="16"/>
    </row>
    <row r="6936" spans="2:2" ht="13.95" customHeight="1">
      <c r="B6936" s="16"/>
    </row>
    <row r="6937" spans="2:2" ht="13.95" customHeight="1">
      <c r="B6937" s="16"/>
    </row>
    <row r="6938" spans="2:2" ht="13.95" customHeight="1">
      <c r="B6938" s="16"/>
    </row>
    <row r="6939" spans="2:2" ht="13.95" customHeight="1">
      <c r="B6939" s="16"/>
    </row>
    <row r="6940" spans="2:2" ht="13.95" customHeight="1">
      <c r="B6940" s="16"/>
    </row>
    <row r="6941" spans="2:2" ht="13.95" customHeight="1">
      <c r="B6941" s="16"/>
    </row>
    <row r="6942" spans="2:2" ht="13.95" customHeight="1">
      <c r="B6942" s="16"/>
    </row>
    <row r="6943" spans="2:2" ht="13.95" customHeight="1">
      <c r="B6943" s="16"/>
    </row>
    <row r="6944" spans="2:2" ht="13.95" customHeight="1">
      <c r="B6944" s="16"/>
    </row>
    <row r="6945" spans="2:2" ht="13.95" customHeight="1">
      <c r="B6945" s="16"/>
    </row>
    <row r="6946" spans="2:2" ht="13.95" customHeight="1">
      <c r="B6946" s="16"/>
    </row>
    <row r="6947" spans="2:2" ht="13.95" customHeight="1">
      <c r="B6947" s="16"/>
    </row>
    <row r="6948" spans="2:2" ht="13.95" customHeight="1">
      <c r="B6948" s="16"/>
    </row>
    <row r="6949" spans="2:2" ht="13.95" customHeight="1">
      <c r="B6949" s="16"/>
    </row>
    <row r="6950" spans="2:2" ht="13.95" customHeight="1">
      <c r="B6950" s="16"/>
    </row>
    <row r="6951" spans="2:2" ht="13.95" customHeight="1">
      <c r="B6951" s="16"/>
    </row>
    <row r="6952" spans="2:2" ht="13.95" customHeight="1">
      <c r="B6952" s="16"/>
    </row>
    <row r="6953" spans="2:2" ht="13.95" customHeight="1">
      <c r="B6953" s="16"/>
    </row>
    <row r="6954" spans="2:2" ht="13.95" customHeight="1">
      <c r="B6954" s="16"/>
    </row>
    <row r="6955" spans="2:2" ht="13.95" customHeight="1">
      <c r="B6955" s="16"/>
    </row>
    <row r="6956" spans="2:2" ht="13.95" customHeight="1">
      <c r="B6956" s="16"/>
    </row>
    <row r="6957" spans="2:2" ht="13.95" customHeight="1">
      <c r="B6957" s="16"/>
    </row>
    <row r="6958" spans="2:2" ht="13.95" customHeight="1">
      <c r="B6958" s="16"/>
    </row>
    <row r="6959" spans="2:2" ht="13.95" customHeight="1">
      <c r="B6959" s="16"/>
    </row>
    <row r="6960" spans="2:2" ht="13.95" customHeight="1">
      <c r="B6960" s="16"/>
    </row>
    <row r="6961" spans="2:2" ht="13.95" customHeight="1">
      <c r="B6961" s="16"/>
    </row>
    <row r="6962" spans="2:2" ht="13.95" customHeight="1">
      <c r="B6962" s="16"/>
    </row>
    <row r="6963" spans="2:2" ht="13.95" customHeight="1">
      <c r="B6963" s="16"/>
    </row>
    <row r="6964" spans="2:2" ht="13.95" customHeight="1">
      <c r="B6964" s="16"/>
    </row>
    <row r="6965" spans="2:2" ht="13.95" customHeight="1">
      <c r="B6965" s="16"/>
    </row>
    <row r="6966" spans="2:2" ht="13.95" customHeight="1">
      <c r="B6966" s="16"/>
    </row>
    <row r="6967" spans="2:2" ht="13.95" customHeight="1">
      <c r="B6967" s="16"/>
    </row>
    <row r="6968" spans="2:2" ht="13.95" customHeight="1">
      <c r="B6968" s="16"/>
    </row>
    <row r="6969" spans="2:2" ht="13.95" customHeight="1">
      <c r="B6969" s="16"/>
    </row>
    <row r="6970" spans="2:2" ht="13.95" customHeight="1">
      <c r="B6970" s="16"/>
    </row>
    <row r="6971" spans="2:2" ht="13.95" customHeight="1">
      <c r="B6971" s="16"/>
    </row>
    <row r="6972" spans="2:2" ht="13.95" customHeight="1">
      <c r="B6972" s="16"/>
    </row>
    <row r="6973" spans="2:2" ht="13.95" customHeight="1">
      <c r="B6973" s="16"/>
    </row>
    <row r="6974" spans="2:2" ht="13.95" customHeight="1">
      <c r="B6974" s="16"/>
    </row>
    <row r="6975" spans="2:2" ht="13.95" customHeight="1">
      <c r="B6975" s="16"/>
    </row>
    <row r="6976" spans="2:2" ht="13.95" customHeight="1">
      <c r="B6976" s="16"/>
    </row>
    <row r="6977" spans="2:2" ht="13.95" customHeight="1">
      <c r="B6977" s="16"/>
    </row>
    <row r="6978" spans="2:2" ht="13.95" customHeight="1">
      <c r="B6978" s="16"/>
    </row>
    <row r="6979" spans="2:2" ht="13.95" customHeight="1">
      <c r="B6979" s="16"/>
    </row>
    <row r="6980" spans="2:2" ht="13.95" customHeight="1">
      <c r="B6980" s="16"/>
    </row>
    <row r="6981" spans="2:2" ht="13.95" customHeight="1">
      <c r="B6981" s="16"/>
    </row>
    <row r="6982" spans="2:2" ht="13.95" customHeight="1">
      <c r="B6982" s="16"/>
    </row>
    <row r="6983" spans="2:2" ht="13.95" customHeight="1">
      <c r="B6983" s="16"/>
    </row>
    <row r="6984" spans="2:2" ht="13.95" customHeight="1">
      <c r="B6984" s="16"/>
    </row>
    <row r="6985" spans="2:2" ht="13.95" customHeight="1">
      <c r="B6985" s="16"/>
    </row>
    <row r="6986" spans="2:2" ht="13.95" customHeight="1">
      <c r="B6986" s="16"/>
    </row>
    <row r="6987" spans="2:2" ht="13.95" customHeight="1">
      <c r="B6987" s="16"/>
    </row>
    <row r="6988" spans="2:2" ht="13.95" customHeight="1">
      <c r="B6988" s="16"/>
    </row>
    <row r="6989" spans="2:2" ht="13.95" customHeight="1">
      <c r="B6989" s="16"/>
    </row>
    <row r="6990" spans="2:2" ht="13.95" customHeight="1">
      <c r="B6990" s="16"/>
    </row>
    <row r="6991" spans="2:2" ht="13.95" customHeight="1">
      <c r="B6991" s="16"/>
    </row>
    <row r="6992" spans="2:2" ht="13.95" customHeight="1">
      <c r="B6992" s="16"/>
    </row>
    <row r="6993" spans="2:2" ht="13.95" customHeight="1">
      <c r="B6993" s="16"/>
    </row>
    <row r="6994" spans="2:2" ht="13.95" customHeight="1">
      <c r="B6994" s="16"/>
    </row>
    <row r="6995" spans="2:2" ht="13.95" customHeight="1">
      <c r="B6995" s="16"/>
    </row>
    <row r="6996" spans="2:2" ht="13.95" customHeight="1">
      <c r="B6996" s="16"/>
    </row>
    <row r="6997" spans="2:2" ht="13.95" customHeight="1">
      <c r="B6997" s="16"/>
    </row>
    <row r="6998" spans="2:2" ht="13.95" customHeight="1">
      <c r="B6998" s="16"/>
    </row>
    <row r="6999" spans="2:2" ht="13.95" customHeight="1">
      <c r="B6999" s="16"/>
    </row>
    <row r="7000" spans="2:2" ht="13.95" customHeight="1">
      <c r="B7000" s="16"/>
    </row>
    <row r="7001" spans="2:2" ht="13.95" customHeight="1">
      <c r="B7001" s="16"/>
    </row>
    <row r="7002" spans="2:2" ht="13.95" customHeight="1">
      <c r="B7002" s="16"/>
    </row>
    <row r="7003" spans="2:2" ht="13.95" customHeight="1">
      <c r="B7003" s="16"/>
    </row>
    <row r="7004" spans="2:2" ht="13.95" customHeight="1">
      <c r="B7004" s="16"/>
    </row>
    <row r="7005" spans="2:2" ht="13.95" customHeight="1">
      <c r="B7005" s="16"/>
    </row>
    <row r="7006" spans="2:2" ht="13.95" customHeight="1">
      <c r="B7006" s="16"/>
    </row>
    <row r="7007" spans="2:2" ht="13.95" customHeight="1">
      <c r="B7007" s="16"/>
    </row>
    <row r="7008" spans="2:2" ht="13.95" customHeight="1">
      <c r="B7008" s="16"/>
    </row>
    <row r="7009" spans="2:2" ht="13.95" customHeight="1">
      <c r="B7009" s="16"/>
    </row>
    <row r="7010" spans="2:2" ht="13.95" customHeight="1">
      <c r="B7010" s="16"/>
    </row>
    <row r="7011" spans="2:2" ht="13.95" customHeight="1">
      <c r="B7011" s="16"/>
    </row>
    <row r="7012" spans="2:2" ht="13.95" customHeight="1">
      <c r="B7012" s="16"/>
    </row>
    <row r="7013" spans="2:2" ht="13.95" customHeight="1">
      <c r="B7013" s="16"/>
    </row>
    <row r="7014" spans="2:2" ht="13.95" customHeight="1">
      <c r="B7014" s="16"/>
    </row>
    <row r="7015" spans="2:2" ht="13.95" customHeight="1">
      <c r="B7015" s="16"/>
    </row>
    <row r="7016" spans="2:2" ht="13.95" customHeight="1">
      <c r="B7016" s="16"/>
    </row>
    <row r="7017" spans="2:2" ht="13.95" customHeight="1">
      <c r="B7017" s="16"/>
    </row>
    <row r="7018" spans="2:2" ht="13.95" customHeight="1">
      <c r="B7018" s="16"/>
    </row>
    <row r="7019" spans="2:2" ht="13.95" customHeight="1">
      <c r="B7019" s="16"/>
    </row>
    <row r="7020" spans="2:2" ht="13.95" customHeight="1">
      <c r="B7020" s="16"/>
    </row>
    <row r="7021" spans="2:2" ht="13.95" customHeight="1">
      <c r="B7021" s="16"/>
    </row>
    <row r="7022" spans="2:2" ht="13.95" customHeight="1">
      <c r="B7022" s="16"/>
    </row>
    <row r="7023" spans="2:2" ht="13.95" customHeight="1">
      <c r="B7023" s="16"/>
    </row>
    <row r="7024" spans="2:2" ht="13.95" customHeight="1">
      <c r="B7024" s="16"/>
    </row>
    <row r="7025" spans="2:2" ht="13.95" customHeight="1">
      <c r="B7025" s="16"/>
    </row>
    <row r="7026" spans="2:2" ht="13.95" customHeight="1">
      <c r="B7026" s="16"/>
    </row>
    <row r="7027" spans="2:2" ht="13.95" customHeight="1">
      <c r="B7027" s="16"/>
    </row>
    <row r="7028" spans="2:2" ht="13.95" customHeight="1">
      <c r="B7028" s="16"/>
    </row>
    <row r="7029" spans="2:2" ht="13.95" customHeight="1">
      <c r="B7029" s="16"/>
    </row>
    <row r="7030" spans="2:2" ht="13.95" customHeight="1">
      <c r="B7030" s="16"/>
    </row>
    <row r="7031" spans="2:2" ht="13.95" customHeight="1">
      <c r="B7031" s="16"/>
    </row>
    <row r="7032" spans="2:2" ht="13.95" customHeight="1">
      <c r="B7032" s="16"/>
    </row>
    <row r="7033" spans="2:2" ht="13.95" customHeight="1">
      <c r="B7033" s="16"/>
    </row>
    <row r="7034" spans="2:2" ht="13.95" customHeight="1">
      <c r="B7034" s="16"/>
    </row>
    <row r="7035" spans="2:2" ht="13.95" customHeight="1">
      <c r="B7035" s="16"/>
    </row>
    <row r="7036" spans="2:2" ht="13.95" customHeight="1">
      <c r="B7036" s="16"/>
    </row>
    <row r="7037" spans="2:2" ht="13.95" customHeight="1">
      <c r="B7037" s="16"/>
    </row>
    <row r="7038" spans="2:2" ht="13.95" customHeight="1">
      <c r="B7038" s="16"/>
    </row>
    <row r="7039" spans="2:2" ht="13.95" customHeight="1">
      <c r="B7039" s="16"/>
    </row>
    <row r="7040" spans="2:2" ht="13.95" customHeight="1">
      <c r="B7040" s="16"/>
    </row>
    <row r="7041" spans="2:2" ht="13.95" customHeight="1">
      <c r="B7041" s="16"/>
    </row>
    <row r="7042" spans="2:2" ht="13.95" customHeight="1">
      <c r="B7042" s="16"/>
    </row>
    <row r="7043" spans="2:2" ht="13.95" customHeight="1">
      <c r="B7043" s="16"/>
    </row>
    <row r="7044" spans="2:2" ht="13.95" customHeight="1">
      <c r="B7044" s="16"/>
    </row>
    <row r="7045" spans="2:2" ht="13.95" customHeight="1">
      <c r="B7045" s="16"/>
    </row>
    <row r="7046" spans="2:2" ht="13.95" customHeight="1">
      <c r="B7046" s="16"/>
    </row>
    <row r="7047" spans="2:2" ht="13.95" customHeight="1">
      <c r="B7047" s="16"/>
    </row>
    <row r="7048" spans="2:2" ht="13.95" customHeight="1">
      <c r="B7048" s="16"/>
    </row>
    <row r="7049" spans="2:2" ht="13.95" customHeight="1">
      <c r="B7049" s="16"/>
    </row>
    <row r="7050" spans="2:2" ht="13.95" customHeight="1">
      <c r="B7050" s="16"/>
    </row>
    <row r="7051" spans="2:2" ht="13.95" customHeight="1">
      <c r="B7051" s="16"/>
    </row>
    <row r="7052" spans="2:2" ht="13.95" customHeight="1">
      <c r="B7052" s="16"/>
    </row>
    <row r="7053" spans="2:2" ht="13.95" customHeight="1">
      <c r="B7053" s="16"/>
    </row>
    <row r="7054" spans="2:2" ht="13.95" customHeight="1">
      <c r="B7054" s="16"/>
    </row>
    <row r="7055" spans="2:2" ht="13.95" customHeight="1">
      <c r="B7055" s="16"/>
    </row>
    <row r="7056" spans="2:2" ht="13.95" customHeight="1">
      <c r="B7056" s="16"/>
    </row>
    <row r="7057" spans="2:2" ht="13.95" customHeight="1">
      <c r="B7057" s="16"/>
    </row>
    <row r="7058" spans="2:2" ht="13.95" customHeight="1">
      <c r="B7058" s="16"/>
    </row>
    <row r="7059" spans="2:2" ht="13.95" customHeight="1">
      <c r="B7059" s="16"/>
    </row>
    <row r="7060" spans="2:2" ht="13.95" customHeight="1">
      <c r="B7060" s="16"/>
    </row>
    <row r="7061" spans="2:2" ht="13.95" customHeight="1">
      <c r="B7061" s="16"/>
    </row>
    <row r="7062" spans="2:2" ht="13.95" customHeight="1">
      <c r="B7062" s="16"/>
    </row>
    <row r="7063" spans="2:2" ht="13.95" customHeight="1">
      <c r="B7063" s="16"/>
    </row>
    <row r="7064" spans="2:2" ht="13.95" customHeight="1">
      <c r="B7064" s="16"/>
    </row>
    <row r="7065" spans="2:2" ht="13.95" customHeight="1">
      <c r="B7065" s="16"/>
    </row>
    <row r="7066" spans="2:2" ht="13.95" customHeight="1">
      <c r="B7066" s="16"/>
    </row>
    <row r="7067" spans="2:2" ht="13.95" customHeight="1">
      <c r="B7067" s="16"/>
    </row>
    <row r="7068" spans="2:2" ht="13.95" customHeight="1">
      <c r="B7068" s="16"/>
    </row>
    <row r="7069" spans="2:2" ht="13.95" customHeight="1">
      <c r="B7069" s="16"/>
    </row>
    <row r="7070" spans="2:2" ht="13.95" customHeight="1">
      <c r="B7070" s="16"/>
    </row>
    <row r="7071" spans="2:2" ht="13.95" customHeight="1">
      <c r="B7071" s="16"/>
    </row>
    <row r="7072" spans="2:2" ht="13.95" customHeight="1">
      <c r="B7072" s="16"/>
    </row>
    <row r="7073" spans="2:2" ht="13.95" customHeight="1">
      <c r="B7073" s="16"/>
    </row>
    <row r="7074" spans="2:2" ht="13.95" customHeight="1">
      <c r="B7074" s="16"/>
    </row>
    <row r="7075" spans="2:2" ht="13.95" customHeight="1">
      <c r="B7075" s="16"/>
    </row>
    <row r="7076" spans="2:2" ht="13.95" customHeight="1">
      <c r="B7076" s="16"/>
    </row>
    <row r="7077" spans="2:2" ht="13.95" customHeight="1">
      <c r="B7077" s="16"/>
    </row>
    <row r="7078" spans="2:2" ht="13.95" customHeight="1">
      <c r="B7078" s="16"/>
    </row>
    <row r="7079" spans="2:2" ht="13.95" customHeight="1">
      <c r="B7079" s="16"/>
    </row>
    <row r="7080" spans="2:2" ht="13.95" customHeight="1">
      <c r="B7080" s="16"/>
    </row>
    <row r="7081" spans="2:2" ht="13.95" customHeight="1">
      <c r="B7081" s="16"/>
    </row>
    <row r="7082" spans="2:2" ht="13.95" customHeight="1">
      <c r="B7082" s="16"/>
    </row>
    <row r="7083" spans="2:2" ht="13.95" customHeight="1">
      <c r="B7083" s="16"/>
    </row>
    <row r="7084" spans="2:2" ht="13.95" customHeight="1">
      <c r="B7084" s="16"/>
    </row>
    <row r="7085" spans="2:2" ht="13.95" customHeight="1">
      <c r="B7085" s="16"/>
    </row>
    <row r="7086" spans="2:2" ht="13.95" customHeight="1">
      <c r="B7086" s="16"/>
    </row>
    <row r="7087" spans="2:2" ht="13.95" customHeight="1">
      <c r="B7087" s="16"/>
    </row>
    <row r="7088" spans="2:2" ht="13.95" customHeight="1">
      <c r="B7088" s="16"/>
    </row>
    <row r="7089" spans="2:2" ht="13.95" customHeight="1">
      <c r="B7089" s="16"/>
    </row>
    <row r="7090" spans="2:2" ht="13.95" customHeight="1">
      <c r="B7090" s="16"/>
    </row>
    <row r="7091" spans="2:2" ht="13.95" customHeight="1">
      <c r="B7091" s="16"/>
    </row>
    <row r="7092" spans="2:2" ht="13.95" customHeight="1">
      <c r="B7092" s="16"/>
    </row>
    <row r="7093" spans="2:2" ht="13.95" customHeight="1">
      <c r="B7093" s="16"/>
    </row>
    <row r="7094" spans="2:2" ht="13.95" customHeight="1">
      <c r="B7094" s="16"/>
    </row>
    <row r="7095" spans="2:2" ht="13.95" customHeight="1">
      <c r="B7095" s="16"/>
    </row>
    <row r="7096" spans="2:2" ht="13.95" customHeight="1">
      <c r="B7096" s="16"/>
    </row>
    <row r="7097" spans="2:2" ht="13.95" customHeight="1">
      <c r="B7097" s="16"/>
    </row>
    <row r="7098" spans="2:2" ht="13.95" customHeight="1">
      <c r="B7098" s="16"/>
    </row>
    <row r="7099" spans="2:2" ht="13.95" customHeight="1">
      <c r="B7099" s="16"/>
    </row>
    <row r="7100" spans="2:2" ht="13.95" customHeight="1">
      <c r="B7100" s="16"/>
    </row>
    <row r="7101" spans="2:2" ht="13.95" customHeight="1">
      <c r="B7101" s="16"/>
    </row>
    <row r="7102" spans="2:2" ht="13.95" customHeight="1">
      <c r="B7102" s="16"/>
    </row>
    <row r="7103" spans="2:2" ht="13.95" customHeight="1">
      <c r="B7103" s="16"/>
    </row>
    <row r="7104" spans="2:2" ht="13.95" customHeight="1">
      <c r="B7104" s="16"/>
    </row>
    <row r="7105" spans="2:2" ht="13.95" customHeight="1">
      <c r="B7105" s="16"/>
    </row>
    <row r="7106" spans="2:2" ht="13.95" customHeight="1">
      <c r="B7106" s="16"/>
    </row>
    <row r="7107" spans="2:2" ht="13.95" customHeight="1">
      <c r="B7107" s="16"/>
    </row>
    <row r="7108" spans="2:2" ht="13.95" customHeight="1">
      <c r="B7108" s="16"/>
    </row>
    <row r="7109" spans="2:2" ht="13.95" customHeight="1">
      <c r="B7109" s="16"/>
    </row>
    <row r="7110" spans="2:2" ht="13.95" customHeight="1">
      <c r="B7110" s="16"/>
    </row>
    <row r="7111" spans="2:2" ht="13.95" customHeight="1">
      <c r="B7111" s="16"/>
    </row>
    <row r="7112" spans="2:2" ht="13.95" customHeight="1">
      <c r="B7112" s="16"/>
    </row>
    <row r="7113" spans="2:2" ht="13.95" customHeight="1">
      <c r="B7113" s="16"/>
    </row>
    <row r="7114" spans="2:2" ht="13.95" customHeight="1">
      <c r="B7114" s="16"/>
    </row>
    <row r="7115" spans="2:2" ht="13.95" customHeight="1">
      <c r="B7115" s="16"/>
    </row>
    <row r="7116" spans="2:2" ht="13.95" customHeight="1">
      <c r="B7116" s="16"/>
    </row>
    <row r="7117" spans="2:2" ht="13.95" customHeight="1">
      <c r="B7117" s="16"/>
    </row>
    <row r="7118" spans="2:2" ht="13.95" customHeight="1">
      <c r="B7118" s="16"/>
    </row>
    <row r="7119" spans="2:2" ht="13.95" customHeight="1">
      <c r="B7119" s="16"/>
    </row>
    <row r="7120" spans="2:2" ht="13.95" customHeight="1">
      <c r="B7120" s="16"/>
    </row>
    <row r="7121" spans="2:2" ht="13.95" customHeight="1">
      <c r="B7121" s="16"/>
    </row>
    <row r="7122" spans="2:2" ht="13.95" customHeight="1">
      <c r="B7122" s="16"/>
    </row>
    <row r="7123" spans="2:2" ht="13.95" customHeight="1">
      <c r="B7123" s="16"/>
    </row>
    <row r="7124" spans="2:2" ht="13.95" customHeight="1">
      <c r="B7124" s="16"/>
    </row>
    <row r="7125" spans="2:2" ht="13.95" customHeight="1">
      <c r="B7125" s="16"/>
    </row>
    <row r="7126" spans="2:2" ht="13.95" customHeight="1">
      <c r="B7126" s="16"/>
    </row>
    <row r="7127" spans="2:2" ht="13.95" customHeight="1">
      <c r="B7127" s="16"/>
    </row>
    <row r="7128" spans="2:2" ht="13.95" customHeight="1">
      <c r="B7128" s="16"/>
    </row>
    <row r="7129" spans="2:2" ht="13.95" customHeight="1">
      <c r="B7129" s="16"/>
    </row>
    <row r="7130" spans="2:2" ht="13.95" customHeight="1">
      <c r="B7130" s="16"/>
    </row>
    <row r="7131" spans="2:2" ht="13.95" customHeight="1">
      <c r="B7131" s="16"/>
    </row>
    <row r="7132" spans="2:2" ht="13.95" customHeight="1">
      <c r="B7132" s="16"/>
    </row>
    <row r="7133" spans="2:2" ht="13.95" customHeight="1">
      <c r="B7133" s="16"/>
    </row>
    <row r="7134" spans="2:2" ht="13.95" customHeight="1">
      <c r="B7134" s="16"/>
    </row>
    <row r="7135" spans="2:2" ht="13.95" customHeight="1">
      <c r="B7135" s="16"/>
    </row>
    <row r="7136" spans="2:2" ht="13.95" customHeight="1">
      <c r="B7136" s="16"/>
    </row>
    <row r="7137" spans="2:2" ht="13.95" customHeight="1">
      <c r="B7137" s="16"/>
    </row>
    <row r="7138" spans="2:2" ht="13.95" customHeight="1">
      <c r="B7138" s="16"/>
    </row>
    <row r="7139" spans="2:2" ht="13.95" customHeight="1">
      <c r="B7139" s="16"/>
    </row>
    <row r="7140" spans="2:2" ht="13.95" customHeight="1">
      <c r="B7140" s="16"/>
    </row>
    <row r="7141" spans="2:2" ht="13.95" customHeight="1">
      <c r="B7141" s="16"/>
    </row>
    <row r="7142" spans="2:2" ht="13.95" customHeight="1">
      <c r="B7142" s="16"/>
    </row>
    <row r="7143" spans="2:2" ht="13.95" customHeight="1">
      <c r="B7143" s="16"/>
    </row>
    <row r="7144" spans="2:2" ht="13.95" customHeight="1">
      <c r="B7144" s="16"/>
    </row>
    <row r="7145" spans="2:2" ht="13.95" customHeight="1">
      <c r="B7145" s="16"/>
    </row>
    <row r="7146" spans="2:2" ht="13.95" customHeight="1">
      <c r="B7146" s="16"/>
    </row>
    <row r="7147" spans="2:2" ht="13.95" customHeight="1">
      <c r="B7147" s="16"/>
    </row>
    <row r="7148" spans="2:2" ht="13.95" customHeight="1">
      <c r="B7148" s="16"/>
    </row>
    <row r="7149" spans="2:2" ht="13.95" customHeight="1">
      <c r="B7149" s="16"/>
    </row>
    <row r="7150" spans="2:2" ht="13.95" customHeight="1">
      <c r="B7150" s="16"/>
    </row>
    <row r="7151" spans="2:2" ht="13.95" customHeight="1">
      <c r="B7151" s="16"/>
    </row>
    <row r="7152" spans="2:2" ht="13.95" customHeight="1">
      <c r="B7152" s="16"/>
    </row>
    <row r="7153" spans="2:2" ht="13.95" customHeight="1">
      <c r="B7153" s="16"/>
    </row>
    <row r="7154" spans="2:2" ht="13.95" customHeight="1">
      <c r="B7154" s="16"/>
    </row>
    <row r="7155" spans="2:2" ht="13.95" customHeight="1">
      <c r="B7155" s="16"/>
    </row>
    <row r="7156" spans="2:2" ht="13.95" customHeight="1">
      <c r="B7156" s="16"/>
    </row>
    <row r="7157" spans="2:2" ht="13.95" customHeight="1">
      <c r="B7157" s="16"/>
    </row>
    <row r="7158" spans="2:2" ht="13.95" customHeight="1">
      <c r="B7158" s="16"/>
    </row>
    <row r="7159" spans="2:2" ht="13.95" customHeight="1">
      <c r="B7159" s="16"/>
    </row>
    <row r="7160" spans="2:2" ht="13.95" customHeight="1">
      <c r="B7160" s="16"/>
    </row>
    <row r="7161" spans="2:2" ht="13.95" customHeight="1">
      <c r="B7161" s="16"/>
    </row>
    <row r="7162" spans="2:2" ht="13.95" customHeight="1">
      <c r="B7162" s="16"/>
    </row>
    <row r="7163" spans="2:2" ht="13.95" customHeight="1">
      <c r="B7163" s="16"/>
    </row>
    <row r="7164" spans="2:2" ht="13.95" customHeight="1">
      <c r="B7164" s="16"/>
    </row>
    <row r="7165" spans="2:2" ht="13.95" customHeight="1">
      <c r="B7165" s="16"/>
    </row>
    <row r="7166" spans="2:2" ht="13.95" customHeight="1">
      <c r="B7166" s="16"/>
    </row>
    <row r="7167" spans="2:2" ht="13.95" customHeight="1">
      <c r="B7167" s="16"/>
    </row>
    <row r="7168" spans="2:2" ht="13.95" customHeight="1">
      <c r="B7168" s="16"/>
    </row>
    <row r="7169" spans="2:2" ht="13.95" customHeight="1">
      <c r="B7169" s="16"/>
    </row>
    <row r="7170" spans="2:2" ht="13.95" customHeight="1">
      <c r="B7170" s="16"/>
    </row>
    <row r="7171" spans="2:2" ht="13.95" customHeight="1">
      <c r="B7171" s="16"/>
    </row>
    <row r="7172" spans="2:2" ht="13.95" customHeight="1">
      <c r="B7172" s="16"/>
    </row>
    <row r="7173" spans="2:2" ht="13.95" customHeight="1">
      <c r="B7173" s="16"/>
    </row>
    <row r="7174" spans="2:2" ht="13.95" customHeight="1">
      <c r="B7174" s="16"/>
    </row>
    <row r="7175" spans="2:2" ht="13.95" customHeight="1">
      <c r="B7175" s="16"/>
    </row>
    <row r="7176" spans="2:2" ht="13.95" customHeight="1">
      <c r="B7176" s="16"/>
    </row>
    <row r="7177" spans="2:2" ht="13.95" customHeight="1">
      <c r="B7177" s="16"/>
    </row>
    <row r="7178" spans="2:2" ht="13.95" customHeight="1">
      <c r="B7178" s="16"/>
    </row>
    <row r="7179" spans="2:2" ht="13.95" customHeight="1">
      <c r="B7179" s="16"/>
    </row>
    <row r="7180" spans="2:2" ht="13.95" customHeight="1">
      <c r="B7180" s="16"/>
    </row>
    <row r="7181" spans="2:2" ht="13.95" customHeight="1">
      <c r="B7181" s="16"/>
    </row>
    <row r="7182" spans="2:2" ht="13.95" customHeight="1">
      <c r="B7182" s="16"/>
    </row>
    <row r="7183" spans="2:2" ht="13.95" customHeight="1">
      <c r="B7183" s="16"/>
    </row>
    <row r="7184" spans="2:2" ht="13.95" customHeight="1">
      <c r="B7184" s="16"/>
    </row>
    <row r="7185" spans="2:2" ht="13.95" customHeight="1">
      <c r="B7185" s="16"/>
    </row>
    <row r="7186" spans="2:2" ht="13.95" customHeight="1">
      <c r="B7186" s="16"/>
    </row>
    <row r="7187" spans="2:2" ht="13.95" customHeight="1">
      <c r="B7187" s="16"/>
    </row>
    <row r="7188" spans="2:2" ht="13.95" customHeight="1">
      <c r="B7188" s="16"/>
    </row>
    <row r="7189" spans="2:2" ht="13.95" customHeight="1">
      <c r="B7189" s="16"/>
    </row>
    <row r="7190" spans="2:2" ht="13.95" customHeight="1">
      <c r="B7190" s="16"/>
    </row>
    <row r="7191" spans="2:2" ht="13.95" customHeight="1">
      <c r="B7191" s="16"/>
    </row>
    <row r="7192" spans="2:2" ht="13.95" customHeight="1">
      <c r="B7192" s="16"/>
    </row>
    <row r="7193" spans="2:2" ht="13.95" customHeight="1">
      <c r="B7193" s="16"/>
    </row>
    <row r="7194" spans="2:2" ht="13.95" customHeight="1">
      <c r="B7194" s="16"/>
    </row>
    <row r="7195" spans="2:2" ht="13.95" customHeight="1">
      <c r="B7195" s="16"/>
    </row>
    <row r="7196" spans="2:2" ht="13.95" customHeight="1">
      <c r="B7196" s="16"/>
    </row>
    <row r="7197" spans="2:2" ht="13.95" customHeight="1">
      <c r="B7197" s="16"/>
    </row>
    <row r="7198" spans="2:2" ht="13.95" customHeight="1">
      <c r="B7198" s="16"/>
    </row>
    <row r="7199" spans="2:2" ht="13.95" customHeight="1">
      <c r="B7199" s="16"/>
    </row>
    <row r="7200" spans="2:2" ht="13.95" customHeight="1">
      <c r="B7200" s="16"/>
    </row>
    <row r="7201" spans="2:2" ht="13.95" customHeight="1">
      <c r="B7201" s="16"/>
    </row>
    <row r="7202" spans="2:2" ht="13.95" customHeight="1">
      <c r="B7202" s="16"/>
    </row>
    <row r="7203" spans="2:2" ht="13.95" customHeight="1">
      <c r="B7203" s="16"/>
    </row>
    <row r="7204" spans="2:2" ht="13.95" customHeight="1">
      <c r="B7204" s="16"/>
    </row>
    <row r="7205" spans="2:2" ht="13.95" customHeight="1">
      <c r="B7205" s="16"/>
    </row>
    <row r="7206" spans="2:2" ht="13.95" customHeight="1">
      <c r="B7206" s="16"/>
    </row>
    <row r="7207" spans="2:2" ht="13.95" customHeight="1">
      <c r="B7207" s="16"/>
    </row>
    <row r="7208" spans="2:2" ht="13.95" customHeight="1">
      <c r="B7208" s="16"/>
    </row>
    <row r="7209" spans="2:2" ht="13.95" customHeight="1">
      <c r="B7209" s="16"/>
    </row>
    <row r="7210" spans="2:2" ht="13.95" customHeight="1">
      <c r="B7210" s="16"/>
    </row>
    <row r="7211" spans="2:2" ht="13.95" customHeight="1">
      <c r="B7211" s="16"/>
    </row>
    <row r="7212" spans="2:2" ht="13.95" customHeight="1">
      <c r="B7212" s="16"/>
    </row>
    <row r="7213" spans="2:2" ht="13.95" customHeight="1">
      <c r="B7213" s="16"/>
    </row>
    <row r="7214" spans="2:2" ht="13.95" customHeight="1">
      <c r="B7214" s="16"/>
    </row>
    <row r="7215" spans="2:2" ht="13.95" customHeight="1">
      <c r="B7215" s="16"/>
    </row>
    <row r="7216" spans="2:2" ht="13.95" customHeight="1">
      <c r="B7216" s="16"/>
    </row>
    <row r="7217" spans="2:2" ht="13.95" customHeight="1">
      <c r="B7217" s="16"/>
    </row>
    <row r="7218" spans="2:2" ht="13.95" customHeight="1">
      <c r="B7218" s="16"/>
    </row>
    <row r="7219" spans="2:2" ht="13.95" customHeight="1">
      <c r="B7219" s="16"/>
    </row>
    <row r="7220" spans="2:2" ht="13.95" customHeight="1">
      <c r="B7220" s="16"/>
    </row>
    <row r="7221" spans="2:2" ht="13.95" customHeight="1">
      <c r="B7221" s="16"/>
    </row>
    <row r="7222" spans="2:2" ht="13.95" customHeight="1">
      <c r="B7222" s="16"/>
    </row>
    <row r="7223" spans="2:2" ht="13.95" customHeight="1">
      <c r="B7223" s="16"/>
    </row>
    <row r="7224" spans="2:2" ht="13.95" customHeight="1">
      <c r="B7224" s="16"/>
    </row>
    <row r="7225" spans="2:2" ht="13.95" customHeight="1">
      <c r="B7225" s="16"/>
    </row>
    <row r="7226" spans="2:2" ht="13.95" customHeight="1">
      <c r="B7226" s="16"/>
    </row>
    <row r="7227" spans="2:2" ht="13.95" customHeight="1">
      <c r="B7227" s="16"/>
    </row>
    <row r="7228" spans="2:2" ht="13.95" customHeight="1">
      <c r="B7228" s="16"/>
    </row>
    <row r="7229" spans="2:2" ht="13.95" customHeight="1">
      <c r="B7229" s="16"/>
    </row>
    <row r="7230" spans="2:2" ht="13.95" customHeight="1">
      <c r="B7230" s="16"/>
    </row>
    <row r="7231" spans="2:2" ht="13.95" customHeight="1">
      <c r="B7231" s="16"/>
    </row>
    <row r="7232" spans="2:2" ht="13.95" customHeight="1">
      <c r="B7232" s="16"/>
    </row>
    <row r="7233" spans="2:2" ht="13.95" customHeight="1">
      <c r="B7233" s="16"/>
    </row>
    <row r="7234" spans="2:2" ht="13.95" customHeight="1">
      <c r="B7234" s="16"/>
    </row>
    <row r="7235" spans="2:2" ht="13.95" customHeight="1">
      <c r="B7235" s="16"/>
    </row>
    <row r="7236" spans="2:2" ht="13.95" customHeight="1">
      <c r="B7236" s="16"/>
    </row>
    <row r="7237" spans="2:2" ht="13.95" customHeight="1">
      <c r="B7237" s="16"/>
    </row>
    <row r="7238" spans="2:2" ht="13.95" customHeight="1">
      <c r="B7238" s="16"/>
    </row>
    <row r="7239" spans="2:2" ht="13.95" customHeight="1">
      <c r="B7239" s="16"/>
    </row>
    <row r="7240" spans="2:2" ht="13.95" customHeight="1">
      <c r="B7240" s="16"/>
    </row>
    <row r="7241" spans="2:2" ht="13.95" customHeight="1">
      <c r="B7241" s="16"/>
    </row>
    <row r="7242" spans="2:2" ht="13.95" customHeight="1">
      <c r="B7242" s="16"/>
    </row>
    <row r="7243" spans="2:2" ht="13.95" customHeight="1">
      <c r="B7243" s="16"/>
    </row>
    <row r="7244" spans="2:2" ht="13.95" customHeight="1">
      <c r="B7244" s="16"/>
    </row>
    <row r="7245" spans="2:2" ht="13.95" customHeight="1">
      <c r="B7245" s="16"/>
    </row>
    <row r="7246" spans="2:2" ht="13.95" customHeight="1">
      <c r="B7246" s="16"/>
    </row>
    <row r="7247" spans="2:2" ht="13.95" customHeight="1">
      <c r="B7247" s="16"/>
    </row>
    <row r="7248" spans="2:2" ht="13.95" customHeight="1">
      <c r="B7248" s="16"/>
    </row>
    <row r="7249" spans="2:2" ht="13.95" customHeight="1">
      <c r="B7249" s="16"/>
    </row>
    <row r="7250" spans="2:2" ht="13.95" customHeight="1">
      <c r="B7250" s="16"/>
    </row>
    <row r="7251" spans="2:2" ht="13.95" customHeight="1">
      <c r="B7251" s="16"/>
    </row>
    <row r="7252" spans="2:2" ht="13.95" customHeight="1">
      <c r="B7252" s="16"/>
    </row>
    <row r="7253" spans="2:2" ht="13.95" customHeight="1">
      <c r="B7253" s="16"/>
    </row>
    <row r="7254" spans="2:2" ht="13.95" customHeight="1">
      <c r="B7254" s="16"/>
    </row>
    <row r="7255" spans="2:2" ht="13.95" customHeight="1">
      <c r="B7255" s="16"/>
    </row>
    <row r="7256" spans="2:2" ht="13.95" customHeight="1">
      <c r="B7256" s="16"/>
    </row>
    <row r="7257" spans="2:2" ht="13.95" customHeight="1">
      <c r="B7257" s="16"/>
    </row>
    <row r="7258" spans="2:2" ht="13.95" customHeight="1">
      <c r="B7258" s="16"/>
    </row>
    <row r="7259" spans="2:2" ht="13.95" customHeight="1">
      <c r="B7259" s="16"/>
    </row>
    <row r="7260" spans="2:2" ht="13.95" customHeight="1">
      <c r="B7260" s="16"/>
    </row>
    <row r="7261" spans="2:2" ht="13.95" customHeight="1">
      <c r="B7261" s="16"/>
    </row>
    <row r="7262" spans="2:2" ht="13.95" customHeight="1">
      <c r="B7262" s="16"/>
    </row>
    <row r="7263" spans="2:2" ht="13.95" customHeight="1">
      <c r="B7263" s="16"/>
    </row>
    <row r="7264" spans="2:2" ht="13.95" customHeight="1">
      <c r="B7264" s="16"/>
    </row>
    <row r="7265" spans="2:2" ht="13.95" customHeight="1">
      <c r="B7265" s="16"/>
    </row>
    <row r="7266" spans="2:2" ht="13.95" customHeight="1">
      <c r="B7266" s="16"/>
    </row>
    <row r="7267" spans="2:2" ht="13.95" customHeight="1">
      <c r="B7267" s="16"/>
    </row>
    <row r="7268" spans="2:2" ht="13.95" customHeight="1">
      <c r="B7268" s="16"/>
    </row>
    <row r="7269" spans="2:2" ht="13.95" customHeight="1">
      <c r="B7269" s="16"/>
    </row>
    <row r="7270" spans="2:2" ht="13.95" customHeight="1">
      <c r="B7270" s="16"/>
    </row>
    <row r="7271" spans="2:2" ht="13.95" customHeight="1">
      <c r="B7271" s="16"/>
    </row>
    <row r="7272" spans="2:2" ht="13.95" customHeight="1">
      <c r="B7272" s="16"/>
    </row>
    <row r="7273" spans="2:2" ht="13.95" customHeight="1">
      <c r="B7273" s="16"/>
    </row>
    <row r="7274" spans="2:2" ht="13.95" customHeight="1">
      <c r="B7274" s="16"/>
    </row>
    <row r="7275" spans="2:2" ht="13.95" customHeight="1">
      <c r="B7275" s="16"/>
    </row>
    <row r="7276" spans="2:2" ht="13.95" customHeight="1">
      <c r="B7276" s="16"/>
    </row>
    <row r="7277" spans="2:2" ht="13.95" customHeight="1">
      <c r="B7277" s="16"/>
    </row>
    <row r="7278" spans="2:2" ht="13.95" customHeight="1">
      <c r="B7278" s="16"/>
    </row>
    <row r="7279" spans="2:2" ht="13.95" customHeight="1">
      <c r="B7279" s="16"/>
    </row>
    <row r="7280" spans="2:2" ht="13.95" customHeight="1">
      <c r="B7280" s="16"/>
    </row>
    <row r="7281" spans="2:2" ht="13.95" customHeight="1">
      <c r="B7281" s="16"/>
    </row>
    <row r="7282" spans="2:2" ht="13.95" customHeight="1">
      <c r="B7282" s="16"/>
    </row>
    <row r="7283" spans="2:2" ht="13.95" customHeight="1">
      <c r="B7283" s="16"/>
    </row>
    <row r="7284" spans="2:2" ht="13.95" customHeight="1">
      <c r="B7284" s="16"/>
    </row>
    <row r="7285" spans="2:2" ht="13.95" customHeight="1">
      <c r="B7285" s="16"/>
    </row>
    <row r="7286" spans="2:2" ht="13.95" customHeight="1">
      <c r="B7286" s="16"/>
    </row>
    <row r="7287" spans="2:2" ht="13.95" customHeight="1">
      <c r="B7287" s="16"/>
    </row>
    <row r="7288" spans="2:2" ht="13.95" customHeight="1">
      <c r="B7288" s="16"/>
    </row>
    <row r="7289" spans="2:2" ht="13.95" customHeight="1">
      <c r="B7289" s="16"/>
    </row>
    <row r="7290" spans="2:2" ht="13.95" customHeight="1">
      <c r="B7290" s="16"/>
    </row>
    <row r="7291" spans="2:2" ht="13.95" customHeight="1">
      <c r="B7291" s="16"/>
    </row>
    <row r="7292" spans="2:2" ht="13.95" customHeight="1">
      <c r="B7292" s="16"/>
    </row>
    <row r="7293" spans="2:2" ht="13.95" customHeight="1">
      <c r="B7293" s="16"/>
    </row>
    <row r="7294" spans="2:2" ht="13.95" customHeight="1">
      <c r="B7294" s="16"/>
    </row>
    <row r="7295" spans="2:2" ht="13.95" customHeight="1">
      <c r="B7295" s="16"/>
    </row>
    <row r="7296" spans="2:2" ht="13.95" customHeight="1">
      <c r="B7296" s="16"/>
    </row>
    <row r="7297" spans="2:2" ht="13.95" customHeight="1">
      <c r="B7297" s="16"/>
    </row>
    <row r="7298" spans="2:2" ht="13.95" customHeight="1">
      <c r="B7298" s="16"/>
    </row>
    <row r="7299" spans="2:2" ht="13.95" customHeight="1">
      <c r="B7299" s="16"/>
    </row>
    <row r="7300" spans="2:2" ht="13.95" customHeight="1">
      <c r="B7300" s="16"/>
    </row>
    <row r="7301" spans="2:2" ht="13.95" customHeight="1">
      <c r="B7301" s="16"/>
    </row>
    <row r="7302" spans="2:2" ht="13.95" customHeight="1">
      <c r="B7302" s="16"/>
    </row>
    <row r="7303" spans="2:2" ht="13.95" customHeight="1">
      <c r="B7303" s="16"/>
    </row>
    <row r="7304" spans="2:2" ht="13.95" customHeight="1">
      <c r="B7304" s="16"/>
    </row>
    <row r="7305" spans="2:2" ht="13.95" customHeight="1">
      <c r="B7305" s="16"/>
    </row>
    <row r="7306" spans="2:2" ht="13.95" customHeight="1">
      <c r="B7306" s="16"/>
    </row>
    <row r="7307" spans="2:2" ht="13.95" customHeight="1">
      <c r="B7307" s="16"/>
    </row>
    <row r="7308" spans="2:2" ht="13.95" customHeight="1">
      <c r="B7308" s="16"/>
    </row>
    <row r="7309" spans="2:2" ht="13.95" customHeight="1">
      <c r="B7309" s="16"/>
    </row>
    <row r="7310" spans="2:2" ht="13.95" customHeight="1">
      <c r="B7310" s="16"/>
    </row>
    <row r="7311" spans="2:2" ht="13.95" customHeight="1">
      <c r="B7311" s="16"/>
    </row>
    <row r="7312" spans="2:2" ht="13.95" customHeight="1">
      <c r="B7312" s="16"/>
    </row>
    <row r="7313" spans="2:2" ht="13.95" customHeight="1">
      <c r="B7313" s="16"/>
    </row>
    <row r="7314" spans="2:2" ht="13.95" customHeight="1">
      <c r="B7314" s="16"/>
    </row>
    <row r="7315" spans="2:2" ht="13.95" customHeight="1">
      <c r="B7315" s="16"/>
    </row>
    <row r="7316" spans="2:2" ht="13.95" customHeight="1">
      <c r="B7316" s="16"/>
    </row>
    <row r="7317" spans="2:2" ht="13.95" customHeight="1">
      <c r="B7317" s="16"/>
    </row>
    <row r="7318" spans="2:2" ht="13.95" customHeight="1">
      <c r="B7318" s="16"/>
    </row>
    <row r="7319" spans="2:2" ht="13.95" customHeight="1">
      <c r="B7319" s="16"/>
    </row>
    <row r="7320" spans="2:2" ht="13.95" customHeight="1">
      <c r="B7320" s="16"/>
    </row>
    <row r="7321" spans="2:2" ht="13.95" customHeight="1">
      <c r="B7321" s="16"/>
    </row>
    <row r="7322" spans="2:2" ht="13.95" customHeight="1">
      <c r="B7322" s="16"/>
    </row>
    <row r="7323" spans="2:2" ht="13.95" customHeight="1">
      <c r="B7323" s="16"/>
    </row>
    <row r="7324" spans="2:2" ht="13.95" customHeight="1">
      <c r="B7324" s="16"/>
    </row>
    <row r="7325" spans="2:2" ht="13.95" customHeight="1">
      <c r="B7325" s="16"/>
    </row>
    <row r="7326" spans="2:2" ht="13.95" customHeight="1">
      <c r="B7326" s="16"/>
    </row>
    <row r="7327" spans="2:2" ht="13.95" customHeight="1">
      <c r="B7327" s="16"/>
    </row>
    <row r="7328" spans="2:2" ht="13.95" customHeight="1">
      <c r="B7328" s="16"/>
    </row>
    <row r="7329" spans="2:2" ht="13.95" customHeight="1">
      <c r="B7329" s="16"/>
    </row>
    <row r="7330" spans="2:2" ht="13.95" customHeight="1">
      <c r="B7330" s="16"/>
    </row>
    <row r="7331" spans="2:2" ht="13.95" customHeight="1">
      <c r="B7331" s="16"/>
    </row>
    <row r="7332" spans="2:2" ht="13.95" customHeight="1">
      <c r="B7332" s="16"/>
    </row>
    <row r="7333" spans="2:2" ht="13.95" customHeight="1">
      <c r="B7333" s="16"/>
    </row>
    <row r="7334" spans="2:2" ht="13.95" customHeight="1">
      <c r="B7334" s="16"/>
    </row>
    <row r="7335" spans="2:2" ht="13.95" customHeight="1">
      <c r="B7335" s="16"/>
    </row>
    <row r="7336" spans="2:2" ht="13.95" customHeight="1">
      <c r="B7336" s="16"/>
    </row>
    <row r="7337" spans="2:2" ht="13.95" customHeight="1">
      <c r="B7337" s="16"/>
    </row>
    <row r="7338" spans="2:2" ht="13.95" customHeight="1">
      <c r="B7338" s="16"/>
    </row>
    <row r="7339" spans="2:2" ht="13.95" customHeight="1">
      <c r="B7339" s="16"/>
    </row>
    <row r="7340" spans="2:2" ht="13.95" customHeight="1">
      <c r="B7340" s="16"/>
    </row>
    <row r="7341" spans="2:2" ht="13.95" customHeight="1">
      <c r="B7341" s="16"/>
    </row>
    <row r="7342" spans="2:2" ht="13.95" customHeight="1">
      <c r="B7342" s="16"/>
    </row>
    <row r="7343" spans="2:2" ht="13.95" customHeight="1">
      <c r="B7343" s="16"/>
    </row>
    <row r="7344" spans="2:2" ht="13.95" customHeight="1">
      <c r="B7344" s="16"/>
    </row>
    <row r="7345" spans="2:2" ht="13.95" customHeight="1">
      <c r="B7345" s="16"/>
    </row>
    <row r="7346" spans="2:2" ht="13.95" customHeight="1">
      <c r="B7346" s="16"/>
    </row>
    <row r="7347" spans="2:2" ht="13.95" customHeight="1">
      <c r="B7347" s="16"/>
    </row>
    <row r="7348" spans="2:2" ht="13.95" customHeight="1">
      <c r="B7348" s="16"/>
    </row>
    <row r="7349" spans="2:2" ht="13.95" customHeight="1">
      <c r="B7349" s="16"/>
    </row>
    <row r="7350" spans="2:2" ht="13.95" customHeight="1">
      <c r="B7350" s="16"/>
    </row>
    <row r="7351" spans="2:2" ht="13.95" customHeight="1">
      <c r="B7351" s="16"/>
    </row>
    <row r="7352" spans="2:2" ht="13.95" customHeight="1">
      <c r="B7352" s="16"/>
    </row>
    <row r="7353" spans="2:2" ht="13.95" customHeight="1">
      <c r="B7353" s="16"/>
    </row>
    <row r="7354" spans="2:2" ht="13.95" customHeight="1">
      <c r="B7354" s="16"/>
    </row>
    <row r="7355" spans="2:2" ht="13.95" customHeight="1">
      <c r="B7355" s="16"/>
    </row>
    <row r="7356" spans="2:2" ht="13.95" customHeight="1">
      <c r="B7356" s="16"/>
    </row>
    <row r="7357" spans="2:2" ht="13.95" customHeight="1">
      <c r="B7357" s="16"/>
    </row>
    <row r="7358" spans="2:2" ht="13.95" customHeight="1">
      <c r="B7358" s="16"/>
    </row>
    <row r="7359" spans="2:2" ht="13.95" customHeight="1">
      <c r="B7359" s="16"/>
    </row>
    <row r="7360" spans="2:2" ht="13.95" customHeight="1">
      <c r="B7360" s="16"/>
    </row>
    <row r="7361" spans="2:2" ht="13.95" customHeight="1">
      <c r="B7361" s="16"/>
    </row>
    <row r="7362" spans="2:2" ht="13.95" customHeight="1">
      <c r="B7362" s="16"/>
    </row>
    <row r="7363" spans="2:2" ht="13.95" customHeight="1">
      <c r="B7363" s="16"/>
    </row>
    <row r="7364" spans="2:2" ht="13.95" customHeight="1">
      <c r="B7364" s="16"/>
    </row>
    <row r="7365" spans="2:2" ht="13.95" customHeight="1">
      <c r="B7365" s="16"/>
    </row>
    <row r="7366" spans="2:2" ht="13.95" customHeight="1">
      <c r="B7366" s="16"/>
    </row>
    <row r="7367" spans="2:2" ht="13.95" customHeight="1">
      <c r="B7367" s="16"/>
    </row>
    <row r="7368" spans="2:2" ht="13.95" customHeight="1">
      <c r="B7368" s="16"/>
    </row>
    <row r="7369" spans="2:2" ht="13.95" customHeight="1">
      <c r="B7369" s="16"/>
    </row>
    <row r="7370" spans="2:2" ht="13.95" customHeight="1">
      <c r="B7370" s="16"/>
    </row>
    <row r="7371" spans="2:2" ht="13.95" customHeight="1">
      <c r="B7371" s="16"/>
    </row>
    <row r="7372" spans="2:2" ht="13.95" customHeight="1">
      <c r="B7372" s="16"/>
    </row>
    <row r="7373" spans="2:2" ht="13.95" customHeight="1">
      <c r="B7373" s="16"/>
    </row>
    <row r="7374" spans="2:2" ht="13.95" customHeight="1">
      <c r="B7374" s="16"/>
    </row>
    <row r="7375" spans="2:2" ht="13.95" customHeight="1">
      <c r="B7375" s="16"/>
    </row>
    <row r="7376" spans="2:2" ht="13.95" customHeight="1">
      <c r="B7376" s="16"/>
    </row>
    <row r="7377" spans="2:2" ht="13.95" customHeight="1">
      <c r="B7377" s="16"/>
    </row>
    <row r="7378" spans="2:2" ht="13.95" customHeight="1">
      <c r="B7378" s="16"/>
    </row>
    <row r="7379" spans="2:2" ht="13.95" customHeight="1">
      <c r="B7379" s="16"/>
    </row>
    <row r="7380" spans="2:2" ht="13.95" customHeight="1">
      <c r="B7380" s="16"/>
    </row>
    <row r="7381" spans="2:2" ht="13.95" customHeight="1">
      <c r="B7381" s="16"/>
    </row>
    <row r="7382" spans="2:2" ht="13.95" customHeight="1">
      <c r="B7382" s="16"/>
    </row>
    <row r="7383" spans="2:2" ht="13.95" customHeight="1">
      <c r="B7383" s="16"/>
    </row>
    <row r="7384" spans="2:2" ht="13.95" customHeight="1">
      <c r="B7384" s="16"/>
    </row>
    <row r="7385" spans="2:2" ht="13.95" customHeight="1">
      <c r="B7385" s="16"/>
    </row>
    <row r="7386" spans="2:2" ht="13.95" customHeight="1">
      <c r="B7386" s="16"/>
    </row>
    <row r="7387" spans="2:2" ht="13.95" customHeight="1">
      <c r="B7387" s="16"/>
    </row>
    <row r="7388" spans="2:2" ht="13.95" customHeight="1">
      <c r="B7388" s="16"/>
    </row>
    <row r="7389" spans="2:2" ht="13.95" customHeight="1">
      <c r="B7389" s="16"/>
    </row>
    <row r="7390" spans="2:2" ht="13.95" customHeight="1">
      <c r="B7390" s="16"/>
    </row>
    <row r="7391" spans="2:2" ht="13.95" customHeight="1">
      <c r="B7391" s="16"/>
    </row>
    <row r="7392" spans="2:2" ht="13.95" customHeight="1">
      <c r="B7392" s="16"/>
    </row>
    <row r="7393" spans="2:2" ht="13.95" customHeight="1">
      <c r="B7393" s="16"/>
    </row>
    <row r="7394" spans="2:2" ht="13.95" customHeight="1">
      <c r="B7394" s="16"/>
    </row>
    <row r="7395" spans="2:2" ht="13.95" customHeight="1">
      <c r="B7395" s="16"/>
    </row>
    <row r="7396" spans="2:2" ht="13.95" customHeight="1">
      <c r="B7396" s="16"/>
    </row>
    <row r="7397" spans="2:2" ht="13.95" customHeight="1">
      <c r="B7397" s="16"/>
    </row>
    <row r="7398" spans="2:2" ht="13.95" customHeight="1">
      <c r="B7398" s="16"/>
    </row>
    <row r="7399" spans="2:2" ht="13.95" customHeight="1">
      <c r="B7399" s="16"/>
    </row>
    <row r="7400" spans="2:2" ht="13.95" customHeight="1">
      <c r="B7400" s="16"/>
    </row>
    <row r="7401" spans="2:2" ht="13.95" customHeight="1">
      <c r="B7401" s="16"/>
    </row>
    <row r="7402" spans="2:2" ht="13.95" customHeight="1">
      <c r="B7402" s="16"/>
    </row>
    <row r="7403" spans="2:2" ht="13.95" customHeight="1">
      <c r="B7403" s="16"/>
    </row>
    <row r="7404" spans="2:2" ht="13.95" customHeight="1">
      <c r="B7404" s="16"/>
    </row>
    <row r="7405" spans="2:2" ht="13.95" customHeight="1">
      <c r="B7405" s="16"/>
    </row>
    <row r="7406" spans="2:2" ht="13.95" customHeight="1">
      <c r="B7406" s="16"/>
    </row>
    <row r="7407" spans="2:2" ht="13.95" customHeight="1">
      <c r="B7407" s="16"/>
    </row>
    <row r="7408" spans="2:2" ht="13.95" customHeight="1">
      <c r="B7408" s="16"/>
    </row>
    <row r="7409" spans="2:2" ht="13.95" customHeight="1">
      <c r="B7409" s="16"/>
    </row>
    <row r="7410" spans="2:2" ht="13.95" customHeight="1">
      <c r="B7410" s="16"/>
    </row>
    <row r="7411" spans="2:2" ht="13.95" customHeight="1">
      <c r="B7411" s="16"/>
    </row>
    <row r="7412" spans="2:2" ht="13.95" customHeight="1">
      <c r="B7412" s="16"/>
    </row>
    <row r="7413" spans="2:2" ht="13.95" customHeight="1">
      <c r="B7413" s="16"/>
    </row>
    <row r="7414" spans="2:2" ht="13.95" customHeight="1">
      <c r="B7414" s="16"/>
    </row>
    <row r="7415" spans="2:2" ht="13.95" customHeight="1">
      <c r="B7415" s="16"/>
    </row>
    <row r="7416" spans="2:2" ht="13.95" customHeight="1">
      <c r="B7416" s="16"/>
    </row>
    <row r="7417" spans="2:2" ht="13.95" customHeight="1">
      <c r="B7417" s="16"/>
    </row>
    <row r="7418" spans="2:2" ht="13.95" customHeight="1">
      <c r="B7418" s="16"/>
    </row>
    <row r="7419" spans="2:2" ht="13.95" customHeight="1">
      <c r="B7419" s="16"/>
    </row>
    <row r="7420" spans="2:2" ht="13.95" customHeight="1">
      <c r="B7420" s="16"/>
    </row>
    <row r="7421" spans="2:2" ht="13.95" customHeight="1">
      <c r="B7421" s="16"/>
    </row>
    <row r="7422" spans="2:2" ht="13.95" customHeight="1">
      <c r="B7422" s="16"/>
    </row>
    <row r="7423" spans="2:2" ht="13.95" customHeight="1">
      <c r="B7423" s="16"/>
    </row>
    <row r="7424" spans="2:2" ht="13.95" customHeight="1">
      <c r="B7424" s="16"/>
    </row>
    <row r="7425" spans="2:2" ht="13.95" customHeight="1">
      <c r="B7425" s="16"/>
    </row>
    <row r="7426" spans="2:2" ht="13.95" customHeight="1">
      <c r="B7426" s="16"/>
    </row>
    <row r="7427" spans="2:2" ht="13.95" customHeight="1">
      <c r="B7427" s="16"/>
    </row>
    <row r="7428" spans="2:2" ht="13.95" customHeight="1">
      <c r="B7428" s="16"/>
    </row>
    <row r="7429" spans="2:2" ht="13.95" customHeight="1">
      <c r="B7429" s="16"/>
    </row>
    <row r="7430" spans="2:2" ht="13.95" customHeight="1">
      <c r="B7430" s="16"/>
    </row>
    <row r="7431" spans="2:2" ht="13.95" customHeight="1">
      <c r="B7431" s="16"/>
    </row>
    <row r="7432" spans="2:2" ht="13.95" customHeight="1">
      <c r="B7432" s="16"/>
    </row>
    <row r="7433" spans="2:2" ht="13.95" customHeight="1">
      <c r="B7433" s="16"/>
    </row>
    <row r="7434" spans="2:2" ht="13.95" customHeight="1">
      <c r="B7434" s="16"/>
    </row>
    <row r="7435" spans="2:2" ht="13.95" customHeight="1">
      <c r="B7435" s="16"/>
    </row>
    <row r="7436" spans="2:2" ht="13.95" customHeight="1">
      <c r="B7436" s="16"/>
    </row>
    <row r="7437" spans="2:2" ht="13.95" customHeight="1">
      <c r="B7437" s="16"/>
    </row>
    <row r="7438" spans="2:2" ht="13.95" customHeight="1">
      <c r="B7438" s="16"/>
    </row>
    <row r="7439" spans="2:2" ht="13.95" customHeight="1">
      <c r="B7439" s="16"/>
    </row>
    <row r="7440" spans="2:2" ht="13.95" customHeight="1">
      <c r="B7440" s="16"/>
    </row>
    <row r="7441" spans="2:2" ht="13.95" customHeight="1">
      <c r="B7441" s="16"/>
    </row>
    <row r="7442" spans="2:2" ht="13.95" customHeight="1">
      <c r="B7442" s="16"/>
    </row>
    <row r="7443" spans="2:2" ht="13.95" customHeight="1">
      <c r="B7443" s="16"/>
    </row>
    <row r="7444" spans="2:2" ht="13.95" customHeight="1">
      <c r="B7444" s="16"/>
    </row>
    <row r="7445" spans="2:2" ht="13.95" customHeight="1">
      <c r="B7445" s="16"/>
    </row>
    <row r="7446" spans="2:2" ht="13.95" customHeight="1">
      <c r="B7446" s="16"/>
    </row>
    <row r="7447" spans="2:2" ht="13.95" customHeight="1">
      <c r="B7447" s="16"/>
    </row>
    <row r="7448" spans="2:2" ht="13.95" customHeight="1">
      <c r="B7448" s="16"/>
    </row>
    <row r="7449" spans="2:2" ht="13.95" customHeight="1">
      <c r="B7449" s="16"/>
    </row>
    <row r="7450" spans="2:2" ht="13.95" customHeight="1">
      <c r="B7450" s="16"/>
    </row>
    <row r="7451" spans="2:2" ht="13.95" customHeight="1">
      <c r="B7451" s="16"/>
    </row>
    <row r="7452" spans="2:2" ht="13.95" customHeight="1">
      <c r="B7452" s="16"/>
    </row>
    <row r="7453" spans="2:2" ht="13.95" customHeight="1">
      <c r="B7453" s="16"/>
    </row>
    <row r="7454" spans="2:2" ht="13.95" customHeight="1">
      <c r="B7454" s="16"/>
    </row>
    <row r="7455" spans="2:2" ht="13.95" customHeight="1">
      <c r="B7455" s="16"/>
    </row>
    <row r="7456" spans="2:2" ht="13.95" customHeight="1">
      <c r="B7456" s="16"/>
    </row>
    <row r="7457" spans="2:2" ht="13.95" customHeight="1">
      <c r="B7457" s="16"/>
    </row>
    <row r="7458" spans="2:2" ht="13.95" customHeight="1">
      <c r="B7458" s="16"/>
    </row>
    <row r="7459" spans="2:2" ht="13.95" customHeight="1">
      <c r="B7459" s="16"/>
    </row>
    <row r="7460" spans="2:2" ht="13.95" customHeight="1">
      <c r="B7460" s="16"/>
    </row>
    <row r="7461" spans="2:2" ht="13.95" customHeight="1">
      <c r="B7461" s="16"/>
    </row>
    <row r="7462" spans="2:2" ht="13.95" customHeight="1">
      <c r="B7462" s="16"/>
    </row>
    <row r="7463" spans="2:2" ht="13.95" customHeight="1">
      <c r="B7463" s="16"/>
    </row>
    <row r="7464" spans="2:2" ht="13.95" customHeight="1">
      <c r="B7464" s="16"/>
    </row>
    <row r="7465" spans="2:2" ht="13.95" customHeight="1">
      <c r="B7465" s="16"/>
    </row>
    <row r="7466" spans="2:2" ht="13.95" customHeight="1">
      <c r="B7466" s="16"/>
    </row>
    <row r="7467" spans="2:2" ht="13.95" customHeight="1">
      <c r="B7467" s="16"/>
    </row>
    <row r="7468" spans="2:2" ht="13.95" customHeight="1">
      <c r="B7468" s="16"/>
    </row>
    <row r="7469" spans="2:2" ht="13.95" customHeight="1">
      <c r="B7469" s="16"/>
    </row>
    <row r="7470" spans="2:2" ht="13.95" customHeight="1">
      <c r="B7470" s="16"/>
    </row>
    <row r="7471" spans="2:2" ht="13.95" customHeight="1">
      <c r="B7471" s="16"/>
    </row>
    <row r="7472" spans="2:2" ht="13.95" customHeight="1">
      <c r="B7472" s="16"/>
    </row>
    <row r="7473" spans="2:2" ht="13.95" customHeight="1">
      <c r="B7473" s="16"/>
    </row>
    <row r="7474" spans="2:2" ht="13.95" customHeight="1">
      <c r="B7474" s="16"/>
    </row>
    <row r="7475" spans="2:2" ht="13.95" customHeight="1">
      <c r="B7475" s="16"/>
    </row>
    <row r="7476" spans="2:2" ht="13.95" customHeight="1">
      <c r="B7476" s="16"/>
    </row>
    <row r="7477" spans="2:2" ht="13.95" customHeight="1">
      <c r="B7477" s="16"/>
    </row>
    <row r="7478" spans="2:2" ht="13.95" customHeight="1">
      <c r="B7478" s="16"/>
    </row>
    <row r="7479" spans="2:2" ht="13.95" customHeight="1">
      <c r="B7479" s="16"/>
    </row>
    <row r="7480" spans="2:2" ht="13.95" customHeight="1">
      <c r="B7480" s="16"/>
    </row>
    <row r="7481" spans="2:2" ht="13.95" customHeight="1">
      <c r="B7481" s="16"/>
    </row>
    <row r="7482" spans="2:2" ht="13.95" customHeight="1">
      <c r="B7482" s="16"/>
    </row>
    <row r="7483" spans="2:2" ht="13.95" customHeight="1">
      <c r="B7483" s="16"/>
    </row>
    <row r="7484" spans="2:2" ht="13.95" customHeight="1">
      <c r="B7484" s="16"/>
    </row>
    <row r="7485" spans="2:2" ht="13.95" customHeight="1">
      <c r="B7485" s="16"/>
    </row>
    <row r="7486" spans="2:2" ht="13.95" customHeight="1">
      <c r="B7486" s="16"/>
    </row>
    <row r="7487" spans="2:2" ht="13.95" customHeight="1">
      <c r="B7487" s="16"/>
    </row>
    <row r="7488" spans="2:2" ht="13.95" customHeight="1">
      <c r="B7488" s="16"/>
    </row>
    <row r="7489" spans="2:2" ht="13.95" customHeight="1">
      <c r="B7489" s="16"/>
    </row>
    <row r="7490" spans="2:2" ht="13.95" customHeight="1">
      <c r="B7490" s="16"/>
    </row>
    <row r="7491" spans="2:2" ht="13.95" customHeight="1">
      <c r="B7491" s="16"/>
    </row>
    <row r="7492" spans="2:2" ht="13.95" customHeight="1">
      <c r="B7492" s="16"/>
    </row>
    <row r="7493" spans="2:2" ht="13.95" customHeight="1">
      <c r="B7493" s="16"/>
    </row>
    <row r="7494" spans="2:2" ht="13.95" customHeight="1">
      <c r="B7494" s="16"/>
    </row>
    <row r="7495" spans="2:2" ht="13.95" customHeight="1">
      <c r="B7495" s="16"/>
    </row>
    <row r="7496" spans="2:2" ht="13.95" customHeight="1">
      <c r="B7496" s="16"/>
    </row>
    <row r="7497" spans="2:2" ht="13.95" customHeight="1">
      <c r="B7497" s="16"/>
    </row>
    <row r="7498" spans="2:2" ht="13.95" customHeight="1">
      <c r="B7498" s="16"/>
    </row>
    <row r="7499" spans="2:2" ht="13.95" customHeight="1">
      <c r="B7499" s="16"/>
    </row>
    <row r="7500" spans="2:2" ht="13.95" customHeight="1">
      <c r="B7500" s="16"/>
    </row>
    <row r="7501" spans="2:2" ht="13.95" customHeight="1">
      <c r="B7501" s="16"/>
    </row>
    <row r="7502" spans="2:2" ht="13.95" customHeight="1">
      <c r="B7502" s="16"/>
    </row>
    <row r="7503" spans="2:2" ht="13.95" customHeight="1">
      <c r="B7503" s="16"/>
    </row>
    <row r="7504" spans="2:2" ht="13.95" customHeight="1">
      <c r="B7504" s="16"/>
    </row>
    <row r="7505" spans="2:2" ht="13.95" customHeight="1">
      <c r="B7505" s="16"/>
    </row>
    <row r="7506" spans="2:2" ht="13.95" customHeight="1">
      <c r="B7506" s="16"/>
    </row>
    <row r="7507" spans="2:2" ht="13.95" customHeight="1">
      <c r="B7507" s="16"/>
    </row>
    <row r="7508" spans="2:2" ht="13.95" customHeight="1">
      <c r="B7508" s="16"/>
    </row>
    <row r="7509" spans="2:2" ht="13.95" customHeight="1">
      <c r="B7509" s="16"/>
    </row>
    <row r="7510" spans="2:2" ht="13.95" customHeight="1">
      <c r="B7510" s="16"/>
    </row>
    <row r="7511" spans="2:2" ht="13.95" customHeight="1">
      <c r="B7511" s="16"/>
    </row>
    <row r="7512" spans="2:2" ht="13.95" customHeight="1">
      <c r="B7512" s="16"/>
    </row>
    <row r="7513" spans="2:2" ht="13.95" customHeight="1">
      <c r="B7513" s="16"/>
    </row>
    <row r="7514" spans="2:2" ht="13.95" customHeight="1">
      <c r="B7514" s="16"/>
    </row>
    <row r="7515" spans="2:2" ht="13.95" customHeight="1">
      <c r="B7515" s="16"/>
    </row>
    <row r="7516" spans="2:2" ht="13.95" customHeight="1">
      <c r="B7516" s="16"/>
    </row>
    <row r="7517" spans="2:2" ht="13.95" customHeight="1">
      <c r="B7517" s="16"/>
    </row>
    <row r="7518" spans="2:2" ht="13.95" customHeight="1">
      <c r="B7518" s="16"/>
    </row>
    <row r="7519" spans="2:2" ht="13.95" customHeight="1">
      <c r="B7519" s="16"/>
    </row>
    <row r="7520" spans="2:2" ht="13.95" customHeight="1">
      <c r="B7520" s="16"/>
    </row>
    <row r="7521" spans="2:2" ht="13.95" customHeight="1">
      <c r="B7521" s="16"/>
    </row>
    <row r="7522" spans="2:2" ht="13.95" customHeight="1">
      <c r="B7522" s="16"/>
    </row>
    <row r="7523" spans="2:2" ht="13.95" customHeight="1">
      <c r="B7523" s="16"/>
    </row>
    <row r="7524" spans="2:2" ht="13.95" customHeight="1">
      <c r="B7524" s="16"/>
    </row>
    <row r="7525" spans="2:2" ht="13.95" customHeight="1">
      <c r="B7525" s="16"/>
    </row>
    <row r="7526" spans="2:2" ht="13.95" customHeight="1">
      <c r="B7526" s="16"/>
    </row>
    <row r="7527" spans="2:2" ht="13.95" customHeight="1">
      <c r="B7527" s="16"/>
    </row>
    <row r="7528" spans="2:2" ht="13.95" customHeight="1">
      <c r="B7528" s="16"/>
    </row>
    <row r="7529" spans="2:2" ht="13.95" customHeight="1">
      <c r="B7529" s="16"/>
    </row>
    <row r="7530" spans="2:2" ht="13.95" customHeight="1">
      <c r="B7530" s="16"/>
    </row>
    <row r="7531" spans="2:2" ht="13.95" customHeight="1">
      <c r="B7531" s="16"/>
    </row>
    <row r="7532" spans="2:2" ht="13.95" customHeight="1">
      <c r="B7532" s="16"/>
    </row>
    <row r="7533" spans="2:2" ht="13.95" customHeight="1">
      <c r="B7533" s="16"/>
    </row>
    <row r="7534" spans="2:2" ht="13.95" customHeight="1">
      <c r="B7534" s="16"/>
    </row>
    <row r="7535" spans="2:2" ht="13.95" customHeight="1">
      <c r="B7535" s="16"/>
    </row>
    <row r="7536" spans="2:2" ht="13.95" customHeight="1">
      <c r="B7536" s="16"/>
    </row>
    <row r="7537" spans="2:2" ht="13.95" customHeight="1">
      <c r="B7537" s="16"/>
    </row>
    <row r="7538" spans="2:2" ht="13.95" customHeight="1">
      <c r="B7538" s="16"/>
    </row>
    <row r="7539" spans="2:2" ht="13.95" customHeight="1">
      <c r="B7539" s="16"/>
    </row>
    <row r="7540" spans="2:2" ht="13.95" customHeight="1">
      <c r="B7540" s="16"/>
    </row>
    <row r="7541" spans="2:2" ht="13.95" customHeight="1">
      <c r="B7541" s="16"/>
    </row>
    <row r="7542" spans="2:2" ht="13.95" customHeight="1">
      <c r="B7542" s="16"/>
    </row>
    <row r="7543" spans="2:2" ht="13.95" customHeight="1">
      <c r="B7543" s="16"/>
    </row>
    <row r="7544" spans="2:2" ht="13.95" customHeight="1">
      <c r="B7544" s="16"/>
    </row>
    <row r="7545" spans="2:2" ht="13.95" customHeight="1">
      <c r="B7545" s="16"/>
    </row>
    <row r="7546" spans="2:2" ht="13.95" customHeight="1">
      <c r="B7546" s="16"/>
    </row>
    <row r="7547" spans="2:2" ht="13.95" customHeight="1">
      <c r="B7547" s="16"/>
    </row>
    <row r="7548" spans="2:2" ht="13.95" customHeight="1">
      <c r="B7548" s="16"/>
    </row>
    <row r="7549" spans="2:2" ht="13.95" customHeight="1">
      <c r="B7549" s="16"/>
    </row>
    <row r="7550" spans="2:2" ht="13.95" customHeight="1">
      <c r="B7550" s="16"/>
    </row>
    <row r="7551" spans="2:2" ht="13.95" customHeight="1">
      <c r="B7551" s="16"/>
    </row>
    <row r="7552" spans="2:2" ht="13.95" customHeight="1">
      <c r="B7552" s="16"/>
    </row>
    <row r="7553" spans="2:2" ht="13.95" customHeight="1">
      <c r="B7553" s="16"/>
    </row>
    <row r="7554" spans="2:2" ht="13.95" customHeight="1">
      <c r="B7554" s="16"/>
    </row>
    <row r="7555" spans="2:2" ht="13.95" customHeight="1">
      <c r="B7555" s="16"/>
    </row>
    <row r="7556" spans="2:2" ht="13.95" customHeight="1">
      <c r="B7556" s="16"/>
    </row>
    <row r="7557" spans="2:2" ht="13.95" customHeight="1">
      <c r="B7557" s="16"/>
    </row>
    <row r="7558" spans="2:2" ht="13.95" customHeight="1">
      <c r="B7558" s="16"/>
    </row>
    <row r="7559" spans="2:2" ht="13.95" customHeight="1">
      <c r="B7559" s="16"/>
    </row>
    <row r="7560" spans="2:2" ht="13.95" customHeight="1">
      <c r="B7560" s="16"/>
    </row>
    <row r="7561" spans="2:2" ht="13.95" customHeight="1">
      <c r="B7561" s="16"/>
    </row>
    <row r="7562" spans="2:2" ht="13.95" customHeight="1">
      <c r="B7562" s="16"/>
    </row>
    <row r="7563" spans="2:2" ht="13.95" customHeight="1">
      <c r="B7563" s="16"/>
    </row>
    <row r="7564" spans="2:2" ht="13.95" customHeight="1">
      <c r="B7564" s="16"/>
    </row>
    <row r="7565" spans="2:2" ht="13.95" customHeight="1">
      <c r="B7565" s="16"/>
    </row>
    <row r="7566" spans="2:2" ht="13.95" customHeight="1">
      <c r="B7566" s="16"/>
    </row>
    <row r="7567" spans="2:2" ht="13.95" customHeight="1">
      <c r="B7567" s="16"/>
    </row>
    <row r="7568" spans="2:2" ht="13.95" customHeight="1">
      <c r="B7568" s="16"/>
    </row>
    <row r="7569" spans="2:2" ht="13.95" customHeight="1">
      <c r="B7569" s="16"/>
    </row>
    <row r="7570" spans="2:2" ht="13.95" customHeight="1">
      <c r="B7570" s="16"/>
    </row>
    <row r="7571" spans="2:2" ht="13.95" customHeight="1">
      <c r="B7571" s="16"/>
    </row>
    <row r="7572" spans="2:2" ht="13.95" customHeight="1">
      <c r="B7572" s="16"/>
    </row>
    <row r="7573" spans="2:2" ht="13.95" customHeight="1">
      <c r="B7573" s="16"/>
    </row>
    <row r="7574" spans="2:2" ht="13.95" customHeight="1">
      <c r="B7574" s="16"/>
    </row>
    <row r="7575" spans="2:2" ht="13.95" customHeight="1">
      <c r="B7575" s="16"/>
    </row>
    <row r="7576" spans="2:2" ht="13.95" customHeight="1">
      <c r="B7576" s="16"/>
    </row>
    <row r="7577" spans="2:2" ht="13.95" customHeight="1">
      <c r="B7577" s="16"/>
    </row>
    <row r="7578" spans="2:2" ht="13.95" customHeight="1">
      <c r="B7578" s="16"/>
    </row>
    <row r="7579" spans="2:2" ht="13.95" customHeight="1">
      <c r="B7579" s="16"/>
    </row>
    <row r="7580" spans="2:2" ht="13.95" customHeight="1">
      <c r="B7580" s="16"/>
    </row>
    <row r="7581" spans="2:2" ht="13.95" customHeight="1">
      <c r="B7581" s="16"/>
    </row>
    <row r="7582" spans="2:2" ht="13.95" customHeight="1">
      <c r="B7582" s="16"/>
    </row>
    <row r="7583" spans="2:2" ht="13.95" customHeight="1">
      <c r="B7583" s="16"/>
    </row>
    <row r="7584" spans="2:2" ht="13.95" customHeight="1">
      <c r="B7584" s="16"/>
    </row>
    <row r="7585" spans="2:2" ht="13.95" customHeight="1">
      <c r="B7585" s="16"/>
    </row>
    <row r="7586" spans="2:2" ht="13.95" customHeight="1">
      <c r="B7586" s="16"/>
    </row>
    <row r="7587" spans="2:2" ht="13.95" customHeight="1">
      <c r="B7587" s="16"/>
    </row>
    <row r="7588" spans="2:2" ht="13.95" customHeight="1">
      <c r="B7588" s="16"/>
    </row>
    <row r="7589" spans="2:2" ht="13.95" customHeight="1">
      <c r="B7589" s="16"/>
    </row>
    <row r="7590" spans="2:2" ht="13.95" customHeight="1">
      <c r="B7590" s="16"/>
    </row>
    <row r="7591" spans="2:2" ht="13.95" customHeight="1">
      <c r="B7591" s="16"/>
    </row>
    <row r="7592" spans="2:2" ht="13.95" customHeight="1">
      <c r="B7592" s="16"/>
    </row>
    <row r="7593" spans="2:2" ht="13.95" customHeight="1">
      <c r="B7593" s="16"/>
    </row>
    <row r="7594" spans="2:2" ht="13.95" customHeight="1">
      <c r="B7594" s="16"/>
    </row>
    <row r="7595" spans="2:2" ht="13.95" customHeight="1">
      <c r="B7595" s="16"/>
    </row>
    <row r="7596" spans="2:2" ht="13.95" customHeight="1">
      <c r="B7596" s="16"/>
    </row>
    <row r="7597" spans="2:2" ht="13.95" customHeight="1">
      <c r="B7597" s="16"/>
    </row>
    <row r="7598" spans="2:2" ht="13.95" customHeight="1">
      <c r="B7598" s="16"/>
    </row>
    <row r="7599" spans="2:2" ht="13.95" customHeight="1">
      <c r="B7599" s="16"/>
    </row>
    <row r="7600" spans="2:2" ht="13.95" customHeight="1">
      <c r="B7600" s="16"/>
    </row>
    <row r="7601" spans="2:2" ht="13.95" customHeight="1">
      <c r="B7601" s="16"/>
    </row>
    <row r="7602" spans="2:2" ht="13.95" customHeight="1">
      <c r="B7602" s="16"/>
    </row>
    <row r="7603" spans="2:2" ht="13.95" customHeight="1">
      <c r="B7603" s="16"/>
    </row>
    <row r="7604" spans="2:2" ht="13.95" customHeight="1">
      <c r="B7604" s="16"/>
    </row>
    <row r="7605" spans="2:2" ht="13.95" customHeight="1">
      <c r="B7605" s="16"/>
    </row>
    <row r="7606" spans="2:2" ht="13.95" customHeight="1">
      <c r="B7606" s="16"/>
    </row>
    <row r="7607" spans="2:2" ht="13.95" customHeight="1">
      <c r="B7607" s="16"/>
    </row>
    <row r="7608" spans="2:2" ht="13.95" customHeight="1">
      <c r="B7608" s="16"/>
    </row>
    <row r="7609" spans="2:2" ht="13.95" customHeight="1">
      <c r="B7609" s="16"/>
    </row>
    <row r="7610" spans="2:2" ht="13.95" customHeight="1">
      <c r="B7610" s="16"/>
    </row>
    <row r="7611" spans="2:2" ht="13.95" customHeight="1">
      <c r="B7611" s="16"/>
    </row>
    <row r="7612" spans="2:2" ht="13.95" customHeight="1">
      <c r="B7612" s="16"/>
    </row>
    <row r="7613" spans="2:2" ht="13.95" customHeight="1">
      <c r="B7613" s="16"/>
    </row>
    <row r="7614" spans="2:2" ht="13.95" customHeight="1">
      <c r="B7614" s="16"/>
    </row>
    <row r="7615" spans="2:2" ht="13.95" customHeight="1">
      <c r="B7615" s="16"/>
    </row>
    <row r="7616" spans="2:2" ht="13.95" customHeight="1">
      <c r="B7616" s="16"/>
    </row>
    <row r="7617" spans="2:2" ht="13.95" customHeight="1">
      <c r="B7617" s="16"/>
    </row>
    <row r="7618" spans="2:2" ht="13.95" customHeight="1">
      <c r="B7618" s="16"/>
    </row>
    <row r="7619" spans="2:2" ht="13.95" customHeight="1">
      <c r="B7619" s="16"/>
    </row>
    <row r="7620" spans="2:2" ht="13.95" customHeight="1">
      <c r="B7620" s="16"/>
    </row>
    <row r="7621" spans="2:2" ht="13.95" customHeight="1">
      <c r="B7621" s="16"/>
    </row>
    <row r="7622" spans="2:2" ht="13.95" customHeight="1">
      <c r="B7622" s="16"/>
    </row>
    <row r="7623" spans="2:2" ht="13.95" customHeight="1">
      <c r="B7623" s="16"/>
    </row>
    <row r="7624" spans="2:2" ht="13.95" customHeight="1">
      <c r="B7624" s="16"/>
    </row>
    <row r="7625" spans="2:2" ht="13.95" customHeight="1">
      <c r="B7625" s="16"/>
    </row>
    <row r="7626" spans="2:2" ht="13.95" customHeight="1">
      <c r="B7626" s="16"/>
    </row>
    <row r="7627" spans="2:2" ht="13.95" customHeight="1">
      <c r="B7627" s="16"/>
    </row>
    <row r="7628" spans="2:2" ht="13.95" customHeight="1">
      <c r="B7628" s="16"/>
    </row>
    <row r="7629" spans="2:2" ht="13.95" customHeight="1">
      <c r="B7629" s="16"/>
    </row>
    <row r="7630" spans="2:2" ht="13.95" customHeight="1">
      <c r="B7630" s="16"/>
    </row>
    <row r="7631" spans="2:2" ht="13.95" customHeight="1">
      <c r="B7631" s="16"/>
    </row>
    <row r="7632" spans="2:2" ht="13.95" customHeight="1">
      <c r="B7632" s="16"/>
    </row>
    <row r="7633" spans="2:2" ht="13.95" customHeight="1">
      <c r="B7633" s="16"/>
    </row>
    <row r="7634" spans="2:2" ht="13.95" customHeight="1">
      <c r="B7634" s="16"/>
    </row>
    <row r="7635" spans="2:2" ht="13.95" customHeight="1">
      <c r="B7635" s="16"/>
    </row>
    <row r="7636" spans="2:2" ht="13.95" customHeight="1">
      <c r="B7636" s="16"/>
    </row>
    <row r="7637" spans="2:2" ht="13.95" customHeight="1">
      <c r="B7637" s="16"/>
    </row>
    <row r="7638" spans="2:2" ht="13.95" customHeight="1">
      <c r="B7638" s="16"/>
    </row>
    <row r="7639" spans="2:2" ht="13.95" customHeight="1">
      <c r="B7639" s="16"/>
    </row>
    <row r="7640" spans="2:2" ht="13.95" customHeight="1">
      <c r="B7640" s="16"/>
    </row>
    <row r="7641" spans="2:2" ht="13.95" customHeight="1">
      <c r="B7641" s="16"/>
    </row>
    <row r="7642" spans="2:2" ht="13.95" customHeight="1">
      <c r="B7642" s="16"/>
    </row>
    <row r="7643" spans="2:2" ht="13.95" customHeight="1">
      <c r="B7643" s="16"/>
    </row>
    <row r="7644" spans="2:2" ht="13.95" customHeight="1">
      <c r="B7644" s="16"/>
    </row>
    <row r="7645" spans="2:2" ht="13.95" customHeight="1">
      <c r="B7645" s="16"/>
    </row>
    <row r="7646" spans="2:2" ht="13.95" customHeight="1">
      <c r="B7646" s="16"/>
    </row>
    <row r="7647" spans="2:2" ht="13.95" customHeight="1">
      <c r="B7647" s="16"/>
    </row>
    <row r="7648" spans="2:2" ht="13.95" customHeight="1">
      <c r="B7648" s="16"/>
    </row>
    <row r="7649" spans="2:2" ht="13.95" customHeight="1">
      <c r="B7649" s="16"/>
    </row>
    <row r="7650" spans="2:2" ht="13.95" customHeight="1">
      <c r="B7650" s="16"/>
    </row>
    <row r="7651" spans="2:2" ht="13.95" customHeight="1">
      <c r="B7651" s="16"/>
    </row>
    <row r="7652" spans="2:2" ht="13.95" customHeight="1">
      <c r="B7652" s="16"/>
    </row>
    <row r="7653" spans="2:2" ht="13.95" customHeight="1">
      <c r="B7653" s="16"/>
    </row>
    <row r="7654" spans="2:2" ht="13.95" customHeight="1">
      <c r="B7654" s="16"/>
    </row>
    <row r="7655" spans="2:2" ht="13.95" customHeight="1">
      <c r="B7655" s="16"/>
    </row>
    <row r="7656" spans="2:2" ht="13.95" customHeight="1">
      <c r="B7656" s="16"/>
    </row>
    <row r="7657" spans="2:2" ht="13.95" customHeight="1">
      <c r="B7657" s="16"/>
    </row>
    <row r="7658" spans="2:2" ht="13.95" customHeight="1">
      <c r="B7658" s="16"/>
    </row>
    <row r="7659" spans="2:2" ht="13.95" customHeight="1">
      <c r="B7659" s="16"/>
    </row>
    <row r="7660" spans="2:2" ht="13.95" customHeight="1">
      <c r="B7660" s="16"/>
    </row>
    <row r="7661" spans="2:2" ht="13.95" customHeight="1">
      <c r="B7661" s="16"/>
    </row>
    <row r="7662" spans="2:2" ht="13.95" customHeight="1">
      <c r="B7662" s="16"/>
    </row>
    <row r="7663" spans="2:2" ht="13.95" customHeight="1">
      <c r="B7663" s="16"/>
    </row>
    <row r="7664" spans="2:2" ht="13.95" customHeight="1">
      <c r="B7664" s="16"/>
    </row>
    <row r="7665" spans="2:2" ht="13.95" customHeight="1">
      <c r="B7665" s="16"/>
    </row>
    <row r="7666" spans="2:2" ht="13.95" customHeight="1">
      <c r="B7666" s="16"/>
    </row>
    <row r="7667" spans="2:2" ht="13.95" customHeight="1">
      <c r="B7667" s="16"/>
    </row>
    <row r="7668" spans="2:2" ht="13.95" customHeight="1">
      <c r="B7668" s="16"/>
    </row>
    <row r="7669" spans="2:2" ht="13.95" customHeight="1">
      <c r="B7669" s="16"/>
    </row>
    <row r="7670" spans="2:2" ht="13.95" customHeight="1">
      <c r="B7670" s="16"/>
    </row>
    <row r="7671" spans="2:2" ht="13.95" customHeight="1">
      <c r="B7671" s="16"/>
    </row>
    <row r="7672" spans="2:2" ht="13.95" customHeight="1">
      <c r="B7672" s="16"/>
    </row>
    <row r="7673" spans="2:2" ht="13.95" customHeight="1">
      <c r="B7673" s="16"/>
    </row>
    <row r="7674" spans="2:2" ht="13.95" customHeight="1">
      <c r="B7674" s="16"/>
    </row>
    <row r="7675" spans="2:2" ht="13.95" customHeight="1">
      <c r="B7675" s="16"/>
    </row>
    <row r="7676" spans="2:2" ht="13.95" customHeight="1">
      <c r="B7676" s="16"/>
    </row>
    <row r="7677" spans="2:2" ht="13.95" customHeight="1">
      <c r="B7677" s="16"/>
    </row>
    <row r="7678" spans="2:2" ht="13.95" customHeight="1">
      <c r="B7678" s="16"/>
    </row>
    <row r="7679" spans="2:2" ht="13.95" customHeight="1">
      <c r="B7679" s="16"/>
    </row>
    <row r="7680" spans="2:2" ht="13.95" customHeight="1">
      <c r="B7680" s="16"/>
    </row>
    <row r="7681" spans="2:2" ht="13.95" customHeight="1">
      <c r="B7681" s="16"/>
    </row>
    <row r="7682" spans="2:2" ht="13.95" customHeight="1">
      <c r="B7682" s="16"/>
    </row>
    <row r="7683" spans="2:2" ht="13.95" customHeight="1">
      <c r="B7683" s="16"/>
    </row>
    <row r="7684" spans="2:2" ht="13.95" customHeight="1">
      <c r="B7684" s="16"/>
    </row>
    <row r="7685" spans="2:2" ht="13.95" customHeight="1">
      <c r="B7685" s="16"/>
    </row>
    <row r="7686" spans="2:2" ht="13.95" customHeight="1">
      <c r="B7686" s="16"/>
    </row>
    <row r="7687" spans="2:2" ht="13.95" customHeight="1">
      <c r="B7687" s="16"/>
    </row>
    <row r="7688" spans="2:2" ht="13.95" customHeight="1">
      <c r="B7688" s="16"/>
    </row>
    <row r="7689" spans="2:2" ht="13.95" customHeight="1">
      <c r="B7689" s="16"/>
    </row>
    <row r="7690" spans="2:2" ht="13.95" customHeight="1">
      <c r="B7690" s="16"/>
    </row>
    <row r="7691" spans="2:2" ht="13.95" customHeight="1">
      <c r="B7691" s="16"/>
    </row>
    <row r="7692" spans="2:2" ht="13.95" customHeight="1">
      <c r="B7692" s="16"/>
    </row>
    <row r="7693" spans="2:2" ht="13.95" customHeight="1">
      <c r="B7693" s="16"/>
    </row>
    <row r="7694" spans="2:2" ht="13.95" customHeight="1">
      <c r="B7694" s="16"/>
    </row>
    <row r="7695" spans="2:2" ht="13.95" customHeight="1">
      <c r="B7695" s="16"/>
    </row>
    <row r="7696" spans="2:2" ht="13.95" customHeight="1">
      <c r="B7696" s="16"/>
    </row>
    <row r="7697" spans="2:2" ht="13.95" customHeight="1">
      <c r="B7697" s="16"/>
    </row>
    <row r="7698" spans="2:2" ht="13.95" customHeight="1">
      <c r="B7698" s="16"/>
    </row>
    <row r="7699" spans="2:2" ht="13.95" customHeight="1">
      <c r="B7699" s="16"/>
    </row>
    <row r="7700" spans="2:2" ht="13.95" customHeight="1">
      <c r="B7700" s="16"/>
    </row>
    <row r="7701" spans="2:2" ht="13.95" customHeight="1">
      <c r="B7701" s="16"/>
    </row>
    <row r="7702" spans="2:2" ht="13.95" customHeight="1">
      <c r="B7702" s="16"/>
    </row>
    <row r="7703" spans="2:2" ht="13.95" customHeight="1">
      <c r="B7703" s="16"/>
    </row>
    <row r="7704" spans="2:2" ht="13.95" customHeight="1">
      <c r="B7704" s="16"/>
    </row>
    <row r="7705" spans="2:2" ht="13.95" customHeight="1">
      <c r="B7705" s="16"/>
    </row>
    <row r="7706" spans="2:2" ht="13.95" customHeight="1">
      <c r="B7706" s="16"/>
    </row>
    <row r="7707" spans="2:2" ht="13.95" customHeight="1">
      <c r="B7707" s="16"/>
    </row>
    <row r="7708" spans="2:2" ht="13.95" customHeight="1">
      <c r="B7708" s="16"/>
    </row>
    <row r="7709" spans="2:2" ht="13.95" customHeight="1">
      <c r="B7709" s="16"/>
    </row>
    <row r="7710" spans="2:2" ht="13.95" customHeight="1">
      <c r="B7710" s="16"/>
    </row>
    <row r="7711" spans="2:2" ht="13.95" customHeight="1">
      <c r="B7711" s="16"/>
    </row>
    <row r="7712" spans="2:2" ht="13.95" customHeight="1">
      <c r="B7712" s="16"/>
    </row>
    <row r="7713" spans="2:2" ht="13.95" customHeight="1">
      <c r="B7713" s="16"/>
    </row>
    <row r="7714" spans="2:2" ht="13.95" customHeight="1">
      <c r="B7714" s="16"/>
    </row>
    <row r="7715" spans="2:2" ht="13.95" customHeight="1">
      <c r="B7715" s="16"/>
    </row>
    <row r="7716" spans="2:2" ht="13.95" customHeight="1">
      <c r="B7716" s="16"/>
    </row>
    <row r="7717" spans="2:2" ht="13.95" customHeight="1">
      <c r="B7717" s="16"/>
    </row>
    <row r="7718" spans="2:2" ht="13.95" customHeight="1">
      <c r="B7718" s="16"/>
    </row>
    <row r="7719" spans="2:2" ht="13.95" customHeight="1">
      <c r="B7719" s="16"/>
    </row>
    <row r="7720" spans="2:2" ht="13.95" customHeight="1">
      <c r="B7720" s="16"/>
    </row>
    <row r="7721" spans="2:2" ht="13.95" customHeight="1">
      <c r="B7721" s="16"/>
    </row>
    <row r="7722" spans="2:2" ht="13.95" customHeight="1">
      <c r="B7722" s="16"/>
    </row>
    <row r="7723" spans="2:2" ht="13.95" customHeight="1">
      <c r="B7723" s="16"/>
    </row>
    <row r="7724" spans="2:2" ht="13.95" customHeight="1">
      <c r="B7724" s="16"/>
    </row>
    <row r="7725" spans="2:2" ht="13.95" customHeight="1">
      <c r="B7725" s="16"/>
    </row>
    <row r="7726" spans="2:2" ht="13.95" customHeight="1">
      <c r="B7726" s="16"/>
    </row>
    <row r="7727" spans="2:2" ht="13.95" customHeight="1">
      <c r="B7727" s="16"/>
    </row>
    <row r="7728" spans="2:2" ht="13.95" customHeight="1">
      <c r="B7728" s="16"/>
    </row>
    <row r="7729" spans="2:2" ht="13.95" customHeight="1">
      <c r="B7729" s="16"/>
    </row>
    <row r="7730" spans="2:2" ht="13.95" customHeight="1">
      <c r="B7730" s="16"/>
    </row>
    <row r="7731" spans="2:2" ht="13.95" customHeight="1">
      <c r="B7731" s="16"/>
    </row>
    <row r="7732" spans="2:2" ht="13.95" customHeight="1">
      <c r="B7732" s="16"/>
    </row>
    <row r="7733" spans="2:2" ht="13.95" customHeight="1">
      <c r="B7733" s="16"/>
    </row>
    <row r="7734" spans="2:2" ht="13.95" customHeight="1">
      <c r="B7734" s="16"/>
    </row>
    <row r="7735" spans="2:2" ht="13.95" customHeight="1">
      <c r="B7735" s="16"/>
    </row>
    <row r="7736" spans="2:2" ht="13.95" customHeight="1">
      <c r="B7736" s="16"/>
    </row>
    <row r="7737" spans="2:2" ht="13.95" customHeight="1">
      <c r="B7737" s="16"/>
    </row>
    <row r="7738" spans="2:2" ht="13.95" customHeight="1">
      <c r="B7738" s="16"/>
    </row>
    <row r="7739" spans="2:2" ht="13.95" customHeight="1">
      <c r="B7739" s="16"/>
    </row>
    <row r="7740" spans="2:2" ht="13.95" customHeight="1">
      <c r="B7740" s="16"/>
    </row>
    <row r="7741" spans="2:2" ht="13.95" customHeight="1">
      <c r="B7741" s="16"/>
    </row>
    <row r="7742" spans="2:2" ht="13.95" customHeight="1">
      <c r="B7742" s="16"/>
    </row>
    <row r="7743" spans="2:2" ht="13.95" customHeight="1">
      <c r="B7743" s="16"/>
    </row>
    <row r="7744" spans="2:2" ht="13.95" customHeight="1">
      <c r="B7744" s="16"/>
    </row>
    <row r="7745" spans="2:2" ht="13.95" customHeight="1">
      <c r="B7745" s="16"/>
    </row>
    <row r="7746" spans="2:2" ht="13.95" customHeight="1">
      <c r="B7746" s="16"/>
    </row>
    <row r="7747" spans="2:2" ht="13.95" customHeight="1">
      <c r="B7747" s="16"/>
    </row>
    <row r="7748" spans="2:2" ht="13.95" customHeight="1">
      <c r="B7748" s="16"/>
    </row>
    <row r="7749" spans="2:2" ht="13.95" customHeight="1">
      <c r="B7749" s="16"/>
    </row>
    <row r="7750" spans="2:2" ht="13.95" customHeight="1">
      <c r="B7750" s="16"/>
    </row>
    <row r="7751" spans="2:2" ht="13.95" customHeight="1">
      <c r="B7751" s="16"/>
    </row>
    <row r="7752" spans="2:2" ht="13.95" customHeight="1">
      <c r="B7752" s="16"/>
    </row>
    <row r="7753" spans="2:2" ht="13.95" customHeight="1">
      <c r="B7753" s="16"/>
    </row>
    <row r="7754" spans="2:2" ht="13.95" customHeight="1">
      <c r="B7754" s="16"/>
    </row>
    <row r="7755" spans="2:2" ht="13.95" customHeight="1">
      <c r="B7755" s="16"/>
    </row>
    <row r="7756" spans="2:2" ht="13.95" customHeight="1">
      <c r="B7756" s="16"/>
    </row>
    <row r="7757" spans="2:2" ht="13.95" customHeight="1">
      <c r="B7757" s="16"/>
    </row>
    <row r="7758" spans="2:2" ht="13.95" customHeight="1">
      <c r="B7758" s="16"/>
    </row>
    <row r="7759" spans="2:2" ht="13.95" customHeight="1">
      <c r="B7759" s="16"/>
    </row>
    <row r="7760" spans="2:2" ht="13.95" customHeight="1">
      <c r="B7760" s="16"/>
    </row>
    <row r="7761" spans="2:2" ht="13.95" customHeight="1">
      <c r="B7761" s="16"/>
    </row>
    <row r="7762" spans="2:2" ht="13.95" customHeight="1">
      <c r="B7762" s="16"/>
    </row>
    <row r="7763" spans="2:2" ht="13.95" customHeight="1">
      <c r="B7763" s="16"/>
    </row>
    <row r="7764" spans="2:2" ht="13.95" customHeight="1">
      <c r="B7764" s="16"/>
    </row>
    <row r="7765" spans="2:2" ht="13.95" customHeight="1">
      <c r="B7765" s="16"/>
    </row>
    <row r="7766" spans="2:2" ht="13.95" customHeight="1">
      <c r="B7766" s="16"/>
    </row>
    <row r="7767" spans="2:2" ht="13.95" customHeight="1">
      <c r="B7767" s="16"/>
    </row>
    <row r="7768" spans="2:2" ht="13.95" customHeight="1">
      <c r="B7768" s="16"/>
    </row>
    <row r="7769" spans="2:2" ht="13.95" customHeight="1">
      <c r="B7769" s="16"/>
    </row>
    <row r="7770" spans="2:2" ht="13.95" customHeight="1">
      <c r="B7770" s="16"/>
    </row>
    <row r="7771" spans="2:2" ht="13.95" customHeight="1">
      <c r="B7771" s="16"/>
    </row>
    <row r="7772" spans="2:2" ht="13.95" customHeight="1">
      <c r="B7772" s="16"/>
    </row>
    <row r="7773" spans="2:2" ht="13.95" customHeight="1">
      <c r="B7773" s="16"/>
    </row>
    <row r="7774" spans="2:2" ht="13.95" customHeight="1">
      <c r="B7774" s="16"/>
    </row>
    <row r="7775" spans="2:2" ht="13.95" customHeight="1">
      <c r="B7775" s="16"/>
    </row>
    <row r="7776" spans="2:2" ht="13.95" customHeight="1">
      <c r="B7776" s="16"/>
    </row>
    <row r="7777" spans="2:2" ht="13.95" customHeight="1">
      <c r="B7777" s="16"/>
    </row>
    <row r="7778" spans="2:2" ht="13.95" customHeight="1">
      <c r="B7778" s="16"/>
    </row>
    <row r="7779" spans="2:2" ht="13.95" customHeight="1">
      <c r="B7779" s="16"/>
    </row>
    <row r="7780" spans="2:2" ht="13.95" customHeight="1">
      <c r="B7780" s="16"/>
    </row>
    <row r="7781" spans="2:2" ht="13.95" customHeight="1">
      <c r="B7781" s="16"/>
    </row>
    <row r="7782" spans="2:2" ht="13.95" customHeight="1">
      <c r="B7782" s="16"/>
    </row>
    <row r="7783" spans="2:2" ht="13.95" customHeight="1">
      <c r="B7783" s="16"/>
    </row>
    <row r="7784" spans="2:2" ht="13.95" customHeight="1">
      <c r="B7784" s="16"/>
    </row>
    <row r="7785" spans="2:2" ht="13.95" customHeight="1">
      <c r="B7785" s="16"/>
    </row>
    <row r="7786" spans="2:2" ht="13.95" customHeight="1">
      <c r="B7786" s="16"/>
    </row>
    <row r="7787" spans="2:2" ht="13.95" customHeight="1">
      <c r="B7787" s="16"/>
    </row>
    <row r="7788" spans="2:2" ht="13.95" customHeight="1">
      <c r="B7788" s="16"/>
    </row>
    <row r="7789" spans="2:2" ht="13.95" customHeight="1">
      <c r="B7789" s="16"/>
    </row>
    <row r="7790" spans="2:2" ht="13.95" customHeight="1">
      <c r="B7790" s="16"/>
    </row>
    <row r="7791" spans="2:2" ht="13.95" customHeight="1">
      <c r="B7791" s="16"/>
    </row>
    <row r="7792" spans="2:2" ht="13.95" customHeight="1">
      <c r="B7792" s="16"/>
    </row>
    <row r="7793" spans="2:2" ht="13.95" customHeight="1">
      <c r="B7793" s="16"/>
    </row>
    <row r="7794" spans="2:2" ht="13.95" customHeight="1">
      <c r="B7794" s="16"/>
    </row>
    <row r="7795" spans="2:2" ht="13.95" customHeight="1">
      <c r="B7795" s="16"/>
    </row>
    <row r="7796" spans="2:2" ht="13.95" customHeight="1">
      <c r="B7796" s="16"/>
    </row>
    <row r="7797" spans="2:2" ht="13.95" customHeight="1">
      <c r="B7797" s="16"/>
    </row>
    <row r="7798" spans="2:2" ht="13.95" customHeight="1">
      <c r="B7798" s="16"/>
    </row>
    <row r="7799" spans="2:2" ht="13.95" customHeight="1">
      <c r="B7799" s="16"/>
    </row>
    <row r="7800" spans="2:2" ht="13.95" customHeight="1">
      <c r="B7800" s="16"/>
    </row>
    <row r="7801" spans="2:2" ht="13.95" customHeight="1">
      <c r="B7801" s="16"/>
    </row>
    <row r="7802" spans="2:2" ht="13.95" customHeight="1">
      <c r="B7802" s="16"/>
    </row>
    <row r="7803" spans="2:2" ht="13.95" customHeight="1">
      <c r="B7803" s="16"/>
    </row>
    <row r="7804" spans="2:2" ht="13.95" customHeight="1">
      <c r="B7804" s="16"/>
    </row>
    <row r="7805" spans="2:2" ht="13.95" customHeight="1">
      <c r="B7805" s="16"/>
    </row>
    <row r="7806" spans="2:2" ht="13.95" customHeight="1">
      <c r="B7806" s="16"/>
    </row>
    <row r="7807" spans="2:2" ht="13.95" customHeight="1">
      <c r="B7807" s="16"/>
    </row>
    <row r="7808" spans="2:2" ht="13.95" customHeight="1">
      <c r="B7808" s="16"/>
    </row>
    <row r="7809" spans="2:2" ht="13.95" customHeight="1">
      <c r="B7809" s="16"/>
    </row>
    <row r="7810" spans="2:2" ht="13.95" customHeight="1">
      <c r="B7810" s="16"/>
    </row>
    <row r="7811" spans="2:2" ht="13.95" customHeight="1">
      <c r="B7811" s="16"/>
    </row>
    <row r="7812" spans="2:2" ht="13.95" customHeight="1">
      <c r="B7812" s="16"/>
    </row>
    <row r="7813" spans="2:2" ht="13.95" customHeight="1">
      <c r="B7813" s="16"/>
    </row>
    <row r="7814" spans="2:2" ht="13.95" customHeight="1">
      <c r="B7814" s="16"/>
    </row>
    <row r="7815" spans="2:2" ht="13.95" customHeight="1">
      <c r="B7815" s="16"/>
    </row>
    <row r="7816" spans="2:2" ht="13.95" customHeight="1">
      <c r="B7816" s="16"/>
    </row>
    <row r="7817" spans="2:2" ht="13.95" customHeight="1">
      <c r="B7817" s="16"/>
    </row>
    <row r="7818" spans="2:2" ht="13.95" customHeight="1">
      <c r="B7818" s="16"/>
    </row>
    <row r="7819" spans="2:2" ht="13.95" customHeight="1">
      <c r="B7819" s="16"/>
    </row>
    <row r="7820" spans="2:2" ht="13.95" customHeight="1">
      <c r="B7820" s="16"/>
    </row>
    <row r="7821" spans="2:2" ht="13.95" customHeight="1">
      <c r="B7821" s="16"/>
    </row>
    <row r="7822" spans="2:2" ht="13.95" customHeight="1">
      <c r="B7822" s="16"/>
    </row>
    <row r="7823" spans="2:2" ht="13.95" customHeight="1">
      <c r="B7823" s="16"/>
    </row>
    <row r="7824" spans="2:2" ht="13.95" customHeight="1">
      <c r="B7824" s="16"/>
    </row>
    <row r="7825" spans="2:2" ht="13.95" customHeight="1">
      <c r="B7825" s="16"/>
    </row>
    <row r="7826" spans="2:2" ht="13.95" customHeight="1">
      <c r="B7826" s="16"/>
    </row>
    <row r="7827" spans="2:2" ht="13.95" customHeight="1">
      <c r="B7827" s="16"/>
    </row>
    <row r="7828" spans="2:2" ht="13.95" customHeight="1">
      <c r="B7828" s="16"/>
    </row>
    <row r="7829" spans="2:2" ht="13.95" customHeight="1">
      <c r="B7829" s="16"/>
    </row>
    <row r="7830" spans="2:2" ht="13.95" customHeight="1">
      <c r="B7830" s="16"/>
    </row>
    <row r="7831" spans="2:2" ht="13.95" customHeight="1">
      <c r="B7831" s="16"/>
    </row>
    <row r="7832" spans="2:2" ht="13.95" customHeight="1">
      <c r="B7832" s="16"/>
    </row>
    <row r="7833" spans="2:2" ht="13.95" customHeight="1">
      <c r="B7833" s="16"/>
    </row>
    <row r="7834" spans="2:2" ht="13.95" customHeight="1">
      <c r="B7834" s="16"/>
    </row>
    <row r="7835" spans="2:2" ht="13.95" customHeight="1">
      <c r="B7835" s="16"/>
    </row>
    <row r="7836" spans="2:2" ht="13.95" customHeight="1">
      <c r="B7836" s="16"/>
    </row>
    <row r="7837" spans="2:2" ht="13.95" customHeight="1">
      <c r="B7837" s="16"/>
    </row>
    <row r="7838" spans="2:2" ht="13.95" customHeight="1">
      <c r="B7838" s="16"/>
    </row>
    <row r="7839" spans="2:2" ht="13.95" customHeight="1">
      <c r="B7839" s="16"/>
    </row>
    <row r="7840" spans="2:2" ht="13.95" customHeight="1">
      <c r="B7840" s="16"/>
    </row>
    <row r="7841" spans="2:2" ht="13.95" customHeight="1">
      <c r="B7841" s="16"/>
    </row>
    <row r="7842" spans="2:2" ht="13.95" customHeight="1">
      <c r="B7842" s="16"/>
    </row>
    <row r="7843" spans="2:2" ht="13.95" customHeight="1">
      <c r="B7843" s="16"/>
    </row>
    <row r="7844" spans="2:2" ht="13.95" customHeight="1">
      <c r="B7844" s="16"/>
    </row>
    <row r="7845" spans="2:2" ht="13.95" customHeight="1">
      <c r="B7845" s="16"/>
    </row>
    <row r="7846" spans="2:2" ht="13.95" customHeight="1">
      <c r="B7846" s="16"/>
    </row>
    <row r="7847" spans="2:2" ht="13.95" customHeight="1">
      <c r="B7847" s="16"/>
    </row>
    <row r="7848" spans="2:2" ht="13.95" customHeight="1">
      <c r="B7848" s="16"/>
    </row>
    <row r="7849" spans="2:2" ht="13.95" customHeight="1">
      <c r="B7849" s="16"/>
    </row>
    <row r="7850" spans="2:2" ht="13.95" customHeight="1">
      <c r="B7850" s="16"/>
    </row>
    <row r="7851" spans="2:2" ht="13.95" customHeight="1">
      <c r="B7851" s="16"/>
    </row>
    <row r="7852" spans="2:2" ht="13.95" customHeight="1">
      <c r="B7852" s="16"/>
    </row>
    <row r="7853" spans="2:2" ht="13.95" customHeight="1">
      <c r="B7853" s="16"/>
    </row>
    <row r="7854" spans="2:2" ht="13.95" customHeight="1">
      <c r="B7854" s="16"/>
    </row>
    <row r="7855" spans="2:2" ht="13.95" customHeight="1">
      <c r="B7855" s="16"/>
    </row>
    <row r="7856" spans="2:2" ht="13.95" customHeight="1">
      <c r="B7856" s="16"/>
    </row>
    <row r="7857" spans="2:2" ht="13.95" customHeight="1">
      <c r="B7857" s="16"/>
    </row>
    <row r="7858" spans="2:2" ht="13.95" customHeight="1">
      <c r="B7858" s="16"/>
    </row>
    <row r="7859" spans="2:2" ht="13.95" customHeight="1">
      <c r="B7859" s="16"/>
    </row>
    <row r="7860" spans="2:2" ht="13.95" customHeight="1">
      <c r="B7860" s="16"/>
    </row>
    <row r="7861" spans="2:2" ht="13.95" customHeight="1">
      <c r="B7861" s="16"/>
    </row>
    <row r="7862" spans="2:2" ht="13.95" customHeight="1">
      <c r="B7862" s="16"/>
    </row>
    <row r="7863" spans="2:2" ht="13.95" customHeight="1">
      <c r="B7863" s="16"/>
    </row>
    <row r="7864" spans="2:2" ht="13.95" customHeight="1">
      <c r="B7864" s="16"/>
    </row>
    <row r="7865" spans="2:2" ht="13.95" customHeight="1">
      <c r="B7865" s="16"/>
    </row>
    <row r="7866" spans="2:2" ht="13.95" customHeight="1">
      <c r="B7866" s="16"/>
    </row>
    <row r="7867" spans="2:2" ht="13.95" customHeight="1">
      <c r="B7867" s="16"/>
    </row>
    <row r="7868" spans="2:2" ht="13.95" customHeight="1">
      <c r="B7868" s="16"/>
    </row>
    <row r="7869" spans="2:2" ht="13.95" customHeight="1">
      <c r="B7869" s="16"/>
    </row>
    <row r="7870" spans="2:2" ht="13.95" customHeight="1">
      <c r="B7870" s="16"/>
    </row>
    <row r="7871" spans="2:2" ht="13.95" customHeight="1">
      <c r="B7871" s="16"/>
    </row>
    <row r="7872" spans="2:2" ht="13.95" customHeight="1">
      <c r="B7872" s="16"/>
    </row>
    <row r="7873" spans="2:2" ht="13.95" customHeight="1">
      <c r="B7873" s="16"/>
    </row>
    <row r="7874" spans="2:2" ht="13.95" customHeight="1">
      <c r="B7874" s="16"/>
    </row>
    <row r="7875" spans="2:2" ht="13.95" customHeight="1">
      <c r="B7875" s="16"/>
    </row>
    <row r="7876" spans="2:2" ht="13.95" customHeight="1">
      <c r="B7876" s="16"/>
    </row>
    <row r="7877" spans="2:2" ht="13.95" customHeight="1">
      <c r="B7877" s="16"/>
    </row>
    <row r="7878" spans="2:2" ht="13.95" customHeight="1">
      <c r="B7878" s="16"/>
    </row>
    <row r="7879" spans="2:2" ht="13.95" customHeight="1">
      <c r="B7879" s="16"/>
    </row>
    <row r="7880" spans="2:2" ht="13.95" customHeight="1">
      <c r="B7880" s="16"/>
    </row>
    <row r="7881" spans="2:2" ht="13.95" customHeight="1">
      <c r="B7881" s="16"/>
    </row>
    <row r="7882" spans="2:2" ht="13.95" customHeight="1">
      <c r="B7882" s="16"/>
    </row>
    <row r="7883" spans="2:2" ht="13.95" customHeight="1">
      <c r="B7883" s="16"/>
    </row>
    <row r="7884" spans="2:2" ht="13.95" customHeight="1">
      <c r="B7884" s="16"/>
    </row>
    <row r="7885" spans="2:2" ht="13.95" customHeight="1">
      <c r="B7885" s="16"/>
    </row>
    <row r="7886" spans="2:2" ht="13.95" customHeight="1">
      <c r="B7886" s="16"/>
    </row>
    <row r="7887" spans="2:2" ht="13.95" customHeight="1">
      <c r="B7887" s="16"/>
    </row>
    <row r="7888" spans="2:2" ht="13.95" customHeight="1">
      <c r="B7888" s="16"/>
    </row>
    <row r="7889" spans="2:2" ht="13.95" customHeight="1">
      <c r="B7889" s="16"/>
    </row>
    <row r="7890" spans="2:2" ht="13.95" customHeight="1">
      <c r="B7890" s="16"/>
    </row>
    <row r="7891" spans="2:2" ht="13.95" customHeight="1">
      <c r="B7891" s="16"/>
    </row>
    <row r="7892" spans="2:2" ht="13.95" customHeight="1">
      <c r="B7892" s="16"/>
    </row>
    <row r="7893" spans="2:2" ht="13.95" customHeight="1">
      <c r="B7893" s="16"/>
    </row>
    <row r="7894" spans="2:2" ht="13.95" customHeight="1">
      <c r="B7894" s="16"/>
    </row>
    <row r="7895" spans="2:2" ht="13.95" customHeight="1">
      <c r="B7895" s="16"/>
    </row>
    <row r="7896" spans="2:2" ht="13.95" customHeight="1">
      <c r="B7896" s="16"/>
    </row>
    <row r="7897" spans="2:2" ht="13.95" customHeight="1">
      <c r="B7897" s="16"/>
    </row>
    <row r="7898" spans="2:2" ht="13.95" customHeight="1">
      <c r="B7898" s="16"/>
    </row>
    <row r="7899" spans="2:2" ht="13.95" customHeight="1">
      <c r="B7899" s="16"/>
    </row>
    <row r="7900" spans="2:2" ht="13.95" customHeight="1">
      <c r="B7900" s="16"/>
    </row>
    <row r="7901" spans="2:2" ht="13.95" customHeight="1">
      <c r="B7901" s="16"/>
    </row>
    <row r="7902" spans="2:2" ht="13.95" customHeight="1">
      <c r="B7902" s="16"/>
    </row>
    <row r="7903" spans="2:2" ht="13.95" customHeight="1">
      <c r="B7903" s="16"/>
    </row>
    <row r="7904" spans="2:2" ht="13.95" customHeight="1">
      <c r="B7904" s="16"/>
    </row>
    <row r="7905" spans="2:2" ht="13.95" customHeight="1">
      <c r="B7905" s="16"/>
    </row>
    <row r="7906" spans="2:2" ht="13.95" customHeight="1">
      <c r="B7906" s="16"/>
    </row>
    <row r="7907" spans="2:2" ht="13.95" customHeight="1">
      <c r="B7907" s="16"/>
    </row>
    <row r="7908" spans="2:2" ht="13.95" customHeight="1">
      <c r="B7908" s="16"/>
    </row>
    <row r="7909" spans="2:2" ht="13.95" customHeight="1">
      <c r="B7909" s="16"/>
    </row>
    <row r="7910" spans="2:2" ht="13.95" customHeight="1">
      <c r="B7910" s="16"/>
    </row>
    <row r="7911" spans="2:2" ht="13.95" customHeight="1">
      <c r="B7911" s="16"/>
    </row>
    <row r="7912" spans="2:2" ht="13.95" customHeight="1">
      <c r="B7912" s="16"/>
    </row>
    <row r="7913" spans="2:2" ht="13.95" customHeight="1">
      <c r="B7913" s="16"/>
    </row>
    <row r="7914" spans="2:2" ht="13.95" customHeight="1">
      <c r="B7914" s="16"/>
    </row>
    <row r="7915" spans="2:2" ht="13.95" customHeight="1">
      <c r="B7915" s="16"/>
    </row>
    <row r="7916" spans="2:2" ht="13.95" customHeight="1">
      <c r="B7916" s="16"/>
    </row>
    <row r="7917" spans="2:2" ht="13.95" customHeight="1">
      <c r="B7917" s="16"/>
    </row>
    <row r="7918" spans="2:2" ht="13.95" customHeight="1">
      <c r="B7918" s="16"/>
    </row>
    <row r="7919" spans="2:2" ht="13.95" customHeight="1">
      <c r="B7919" s="16"/>
    </row>
    <row r="7920" spans="2:2" ht="13.95" customHeight="1">
      <c r="B7920" s="16"/>
    </row>
    <row r="7921" spans="2:2" ht="13.95" customHeight="1">
      <c r="B7921" s="16"/>
    </row>
    <row r="7922" spans="2:2" ht="13.95" customHeight="1">
      <c r="B7922" s="16"/>
    </row>
    <row r="7923" spans="2:2" ht="13.95" customHeight="1">
      <c r="B7923" s="16"/>
    </row>
    <row r="7924" spans="2:2" ht="13.95" customHeight="1">
      <c r="B7924" s="16"/>
    </row>
    <row r="7925" spans="2:2" ht="13.95" customHeight="1">
      <c r="B7925" s="16"/>
    </row>
    <row r="7926" spans="2:2" ht="13.95" customHeight="1">
      <c r="B7926" s="16"/>
    </row>
    <row r="7927" spans="2:2" ht="13.95" customHeight="1">
      <c r="B7927" s="16"/>
    </row>
    <row r="7928" spans="2:2" ht="13.95" customHeight="1">
      <c r="B7928" s="16"/>
    </row>
    <row r="7929" spans="2:2" ht="13.95" customHeight="1">
      <c r="B7929" s="16"/>
    </row>
    <row r="7930" spans="2:2" ht="13.95" customHeight="1">
      <c r="B7930" s="16"/>
    </row>
    <row r="7931" spans="2:2" ht="13.95" customHeight="1">
      <c r="B7931" s="16"/>
    </row>
    <row r="7932" spans="2:2" ht="13.95" customHeight="1">
      <c r="B7932" s="16"/>
    </row>
    <row r="7933" spans="2:2" ht="13.95" customHeight="1">
      <c r="B7933" s="16"/>
    </row>
    <row r="7934" spans="2:2" ht="13.95" customHeight="1">
      <c r="B7934" s="16"/>
    </row>
    <row r="7935" spans="2:2" ht="13.95" customHeight="1">
      <c r="B7935" s="16"/>
    </row>
    <row r="7936" spans="2:2" ht="13.95" customHeight="1">
      <c r="B7936" s="16"/>
    </row>
    <row r="7937" spans="2:2" ht="13.95" customHeight="1">
      <c r="B7937" s="16"/>
    </row>
    <row r="7938" spans="2:2" ht="13.95" customHeight="1">
      <c r="B7938" s="16"/>
    </row>
    <row r="7939" spans="2:2" ht="13.95" customHeight="1">
      <c r="B7939" s="16"/>
    </row>
    <row r="7940" spans="2:2" ht="13.95" customHeight="1">
      <c r="B7940" s="16"/>
    </row>
    <row r="7941" spans="2:2" ht="13.95" customHeight="1">
      <c r="B7941" s="16"/>
    </row>
    <row r="7942" spans="2:2" ht="13.95" customHeight="1">
      <c r="B7942" s="16"/>
    </row>
    <row r="7943" spans="2:2" ht="13.95" customHeight="1">
      <c r="B7943" s="16"/>
    </row>
    <row r="7944" spans="2:2" ht="13.95" customHeight="1">
      <c r="B7944" s="16"/>
    </row>
    <row r="7945" spans="2:2" ht="13.95" customHeight="1">
      <c r="B7945" s="16"/>
    </row>
    <row r="7946" spans="2:2" ht="13.95" customHeight="1">
      <c r="B7946" s="16"/>
    </row>
    <row r="7947" spans="2:2" ht="13.95" customHeight="1">
      <c r="B7947" s="16"/>
    </row>
    <row r="7948" spans="2:2" ht="13.95" customHeight="1">
      <c r="B7948" s="16"/>
    </row>
    <row r="7949" spans="2:2" ht="13.95" customHeight="1">
      <c r="B7949" s="16"/>
    </row>
    <row r="7950" spans="2:2" ht="13.95" customHeight="1">
      <c r="B7950" s="16"/>
    </row>
    <row r="7951" spans="2:2" ht="13.95" customHeight="1">
      <c r="B7951" s="16"/>
    </row>
    <row r="7952" spans="2:2" ht="13.95" customHeight="1">
      <c r="B7952" s="16"/>
    </row>
    <row r="7953" spans="2:2" ht="13.95" customHeight="1">
      <c r="B7953" s="16"/>
    </row>
    <row r="7954" spans="2:2" ht="13.95" customHeight="1">
      <c r="B7954" s="16"/>
    </row>
    <row r="7955" spans="2:2" ht="13.95" customHeight="1">
      <c r="B7955" s="16"/>
    </row>
    <row r="7956" spans="2:2" ht="13.95" customHeight="1">
      <c r="B7956" s="16"/>
    </row>
    <row r="7957" spans="2:2" ht="13.95" customHeight="1">
      <c r="B7957" s="16"/>
    </row>
    <row r="7958" spans="2:2" ht="13.95" customHeight="1">
      <c r="B7958" s="16"/>
    </row>
    <row r="7959" spans="2:2" ht="13.95" customHeight="1">
      <c r="B7959" s="16"/>
    </row>
    <row r="7960" spans="2:2" ht="13.95" customHeight="1">
      <c r="B7960" s="16"/>
    </row>
    <row r="7961" spans="2:2" ht="13.95" customHeight="1">
      <c r="B7961" s="16"/>
    </row>
    <row r="7962" spans="2:2" ht="13.95" customHeight="1">
      <c r="B7962" s="16"/>
    </row>
    <row r="7963" spans="2:2" ht="13.95" customHeight="1">
      <c r="B7963" s="16"/>
    </row>
    <row r="7964" spans="2:2" ht="13.95" customHeight="1">
      <c r="B7964" s="16"/>
    </row>
    <row r="7965" spans="2:2" ht="13.95" customHeight="1">
      <c r="B7965" s="16"/>
    </row>
    <row r="7966" spans="2:2" ht="13.95" customHeight="1">
      <c r="B7966" s="16"/>
    </row>
    <row r="7967" spans="2:2" ht="13.95" customHeight="1">
      <c r="B7967" s="16"/>
    </row>
    <row r="7968" spans="2:2" ht="13.95" customHeight="1">
      <c r="B7968" s="16"/>
    </row>
    <row r="7969" spans="2:2" ht="13.95" customHeight="1">
      <c r="B7969" s="16"/>
    </row>
    <row r="7970" spans="2:2" ht="13.95" customHeight="1">
      <c r="B7970" s="16"/>
    </row>
    <row r="7971" spans="2:2" ht="13.95" customHeight="1">
      <c r="B7971" s="16"/>
    </row>
    <row r="7972" spans="2:2" ht="13.95" customHeight="1">
      <c r="B7972" s="16"/>
    </row>
    <row r="7973" spans="2:2" ht="13.95" customHeight="1">
      <c r="B7973" s="16"/>
    </row>
    <row r="7974" spans="2:2" ht="13.95" customHeight="1">
      <c r="B7974" s="16"/>
    </row>
    <row r="7975" spans="2:2" ht="13.95" customHeight="1">
      <c r="B7975" s="16"/>
    </row>
    <row r="7976" spans="2:2" ht="13.95" customHeight="1">
      <c r="B7976" s="16"/>
    </row>
    <row r="7977" spans="2:2" ht="13.95" customHeight="1">
      <c r="B7977" s="16"/>
    </row>
    <row r="7978" spans="2:2" ht="13.95" customHeight="1">
      <c r="B7978" s="16"/>
    </row>
    <row r="7979" spans="2:2" ht="13.95" customHeight="1">
      <c r="B7979" s="16"/>
    </row>
    <row r="7980" spans="2:2" ht="13.95" customHeight="1">
      <c r="B7980" s="16"/>
    </row>
    <row r="7981" spans="2:2" ht="13.95" customHeight="1">
      <c r="B7981" s="16"/>
    </row>
    <row r="7982" spans="2:2" ht="13.95" customHeight="1">
      <c r="B7982" s="16"/>
    </row>
    <row r="7983" spans="2:2" ht="13.95" customHeight="1">
      <c r="B7983" s="16"/>
    </row>
    <row r="7984" spans="2:2" ht="13.95" customHeight="1">
      <c r="B7984" s="16"/>
    </row>
    <row r="7985" spans="2:2" ht="13.95" customHeight="1">
      <c r="B7985" s="16"/>
    </row>
    <row r="7986" spans="2:2" ht="13.95" customHeight="1">
      <c r="B7986" s="16"/>
    </row>
    <row r="7987" spans="2:2" ht="13.95" customHeight="1">
      <c r="B7987" s="16"/>
    </row>
    <row r="7988" spans="2:2" ht="13.95" customHeight="1">
      <c r="B7988" s="16"/>
    </row>
    <row r="7989" spans="2:2" ht="13.95" customHeight="1">
      <c r="B7989" s="16"/>
    </row>
    <row r="7990" spans="2:2" ht="13.95" customHeight="1">
      <c r="B7990" s="16"/>
    </row>
    <row r="7991" spans="2:2" ht="13.95" customHeight="1">
      <c r="B7991" s="16"/>
    </row>
    <row r="7992" spans="2:2" ht="13.95" customHeight="1">
      <c r="B7992" s="16"/>
    </row>
    <row r="7993" spans="2:2" ht="13.95" customHeight="1">
      <c r="B7993" s="16"/>
    </row>
    <row r="7994" spans="2:2" ht="13.95" customHeight="1">
      <c r="B7994" s="16"/>
    </row>
    <row r="7995" spans="2:2" ht="13.95" customHeight="1">
      <c r="B7995" s="16"/>
    </row>
    <row r="7996" spans="2:2" ht="13.95" customHeight="1">
      <c r="B7996" s="16"/>
    </row>
    <row r="7997" spans="2:2" ht="13.95" customHeight="1">
      <c r="B7997" s="16"/>
    </row>
    <row r="7998" spans="2:2" ht="13.95" customHeight="1">
      <c r="B7998" s="16"/>
    </row>
    <row r="7999" spans="2:2" ht="13.95" customHeight="1">
      <c r="B7999" s="16"/>
    </row>
    <row r="8000" spans="2:2" ht="13.95" customHeight="1">
      <c r="B8000" s="16"/>
    </row>
    <row r="8001" spans="2:2" ht="13.95" customHeight="1">
      <c r="B8001" s="16"/>
    </row>
    <row r="8002" spans="2:2" ht="13.95" customHeight="1">
      <c r="B8002" s="16"/>
    </row>
    <row r="8003" spans="2:2" ht="13.95" customHeight="1">
      <c r="B8003" s="16"/>
    </row>
    <row r="8004" spans="2:2" ht="13.95" customHeight="1">
      <c r="B8004" s="16"/>
    </row>
    <row r="8005" spans="2:2" ht="13.95" customHeight="1">
      <c r="B8005" s="16"/>
    </row>
    <row r="8006" spans="2:2" ht="13.95" customHeight="1">
      <c r="B8006" s="16"/>
    </row>
    <row r="8007" spans="2:2" ht="13.95" customHeight="1">
      <c r="B8007" s="16"/>
    </row>
    <row r="8008" spans="2:2" ht="13.95" customHeight="1">
      <c r="B8008" s="16"/>
    </row>
    <row r="8009" spans="2:2" ht="13.95" customHeight="1">
      <c r="B8009" s="16"/>
    </row>
    <row r="8010" spans="2:2" ht="13.95" customHeight="1">
      <c r="B8010" s="16"/>
    </row>
    <row r="8011" spans="2:2" ht="13.95" customHeight="1">
      <c r="B8011" s="16"/>
    </row>
    <row r="8012" spans="2:2" ht="13.95" customHeight="1">
      <c r="B8012" s="16"/>
    </row>
    <row r="8013" spans="2:2" ht="13.95" customHeight="1">
      <c r="B8013" s="16"/>
    </row>
    <row r="8014" spans="2:2" ht="13.95" customHeight="1">
      <c r="B8014" s="16"/>
    </row>
    <row r="8015" spans="2:2" ht="13.95" customHeight="1">
      <c r="B8015" s="16"/>
    </row>
    <row r="8016" spans="2:2" ht="13.95" customHeight="1">
      <c r="B8016" s="16"/>
    </row>
    <row r="8017" spans="2:2" ht="13.95" customHeight="1">
      <c r="B8017" s="16"/>
    </row>
    <row r="8018" spans="2:2" ht="13.95" customHeight="1">
      <c r="B8018" s="16"/>
    </row>
    <row r="8019" spans="2:2" ht="13.95" customHeight="1">
      <c r="B8019" s="16"/>
    </row>
    <row r="8020" spans="2:2" ht="13.95" customHeight="1">
      <c r="B8020" s="16"/>
    </row>
    <row r="8021" spans="2:2" ht="13.95" customHeight="1">
      <c r="B8021" s="16"/>
    </row>
    <row r="8022" spans="2:2" ht="13.95" customHeight="1">
      <c r="B8022" s="16"/>
    </row>
    <row r="8023" spans="2:2" ht="13.95" customHeight="1">
      <c r="B8023" s="16"/>
    </row>
    <row r="8024" spans="2:2" ht="13.95" customHeight="1">
      <c r="B8024" s="16"/>
    </row>
    <row r="8025" spans="2:2" ht="13.95" customHeight="1">
      <c r="B8025" s="16"/>
    </row>
    <row r="8026" spans="2:2" ht="13.95" customHeight="1">
      <c r="B8026" s="16"/>
    </row>
    <row r="8027" spans="2:2" ht="13.95" customHeight="1">
      <c r="B8027" s="16"/>
    </row>
    <row r="8028" spans="2:2" ht="13.95" customHeight="1">
      <c r="B8028" s="16"/>
    </row>
    <row r="8029" spans="2:2" ht="13.95" customHeight="1">
      <c r="B8029" s="16"/>
    </row>
    <row r="8030" spans="2:2" ht="13.95" customHeight="1">
      <c r="B8030" s="16"/>
    </row>
    <row r="8031" spans="2:2" ht="13.95" customHeight="1">
      <c r="B8031" s="16"/>
    </row>
    <row r="8032" spans="2:2" ht="13.95" customHeight="1">
      <c r="B8032" s="16"/>
    </row>
    <row r="8033" spans="2:2" ht="13.95" customHeight="1">
      <c r="B8033" s="16"/>
    </row>
    <row r="8034" spans="2:2" ht="13.95" customHeight="1">
      <c r="B8034" s="16"/>
    </row>
    <row r="8035" spans="2:2" ht="13.95" customHeight="1">
      <c r="B8035" s="16"/>
    </row>
    <row r="8036" spans="2:2" ht="13.95" customHeight="1">
      <c r="B8036" s="16"/>
    </row>
    <row r="8037" spans="2:2" ht="13.95" customHeight="1">
      <c r="B8037" s="16"/>
    </row>
    <row r="8038" spans="2:2" ht="13.95" customHeight="1">
      <c r="B8038" s="16"/>
    </row>
    <row r="8039" spans="2:2" ht="13.95" customHeight="1">
      <c r="B8039" s="16"/>
    </row>
    <row r="8040" spans="2:2" ht="13.95" customHeight="1">
      <c r="B8040" s="16"/>
    </row>
    <row r="8041" spans="2:2" ht="13.95" customHeight="1">
      <c r="B8041" s="16"/>
    </row>
    <row r="8042" spans="2:2" ht="13.95" customHeight="1">
      <c r="B8042" s="16"/>
    </row>
    <row r="8043" spans="2:2" ht="13.95" customHeight="1">
      <c r="B8043" s="16"/>
    </row>
    <row r="8044" spans="2:2" ht="13.95" customHeight="1">
      <c r="B8044" s="16"/>
    </row>
    <row r="8045" spans="2:2" ht="13.95" customHeight="1">
      <c r="B8045" s="16"/>
    </row>
    <row r="8046" spans="2:2" ht="13.95" customHeight="1">
      <c r="B8046" s="16"/>
    </row>
    <row r="8047" spans="2:2" ht="13.95" customHeight="1">
      <c r="B8047" s="16"/>
    </row>
    <row r="8048" spans="2:2" ht="13.95" customHeight="1">
      <c r="B8048" s="16"/>
    </row>
    <row r="8049" spans="2:2" ht="13.95" customHeight="1">
      <c r="B8049" s="16"/>
    </row>
    <row r="8050" spans="2:2" ht="13.95" customHeight="1">
      <c r="B8050" s="16"/>
    </row>
    <row r="8051" spans="2:2" ht="13.95" customHeight="1">
      <c r="B8051" s="16"/>
    </row>
    <row r="8052" spans="2:2" ht="13.95" customHeight="1">
      <c r="B8052" s="16"/>
    </row>
    <row r="8053" spans="2:2" ht="13.95" customHeight="1">
      <c r="B8053" s="16"/>
    </row>
    <row r="8054" spans="2:2" ht="13.95" customHeight="1">
      <c r="B8054" s="16"/>
    </row>
    <row r="8055" spans="2:2" ht="13.95" customHeight="1">
      <c r="B8055" s="16"/>
    </row>
    <row r="8056" spans="2:2" ht="13.95" customHeight="1">
      <c r="B8056" s="16"/>
    </row>
    <row r="8057" spans="2:2" ht="13.95" customHeight="1">
      <c r="B8057" s="16"/>
    </row>
    <row r="8058" spans="2:2" ht="13.95" customHeight="1">
      <c r="B8058" s="16"/>
    </row>
    <row r="8059" spans="2:2" ht="13.95" customHeight="1">
      <c r="B8059" s="16"/>
    </row>
    <row r="8060" spans="2:2" ht="13.95" customHeight="1">
      <c r="B8060" s="16"/>
    </row>
    <row r="8061" spans="2:2" ht="13.95" customHeight="1">
      <c r="B8061" s="16"/>
    </row>
    <row r="8062" spans="2:2" ht="13.95" customHeight="1">
      <c r="B8062" s="16"/>
    </row>
    <row r="8063" spans="2:2" ht="13.95" customHeight="1">
      <c r="B8063" s="16"/>
    </row>
    <row r="8064" spans="2:2" ht="13.95" customHeight="1">
      <c r="B8064" s="16"/>
    </row>
    <row r="8065" spans="2:2" ht="13.95" customHeight="1">
      <c r="B8065" s="16"/>
    </row>
    <row r="8066" spans="2:2" ht="13.95" customHeight="1">
      <c r="B8066" s="16"/>
    </row>
    <row r="8067" spans="2:2" ht="13.95" customHeight="1">
      <c r="B8067" s="16"/>
    </row>
    <row r="8068" spans="2:2" ht="13.95" customHeight="1">
      <c r="B8068" s="16"/>
    </row>
    <row r="8069" spans="2:2" ht="13.95" customHeight="1">
      <c r="B8069" s="16"/>
    </row>
    <row r="8070" spans="2:2" ht="13.95" customHeight="1">
      <c r="B8070" s="16"/>
    </row>
    <row r="8071" spans="2:2" ht="13.95" customHeight="1">
      <c r="B8071" s="16"/>
    </row>
    <row r="8072" spans="2:2" ht="13.95" customHeight="1">
      <c r="B8072" s="16"/>
    </row>
    <row r="8073" spans="2:2" ht="13.95" customHeight="1">
      <c r="B8073" s="16"/>
    </row>
    <row r="8074" spans="2:2" ht="13.95" customHeight="1">
      <c r="B8074" s="16"/>
    </row>
    <row r="8075" spans="2:2" ht="13.95" customHeight="1">
      <c r="B8075" s="16"/>
    </row>
    <row r="8076" spans="2:2" ht="13.95" customHeight="1">
      <c r="B8076" s="16"/>
    </row>
    <row r="8077" spans="2:2" ht="13.95" customHeight="1">
      <c r="B8077" s="16"/>
    </row>
    <row r="8078" spans="2:2" ht="13.95" customHeight="1">
      <c r="B8078" s="16"/>
    </row>
    <row r="8079" spans="2:2" ht="13.95" customHeight="1">
      <c r="B8079" s="16"/>
    </row>
    <row r="8080" spans="2:2" ht="13.95" customHeight="1">
      <c r="B8080" s="16"/>
    </row>
    <row r="8081" spans="2:2" ht="13.95" customHeight="1">
      <c r="B8081" s="16"/>
    </row>
    <row r="8082" spans="2:2" ht="13.95" customHeight="1">
      <c r="B8082" s="16"/>
    </row>
    <row r="8083" spans="2:2" ht="13.95" customHeight="1">
      <c r="B8083" s="16"/>
    </row>
    <row r="8084" spans="2:2" ht="13.95" customHeight="1">
      <c r="B8084" s="16"/>
    </row>
    <row r="8085" spans="2:2" ht="13.95" customHeight="1">
      <c r="B8085" s="16"/>
    </row>
    <row r="8086" spans="2:2" ht="13.95" customHeight="1">
      <c r="B8086" s="16"/>
    </row>
    <row r="8087" spans="2:2" ht="13.95" customHeight="1">
      <c r="B8087" s="16"/>
    </row>
    <row r="8088" spans="2:2" ht="13.95" customHeight="1">
      <c r="B8088" s="16"/>
    </row>
    <row r="8089" spans="2:2" ht="13.95" customHeight="1">
      <c r="B8089" s="16"/>
    </row>
    <row r="8090" spans="2:2" ht="13.95" customHeight="1">
      <c r="B8090" s="16"/>
    </row>
    <row r="8091" spans="2:2" ht="13.95" customHeight="1">
      <c r="B8091" s="16"/>
    </row>
    <row r="8092" spans="2:2" ht="13.95" customHeight="1">
      <c r="B8092" s="16"/>
    </row>
    <row r="8093" spans="2:2" ht="13.95" customHeight="1">
      <c r="B8093" s="16"/>
    </row>
    <row r="8094" spans="2:2" ht="13.95" customHeight="1">
      <c r="B8094" s="16"/>
    </row>
    <row r="8095" spans="2:2" ht="13.95" customHeight="1">
      <c r="B8095" s="16"/>
    </row>
    <row r="8096" spans="2:2" ht="13.95" customHeight="1">
      <c r="B8096" s="16"/>
    </row>
    <row r="8097" spans="2:2" ht="13.95" customHeight="1">
      <c r="B8097" s="16"/>
    </row>
    <row r="8098" spans="2:2" ht="13.95" customHeight="1">
      <c r="B8098" s="16"/>
    </row>
    <row r="8099" spans="2:2" ht="13.95" customHeight="1">
      <c r="B8099" s="16"/>
    </row>
    <row r="8100" spans="2:2" ht="13.95" customHeight="1">
      <c r="B8100" s="16"/>
    </row>
    <row r="8101" spans="2:2" ht="13.95" customHeight="1">
      <c r="B8101" s="16"/>
    </row>
    <row r="8102" spans="2:2" ht="13.95" customHeight="1">
      <c r="B8102" s="16"/>
    </row>
    <row r="8103" spans="2:2" ht="13.95" customHeight="1">
      <c r="B8103" s="16"/>
    </row>
    <row r="8104" spans="2:2" ht="13.95" customHeight="1">
      <c r="B8104" s="16"/>
    </row>
    <row r="8105" spans="2:2" ht="13.95" customHeight="1">
      <c r="B8105" s="16"/>
    </row>
    <row r="8106" spans="2:2" ht="13.95" customHeight="1">
      <c r="B8106" s="16"/>
    </row>
    <row r="8107" spans="2:2" ht="13.95" customHeight="1">
      <c r="B8107" s="16"/>
    </row>
    <row r="8108" spans="2:2" ht="13.95" customHeight="1">
      <c r="B8108" s="16"/>
    </row>
    <row r="8109" spans="2:2" ht="13.95" customHeight="1">
      <c r="B8109" s="16"/>
    </row>
    <row r="8110" spans="2:2" ht="13.95" customHeight="1">
      <c r="B8110" s="16"/>
    </row>
    <row r="8111" spans="2:2" ht="13.95" customHeight="1">
      <c r="B8111" s="16"/>
    </row>
    <row r="8112" spans="2:2" ht="13.95" customHeight="1">
      <c r="B8112" s="16"/>
    </row>
    <row r="8113" spans="2:2" ht="13.95" customHeight="1">
      <c r="B8113" s="16"/>
    </row>
    <row r="8114" spans="2:2" ht="13.95" customHeight="1">
      <c r="B8114" s="16"/>
    </row>
    <row r="8115" spans="2:2" ht="13.95" customHeight="1">
      <c r="B8115" s="16"/>
    </row>
    <row r="8116" spans="2:2" ht="13.95" customHeight="1">
      <c r="B8116" s="16"/>
    </row>
    <row r="8117" spans="2:2" ht="13.95" customHeight="1">
      <c r="B8117" s="16"/>
    </row>
    <row r="8118" spans="2:2" ht="13.95" customHeight="1">
      <c r="B8118" s="16"/>
    </row>
    <row r="8119" spans="2:2" ht="13.95" customHeight="1">
      <c r="B8119" s="16"/>
    </row>
    <row r="8120" spans="2:2" ht="13.95" customHeight="1">
      <c r="B8120" s="16"/>
    </row>
    <row r="8121" spans="2:2" ht="13.95" customHeight="1">
      <c r="B8121" s="16"/>
    </row>
    <row r="8122" spans="2:2" ht="13.95" customHeight="1">
      <c r="B8122" s="16"/>
    </row>
    <row r="8123" spans="2:2" ht="13.95" customHeight="1">
      <c r="B8123" s="16"/>
    </row>
    <row r="8124" spans="2:2" ht="13.95" customHeight="1">
      <c r="B8124" s="16"/>
    </row>
    <row r="8125" spans="2:2" ht="13.95" customHeight="1">
      <c r="B8125" s="16"/>
    </row>
    <row r="8126" spans="2:2" ht="13.95" customHeight="1">
      <c r="B8126" s="16"/>
    </row>
    <row r="8127" spans="2:2" ht="13.95" customHeight="1">
      <c r="B8127" s="16"/>
    </row>
    <row r="8128" spans="2:2" ht="13.95" customHeight="1">
      <c r="B8128" s="16"/>
    </row>
    <row r="8129" spans="2:2" ht="13.95" customHeight="1">
      <c r="B8129" s="16"/>
    </row>
    <row r="8130" spans="2:2" ht="13.95" customHeight="1">
      <c r="B8130" s="16"/>
    </row>
    <row r="8131" spans="2:2" ht="13.95" customHeight="1">
      <c r="B8131" s="16"/>
    </row>
    <row r="8132" spans="2:2" ht="13.95" customHeight="1">
      <c r="B8132" s="16"/>
    </row>
    <row r="8133" spans="2:2" ht="13.95" customHeight="1">
      <c r="B8133" s="16"/>
    </row>
    <row r="8134" spans="2:2" ht="13.95" customHeight="1">
      <c r="B8134" s="16"/>
    </row>
    <row r="8135" spans="2:2" ht="13.95" customHeight="1">
      <c r="B8135" s="16"/>
    </row>
    <row r="8136" spans="2:2" ht="13.95" customHeight="1">
      <c r="B8136" s="16"/>
    </row>
    <row r="8137" spans="2:2" ht="13.95" customHeight="1">
      <c r="B8137" s="16"/>
    </row>
    <row r="8138" spans="2:2" ht="13.95" customHeight="1">
      <c r="B8138" s="16"/>
    </row>
    <row r="8139" spans="2:2" ht="13.95" customHeight="1">
      <c r="B8139" s="16"/>
    </row>
    <row r="8140" spans="2:2" ht="13.95" customHeight="1">
      <c r="B8140" s="16"/>
    </row>
    <row r="8141" spans="2:2" ht="13.95" customHeight="1">
      <c r="B8141" s="16"/>
    </row>
    <row r="8142" spans="2:2" ht="13.95" customHeight="1">
      <c r="B8142" s="16"/>
    </row>
    <row r="8143" spans="2:2" ht="13.95" customHeight="1">
      <c r="B8143" s="16"/>
    </row>
    <row r="8144" spans="2:2" ht="13.95" customHeight="1">
      <c r="B8144" s="16"/>
    </row>
    <row r="8145" spans="2:2" ht="13.95" customHeight="1">
      <c r="B8145" s="16"/>
    </row>
    <row r="8146" spans="2:2" ht="13.95" customHeight="1">
      <c r="B8146" s="16"/>
    </row>
    <row r="8147" spans="2:2" ht="13.95" customHeight="1">
      <c r="B8147" s="16"/>
    </row>
    <row r="8148" spans="2:2" ht="13.95" customHeight="1">
      <c r="B8148" s="16"/>
    </row>
    <row r="8149" spans="2:2" ht="13.95" customHeight="1">
      <c r="B8149" s="16"/>
    </row>
    <row r="8150" spans="2:2" ht="13.95" customHeight="1">
      <c r="B8150" s="16"/>
    </row>
    <row r="8151" spans="2:2" ht="13.95" customHeight="1">
      <c r="B8151" s="16"/>
    </row>
    <row r="8152" spans="2:2" ht="13.95" customHeight="1">
      <c r="B8152" s="16"/>
    </row>
    <row r="8153" spans="2:2" ht="13.95" customHeight="1">
      <c r="B8153" s="16"/>
    </row>
    <row r="8154" spans="2:2" ht="13.95" customHeight="1">
      <c r="B8154" s="16"/>
    </row>
    <row r="8155" spans="2:2" ht="13.95" customHeight="1">
      <c r="B8155" s="16"/>
    </row>
    <row r="8156" spans="2:2" ht="13.95" customHeight="1">
      <c r="B8156" s="16"/>
    </row>
    <row r="8157" spans="2:2" ht="13.95" customHeight="1">
      <c r="B8157" s="16"/>
    </row>
    <row r="8158" spans="2:2" ht="13.95" customHeight="1">
      <c r="B8158" s="16"/>
    </row>
    <row r="8159" spans="2:2" ht="13.95" customHeight="1">
      <c r="B8159" s="16"/>
    </row>
    <row r="8160" spans="2:2" ht="13.95" customHeight="1">
      <c r="B8160" s="16"/>
    </row>
    <row r="8161" spans="2:2" ht="13.95" customHeight="1">
      <c r="B8161" s="16"/>
    </row>
    <row r="8162" spans="2:2" ht="13.95" customHeight="1">
      <c r="B8162" s="16"/>
    </row>
    <row r="8163" spans="2:2" ht="13.95" customHeight="1">
      <c r="B8163" s="16"/>
    </row>
    <row r="8164" spans="2:2" ht="13.95" customHeight="1">
      <c r="B8164" s="16"/>
    </row>
    <row r="8165" spans="2:2" ht="13.95" customHeight="1">
      <c r="B8165" s="16"/>
    </row>
    <row r="8166" spans="2:2" ht="13.95" customHeight="1">
      <c r="B8166" s="16"/>
    </row>
    <row r="8167" spans="2:2" ht="13.95" customHeight="1">
      <c r="B8167" s="16"/>
    </row>
    <row r="8168" spans="2:2" ht="13.95" customHeight="1">
      <c r="B8168" s="16"/>
    </row>
    <row r="8169" spans="2:2" ht="13.95" customHeight="1">
      <c r="B8169" s="16"/>
    </row>
    <row r="8170" spans="2:2" ht="13.95" customHeight="1">
      <c r="B8170" s="16"/>
    </row>
    <row r="8171" spans="2:2" ht="13.95" customHeight="1">
      <c r="B8171" s="16"/>
    </row>
    <row r="8172" spans="2:2" ht="13.95" customHeight="1">
      <c r="B8172" s="16"/>
    </row>
    <row r="8173" spans="2:2" ht="13.95" customHeight="1">
      <c r="B8173" s="16"/>
    </row>
    <row r="8174" spans="2:2" ht="13.95" customHeight="1">
      <c r="B8174" s="16"/>
    </row>
    <row r="8175" spans="2:2" ht="13.95" customHeight="1">
      <c r="B8175" s="16"/>
    </row>
    <row r="8176" spans="2:2" ht="13.95" customHeight="1">
      <c r="B8176" s="16"/>
    </row>
    <row r="8177" spans="2:2" ht="13.95" customHeight="1">
      <c r="B8177" s="16"/>
    </row>
    <row r="8178" spans="2:2" ht="13.95" customHeight="1">
      <c r="B8178" s="16"/>
    </row>
    <row r="8179" spans="2:2" ht="13.95" customHeight="1">
      <c r="B8179" s="16"/>
    </row>
    <row r="8180" spans="2:2" ht="13.95" customHeight="1">
      <c r="B8180" s="16"/>
    </row>
    <row r="8181" spans="2:2" ht="13.95" customHeight="1">
      <c r="B8181" s="16"/>
    </row>
    <row r="8182" spans="2:2" ht="13.95" customHeight="1">
      <c r="B8182" s="16"/>
    </row>
    <row r="8183" spans="2:2" ht="13.95" customHeight="1">
      <c r="B8183" s="16"/>
    </row>
    <row r="8184" spans="2:2" ht="13.95" customHeight="1">
      <c r="B8184" s="16"/>
    </row>
    <row r="8185" spans="2:2" ht="13.95" customHeight="1">
      <c r="B8185" s="16"/>
    </row>
    <row r="8186" spans="2:2" ht="13.95" customHeight="1">
      <c r="B8186" s="16"/>
    </row>
    <row r="8187" spans="2:2" ht="13.95" customHeight="1">
      <c r="B8187" s="16"/>
    </row>
    <row r="8188" spans="2:2" ht="13.95" customHeight="1">
      <c r="B8188" s="16"/>
    </row>
    <row r="8189" spans="2:2" ht="13.95" customHeight="1">
      <c r="B8189" s="16"/>
    </row>
    <row r="8190" spans="2:2" ht="13.95" customHeight="1">
      <c r="B8190" s="16"/>
    </row>
    <row r="8191" spans="2:2" ht="13.95" customHeight="1">
      <c r="B8191" s="16"/>
    </row>
    <row r="8192" spans="2:2" ht="13.95" customHeight="1">
      <c r="B8192" s="16"/>
    </row>
    <row r="8193" spans="2:2" ht="13.95" customHeight="1">
      <c r="B8193" s="16"/>
    </row>
    <row r="8194" spans="2:2" ht="13.95" customHeight="1">
      <c r="B8194" s="16"/>
    </row>
    <row r="8195" spans="2:2" ht="13.95" customHeight="1">
      <c r="B8195" s="16"/>
    </row>
    <row r="8196" spans="2:2" ht="13.95" customHeight="1">
      <c r="B8196" s="16"/>
    </row>
    <row r="8197" spans="2:2" ht="13.95" customHeight="1">
      <c r="B8197" s="16"/>
    </row>
    <row r="8198" spans="2:2" ht="13.95" customHeight="1">
      <c r="B8198" s="16"/>
    </row>
    <row r="8199" spans="2:2" ht="13.95" customHeight="1">
      <c r="B8199" s="16"/>
    </row>
    <row r="8200" spans="2:2" ht="13.95" customHeight="1">
      <c r="B8200" s="16"/>
    </row>
    <row r="8201" spans="2:2" ht="13.95" customHeight="1">
      <c r="B8201" s="16"/>
    </row>
    <row r="8202" spans="2:2" ht="13.95" customHeight="1">
      <c r="B8202" s="16"/>
    </row>
    <row r="8203" spans="2:2" ht="13.95" customHeight="1">
      <c r="B8203" s="16"/>
    </row>
    <row r="8204" spans="2:2" ht="13.95" customHeight="1">
      <c r="B8204" s="16"/>
    </row>
    <row r="8205" spans="2:2" ht="13.95" customHeight="1">
      <c r="B8205" s="16"/>
    </row>
    <row r="8206" spans="2:2" ht="13.95" customHeight="1">
      <c r="B8206" s="16"/>
    </row>
    <row r="8207" spans="2:2" ht="13.95" customHeight="1">
      <c r="B8207" s="16"/>
    </row>
    <row r="8208" spans="2:2" ht="13.95" customHeight="1">
      <c r="B8208" s="16"/>
    </row>
    <row r="8209" spans="2:2" ht="13.95" customHeight="1">
      <c r="B8209" s="16"/>
    </row>
    <row r="8210" spans="2:2" ht="13.95" customHeight="1">
      <c r="B8210" s="16"/>
    </row>
    <row r="8211" spans="2:2" ht="13.95" customHeight="1">
      <c r="B8211" s="16"/>
    </row>
    <row r="8212" spans="2:2" ht="13.95" customHeight="1">
      <c r="B8212" s="16"/>
    </row>
    <row r="8213" spans="2:2" ht="13.95" customHeight="1">
      <c r="B8213" s="16"/>
    </row>
    <row r="8214" spans="2:2" ht="13.95" customHeight="1">
      <c r="B8214" s="16"/>
    </row>
    <row r="8215" spans="2:2" ht="13.95" customHeight="1">
      <c r="B8215" s="16"/>
    </row>
    <row r="8216" spans="2:2" ht="13.95" customHeight="1">
      <c r="B8216" s="16"/>
    </row>
    <row r="8217" spans="2:2" ht="13.95" customHeight="1">
      <c r="B8217" s="16"/>
    </row>
    <row r="8218" spans="2:2" ht="13.95" customHeight="1">
      <c r="B8218" s="16"/>
    </row>
    <row r="8219" spans="2:2" ht="13.95" customHeight="1">
      <c r="B8219" s="16"/>
    </row>
    <row r="8220" spans="2:2" ht="13.95" customHeight="1">
      <c r="B8220" s="16"/>
    </row>
    <row r="8221" spans="2:2" ht="13.95" customHeight="1">
      <c r="B8221" s="16"/>
    </row>
    <row r="8222" spans="2:2" ht="13.95" customHeight="1">
      <c r="B8222" s="16"/>
    </row>
    <row r="8223" spans="2:2" ht="13.95" customHeight="1">
      <c r="B8223" s="16"/>
    </row>
    <row r="8224" spans="2:2" ht="13.95" customHeight="1">
      <c r="B8224" s="16"/>
    </row>
    <row r="8225" spans="2:2" ht="13.95" customHeight="1">
      <c r="B8225" s="16"/>
    </row>
    <row r="8226" spans="2:2" ht="13.95" customHeight="1">
      <c r="B8226" s="16"/>
    </row>
    <row r="8227" spans="2:2" ht="13.95" customHeight="1">
      <c r="B8227" s="16"/>
    </row>
    <row r="8228" spans="2:2" ht="13.95" customHeight="1">
      <c r="B8228" s="16"/>
    </row>
    <row r="8229" spans="2:2" ht="13.95" customHeight="1">
      <c r="B8229" s="16"/>
    </row>
    <row r="8230" spans="2:2" ht="13.95" customHeight="1">
      <c r="B8230" s="16"/>
    </row>
    <row r="8231" spans="2:2" ht="13.95" customHeight="1">
      <c r="B8231" s="16"/>
    </row>
    <row r="8232" spans="2:2" ht="13.95" customHeight="1">
      <c r="B8232" s="16"/>
    </row>
    <row r="8233" spans="2:2" ht="13.95" customHeight="1">
      <c r="B8233" s="16"/>
    </row>
    <row r="8234" spans="2:2" ht="13.95" customHeight="1">
      <c r="B8234" s="16"/>
    </row>
    <row r="8235" spans="2:2" ht="13.95" customHeight="1">
      <c r="B8235" s="16"/>
    </row>
    <row r="8236" spans="2:2" ht="13.95" customHeight="1">
      <c r="B8236" s="16"/>
    </row>
    <row r="8237" spans="2:2" ht="13.95" customHeight="1">
      <c r="B8237" s="16"/>
    </row>
    <row r="8238" spans="2:2" ht="13.95" customHeight="1">
      <c r="B8238" s="16"/>
    </row>
    <row r="8239" spans="2:2" ht="13.95" customHeight="1">
      <c r="B8239" s="16"/>
    </row>
    <row r="8240" spans="2:2" ht="13.95" customHeight="1">
      <c r="B8240" s="16"/>
    </row>
    <row r="8241" spans="2:2" ht="13.95" customHeight="1">
      <c r="B8241" s="16"/>
    </row>
    <row r="8242" spans="2:2" ht="13.95" customHeight="1">
      <c r="B8242" s="16"/>
    </row>
    <row r="8243" spans="2:2" ht="13.95" customHeight="1">
      <c r="B8243" s="16"/>
    </row>
    <row r="8244" spans="2:2" ht="13.95" customHeight="1">
      <c r="B8244" s="16"/>
    </row>
    <row r="8245" spans="2:2" ht="13.95" customHeight="1">
      <c r="B8245" s="16"/>
    </row>
    <row r="8246" spans="2:2" ht="13.95" customHeight="1">
      <c r="B8246" s="16"/>
    </row>
    <row r="8247" spans="2:2" ht="13.95" customHeight="1">
      <c r="B8247" s="16"/>
    </row>
    <row r="8248" spans="2:2" ht="13.95" customHeight="1">
      <c r="B8248" s="16"/>
    </row>
    <row r="8249" spans="2:2" ht="13.95" customHeight="1">
      <c r="B8249" s="16"/>
    </row>
    <row r="8250" spans="2:2" ht="13.95" customHeight="1">
      <c r="B8250" s="16"/>
    </row>
    <row r="8251" spans="2:2" ht="13.95" customHeight="1">
      <c r="B8251" s="16"/>
    </row>
    <row r="8252" spans="2:2" ht="13.95" customHeight="1">
      <c r="B8252" s="16"/>
    </row>
    <row r="8253" spans="2:2" ht="13.95" customHeight="1">
      <c r="B8253" s="16"/>
    </row>
    <row r="8254" spans="2:2" ht="13.95" customHeight="1">
      <c r="B8254" s="16"/>
    </row>
    <row r="8255" spans="2:2" ht="13.95" customHeight="1">
      <c r="B8255" s="16"/>
    </row>
    <row r="8256" spans="2:2" ht="13.95" customHeight="1">
      <c r="B8256" s="16"/>
    </row>
    <row r="8257" spans="2:2" ht="13.95" customHeight="1">
      <c r="B8257" s="16"/>
    </row>
    <row r="8258" spans="2:2" ht="13.95" customHeight="1">
      <c r="B8258" s="16"/>
    </row>
    <row r="8259" spans="2:2" ht="13.95" customHeight="1">
      <c r="B8259" s="16"/>
    </row>
    <row r="8260" spans="2:2" ht="13.95" customHeight="1">
      <c r="B8260" s="16"/>
    </row>
    <row r="8261" spans="2:2" ht="13.95" customHeight="1">
      <c r="B8261" s="16"/>
    </row>
    <row r="8262" spans="2:2" ht="13.95" customHeight="1">
      <c r="B8262" s="16"/>
    </row>
    <row r="8263" spans="2:2" ht="13.95" customHeight="1">
      <c r="B8263" s="16"/>
    </row>
    <row r="8264" spans="2:2" ht="13.95" customHeight="1">
      <c r="B8264" s="16"/>
    </row>
    <row r="8265" spans="2:2" ht="13.95" customHeight="1">
      <c r="B8265" s="16"/>
    </row>
    <row r="8266" spans="2:2" ht="13.95" customHeight="1">
      <c r="B8266" s="16"/>
    </row>
    <row r="8267" spans="2:2" ht="13.95" customHeight="1">
      <c r="B8267" s="16"/>
    </row>
    <row r="8268" spans="2:2" ht="13.95" customHeight="1">
      <c r="B8268" s="16"/>
    </row>
    <row r="8269" spans="2:2" ht="13.95" customHeight="1">
      <c r="B8269" s="16"/>
    </row>
    <row r="8270" spans="2:2" ht="13.95" customHeight="1">
      <c r="B8270" s="16"/>
    </row>
    <row r="8271" spans="2:2" ht="13.95" customHeight="1">
      <c r="B8271" s="16"/>
    </row>
    <row r="8272" spans="2:2" ht="13.95" customHeight="1">
      <c r="B8272" s="16"/>
    </row>
    <row r="8273" spans="2:2" ht="13.95" customHeight="1">
      <c r="B8273" s="16"/>
    </row>
    <row r="8274" spans="2:2" ht="13.95" customHeight="1">
      <c r="B8274" s="16"/>
    </row>
    <row r="8275" spans="2:2" ht="13.95" customHeight="1">
      <c r="B8275" s="16"/>
    </row>
    <row r="8276" spans="2:2" ht="13.95" customHeight="1">
      <c r="B8276" s="16"/>
    </row>
    <row r="8277" spans="2:2" ht="13.95" customHeight="1">
      <c r="B8277" s="16"/>
    </row>
    <row r="8278" spans="2:2" ht="13.95" customHeight="1">
      <c r="B8278" s="16"/>
    </row>
    <row r="8279" spans="2:2" ht="13.95" customHeight="1">
      <c r="B8279" s="16"/>
    </row>
    <row r="8280" spans="2:2" ht="13.95" customHeight="1">
      <c r="B8280" s="16"/>
    </row>
    <row r="8281" spans="2:2" ht="13.95" customHeight="1">
      <c r="B8281" s="16"/>
    </row>
    <row r="8282" spans="2:2" ht="13.95" customHeight="1">
      <c r="B8282" s="16"/>
    </row>
    <row r="8283" spans="2:2" ht="13.95" customHeight="1">
      <c r="B8283" s="16"/>
    </row>
    <row r="8284" spans="2:2" ht="13.95" customHeight="1">
      <c r="B8284" s="16"/>
    </row>
    <row r="8285" spans="2:2" ht="13.95" customHeight="1">
      <c r="B8285" s="16"/>
    </row>
    <row r="8286" spans="2:2" ht="13.95" customHeight="1">
      <c r="B8286" s="16"/>
    </row>
    <row r="8287" spans="2:2" ht="13.95" customHeight="1">
      <c r="B8287" s="16"/>
    </row>
    <row r="8288" spans="2:2" ht="13.95" customHeight="1">
      <c r="B8288" s="16"/>
    </row>
    <row r="8289" spans="2:2" ht="13.95" customHeight="1">
      <c r="B8289" s="16"/>
    </row>
    <row r="8290" spans="2:2" ht="13.95" customHeight="1">
      <c r="B8290" s="16"/>
    </row>
    <row r="8291" spans="2:2" ht="13.95" customHeight="1">
      <c r="B8291" s="16"/>
    </row>
    <row r="8292" spans="2:2" ht="13.95" customHeight="1">
      <c r="B8292" s="16"/>
    </row>
    <row r="8293" spans="2:2" ht="13.95" customHeight="1">
      <c r="B8293" s="16"/>
    </row>
    <row r="8294" spans="2:2" ht="13.95" customHeight="1">
      <c r="B8294" s="16"/>
    </row>
    <row r="8295" spans="2:2" ht="13.95" customHeight="1">
      <c r="B8295" s="16"/>
    </row>
    <row r="8296" spans="2:2" ht="13.95" customHeight="1">
      <c r="B8296" s="16"/>
    </row>
    <row r="8297" spans="2:2" ht="13.95" customHeight="1">
      <c r="B8297" s="16"/>
    </row>
    <row r="8298" spans="2:2" ht="13.95" customHeight="1">
      <c r="B8298" s="16"/>
    </row>
    <row r="8299" spans="2:2" ht="13.95" customHeight="1">
      <c r="B8299" s="16"/>
    </row>
    <row r="8300" spans="2:2" ht="13.95" customHeight="1">
      <c r="B8300" s="16"/>
    </row>
    <row r="8301" spans="2:2" ht="13.95" customHeight="1">
      <c r="B8301" s="16"/>
    </row>
    <row r="8302" spans="2:2" ht="13.95" customHeight="1">
      <c r="B8302" s="16"/>
    </row>
    <row r="8303" spans="2:2" ht="13.95" customHeight="1">
      <c r="B8303" s="16"/>
    </row>
    <row r="8304" spans="2:2" ht="13.95" customHeight="1">
      <c r="B8304" s="16"/>
    </row>
    <row r="8305" spans="2:2" ht="13.95" customHeight="1">
      <c r="B8305" s="16"/>
    </row>
    <row r="8306" spans="2:2" ht="13.95" customHeight="1">
      <c r="B8306" s="16"/>
    </row>
    <row r="8307" spans="2:2" ht="13.95" customHeight="1">
      <c r="B8307" s="16"/>
    </row>
    <row r="8308" spans="2:2" ht="13.95" customHeight="1">
      <c r="B8308" s="16"/>
    </row>
    <row r="8309" spans="2:2" ht="13.95" customHeight="1">
      <c r="B8309" s="16"/>
    </row>
    <row r="8310" spans="2:2" ht="13.95" customHeight="1">
      <c r="B8310" s="16"/>
    </row>
    <row r="8311" spans="2:2" ht="13.95" customHeight="1">
      <c r="B8311" s="16"/>
    </row>
    <row r="8312" spans="2:2" ht="13.95" customHeight="1">
      <c r="B8312" s="16"/>
    </row>
    <row r="8313" spans="2:2" ht="13.95" customHeight="1">
      <c r="B8313" s="16"/>
    </row>
    <row r="8314" spans="2:2" ht="13.95" customHeight="1">
      <c r="B8314" s="16"/>
    </row>
    <row r="8315" spans="2:2" ht="13.95" customHeight="1">
      <c r="B8315" s="16"/>
    </row>
    <row r="8316" spans="2:2" ht="13.95" customHeight="1">
      <c r="B8316" s="16"/>
    </row>
    <row r="8317" spans="2:2" ht="13.95" customHeight="1">
      <c r="B8317" s="16"/>
    </row>
    <row r="8318" spans="2:2" ht="13.95" customHeight="1">
      <c r="B8318" s="16"/>
    </row>
    <row r="8319" spans="2:2" ht="13.95" customHeight="1">
      <c r="B8319" s="16"/>
    </row>
    <row r="8320" spans="2:2" ht="13.95" customHeight="1">
      <c r="B8320" s="16"/>
    </row>
    <row r="8321" spans="2:2" ht="13.95" customHeight="1">
      <c r="B8321" s="16"/>
    </row>
    <row r="8322" spans="2:2" ht="13.95" customHeight="1">
      <c r="B8322" s="16"/>
    </row>
    <row r="8323" spans="2:2" ht="13.95" customHeight="1">
      <c r="B8323" s="16"/>
    </row>
    <row r="8324" spans="2:2" ht="13.95" customHeight="1">
      <c r="B8324" s="16"/>
    </row>
    <row r="8325" spans="2:2" ht="13.95" customHeight="1">
      <c r="B8325" s="16"/>
    </row>
    <row r="8326" spans="2:2" ht="13.95" customHeight="1">
      <c r="B8326" s="16"/>
    </row>
    <row r="8327" spans="2:2" ht="13.95" customHeight="1">
      <c r="B8327" s="16"/>
    </row>
    <row r="8328" spans="2:2" ht="13.95" customHeight="1">
      <c r="B8328" s="16"/>
    </row>
    <row r="8329" spans="2:2" ht="13.95" customHeight="1">
      <c r="B8329" s="16"/>
    </row>
    <row r="8330" spans="2:2" ht="13.95" customHeight="1">
      <c r="B8330" s="16"/>
    </row>
    <row r="8331" spans="2:2" ht="13.95" customHeight="1">
      <c r="B8331" s="16"/>
    </row>
    <row r="8332" spans="2:2" ht="13.95" customHeight="1">
      <c r="B8332" s="16"/>
    </row>
    <row r="8333" spans="2:2" ht="13.95" customHeight="1">
      <c r="B8333" s="16"/>
    </row>
    <row r="8334" spans="2:2" ht="13.95" customHeight="1">
      <c r="B8334" s="16"/>
    </row>
    <row r="8335" spans="2:2" ht="13.95" customHeight="1">
      <c r="B8335" s="16"/>
    </row>
    <row r="8336" spans="2:2" ht="13.95" customHeight="1">
      <c r="B8336" s="16"/>
    </row>
    <row r="8337" spans="2:2" ht="13.95" customHeight="1">
      <c r="B8337" s="16"/>
    </row>
    <row r="8338" spans="2:2" ht="13.95" customHeight="1">
      <c r="B8338" s="16"/>
    </row>
    <row r="8339" spans="2:2" ht="13.95" customHeight="1">
      <c r="B8339" s="16"/>
    </row>
    <row r="8340" spans="2:2" ht="13.95" customHeight="1">
      <c r="B8340" s="16"/>
    </row>
    <row r="8341" spans="2:2" ht="13.95" customHeight="1">
      <c r="B8341" s="16"/>
    </row>
    <row r="8342" spans="2:2" ht="13.95" customHeight="1">
      <c r="B8342" s="16"/>
    </row>
    <row r="8343" spans="2:2" ht="13.95" customHeight="1">
      <c r="B8343" s="16"/>
    </row>
    <row r="8344" spans="2:2" ht="13.95" customHeight="1">
      <c r="B8344" s="16"/>
    </row>
    <row r="8345" spans="2:2" ht="13.95" customHeight="1">
      <c r="B8345" s="16"/>
    </row>
    <row r="8346" spans="2:2" ht="13.95" customHeight="1">
      <c r="B8346" s="16"/>
    </row>
    <row r="8347" spans="2:2" ht="13.95" customHeight="1">
      <c r="B8347" s="16"/>
    </row>
    <row r="8348" spans="2:2" ht="13.95" customHeight="1">
      <c r="B8348" s="16"/>
    </row>
    <row r="8349" spans="2:2" ht="13.95" customHeight="1">
      <c r="B8349" s="16"/>
    </row>
    <row r="8350" spans="2:2" ht="13.95" customHeight="1">
      <c r="B8350" s="16"/>
    </row>
    <row r="8351" spans="2:2" ht="13.95" customHeight="1">
      <c r="B8351" s="16"/>
    </row>
    <row r="8352" spans="2:2" ht="13.95" customHeight="1">
      <c r="B8352" s="16"/>
    </row>
    <row r="8353" spans="2:2" ht="13.95" customHeight="1">
      <c r="B8353" s="16"/>
    </row>
    <row r="8354" spans="2:2" ht="13.95" customHeight="1">
      <c r="B8354" s="16"/>
    </row>
    <row r="8355" spans="2:2" ht="13.95" customHeight="1">
      <c r="B8355" s="16"/>
    </row>
    <row r="8356" spans="2:2" ht="13.95" customHeight="1">
      <c r="B8356" s="16"/>
    </row>
    <row r="8357" spans="2:2" ht="13.95" customHeight="1">
      <c r="B8357" s="16"/>
    </row>
    <row r="8358" spans="2:2" ht="13.95" customHeight="1">
      <c r="B8358" s="16"/>
    </row>
    <row r="8359" spans="2:2" ht="13.95" customHeight="1">
      <c r="B8359" s="16"/>
    </row>
    <row r="8360" spans="2:2" ht="13.95" customHeight="1">
      <c r="B8360" s="16"/>
    </row>
    <row r="8361" spans="2:2" ht="13.95" customHeight="1">
      <c r="B8361" s="16"/>
    </row>
    <row r="8362" spans="2:2" ht="13.95" customHeight="1">
      <c r="B8362" s="16"/>
    </row>
    <row r="8363" spans="2:2" ht="13.95" customHeight="1">
      <c r="B8363" s="16"/>
    </row>
    <row r="8364" spans="2:2" ht="13.95" customHeight="1">
      <c r="B8364" s="16"/>
    </row>
    <row r="8365" spans="2:2" ht="13.95" customHeight="1">
      <c r="B8365" s="16"/>
    </row>
    <row r="8366" spans="2:2" ht="13.95" customHeight="1">
      <c r="B8366" s="16"/>
    </row>
    <row r="8367" spans="2:2" ht="13.95" customHeight="1">
      <c r="B8367" s="16"/>
    </row>
    <row r="8368" spans="2:2" ht="13.95" customHeight="1">
      <c r="B8368" s="16"/>
    </row>
    <row r="8369" spans="2:2" ht="13.95" customHeight="1">
      <c r="B8369" s="16"/>
    </row>
    <row r="8370" spans="2:2" ht="13.95" customHeight="1">
      <c r="B8370" s="16"/>
    </row>
    <row r="8371" spans="2:2" ht="13.95" customHeight="1">
      <c r="B8371" s="16"/>
    </row>
    <row r="8372" spans="2:2" ht="13.95" customHeight="1">
      <c r="B8372" s="16"/>
    </row>
    <row r="8373" spans="2:2" ht="13.95" customHeight="1">
      <c r="B8373" s="16"/>
    </row>
    <row r="8374" spans="2:2" ht="13.95" customHeight="1">
      <c r="B8374" s="16"/>
    </row>
    <row r="8375" spans="2:2" ht="13.95" customHeight="1">
      <c r="B8375" s="16"/>
    </row>
    <row r="8376" spans="2:2" ht="13.95" customHeight="1">
      <c r="B8376" s="16"/>
    </row>
    <row r="8377" spans="2:2" ht="13.95" customHeight="1">
      <c r="B8377" s="16"/>
    </row>
    <row r="8378" spans="2:2" ht="13.95" customHeight="1">
      <c r="B8378" s="16"/>
    </row>
    <row r="8379" spans="2:2" ht="13.95" customHeight="1">
      <c r="B8379" s="16"/>
    </row>
    <row r="8380" spans="2:2" ht="13.95" customHeight="1">
      <c r="B8380" s="16"/>
    </row>
    <row r="8381" spans="2:2" ht="13.95" customHeight="1">
      <c r="B8381" s="16"/>
    </row>
    <row r="8382" spans="2:2" ht="13.95" customHeight="1">
      <c r="B8382" s="16"/>
    </row>
    <row r="8383" spans="2:2" ht="13.95" customHeight="1">
      <c r="B8383" s="16"/>
    </row>
    <row r="8384" spans="2:2" ht="13.95" customHeight="1">
      <c r="B8384" s="16"/>
    </row>
    <row r="8385" spans="2:2" ht="13.95" customHeight="1">
      <c r="B8385" s="16"/>
    </row>
    <row r="8386" spans="2:2" ht="13.95" customHeight="1">
      <c r="B8386" s="16"/>
    </row>
    <row r="8387" spans="2:2" ht="13.95" customHeight="1">
      <c r="B8387" s="16"/>
    </row>
    <row r="8388" spans="2:2" ht="13.95" customHeight="1">
      <c r="B8388" s="16"/>
    </row>
    <row r="8389" spans="2:2" ht="13.95" customHeight="1">
      <c r="B8389" s="16"/>
    </row>
    <row r="8390" spans="2:2" ht="13.95" customHeight="1">
      <c r="B8390" s="16"/>
    </row>
    <row r="8391" spans="2:2" ht="13.95" customHeight="1">
      <c r="B8391" s="16"/>
    </row>
    <row r="8392" spans="2:2" ht="13.95" customHeight="1">
      <c r="B8392" s="16"/>
    </row>
    <row r="8393" spans="2:2" ht="13.95" customHeight="1">
      <c r="B8393" s="16"/>
    </row>
    <row r="8394" spans="2:2" ht="13.95" customHeight="1">
      <c r="B8394" s="16"/>
    </row>
    <row r="8395" spans="2:2" ht="13.95" customHeight="1">
      <c r="B8395" s="16"/>
    </row>
    <row r="8396" spans="2:2" ht="13.95" customHeight="1">
      <c r="B8396" s="16"/>
    </row>
    <row r="8397" spans="2:2" ht="13.95" customHeight="1">
      <c r="B8397" s="16"/>
    </row>
    <row r="8398" spans="2:2" ht="13.95" customHeight="1">
      <c r="B8398" s="16"/>
    </row>
    <row r="8399" spans="2:2" ht="13.95" customHeight="1">
      <c r="B8399" s="16"/>
    </row>
    <row r="8400" spans="2:2" ht="13.95" customHeight="1">
      <c r="B8400" s="16"/>
    </row>
    <row r="8401" spans="2:2" ht="13.95" customHeight="1">
      <c r="B8401" s="16"/>
    </row>
    <row r="8402" spans="2:2" ht="13.95" customHeight="1">
      <c r="B8402" s="16"/>
    </row>
    <row r="8403" spans="2:2" ht="13.95" customHeight="1">
      <c r="B8403" s="16"/>
    </row>
    <row r="8404" spans="2:2" ht="13.95" customHeight="1">
      <c r="B8404" s="16"/>
    </row>
    <row r="8405" spans="2:2" ht="13.95" customHeight="1">
      <c r="B8405" s="16"/>
    </row>
    <row r="8406" spans="2:2" ht="13.95" customHeight="1">
      <c r="B8406" s="16"/>
    </row>
    <row r="8407" spans="2:2" ht="13.95" customHeight="1">
      <c r="B8407" s="16"/>
    </row>
    <row r="8408" spans="2:2" ht="13.95" customHeight="1">
      <c r="B8408" s="16"/>
    </row>
    <row r="8409" spans="2:2" ht="13.95" customHeight="1">
      <c r="B8409" s="16"/>
    </row>
    <row r="8410" spans="2:2" ht="13.95" customHeight="1">
      <c r="B8410" s="16"/>
    </row>
    <row r="8411" spans="2:2" ht="13.95" customHeight="1">
      <c r="B8411" s="16"/>
    </row>
    <row r="8412" spans="2:2" ht="13.95" customHeight="1">
      <c r="B8412" s="16"/>
    </row>
    <row r="8413" spans="2:2" ht="13.95" customHeight="1">
      <c r="B8413" s="16"/>
    </row>
    <row r="8414" spans="2:2" ht="13.95" customHeight="1">
      <c r="B8414" s="16"/>
    </row>
    <row r="8415" spans="2:2" ht="13.95" customHeight="1">
      <c r="B8415" s="16"/>
    </row>
    <row r="8416" spans="2:2" ht="13.95" customHeight="1">
      <c r="B8416" s="16"/>
    </row>
    <row r="8417" spans="2:2" ht="13.95" customHeight="1">
      <c r="B8417" s="16"/>
    </row>
    <row r="8418" spans="2:2" ht="13.95" customHeight="1">
      <c r="B8418" s="16"/>
    </row>
    <row r="8419" spans="2:2" ht="13.95" customHeight="1">
      <c r="B8419" s="16"/>
    </row>
    <row r="8420" spans="2:2" ht="13.95" customHeight="1">
      <c r="B8420" s="16"/>
    </row>
    <row r="8421" spans="2:2" ht="13.95" customHeight="1">
      <c r="B8421" s="16"/>
    </row>
    <row r="8422" spans="2:2" ht="13.95" customHeight="1">
      <c r="B8422" s="16"/>
    </row>
    <row r="8423" spans="2:2" ht="13.95" customHeight="1">
      <c r="B8423" s="16"/>
    </row>
    <row r="8424" spans="2:2" ht="13.95" customHeight="1">
      <c r="B8424" s="16"/>
    </row>
    <row r="8425" spans="2:2" ht="13.95" customHeight="1">
      <c r="B8425" s="16"/>
    </row>
    <row r="8426" spans="2:2" ht="13.95" customHeight="1">
      <c r="B8426" s="16"/>
    </row>
    <row r="8427" spans="2:2" ht="13.95" customHeight="1">
      <c r="B8427" s="16"/>
    </row>
    <row r="8428" spans="2:2" ht="13.95" customHeight="1">
      <c r="B8428" s="16"/>
    </row>
    <row r="8429" spans="2:2" ht="13.95" customHeight="1">
      <c r="B8429" s="16"/>
    </row>
    <row r="8430" spans="2:2" ht="13.95" customHeight="1">
      <c r="B8430" s="16"/>
    </row>
    <row r="8431" spans="2:2" ht="13.95" customHeight="1">
      <c r="B8431" s="16"/>
    </row>
    <row r="8432" spans="2:2" ht="13.95" customHeight="1">
      <c r="B8432" s="16"/>
    </row>
    <row r="8433" spans="2:2" ht="13.95" customHeight="1">
      <c r="B8433" s="16"/>
    </row>
    <row r="8434" spans="2:2" ht="13.95" customHeight="1">
      <c r="B8434" s="16"/>
    </row>
    <row r="8435" spans="2:2" ht="13.95" customHeight="1">
      <c r="B8435" s="16"/>
    </row>
    <row r="8436" spans="2:2" ht="13.95" customHeight="1">
      <c r="B8436" s="16"/>
    </row>
    <row r="8437" spans="2:2" ht="13.95" customHeight="1">
      <c r="B8437" s="16"/>
    </row>
    <row r="8438" spans="2:2" ht="13.95" customHeight="1">
      <c r="B8438" s="16"/>
    </row>
    <row r="8439" spans="2:2" ht="13.95" customHeight="1">
      <c r="B8439" s="16"/>
    </row>
    <row r="8440" spans="2:2" ht="13.95" customHeight="1">
      <c r="B8440" s="16"/>
    </row>
    <row r="8441" spans="2:2" ht="13.95" customHeight="1">
      <c r="B8441" s="16"/>
    </row>
    <row r="8442" spans="2:2" ht="13.95" customHeight="1">
      <c r="B8442" s="16"/>
    </row>
    <row r="8443" spans="2:2" ht="13.95" customHeight="1">
      <c r="B8443" s="16"/>
    </row>
    <row r="8444" spans="2:2" ht="13.95" customHeight="1">
      <c r="B8444" s="16"/>
    </row>
    <row r="8445" spans="2:2" ht="13.95" customHeight="1">
      <c r="B8445" s="16"/>
    </row>
    <row r="8446" spans="2:2" ht="13.95" customHeight="1">
      <c r="B8446" s="16"/>
    </row>
    <row r="8447" spans="2:2" ht="13.95" customHeight="1">
      <c r="B8447" s="16"/>
    </row>
    <row r="8448" spans="2:2" ht="13.95" customHeight="1">
      <c r="B8448" s="16"/>
    </row>
    <row r="8449" spans="2:2" ht="13.95" customHeight="1">
      <c r="B8449" s="16"/>
    </row>
    <row r="8450" spans="2:2" ht="13.95" customHeight="1">
      <c r="B8450" s="16"/>
    </row>
    <row r="8451" spans="2:2" ht="13.95" customHeight="1">
      <c r="B8451" s="16"/>
    </row>
    <row r="8452" spans="2:2" ht="13.95" customHeight="1">
      <c r="B8452" s="16"/>
    </row>
    <row r="8453" spans="2:2" ht="13.95" customHeight="1">
      <c r="B8453" s="16"/>
    </row>
    <row r="8454" spans="2:2" ht="13.95" customHeight="1">
      <c r="B8454" s="16"/>
    </row>
    <row r="8455" spans="2:2" ht="13.95" customHeight="1">
      <c r="B8455" s="16"/>
    </row>
    <row r="8456" spans="2:2" ht="13.95" customHeight="1">
      <c r="B8456" s="16"/>
    </row>
    <row r="8457" spans="2:2" ht="13.95" customHeight="1">
      <c r="B8457" s="16"/>
    </row>
    <row r="8458" spans="2:2" ht="13.95" customHeight="1">
      <c r="B8458" s="16"/>
    </row>
    <row r="8459" spans="2:2" ht="13.95" customHeight="1">
      <c r="B8459" s="16"/>
    </row>
    <row r="8460" spans="2:2" ht="13.95" customHeight="1">
      <c r="B8460" s="16"/>
    </row>
    <row r="8461" spans="2:2" ht="13.95" customHeight="1">
      <c r="B8461" s="16"/>
    </row>
    <row r="8462" spans="2:2" ht="13.95" customHeight="1">
      <c r="B8462" s="16"/>
    </row>
    <row r="8463" spans="2:2" ht="13.95" customHeight="1">
      <c r="B8463" s="16"/>
    </row>
    <row r="8464" spans="2:2" ht="13.95" customHeight="1">
      <c r="B8464" s="16"/>
    </row>
    <row r="8465" spans="2:2" ht="13.95" customHeight="1">
      <c r="B8465" s="16"/>
    </row>
    <row r="8466" spans="2:2" ht="13.95" customHeight="1">
      <c r="B8466" s="16"/>
    </row>
    <row r="8467" spans="2:2" ht="13.95" customHeight="1">
      <c r="B8467" s="16"/>
    </row>
    <row r="8468" spans="2:2" ht="13.95" customHeight="1">
      <c r="B8468" s="16"/>
    </row>
    <row r="8469" spans="2:2" ht="13.95" customHeight="1">
      <c r="B8469" s="16"/>
    </row>
    <row r="8470" spans="2:2" ht="13.95" customHeight="1">
      <c r="B8470" s="16"/>
    </row>
    <row r="8471" spans="2:2" ht="13.95" customHeight="1">
      <c r="B8471" s="16"/>
    </row>
    <row r="8472" spans="2:2" ht="13.95" customHeight="1">
      <c r="B8472" s="16"/>
    </row>
    <row r="8473" spans="2:2" ht="13.95" customHeight="1">
      <c r="B8473" s="16"/>
    </row>
    <row r="8474" spans="2:2" ht="13.95" customHeight="1">
      <c r="B8474" s="16"/>
    </row>
    <row r="8475" spans="2:2" ht="13.95" customHeight="1">
      <c r="B8475" s="16"/>
    </row>
    <row r="8476" spans="2:2" ht="13.95" customHeight="1">
      <c r="B8476" s="16"/>
    </row>
    <row r="8477" spans="2:2" ht="13.95" customHeight="1">
      <c r="B8477" s="16"/>
    </row>
    <row r="8478" spans="2:2" ht="13.95" customHeight="1">
      <c r="B8478" s="16"/>
    </row>
    <row r="8479" spans="2:2" ht="13.95" customHeight="1">
      <c r="B8479" s="16"/>
    </row>
    <row r="8480" spans="2:2" ht="13.95" customHeight="1">
      <c r="B8480" s="16"/>
    </row>
    <row r="8481" spans="2:2" ht="13.95" customHeight="1">
      <c r="B8481" s="16"/>
    </row>
    <row r="8482" spans="2:2" ht="13.95" customHeight="1">
      <c r="B8482" s="16"/>
    </row>
    <row r="8483" spans="2:2" ht="13.95" customHeight="1">
      <c r="B8483" s="16"/>
    </row>
    <row r="8484" spans="2:2" ht="13.95" customHeight="1">
      <c r="B8484" s="16"/>
    </row>
    <row r="8485" spans="2:2" ht="13.95" customHeight="1">
      <c r="B8485" s="16"/>
    </row>
    <row r="8486" spans="2:2" ht="13.95" customHeight="1">
      <c r="B8486" s="16"/>
    </row>
    <row r="8487" spans="2:2" ht="13.95" customHeight="1">
      <c r="B8487" s="16"/>
    </row>
    <row r="8488" spans="2:2" ht="13.95" customHeight="1">
      <c r="B8488" s="16"/>
    </row>
    <row r="8489" spans="2:2" ht="13.95" customHeight="1">
      <c r="B8489" s="16"/>
    </row>
    <row r="8490" spans="2:2" ht="13.95" customHeight="1">
      <c r="B8490" s="16"/>
    </row>
    <row r="8491" spans="2:2" ht="13.95" customHeight="1">
      <c r="B8491" s="16"/>
    </row>
    <row r="8492" spans="2:2" ht="13.95" customHeight="1">
      <c r="B8492" s="16"/>
    </row>
    <row r="8493" spans="2:2" ht="13.95" customHeight="1">
      <c r="B8493" s="16"/>
    </row>
    <row r="8494" spans="2:2" ht="13.95" customHeight="1">
      <c r="B8494" s="16"/>
    </row>
    <row r="8495" spans="2:2" ht="13.95" customHeight="1">
      <c r="B8495" s="16"/>
    </row>
    <row r="8496" spans="2:2" ht="13.95" customHeight="1">
      <c r="B8496" s="16"/>
    </row>
    <row r="8497" spans="2:2" ht="13.95" customHeight="1">
      <c r="B8497" s="16"/>
    </row>
    <row r="8498" spans="2:2" ht="13.95" customHeight="1">
      <c r="B8498" s="16"/>
    </row>
    <row r="8499" spans="2:2" ht="13.95" customHeight="1">
      <c r="B8499" s="16"/>
    </row>
    <row r="8500" spans="2:2" ht="13.95" customHeight="1">
      <c r="B8500" s="16"/>
    </row>
    <row r="8501" spans="2:2" ht="13.95" customHeight="1">
      <c r="B8501" s="16"/>
    </row>
    <row r="8502" spans="2:2" ht="13.95" customHeight="1">
      <c r="B8502" s="16"/>
    </row>
    <row r="8503" spans="2:2" ht="13.95" customHeight="1">
      <c r="B8503" s="16"/>
    </row>
    <row r="8504" spans="2:2" ht="13.95" customHeight="1">
      <c r="B8504" s="16"/>
    </row>
    <row r="8505" spans="2:2" ht="13.95" customHeight="1">
      <c r="B8505" s="16"/>
    </row>
    <row r="8506" spans="2:2" ht="13.95" customHeight="1">
      <c r="B8506" s="16"/>
    </row>
    <row r="8507" spans="2:2" ht="13.95" customHeight="1">
      <c r="B8507" s="16"/>
    </row>
    <row r="8508" spans="2:2" ht="13.95" customHeight="1">
      <c r="B8508" s="16"/>
    </row>
    <row r="8509" spans="2:2" ht="13.95" customHeight="1">
      <c r="B8509" s="16"/>
    </row>
    <row r="8510" spans="2:2" ht="13.95" customHeight="1">
      <c r="B8510" s="16"/>
    </row>
    <row r="8511" spans="2:2" ht="13.95" customHeight="1">
      <c r="B8511" s="16"/>
    </row>
    <row r="8512" spans="2:2" ht="13.95" customHeight="1">
      <c r="B8512" s="16"/>
    </row>
    <row r="8513" spans="2:2" ht="13.95" customHeight="1">
      <c r="B8513" s="16"/>
    </row>
    <row r="8514" spans="2:2" ht="13.95" customHeight="1">
      <c r="B8514" s="16"/>
    </row>
    <row r="8515" spans="2:2" ht="13.95" customHeight="1">
      <c r="B8515" s="16"/>
    </row>
    <row r="8516" spans="2:2" ht="13.95" customHeight="1">
      <c r="B8516" s="16"/>
    </row>
    <row r="8517" spans="2:2" ht="13.95" customHeight="1">
      <c r="B8517" s="16"/>
    </row>
    <row r="8518" spans="2:2" ht="13.95" customHeight="1">
      <c r="B8518" s="16"/>
    </row>
    <row r="8519" spans="2:2" ht="13.95" customHeight="1">
      <c r="B8519" s="16"/>
    </row>
    <row r="8520" spans="2:2" ht="13.95" customHeight="1">
      <c r="B8520" s="16"/>
    </row>
    <row r="8521" spans="2:2" ht="13.95" customHeight="1">
      <c r="B8521" s="16"/>
    </row>
    <row r="8522" spans="2:2" ht="13.95" customHeight="1">
      <c r="B8522" s="16"/>
    </row>
    <row r="8523" spans="2:2" ht="13.95" customHeight="1">
      <c r="B8523" s="16"/>
    </row>
    <row r="8524" spans="2:2" ht="13.95" customHeight="1">
      <c r="B8524" s="16"/>
    </row>
    <row r="8525" spans="2:2" ht="13.95" customHeight="1">
      <c r="B8525" s="16"/>
    </row>
    <row r="8526" spans="2:2" ht="13.95" customHeight="1">
      <c r="B8526" s="16"/>
    </row>
    <row r="8527" spans="2:2" ht="13.95" customHeight="1">
      <c r="B8527" s="16"/>
    </row>
    <row r="8528" spans="2:2" ht="13.95" customHeight="1">
      <c r="B8528" s="16"/>
    </row>
    <row r="8529" spans="2:2" ht="13.95" customHeight="1">
      <c r="B8529" s="16"/>
    </row>
    <row r="8530" spans="2:2" ht="13.95" customHeight="1">
      <c r="B8530" s="16"/>
    </row>
    <row r="8531" spans="2:2" ht="13.95" customHeight="1">
      <c r="B8531" s="16"/>
    </row>
    <row r="8532" spans="2:2" ht="13.95" customHeight="1">
      <c r="B8532" s="16"/>
    </row>
    <row r="8533" spans="2:2" ht="13.95" customHeight="1">
      <c r="B8533" s="16"/>
    </row>
    <row r="8534" spans="2:2" ht="13.95" customHeight="1">
      <c r="B8534" s="16"/>
    </row>
    <row r="8535" spans="2:2" ht="13.95" customHeight="1">
      <c r="B8535" s="16"/>
    </row>
    <row r="8536" spans="2:2" ht="13.95" customHeight="1">
      <c r="B8536" s="16"/>
    </row>
    <row r="8537" spans="2:2" ht="13.95" customHeight="1">
      <c r="B8537" s="16"/>
    </row>
    <row r="8538" spans="2:2" ht="13.95" customHeight="1">
      <c r="B8538" s="16"/>
    </row>
    <row r="8539" spans="2:2" ht="13.95" customHeight="1">
      <c r="B8539" s="16"/>
    </row>
    <row r="8540" spans="2:2" ht="13.95" customHeight="1">
      <c r="B8540" s="16"/>
    </row>
    <row r="8541" spans="2:2" ht="13.95" customHeight="1">
      <c r="B8541" s="16"/>
    </row>
    <row r="8542" spans="2:2" ht="13.95" customHeight="1">
      <c r="B8542" s="16"/>
    </row>
    <row r="8543" spans="2:2" ht="13.95" customHeight="1">
      <c r="B8543" s="16"/>
    </row>
    <row r="8544" spans="2:2" ht="13.95" customHeight="1">
      <c r="B8544" s="16"/>
    </row>
    <row r="8545" spans="2:2" ht="13.95" customHeight="1">
      <c r="B8545" s="16"/>
    </row>
    <row r="8546" spans="2:2" ht="13.95" customHeight="1">
      <c r="B8546" s="16"/>
    </row>
    <row r="8547" spans="2:2" ht="13.95" customHeight="1">
      <c r="B8547" s="16"/>
    </row>
    <row r="8548" spans="2:2" ht="13.95" customHeight="1">
      <c r="B8548" s="16"/>
    </row>
    <row r="8549" spans="2:2" ht="13.95" customHeight="1">
      <c r="B8549" s="16"/>
    </row>
    <row r="8550" spans="2:2" ht="13.95" customHeight="1">
      <c r="B8550" s="16"/>
    </row>
    <row r="8551" spans="2:2" ht="13.95" customHeight="1">
      <c r="B8551" s="16"/>
    </row>
    <row r="8552" spans="2:2" ht="13.95" customHeight="1">
      <c r="B8552" s="16"/>
    </row>
    <row r="8553" spans="2:2" ht="13.95" customHeight="1">
      <c r="B8553" s="16"/>
    </row>
    <row r="8554" spans="2:2" ht="13.95" customHeight="1">
      <c r="B8554" s="16"/>
    </row>
    <row r="8555" spans="2:2" ht="13.95" customHeight="1">
      <c r="B8555" s="16"/>
    </row>
    <row r="8556" spans="2:2" ht="13.95" customHeight="1">
      <c r="B8556" s="16"/>
    </row>
    <row r="8557" spans="2:2" ht="13.95" customHeight="1">
      <c r="B8557" s="16"/>
    </row>
    <row r="8558" spans="2:2" ht="13.95" customHeight="1">
      <c r="B8558" s="16"/>
    </row>
    <row r="8559" spans="2:2" ht="13.95" customHeight="1">
      <c r="B8559" s="16"/>
    </row>
    <row r="8560" spans="2:2" ht="13.95" customHeight="1">
      <c r="B8560" s="16"/>
    </row>
    <row r="8561" spans="2:2" ht="13.95" customHeight="1">
      <c r="B8561" s="16"/>
    </row>
    <row r="8562" spans="2:2" ht="13.95" customHeight="1">
      <c r="B8562" s="16"/>
    </row>
    <row r="8563" spans="2:2" ht="13.95" customHeight="1">
      <c r="B8563" s="16"/>
    </row>
    <row r="8564" spans="2:2" ht="13.95" customHeight="1">
      <c r="B8564" s="16"/>
    </row>
    <row r="8565" spans="2:2" ht="13.95" customHeight="1">
      <c r="B8565" s="16"/>
    </row>
    <row r="8566" spans="2:2" ht="13.95" customHeight="1">
      <c r="B8566" s="16"/>
    </row>
    <row r="8567" spans="2:2" ht="13.95" customHeight="1">
      <c r="B8567" s="16"/>
    </row>
    <row r="8568" spans="2:2" ht="13.95" customHeight="1">
      <c r="B8568" s="16"/>
    </row>
    <row r="8569" spans="2:2" ht="13.95" customHeight="1">
      <c r="B8569" s="16"/>
    </row>
    <row r="8570" spans="2:2" ht="13.95" customHeight="1">
      <c r="B8570" s="16"/>
    </row>
    <row r="8571" spans="2:2" ht="13.95" customHeight="1">
      <c r="B8571" s="16"/>
    </row>
    <row r="8572" spans="2:2" ht="13.95" customHeight="1">
      <c r="B8572" s="16"/>
    </row>
    <row r="8573" spans="2:2" ht="13.95" customHeight="1">
      <c r="B8573" s="16"/>
    </row>
    <row r="8574" spans="2:2" ht="13.95" customHeight="1">
      <c r="B8574" s="16"/>
    </row>
    <row r="8575" spans="2:2" ht="13.95" customHeight="1">
      <c r="B8575" s="16"/>
    </row>
    <row r="8576" spans="2:2" ht="13.95" customHeight="1">
      <c r="B8576" s="16"/>
    </row>
    <row r="8577" spans="2:2" ht="13.95" customHeight="1">
      <c r="B8577" s="16"/>
    </row>
    <row r="8578" spans="2:2" ht="13.95" customHeight="1">
      <c r="B8578" s="16"/>
    </row>
    <row r="8579" spans="2:2" ht="13.95" customHeight="1">
      <c r="B8579" s="16"/>
    </row>
    <row r="8580" spans="2:2" ht="13.95" customHeight="1">
      <c r="B8580" s="16"/>
    </row>
    <row r="8581" spans="2:2" ht="13.95" customHeight="1">
      <c r="B8581" s="16"/>
    </row>
    <row r="8582" spans="2:2" ht="13.95" customHeight="1">
      <c r="B8582" s="16"/>
    </row>
    <row r="8583" spans="2:2" ht="13.95" customHeight="1">
      <c r="B8583" s="16"/>
    </row>
    <row r="8584" spans="2:2" ht="13.95" customHeight="1">
      <c r="B8584" s="16"/>
    </row>
    <row r="8585" spans="2:2" ht="13.95" customHeight="1">
      <c r="B8585" s="16"/>
    </row>
    <row r="8586" spans="2:2" ht="13.95" customHeight="1">
      <c r="B8586" s="16"/>
    </row>
    <row r="8587" spans="2:2" ht="13.95" customHeight="1">
      <c r="B8587" s="16"/>
    </row>
    <row r="8588" spans="2:2" ht="13.95" customHeight="1">
      <c r="B8588" s="16"/>
    </row>
    <row r="8589" spans="2:2" ht="13.95" customHeight="1">
      <c r="B8589" s="16"/>
    </row>
    <row r="8590" spans="2:2" ht="13.95" customHeight="1">
      <c r="B8590" s="16"/>
    </row>
    <row r="8591" spans="2:2" ht="13.95" customHeight="1">
      <c r="B8591" s="16"/>
    </row>
    <row r="8592" spans="2:2" ht="13.95" customHeight="1">
      <c r="B8592" s="16"/>
    </row>
    <row r="8593" spans="2:2" ht="13.95" customHeight="1">
      <c r="B8593" s="16"/>
    </row>
    <row r="8594" spans="2:2" ht="13.95" customHeight="1">
      <c r="B8594" s="16"/>
    </row>
    <row r="8595" spans="2:2" ht="13.95" customHeight="1">
      <c r="B8595" s="16"/>
    </row>
    <row r="8596" spans="2:2" ht="13.95" customHeight="1">
      <c r="B8596" s="16"/>
    </row>
    <row r="8597" spans="2:2" ht="13.95" customHeight="1">
      <c r="B8597" s="16"/>
    </row>
    <row r="8598" spans="2:2" ht="13.95" customHeight="1">
      <c r="B8598" s="16"/>
    </row>
    <row r="8599" spans="2:2" ht="13.95" customHeight="1">
      <c r="B8599" s="16"/>
    </row>
    <row r="8600" spans="2:2" ht="13.95" customHeight="1">
      <c r="B8600" s="16"/>
    </row>
    <row r="8601" spans="2:2" ht="13.95" customHeight="1">
      <c r="B8601" s="16"/>
    </row>
    <row r="8602" spans="2:2" ht="13.95" customHeight="1">
      <c r="B8602" s="16"/>
    </row>
    <row r="8603" spans="2:2" ht="13.95" customHeight="1">
      <c r="B8603" s="16"/>
    </row>
    <row r="8604" spans="2:2" ht="13.95" customHeight="1">
      <c r="B8604" s="16"/>
    </row>
    <row r="8605" spans="2:2" ht="13.95" customHeight="1">
      <c r="B8605" s="16"/>
    </row>
    <row r="8606" spans="2:2" ht="13.95" customHeight="1">
      <c r="B8606" s="16"/>
    </row>
    <row r="8607" spans="2:2" ht="13.95" customHeight="1">
      <c r="B8607" s="16"/>
    </row>
    <row r="8608" spans="2:2" ht="13.95" customHeight="1">
      <c r="B8608" s="16"/>
    </row>
    <row r="8609" spans="2:2" ht="13.95" customHeight="1">
      <c r="B8609" s="16"/>
    </row>
    <row r="8610" spans="2:2" ht="13.95" customHeight="1">
      <c r="B8610" s="16"/>
    </row>
    <row r="8611" spans="2:2" ht="13.95" customHeight="1">
      <c r="B8611" s="16"/>
    </row>
    <row r="8612" spans="2:2" ht="13.95" customHeight="1">
      <c r="B8612" s="16"/>
    </row>
    <row r="8613" spans="2:2" ht="13.95" customHeight="1">
      <c r="B8613" s="16"/>
    </row>
    <row r="8614" spans="2:2" ht="13.95" customHeight="1">
      <c r="B8614" s="16"/>
    </row>
    <row r="8615" spans="2:2" ht="13.95" customHeight="1">
      <c r="B8615" s="16"/>
    </row>
    <row r="8616" spans="2:2" ht="13.95" customHeight="1">
      <c r="B8616" s="16"/>
    </row>
    <row r="8617" spans="2:2" ht="13.95" customHeight="1">
      <c r="B8617" s="16"/>
    </row>
    <row r="8618" spans="2:2" ht="13.95" customHeight="1">
      <c r="B8618" s="16"/>
    </row>
    <row r="8619" spans="2:2" ht="13.95" customHeight="1">
      <c r="B8619" s="16"/>
    </row>
    <row r="8620" spans="2:2" ht="13.95" customHeight="1">
      <c r="B8620" s="16"/>
    </row>
    <row r="8621" spans="2:2" ht="13.95" customHeight="1">
      <c r="B8621" s="16"/>
    </row>
    <row r="8622" spans="2:2" ht="13.95" customHeight="1">
      <c r="B8622" s="16"/>
    </row>
    <row r="8623" spans="2:2" ht="13.95" customHeight="1">
      <c r="B8623" s="16"/>
    </row>
    <row r="8624" spans="2:2" ht="13.95" customHeight="1">
      <c r="B8624" s="16"/>
    </row>
    <row r="8625" spans="2:2" ht="13.95" customHeight="1">
      <c r="B8625" s="16"/>
    </row>
    <row r="8626" spans="2:2" ht="13.95" customHeight="1">
      <c r="B8626" s="16"/>
    </row>
    <row r="8627" spans="2:2" ht="13.95" customHeight="1">
      <c r="B8627" s="16"/>
    </row>
    <row r="8628" spans="2:2" ht="13.95" customHeight="1">
      <c r="B8628" s="16"/>
    </row>
    <row r="8629" spans="2:2" ht="13.95" customHeight="1">
      <c r="B8629" s="16"/>
    </row>
    <row r="8630" spans="2:2" ht="13.95" customHeight="1">
      <c r="B8630" s="16"/>
    </row>
    <row r="8631" spans="2:2" ht="13.95" customHeight="1">
      <c r="B8631" s="16"/>
    </row>
    <row r="8632" spans="2:2" ht="13.95" customHeight="1">
      <c r="B8632" s="16"/>
    </row>
    <row r="8633" spans="2:2" ht="13.95" customHeight="1">
      <c r="B8633" s="16"/>
    </row>
    <row r="8634" spans="2:2" ht="13.95" customHeight="1">
      <c r="B8634" s="16"/>
    </row>
    <row r="8635" spans="2:2" ht="13.95" customHeight="1">
      <c r="B8635" s="16"/>
    </row>
    <row r="8636" spans="2:2" ht="13.95" customHeight="1">
      <c r="B8636" s="16"/>
    </row>
    <row r="8637" spans="2:2" ht="13.95" customHeight="1">
      <c r="B8637" s="16"/>
    </row>
    <row r="8638" spans="2:2" ht="13.95" customHeight="1">
      <c r="B8638" s="16"/>
    </row>
    <row r="8639" spans="2:2" ht="13.95" customHeight="1">
      <c r="B8639" s="16"/>
    </row>
    <row r="8640" spans="2:2" ht="13.95" customHeight="1">
      <c r="B8640" s="16"/>
    </row>
    <row r="8641" spans="2:2" ht="13.95" customHeight="1">
      <c r="B8641" s="16"/>
    </row>
    <row r="8642" spans="2:2" ht="13.95" customHeight="1">
      <c r="B8642" s="16"/>
    </row>
    <row r="8643" spans="2:2" ht="13.95" customHeight="1">
      <c r="B8643" s="16"/>
    </row>
    <row r="8644" spans="2:2" ht="13.95" customHeight="1">
      <c r="B8644" s="16"/>
    </row>
    <row r="8645" spans="2:2" ht="13.95" customHeight="1">
      <c r="B8645" s="16"/>
    </row>
    <row r="8646" spans="2:2" ht="13.95" customHeight="1">
      <c r="B8646" s="16"/>
    </row>
    <row r="8647" spans="2:2" ht="13.95" customHeight="1">
      <c r="B8647" s="16"/>
    </row>
    <row r="8648" spans="2:2" ht="13.95" customHeight="1">
      <c r="B8648" s="16"/>
    </row>
    <row r="8649" spans="2:2" ht="13.95" customHeight="1">
      <c r="B8649" s="16"/>
    </row>
    <row r="8650" spans="2:2" ht="13.95" customHeight="1">
      <c r="B8650" s="16"/>
    </row>
    <row r="8651" spans="2:2" ht="13.95" customHeight="1">
      <c r="B8651" s="16"/>
    </row>
    <row r="8652" spans="2:2" ht="13.95" customHeight="1">
      <c r="B8652" s="16"/>
    </row>
    <row r="8653" spans="2:2" ht="13.95" customHeight="1">
      <c r="B8653" s="16"/>
    </row>
    <row r="8654" spans="2:2" ht="13.95" customHeight="1">
      <c r="B8654" s="16"/>
    </row>
    <row r="8655" spans="2:2" ht="13.95" customHeight="1">
      <c r="B8655" s="16"/>
    </row>
    <row r="8656" spans="2:2" ht="13.95" customHeight="1">
      <c r="B8656" s="16"/>
    </row>
    <row r="8657" spans="2:2" ht="13.95" customHeight="1">
      <c r="B8657" s="16"/>
    </row>
    <row r="8658" spans="2:2" ht="13.95" customHeight="1">
      <c r="B8658" s="16"/>
    </row>
    <row r="8659" spans="2:2" ht="13.95" customHeight="1">
      <c r="B8659" s="16"/>
    </row>
    <row r="8660" spans="2:2" ht="13.95" customHeight="1">
      <c r="B8660" s="16"/>
    </row>
    <row r="8661" spans="2:2" ht="13.95" customHeight="1">
      <c r="B8661" s="16"/>
    </row>
    <row r="8662" spans="2:2" ht="13.95" customHeight="1">
      <c r="B8662" s="16"/>
    </row>
    <row r="8663" spans="2:2" ht="13.95" customHeight="1">
      <c r="B8663" s="16"/>
    </row>
    <row r="8664" spans="2:2" ht="13.95" customHeight="1">
      <c r="B8664" s="16"/>
    </row>
    <row r="8665" spans="2:2" ht="13.95" customHeight="1">
      <c r="B8665" s="16"/>
    </row>
    <row r="8666" spans="2:2" ht="13.95" customHeight="1">
      <c r="B8666" s="16"/>
    </row>
    <row r="8667" spans="2:2" ht="13.95" customHeight="1">
      <c r="B8667" s="16"/>
    </row>
    <row r="8668" spans="2:2" ht="13.95" customHeight="1">
      <c r="B8668" s="16"/>
    </row>
    <row r="8669" spans="2:2" ht="13.95" customHeight="1">
      <c r="B8669" s="16"/>
    </row>
    <row r="8670" spans="2:2" ht="13.95" customHeight="1">
      <c r="B8670" s="16"/>
    </row>
    <row r="8671" spans="2:2" ht="13.95" customHeight="1">
      <c r="B8671" s="16"/>
    </row>
    <row r="8672" spans="2:2" ht="13.95" customHeight="1">
      <c r="B8672" s="16"/>
    </row>
    <row r="8673" spans="2:2" ht="13.95" customHeight="1">
      <c r="B8673" s="16"/>
    </row>
    <row r="8674" spans="2:2" ht="13.95" customHeight="1">
      <c r="B8674" s="16"/>
    </row>
    <row r="8675" spans="2:2" ht="13.95" customHeight="1">
      <c r="B8675" s="16"/>
    </row>
    <row r="8676" spans="2:2" ht="13.95" customHeight="1">
      <c r="B8676" s="16"/>
    </row>
    <row r="8677" spans="2:2" ht="13.95" customHeight="1">
      <c r="B8677" s="16"/>
    </row>
    <row r="8678" spans="2:2" ht="13.95" customHeight="1">
      <c r="B8678" s="16"/>
    </row>
    <row r="8679" spans="2:2" ht="13.95" customHeight="1">
      <c r="B8679" s="16"/>
    </row>
    <row r="8680" spans="2:2" ht="13.95" customHeight="1">
      <c r="B8680" s="16"/>
    </row>
    <row r="8681" spans="2:2" ht="13.95" customHeight="1">
      <c r="B8681" s="16"/>
    </row>
    <row r="8682" spans="2:2" ht="13.95" customHeight="1">
      <c r="B8682" s="16"/>
    </row>
    <row r="8683" spans="2:2" ht="13.95" customHeight="1">
      <c r="B8683" s="16"/>
    </row>
    <row r="8684" spans="2:2" ht="13.95" customHeight="1">
      <c r="B8684" s="16"/>
    </row>
    <row r="8685" spans="2:2" ht="13.95" customHeight="1">
      <c r="B8685" s="16"/>
    </row>
    <row r="8686" spans="2:2" ht="13.95" customHeight="1">
      <c r="B8686" s="16"/>
    </row>
    <row r="8687" spans="2:2" ht="13.95" customHeight="1">
      <c r="B8687" s="16"/>
    </row>
    <row r="8688" spans="2:2" ht="13.95" customHeight="1">
      <c r="B8688" s="16"/>
    </row>
    <row r="8689" spans="2:2" ht="13.95" customHeight="1">
      <c r="B8689" s="16"/>
    </row>
    <row r="8690" spans="2:2" ht="13.95" customHeight="1">
      <c r="B8690" s="16"/>
    </row>
    <row r="8691" spans="2:2" ht="13.95" customHeight="1">
      <c r="B8691" s="16"/>
    </row>
    <row r="8692" spans="2:2" ht="13.95" customHeight="1">
      <c r="B8692" s="16"/>
    </row>
    <row r="8693" spans="2:2" ht="13.95" customHeight="1">
      <c r="B8693" s="16"/>
    </row>
    <row r="8694" spans="2:2" ht="13.95" customHeight="1">
      <c r="B8694" s="16"/>
    </row>
    <row r="8695" spans="2:2" ht="13.95" customHeight="1">
      <c r="B8695" s="16"/>
    </row>
    <row r="8696" spans="2:2" ht="13.95" customHeight="1">
      <c r="B8696" s="16"/>
    </row>
    <row r="8697" spans="2:2" ht="13.95" customHeight="1">
      <c r="B8697" s="16"/>
    </row>
    <row r="8698" spans="2:2" ht="13.95" customHeight="1">
      <c r="B8698" s="16"/>
    </row>
    <row r="8699" spans="2:2" ht="13.95" customHeight="1">
      <c r="B8699" s="16"/>
    </row>
    <row r="8700" spans="2:2" ht="13.95" customHeight="1">
      <c r="B8700" s="16"/>
    </row>
    <row r="8701" spans="2:2" ht="13.95" customHeight="1">
      <c r="B8701" s="16"/>
    </row>
    <row r="8702" spans="2:2" ht="13.95" customHeight="1">
      <c r="B8702" s="16"/>
    </row>
    <row r="8703" spans="2:2" ht="13.95" customHeight="1">
      <c r="B8703" s="16"/>
    </row>
    <row r="8704" spans="2:2" ht="13.95" customHeight="1">
      <c r="B8704" s="16"/>
    </row>
    <row r="8705" spans="2:2" ht="13.95" customHeight="1">
      <c r="B8705" s="16"/>
    </row>
    <row r="8706" spans="2:2" ht="13.95" customHeight="1">
      <c r="B8706" s="16"/>
    </row>
    <row r="8707" spans="2:2" ht="13.95" customHeight="1">
      <c r="B8707" s="16"/>
    </row>
    <row r="8708" spans="2:2" ht="13.95" customHeight="1">
      <c r="B8708" s="16"/>
    </row>
    <row r="8709" spans="2:2" ht="13.95" customHeight="1">
      <c r="B8709" s="16"/>
    </row>
    <row r="8710" spans="2:2" ht="13.95" customHeight="1">
      <c r="B8710" s="16"/>
    </row>
    <row r="8711" spans="2:2" ht="13.95" customHeight="1">
      <c r="B8711" s="16"/>
    </row>
    <row r="8712" spans="2:2" ht="13.95" customHeight="1">
      <c r="B8712" s="16"/>
    </row>
    <row r="8713" spans="2:2" ht="13.95" customHeight="1">
      <c r="B8713" s="16"/>
    </row>
    <row r="8714" spans="2:2" ht="13.95" customHeight="1">
      <c r="B8714" s="16"/>
    </row>
    <row r="8715" spans="2:2" ht="13.95" customHeight="1">
      <c r="B8715" s="16"/>
    </row>
    <row r="8716" spans="2:2" ht="13.95" customHeight="1">
      <c r="B8716" s="16"/>
    </row>
    <row r="8717" spans="2:2" ht="13.95" customHeight="1">
      <c r="B8717" s="16"/>
    </row>
    <row r="8718" spans="2:2" ht="13.95" customHeight="1">
      <c r="B8718" s="16"/>
    </row>
    <row r="8719" spans="2:2" ht="13.95" customHeight="1">
      <c r="B8719" s="16"/>
    </row>
    <row r="8720" spans="2:2" ht="13.95" customHeight="1">
      <c r="B8720" s="16"/>
    </row>
    <row r="8721" spans="2:2" ht="13.95" customHeight="1">
      <c r="B8721" s="16"/>
    </row>
    <row r="8722" spans="2:2" ht="13.95" customHeight="1">
      <c r="B8722" s="16"/>
    </row>
    <row r="8723" spans="2:2" ht="13.95" customHeight="1">
      <c r="B8723" s="16"/>
    </row>
    <row r="8724" spans="2:2" ht="13.95" customHeight="1">
      <c r="B8724" s="16"/>
    </row>
    <row r="8725" spans="2:2" ht="13.95" customHeight="1">
      <c r="B8725" s="16"/>
    </row>
    <row r="8726" spans="2:2" ht="13.95" customHeight="1">
      <c r="B8726" s="16"/>
    </row>
    <row r="8727" spans="2:2" ht="13.95" customHeight="1">
      <c r="B8727" s="16"/>
    </row>
    <row r="8728" spans="2:2" ht="13.95" customHeight="1">
      <c r="B8728" s="16"/>
    </row>
    <row r="8729" spans="2:2" ht="13.95" customHeight="1">
      <c r="B8729" s="16"/>
    </row>
    <row r="8730" spans="2:2" ht="13.95" customHeight="1">
      <c r="B8730" s="16"/>
    </row>
    <row r="8731" spans="2:2" ht="13.95" customHeight="1">
      <c r="B8731" s="16"/>
    </row>
    <row r="8732" spans="2:2" ht="13.95" customHeight="1">
      <c r="B8732" s="16"/>
    </row>
    <row r="8733" spans="2:2" ht="13.95" customHeight="1">
      <c r="B8733" s="16"/>
    </row>
    <row r="8734" spans="2:2" ht="13.95" customHeight="1">
      <c r="B8734" s="16"/>
    </row>
    <row r="8735" spans="2:2" ht="13.95" customHeight="1">
      <c r="B8735" s="16"/>
    </row>
    <row r="8736" spans="2:2" ht="13.95" customHeight="1">
      <c r="B8736" s="16"/>
    </row>
    <row r="8737" spans="2:2" ht="13.95" customHeight="1">
      <c r="B8737" s="16"/>
    </row>
    <row r="8738" spans="2:2" ht="13.95" customHeight="1">
      <c r="B8738" s="16"/>
    </row>
    <row r="8739" spans="2:2" ht="13.95" customHeight="1">
      <c r="B8739" s="16"/>
    </row>
    <row r="8740" spans="2:2" ht="13.95" customHeight="1">
      <c r="B8740" s="16"/>
    </row>
    <row r="8741" spans="2:2" ht="13.95" customHeight="1">
      <c r="B8741" s="16"/>
    </row>
    <row r="8742" spans="2:2" ht="13.95" customHeight="1">
      <c r="B8742" s="16"/>
    </row>
    <row r="8743" spans="2:2" ht="13.95" customHeight="1">
      <c r="B8743" s="16"/>
    </row>
    <row r="8744" spans="2:2" ht="13.95" customHeight="1">
      <c r="B8744" s="16"/>
    </row>
    <row r="8745" spans="2:2" ht="13.95" customHeight="1">
      <c r="B8745" s="16"/>
    </row>
    <row r="8746" spans="2:2" ht="13.95" customHeight="1">
      <c r="B8746" s="16"/>
    </row>
    <row r="8747" spans="2:2" ht="13.95" customHeight="1">
      <c r="B8747" s="16"/>
    </row>
    <row r="8748" spans="2:2" ht="13.95" customHeight="1">
      <c r="B8748" s="16"/>
    </row>
    <row r="8749" spans="2:2" ht="13.95" customHeight="1">
      <c r="B8749" s="16"/>
    </row>
    <row r="8750" spans="2:2" ht="13.95" customHeight="1">
      <c r="B8750" s="16"/>
    </row>
    <row r="8751" spans="2:2" ht="13.95" customHeight="1">
      <c r="B8751" s="16"/>
    </row>
    <row r="8752" spans="2:2" ht="13.95" customHeight="1">
      <c r="B8752" s="16"/>
    </row>
    <row r="8753" spans="2:2" ht="13.95" customHeight="1">
      <c r="B8753" s="16"/>
    </row>
    <row r="8754" spans="2:2" ht="13.95" customHeight="1">
      <c r="B8754" s="16"/>
    </row>
    <row r="8755" spans="2:2" ht="13.95" customHeight="1">
      <c r="B8755" s="16"/>
    </row>
    <row r="8756" spans="2:2" ht="13.95" customHeight="1">
      <c r="B8756" s="16"/>
    </row>
    <row r="8757" spans="2:2" ht="13.95" customHeight="1">
      <c r="B8757" s="16"/>
    </row>
    <row r="8758" spans="2:2" ht="13.95" customHeight="1">
      <c r="B8758" s="16"/>
    </row>
    <row r="8759" spans="2:2" ht="13.95" customHeight="1">
      <c r="B8759" s="16"/>
    </row>
    <row r="8760" spans="2:2" ht="13.95" customHeight="1">
      <c r="B8760" s="16"/>
    </row>
    <row r="8761" spans="2:2" ht="13.95" customHeight="1">
      <c r="B8761" s="16"/>
    </row>
    <row r="8762" spans="2:2" ht="13.95" customHeight="1">
      <c r="B8762" s="16"/>
    </row>
    <row r="8763" spans="2:2" ht="13.95" customHeight="1">
      <c r="B8763" s="16"/>
    </row>
    <row r="8764" spans="2:2" ht="13.95" customHeight="1">
      <c r="B8764" s="16"/>
    </row>
    <row r="8765" spans="2:2" ht="13.95" customHeight="1">
      <c r="B8765" s="16"/>
    </row>
    <row r="8766" spans="2:2" ht="13.95" customHeight="1">
      <c r="B8766" s="16"/>
    </row>
    <row r="8767" spans="2:2" ht="13.95" customHeight="1">
      <c r="B8767" s="16"/>
    </row>
    <row r="8768" spans="2:2" ht="13.95" customHeight="1">
      <c r="B8768" s="16"/>
    </row>
    <row r="8769" spans="2:2" ht="13.95" customHeight="1">
      <c r="B8769" s="16"/>
    </row>
    <row r="8770" spans="2:2" ht="13.95" customHeight="1">
      <c r="B8770" s="16"/>
    </row>
    <row r="8771" spans="2:2" ht="13.95" customHeight="1">
      <c r="B8771" s="16"/>
    </row>
    <row r="8772" spans="2:2" ht="13.95" customHeight="1">
      <c r="B8772" s="16"/>
    </row>
    <row r="8773" spans="2:2" ht="13.95" customHeight="1">
      <c r="B8773" s="16"/>
    </row>
    <row r="8774" spans="2:2" ht="13.95" customHeight="1">
      <c r="B8774" s="16"/>
    </row>
    <row r="8775" spans="2:2" ht="13.95" customHeight="1">
      <c r="B8775" s="16"/>
    </row>
    <row r="8776" spans="2:2" ht="13.95" customHeight="1">
      <c r="B8776" s="16"/>
    </row>
    <row r="8777" spans="2:2" ht="13.95" customHeight="1">
      <c r="B8777" s="16"/>
    </row>
    <row r="8778" spans="2:2" ht="13.95" customHeight="1">
      <c r="B8778" s="16"/>
    </row>
    <row r="8779" spans="2:2" ht="13.95" customHeight="1">
      <c r="B8779" s="16"/>
    </row>
    <row r="8780" spans="2:2" ht="13.95" customHeight="1">
      <c r="B8780" s="16"/>
    </row>
    <row r="8781" spans="2:2" ht="13.95" customHeight="1">
      <c r="B8781" s="16"/>
    </row>
    <row r="8782" spans="2:2" ht="13.95" customHeight="1">
      <c r="B8782" s="16"/>
    </row>
    <row r="8783" spans="2:2" ht="13.95" customHeight="1">
      <c r="B8783" s="16"/>
    </row>
    <row r="8784" spans="2:2" ht="13.95" customHeight="1">
      <c r="B8784" s="16"/>
    </row>
    <row r="8785" spans="2:2" ht="13.95" customHeight="1">
      <c r="B8785" s="16"/>
    </row>
    <row r="8786" spans="2:2" ht="13.95" customHeight="1">
      <c r="B8786" s="16"/>
    </row>
    <row r="8787" spans="2:2" ht="13.95" customHeight="1">
      <c r="B8787" s="16"/>
    </row>
    <row r="8788" spans="2:2" ht="13.95" customHeight="1">
      <c r="B8788" s="16"/>
    </row>
    <row r="8789" spans="2:2" ht="13.95" customHeight="1">
      <c r="B8789" s="16"/>
    </row>
    <row r="8790" spans="2:2" ht="13.95" customHeight="1">
      <c r="B8790" s="16"/>
    </row>
    <row r="8791" spans="2:2" ht="13.95" customHeight="1">
      <c r="B8791" s="16"/>
    </row>
    <row r="8792" spans="2:2" ht="13.95" customHeight="1">
      <c r="B8792" s="16"/>
    </row>
    <row r="8793" spans="2:2" ht="13.95" customHeight="1">
      <c r="B8793" s="16"/>
    </row>
    <row r="8794" spans="2:2" ht="13.95" customHeight="1">
      <c r="B8794" s="16"/>
    </row>
    <row r="8795" spans="2:2" ht="13.95" customHeight="1">
      <c r="B8795" s="16"/>
    </row>
    <row r="8796" spans="2:2" ht="13.95" customHeight="1">
      <c r="B8796" s="16"/>
    </row>
    <row r="8797" spans="2:2" ht="13.95" customHeight="1">
      <c r="B8797" s="16"/>
    </row>
    <row r="8798" spans="2:2" ht="13.95" customHeight="1">
      <c r="B8798" s="16"/>
    </row>
    <row r="8799" spans="2:2" ht="13.95" customHeight="1">
      <c r="B8799" s="16"/>
    </row>
    <row r="8800" spans="2:2" ht="13.95" customHeight="1">
      <c r="B8800" s="16"/>
    </row>
    <row r="8801" spans="2:2" ht="13.95" customHeight="1">
      <c r="B8801" s="16"/>
    </row>
    <row r="8802" spans="2:2" ht="13.95" customHeight="1">
      <c r="B8802" s="16"/>
    </row>
    <row r="8803" spans="2:2" ht="13.95" customHeight="1">
      <c r="B8803" s="16"/>
    </row>
    <row r="8804" spans="2:2" ht="13.95" customHeight="1">
      <c r="B8804" s="16"/>
    </row>
    <row r="8805" spans="2:2" ht="13.95" customHeight="1">
      <c r="B8805" s="16"/>
    </row>
    <row r="8806" spans="2:2" ht="13.95" customHeight="1">
      <c r="B8806" s="16"/>
    </row>
    <row r="8807" spans="2:2" ht="13.95" customHeight="1">
      <c r="B8807" s="16"/>
    </row>
    <row r="8808" spans="2:2" ht="13.95" customHeight="1">
      <c r="B8808" s="16"/>
    </row>
    <row r="8809" spans="2:2" ht="13.95" customHeight="1">
      <c r="B8809" s="16"/>
    </row>
    <row r="8810" spans="2:2" ht="13.95" customHeight="1">
      <c r="B8810" s="16"/>
    </row>
    <row r="8811" spans="2:2" ht="13.95" customHeight="1">
      <c r="B8811" s="16"/>
    </row>
    <row r="8812" spans="2:2" ht="13.95" customHeight="1">
      <c r="B8812" s="16"/>
    </row>
    <row r="8813" spans="2:2" ht="13.95" customHeight="1">
      <c r="B8813" s="16"/>
    </row>
    <row r="8814" spans="2:2" ht="13.95" customHeight="1">
      <c r="B8814" s="16"/>
    </row>
    <row r="8815" spans="2:2" ht="13.95" customHeight="1">
      <c r="B8815" s="16"/>
    </row>
    <row r="8816" spans="2:2" ht="13.95" customHeight="1">
      <c r="B8816" s="16"/>
    </row>
    <row r="8817" spans="2:2" ht="13.95" customHeight="1">
      <c r="B8817" s="16"/>
    </row>
    <row r="8818" spans="2:2" ht="13.95" customHeight="1">
      <c r="B8818" s="16"/>
    </row>
    <row r="8819" spans="2:2" ht="13.95" customHeight="1">
      <c r="B8819" s="16"/>
    </row>
    <row r="8820" spans="2:2" ht="13.95" customHeight="1">
      <c r="B8820" s="16"/>
    </row>
    <row r="8821" spans="2:2" ht="13.95" customHeight="1">
      <c r="B8821" s="16"/>
    </row>
    <row r="8822" spans="2:2" ht="13.95" customHeight="1">
      <c r="B8822" s="16"/>
    </row>
    <row r="8823" spans="2:2" ht="13.95" customHeight="1">
      <c r="B8823" s="16"/>
    </row>
    <row r="8824" spans="2:2" ht="13.95" customHeight="1">
      <c r="B8824" s="16"/>
    </row>
    <row r="8825" spans="2:2" ht="13.95" customHeight="1">
      <c r="B8825" s="16"/>
    </row>
    <row r="8826" spans="2:2" ht="13.95" customHeight="1">
      <c r="B8826" s="16"/>
    </row>
    <row r="8827" spans="2:2" ht="13.95" customHeight="1">
      <c r="B8827" s="16"/>
    </row>
    <row r="8828" spans="2:2" ht="13.95" customHeight="1">
      <c r="B8828" s="16"/>
    </row>
    <row r="8829" spans="2:2" ht="13.95" customHeight="1">
      <c r="B8829" s="16"/>
    </row>
    <row r="8830" spans="2:2" ht="13.95" customHeight="1">
      <c r="B8830" s="16"/>
    </row>
    <row r="8831" spans="2:2" ht="13.95" customHeight="1">
      <c r="B8831" s="16"/>
    </row>
    <row r="8832" spans="2:2" ht="13.95" customHeight="1">
      <c r="B8832" s="16"/>
    </row>
    <row r="8833" spans="2:2" ht="13.95" customHeight="1">
      <c r="B8833" s="16"/>
    </row>
    <row r="8834" spans="2:2" ht="13.95" customHeight="1">
      <c r="B8834" s="16"/>
    </row>
    <row r="8835" spans="2:2" ht="13.95" customHeight="1">
      <c r="B8835" s="16"/>
    </row>
    <row r="8836" spans="2:2" ht="13.95" customHeight="1">
      <c r="B8836" s="16"/>
    </row>
    <row r="8837" spans="2:2" ht="13.95" customHeight="1">
      <c r="B8837" s="16"/>
    </row>
    <row r="8838" spans="2:2" ht="13.95" customHeight="1">
      <c r="B8838" s="16"/>
    </row>
    <row r="8839" spans="2:2" ht="13.95" customHeight="1">
      <c r="B8839" s="16"/>
    </row>
    <row r="8840" spans="2:2" ht="13.95" customHeight="1">
      <c r="B8840" s="16"/>
    </row>
    <row r="8841" spans="2:2" ht="13.95" customHeight="1">
      <c r="B8841" s="16"/>
    </row>
    <row r="8842" spans="2:2" ht="13.95" customHeight="1">
      <c r="B8842" s="16"/>
    </row>
    <row r="8843" spans="2:2" ht="13.95" customHeight="1">
      <c r="B8843" s="16"/>
    </row>
    <row r="8844" spans="2:2" ht="13.95" customHeight="1">
      <c r="B8844" s="16"/>
    </row>
    <row r="8845" spans="2:2" ht="13.95" customHeight="1">
      <c r="B8845" s="16"/>
    </row>
    <row r="8846" spans="2:2" ht="13.95" customHeight="1">
      <c r="B8846" s="16"/>
    </row>
    <row r="8847" spans="2:2" ht="13.95" customHeight="1">
      <c r="B8847" s="16"/>
    </row>
    <row r="8848" spans="2:2" ht="13.95" customHeight="1">
      <c r="B8848" s="16"/>
    </row>
    <row r="8849" spans="2:2" ht="13.95" customHeight="1">
      <c r="B8849" s="16"/>
    </row>
    <row r="8850" spans="2:2" ht="13.95" customHeight="1">
      <c r="B8850" s="16"/>
    </row>
    <row r="8851" spans="2:2" ht="13.95" customHeight="1">
      <c r="B8851" s="16"/>
    </row>
    <row r="8852" spans="2:2" ht="13.95" customHeight="1">
      <c r="B8852" s="16"/>
    </row>
    <row r="8853" spans="2:2" ht="13.95" customHeight="1">
      <c r="B8853" s="16"/>
    </row>
    <row r="8854" spans="2:2" ht="13.95" customHeight="1">
      <c r="B8854" s="16"/>
    </row>
    <row r="8855" spans="2:2" ht="13.95" customHeight="1">
      <c r="B8855" s="16"/>
    </row>
    <row r="8856" spans="2:2" ht="13.95" customHeight="1">
      <c r="B8856" s="16"/>
    </row>
    <row r="8857" spans="2:2" ht="13.95" customHeight="1">
      <c r="B8857" s="16"/>
    </row>
    <row r="8858" spans="2:2" ht="13.95" customHeight="1">
      <c r="B8858" s="16"/>
    </row>
    <row r="8859" spans="2:2" ht="13.95" customHeight="1">
      <c r="B8859" s="16"/>
    </row>
    <row r="8860" spans="2:2" ht="13.95" customHeight="1">
      <c r="B8860" s="16"/>
    </row>
    <row r="8861" spans="2:2" ht="13.95" customHeight="1">
      <c r="B8861" s="16"/>
    </row>
    <row r="8862" spans="2:2" ht="13.95" customHeight="1">
      <c r="B8862" s="16"/>
    </row>
    <row r="8863" spans="2:2" ht="13.95" customHeight="1">
      <c r="B8863" s="16"/>
    </row>
    <row r="8864" spans="2:2" ht="13.95" customHeight="1">
      <c r="B8864" s="16"/>
    </row>
    <row r="8865" spans="2:2" ht="13.95" customHeight="1">
      <c r="B8865" s="16"/>
    </row>
    <row r="8866" spans="2:2" ht="13.95" customHeight="1">
      <c r="B8866" s="16"/>
    </row>
    <row r="8867" spans="2:2" ht="13.95" customHeight="1">
      <c r="B8867" s="16"/>
    </row>
    <row r="8868" spans="2:2" ht="13.95" customHeight="1">
      <c r="B8868" s="16"/>
    </row>
    <row r="8869" spans="2:2" ht="13.95" customHeight="1">
      <c r="B8869" s="16"/>
    </row>
    <row r="8870" spans="2:2" ht="13.95" customHeight="1">
      <c r="B8870" s="16"/>
    </row>
    <row r="8871" spans="2:2" ht="13.95" customHeight="1">
      <c r="B8871" s="16"/>
    </row>
    <row r="8872" spans="2:2" ht="13.95" customHeight="1">
      <c r="B8872" s="16"/>
    </row>
    <row r="8873" spans="2:2" ht="13.95" customHeight="1">
      <c r="B8873" s="16"/>
    </row>
    <row r="8874" spans="2:2" ht="13.95" customHeight="1">
      <c r="B8874" s="16"/>
    </row>
    <row r="8875" spans="2:2" ht="13.95" customHeight="1">
      <c r="B8875" s="16"/>
    </row>
    <row r="8876" spans="2:2" ht="13.95" customHeight="1">
      <c r="B8876" s="16"/>
    </row>
    <row r="8877" spans="2:2" ht="13.95" customHeight="1">
      <c r="B8877" s="16"/>
    </row>
    <row r="8878" spans="2:2" ht="13.95" customHeight="1">
      <c r="B8878" s="16"/>
    </row>
    <row r="8879" spans="2:2" ht="13.95" customHeight="1">
      <c r="B8879" s="16"/>
    </row>
    <row r="8880" spans="2:2" ht="13.95" customHeight="1">
      <c r="B8880" s="16"/>
    </row>
    <row r="8881" spans="2:2" ht="13.95" customHeight="1">
      <c r="B8881" s="16"/>
    </row>
    <row r="8882" spans="2:2" ht="13.95" customHeight="1">
      <c r="B8882" s="16"/>
    </row>
    <row r="8883" spans="2:2" ht="13.95" customHeight="1">
      <c r="B8883" s="16"/>
    </row>
    <row r="8884" spans="2:2" ht="13.95" customHeight="1">
      <c r="B8884" s="16"/>
    </row>
    <row r="8885" spans="2:2" ht="13.95" customHeight="1">
      <c r="B8885" s="16"/>
    </row>
    <row r="8886" spans="2:2" ht="13.95" customHeight="1">
      <c r="B8886" s="16"/>
    </row>
    <row r="8887" spans="2:2" ht="13.95" customHeight="1">
      <c r="B8887" s="16"/>
    </row>
    <row r="8888" spans="2:2" ht="13.95" customHeight="1">
      <c r="B8888" s="16"/>
    </row>
    <row r="8889" spans="2:2" ht="13.95" customHeight="1">
      <c r="B8889" s="16"/>
    </row>
    <row r="8890" spans="2:2" ht="13.95" customHeight="1">
      <c r="B8890" s="16"/>
    </row>
    <row r="8891" spans="2:2" ht="13.95" customHeight="1">
      <c r="B8891" s="16"/>
    </row>
    <row r="8892" spans="2:2" ht="13.95" customHeight="1">
      <c r="B8892" s="16"/>
    </row>
    <row r="8893" spans="2:2" ht="13.95" customHeight="1">
      <c r="B8893" s="16"/>
    </row>
    <row r="8894" spans="2:2" ht="13.95" customHeight="1">
      <c r="B8894" s="16"/>
    </row>
    <row r="8895" spans="2:2" ht="13.95" customHeight="1">
      <c r="B8895" s="16"/>
    </row>
    <row r="8896" spans="2:2" ht="13.95" customHeight="1">
      <c r="B8896" s="16"/>
    </row>
    <row r="8897" spans="2:2" ht="13.95" customHeight="1">
      <c r="B8897" s="16"/>
    </row>
    <row r="8898" spans="2:2" ht="13.95" customHeight="1">
      <c r="B8898" s="16"/>
    </row>
    <row r="8899" spans="2:2" ht="13.95" customHeight="1">
      <c r="B8899" s="16"/>
    </row>
    <row r="8900" spans="2:2" ht="13.95" customHeight="1">
      <c r="B8900" s="16"/>
    </row>
    <row r="8901" spans="2:2" ht="13.95" customHeight="1">
      <c r="B8901" s="16"/>
    </row>
    <row r="8902" spans="2:2" ht="13.95" customHeight="1">
      <c r="B8902" s="16"/>
    </row>
    <row r="8903" spans="2:2" ht="13.95" customHeight="1">
      <c r="B8903" s="16"/>
    </row>
    <row r="8904" spans="2:2" ht="13.95" customHeight="1">
      <c r="B8904" s="16"/>
    </row>
    <row r="8905" spans="2:2" ht="13.95" customHeight="1">
      <c r="B8905" s="16"/>
    </row>
    <row r="8906" spans="2:2" ht="13.95" customHeight="1">
      <c r="B8906" s="16"/>
    </row>
    <row r="8907" spans="2:2" ht="13.95" customHeight="1">
      <c r="B8907" s="16"/>
    </row>
    <row r="8908" spans="2:2" ht="13.95" customHeight="1">
      <c r="B8908" s="16"/>
    </row>
    <row r="8909" spans="2:2" ht="13.95" customHeight="1">
      <c r="B8909" s="16"/>
    </row>
    <row r="8910" spans="2:2" ht="13.95" customHeight="1">
      <c r="B8910" s="16"/>
    </row>
    <row r="8911" spans="2:2" ht="13.95" customHeight="1">
      <c r="B8911" s="16"/>
    </row>
    <row r="8912" spans="2:2" ht="13.95" customHeight="1">
      <c r="B8912" s="16"/>
    </row>
    <row r="8913" spans="2:2" ht="13.95" customHeight="1">
      <c r="B8913" s="16"/>
    </row>
    <row r="8914" spans="2:2" ht="13.95" customHeight="1">
      <c r="B8914" s="16"/>
    </row>
    <row r="8915" spans="2:2" ht="13.95" customHeight="1">
      <c r="B8915" s="16"/>
    </row>
    <row r="8916" spans="2:2" ht="13.95" customHeight="1">
      <c r="B8916" s="16"/>
    </row>
    <row r="8917" spans="2:2" ht="13.95" customHeight="1">
      <c r="B8917" s="16"/>
    </row>
    <row r="8918" spans="2:2" ht="13.95" customHeight="1">
      <c r="B8918" s="16"/>
    </row>
    <row r="8919" spans="2:2" ht="13.95" customHeight="1">
      <c r="B8919" s="16"/>
    </row>
    <row r="8920" spans="2:2" ht="13.95" customHeight="1">
      <c r="B8920" s="16"/>
    </row>
    <row r="8921" spans="2:2" ht="13.95" customHeight="1">
      <c r="B8921" s="16"/>
    </row>
    <row r="8922" spans="2:2" ht="13.95" customHeight="1">
      <c r="B8922" s="16"/>
    </row>
    <row r="8923" spans="2:2" ht="13.95" customHeight="1">
      <c r="B8923" s="16"/>
    </row>
    <row r="8924" spans="2:2" ht="13.95" customHeight="1">
      <c r="B8924" s="16"/>
    </row>
    <row r="8925" spans="2:2" ht="13.95" customHeight="1">
      <c r="B8925" s="16"/>
    </row>
    <row r="8926" spans="2:2" ht="13.95" customHeight="1">
      <c r="B8926" s="16"/>
    </row>
    <row r="8927" spans="2:2" ht="13.95" customHeight="1">
      <c r="B8927" s="16"/>
    </row>
    <row r="8928" spans="2:2" ht="13.95" customHeight="1">
      <c r="B8928" s="16"/>
    </row>
    <row r="8929" spans="2:2" ht="13.95" customHeight="1">
      <c r="B8929" s="16"/>
    </row>
    <row r="8930" spans="2:2" ht="13.95" customHeight="1">
      <c r="B8930" s="16"/>
    </row>
    <row r="8931" spans="2:2" ht="13.95" customHeight="1">
      <c r="B8931" s="16"/>
    </row>
    <row r="8932" spans="2:2" ht="13.95" customHeight="1">
      <c r="B8932" s="16"/>
    </row>
    <row r="8933" spans="2:2" ht="13.95" customHeight="1">
      <c r="B8933" s="16"/>
    </row>
    <row r="8934" spans="2:2" ht="13.95" customHeight="1">
      <c r="B8934" s="16"/>
    </row>
    <row r="8935" spans="2:2" ht="13.95" customHeight="1">
      <c r="B8935" s="16"/>
    </row>
    <row r="8936" spans="2:2" ht="13.95" customHeight="1">
      <c r="B8936" s="16"/>
    </row>
    <row r="8937" spans="2:2" ht="13.95" customHeight="1">
      <c r="B8937" s="16"/>
    </row>
    <row r="8938" spans="2:2" ht="13.95" customHeight="1">
      <c r="B8938" s="16"/>
    </row>
    <row r="8939" spans="2:2" ht="13.95" customHeight="1">
      <c r="B8939" s="16"/>
    </row>
    <row r="8940" spans="2:2" ht="13.95" customHeight="1">
      <c r="B8940" s="16"/>
    </row>
    <row r="8941" spans="2:2" ht="13.95" customHeight="1">
      <c r="B8941" s="16"/>
    </row>
    <row r="8942" spans="2:2" ht="13.95" customHeight="1">
      <c r="B8942" s="16"/>
    </row>
    <row r="8943" spans="2:2" ht="13.95" customHeight="1">
      <c r="B8943" s="16"/>
    </row>
    <row r="8944" spans="2:2" ht="13.95" customHeight="1">
      <c r="B8944" s="16"/>
    </row>
    <row r="8945" spans="2:2" ht="13.95" customHeight="1">
      <c r="B8945" s="16"/>
    </row>
    <row r="8946" spans="2:2" ht="13.95" customHeight="1">
      <c r="B8946" s="16"/>
    </row>
    <row r="8947" spans="2:2" ht="13.95" customHeight="1">
      <c r="B8947" s="16"/>
    </row>
    <row r="8948" spans="2:2" ht="13.95" customHeight="1">
      <c r="B8948" s="16"/>
    </row>
    <row r="8949" spans="2:2" ht="13.95" customHeight="1">
      <c r="B8949" s="16"/>
    </row>
    <row r="8950" spans="2:2" ht="13.95" customHeight="1">
      <c r="B8950" s="16"/>
    </row>
    <row r="8951" spans="2:2" ht="13.95" customHeight="1">
      <c r="B8951" s="16"/>
    </row>
    <row r="8952" spans="2:2" ht="13.95" customHeight="1">
      <c r="B8952" s="16"/>
    </row>
    <row r="8953" spans="2:2" ht="13.95" customHeight="1">
      <c r="B8953" s="16"/>
    </row>
    <row r="8954" spans="2:2" ht="13.95" customHeight="1">
      <c r="B8954" s="16"/>
    </row>
    <row r="8955" spans="2:2" ht="13.95" customHeight="1">
      <c r="B8955" s="16"/>
    </row>
    <row r="8956" spans="2:2" ht="13.95" customHeight="1">
      <c r="B8956" s="16"/>
    </row>
    <row r="8957" spans="2:2" ht="13.95" customHeight="1">
      <c r="B8957" s="16"/>
    </row>
    <row r="8958" spans="2:2" ht="13.95" customHeight="1">
      <c r="B8958" s="16"/>
    </row>
    <row r="8959" spans="2:2" ht="13.95" customHeight="1">
      <c r="B8959" s="16"/>
    </row>
    <row r="8960" spans="2:2" ht="13.95" customHeight="1">
      <c r="B8960" s="16"/>
    </row>
    <row r="8961" spans="2:2" ht="13.95" customHeight="1">
      <c r="B8961" s="16"/>
    </row>
    <row r="8962" spans="2:2" ht="13.95" customHeight="1">
      <c r="B8962" s="16"/>
    </row>
    <row r="8963" spans="2:2" ht="13.95" customHeight="1">
      <c r="B8963" s="16"/>
    </row>
    <row r="8964" spans="2:2" ht="13.95" customHeight="1">
      <c r="B8964" s="16"/>
    </row>
    <row r="8965" spans="2:2" ht="13.95" customHeight="1">
      <c r="B8965" s="16"/>
    </row>
    <row r="8966" spans="2:2" ht="13.95" customHeight="1">
      <c r="B8966" s="16"/>
    </row>
    <row r="8967" spans="2:2" ht="13.95" customHeight="1">
      <c r="B8967" s="16"/>
    </row>
    <row r="8968" spans="2:2" ht="13.95" customHeight="1">
      <c r="B8968" s="16"/>
    </row>
    <row r="8969" spans="2:2" ht="13.95" customHeight="1">
      <c r="B8969" s="16"/>
    </row>
    <row r="8970" spans="2:2" ht="13.95" customHeight="1">
      <c r="B8970" s="16"/>
    </row>
    <row r="8971" spans="2:2" ht="13.95" customHeight="1">
      <c r="B8971" s="16"/>
    </row>
    <row r="8972" spans="2:2" ht="13.95" customHeight="1">
      <c r="B8972" s="16"/>
    </row>
    <row r="8973" spans="2:2" ht="13.95" customHeight="1">
      <c r="B8973" s="16"/>
    </row>
    <row r="8974" spans="2:2" ht="13.95" customHeight="1">
      <c r="B8974" s="16"/>
    </row>
    <row r="8975" spans="2:2" ht="13.95" customHeight="1">
      <c r="B8975" s="16"/>
    </row>
    <row r="8976" spans="2:2" ht="13.95" customHeight="1">
      <c r="B8976" s="16"/>
    </row>
    <row r="8977" spans="2:2" ht="13.95" customHeight="1">
      <c r="B8977" s="16"/>
    </row>
    <row r="8978" spans="2:2" ht="13.95" customHeight="1">
      <c r="B8978" s="16"/>
    </row>
    <row r="8979" spans="2:2" ht="13.95" customHeight="1">
      <c r="B8979" s="16"/>
    </row>
    <row r="8980" spans="2:2" ht="13.95" customHeight="1">
      <c r="B8980" s="16"/>
    </row>
    <row r="8981" spans="2:2" ht="13.95" customHeight="1">
      <c r="B8981" s="16"/>
    </row>
    <row r="8982" spans="2:2" ht="13.95" customHeight="1">
      <c r="B8982" s="16"/>
    </row>
    <row r="8983" spans="2:2" ht="13.95" customHeight="1">
      <c r="B8983" s="16"/>
    </row>
    <row r="8984" spans="2:2" ht="13.95" customHeight="1">
      <c r="B8984" s="16"/>
    </row>
    <row r="8985" spans="2:2" ht="13.95" customHeight="1">
      <c r="B8985" s="16"/>
    </row>
    <row r="8986" spans="2:2" ht="13.95" customHeight="1">
      <c r="B8986" s="16"/>
    </row>
    <row r="8987" spans="2:2" ht="13.95" customHeight="1">
      <c r="B8987" s="16"/>
    </row>
    <row r="8988" spans="2:2" ht="13.95" customHeight="1">
      <c r="B8988" s="16"/>
    </row>
    <row r="8989" spans="2:2" ht="13.95" customHeight="1">
      <c r="B8989" s="16"/>
    </row>
    <row r="8990" spans="2:2" ht="13.95" customHeight="1">
      <c r="B8990" s="16"/>
    </row>
    <row r="8991" spans="2:2" ht="13.95" customHeight="1">
      <c r="B8991" s="16"/>
    </row>
    <row r="8992" spans="2:2" ht="13.95" customHeight="1">
      <c r="B8992" s="16"/>
    </row>
    <row r="8993" spans="2:2" ht="13.95" customHeight="1">
      <c r="B8993" s="16"/>
    </row>
    <row r="8994" spans="2:2" ht="13.95" customHeight="1">
      <c r="B8994" s="16"/>
    </row>
    <row r="8995" spans="2:2" ht="13.95" customHeight="1">
      <c r="B8995" s="16"/>
    </row>
    <row r="8996" spans="2:2" ht="13.95" customHeight="1">
      <c r="B8996" s="16"/>
    </row>
    <row r="8997" spans="2:2" ht="13.95" customHeight="1">
      <c r="B8997" s="16"/>
    </row>
    <row r="8998" spans="2:2" ht="13.95" customHeight="1">
      <c r="B8998" s="16"/>
    </row>
    <row r="8999" spans="2:2" ht="13.95" customHeight="1">
      <c r="B8999" s="16"/>
    </row>
    <row r="9000" spans="2:2" ht="13.95" customHeight="1">
      <c r="B9000" s="16"/>
    </row>
    <row r="9001" spans="2:2" ht="13.95" customHeight="1">
      <c r="B9001" s="16"/>
    </row>
    <row r="9002" spans="2:2" ht="13.95" customHeight="1">
      <c r="B9002" s="16"/>
    </row>
    <row r="9003" spans="2:2" ht="13.95" customHeight="1">
      <c r="B9003" s="16"/>
    </row>
    <row r="9004" spans="2:2" ht="13.95" customHeight="1">
      <c r="B9004" s="16"/>
    </row>
    <row r="9005" spans="2:2" ht="13.95" customHeight="1">
      <c r="B9005" s="16"/>
    </row>
    <row r="9006" spans="2:2" ht="13.95" customHeight="1">
      <c r="B9006" s="16"/>
    </row>
    <row r="9007" spans="2:2" ht="13.95" customHeight="1">
      <c r="B9007" s="16"/>
    </row>
    <row r="9008" spans="2:2" ht="13.95" customHeight="1">
      <c r="B9008" s="16"/>
    </row>
    <row r="9009" spans="2:2" ht="13.95" customHeight="1">
      <c r="B9009" s="16"/>
    </row>
    <row r="9010" spans="2:2" ht="13.95" customHeight="1">
      <c r="B9010" s="16"/>
    </row>
    <row r="9011" spans="2:2" ht="13.95" customHeight="1">
      <c r="B9011" s="16"/>
    </row>
    <row r="9012" spans="2:2" ht="13.95" customHeight="1">
      <c r="B9012" s="16"/>
    </row>
    <row r="9013" spans="2:2" ht="13.95" customHeight="1">
      <c r="B9013" s="16"/>
    </row>
    <row r="9014" spans="2:2" ht="13.95" customHeight="1">
      <c r="B9014" s="16"/>
    </row>
    <row r="9015" spans="2:2" ht="13.95" customHeight="1">
      <c r="B9015" s="16"/>
    </row>
    <row r="9016" spans="2:2" ht="13.95" customHeight="1">
      <c r="B9016" s="16"/>
    </row>
    <row r="9017" spans="2:2" ht="13.95" customHeight="1">
      <c r="B9017" s="16"/>
    </row>
    <row r="9018" spans="2:2" ht="13.95" customHeight="1">
      <c r="B9018" s="16"/>
    </row>
    <row r="9019" spans="2:2" ht="13.95" customHeight="1">
      <c r="B9019" s="16"/>
    </row>
    <row r="9020" spans="2:2" ht="13.95" customHeight="1">
      <c r="B9020" s="16"/>
    </row>
    <row r="9021" spans="2:2" ht="13.95" customHeight="1">
      <c r="B9021" s="16"/>
    </row>
    <row r="9022" spans="2:2" ht="13.95" customHeight="1">
      <c r="B9022" s="16"/>
    </row>
    <row r="9023" spans="2:2" ht="13.95" customHeight="1">
      <c r="B9023" s="16"/>
    </row>
    <row r="9024" spans="2:2" ht="13.95" customHeight="1">
      <c r="B9024" s="16"/>
    </row>
    <row r="9025" spans="2:2" ht="13.95" customHeight="1">
      <c r="B9025" s="16"/>
    </row>
    <row r="9026" spans="2:2" ht="13.95" customHeight="1">
      <c r="B9026" s="16"/>
    </row>
    <row r="9027" spans="2:2" ht="13.95" customHeight="1">
      <c r="B9027" s="16"/>
    </row>
    <row r="9028" spans="2:2" ht="13.95" customHeight="1">
      <c r="B9028" s="16"/>
    </row>
    <row r="9029" spans="2:2" ht="13.95" customHeight="1">
      <c r="B9029" s="16"/>
    </row>
    <row r="9030" spans="2:2" ht="13.95" customHeight="1">
      <c r="B9030" s="16"/>
    </row>
    <row r="9031" spans="2:2" ht="13.95" customHeight="1">
      <c r="B9031" s="16"/>
    </row>
    <row r="9032" spans="2:2" ht="13.95" customHeight="1">
      <c r="B9032" s="16"/>
    </row>
    <row r="9033" spans="2:2" ht="13.95" customHeight="1">
      <c r="B9033" s="16"/>
    </row>
    <row r="9034" spans="2:2" ht="13.95" customHeight="1">
      <c r="B9034" s="16"/>
    </row>
    <row r="9035" spans="2:2" ht="13.95" customHeight="1">
      <c r="B9035" s="16"/>
    </row>
    <row r="9036" spans="2:2" ht="13.95" customHeight="1">
      <c r="B9036" s="16"/>
    </row>
    <row r="9037" spans="2:2" ht="13.95" customHeight="1">
      <c r="B9037" s="16"/>
    </row>
    <row r="9038" spans="2:2" ht="13.95" customHeight="1">
      <c r="B9038" s="16"/>
    </row>
    <row r="9039" spans="2:2" ht="13.95" customHeight="1">
      <c r="B9039" s="16"/>
    </row>
    <row r="9040" spans="2:2" ht="13.95" customHeight="1">
      <c r="B9040" s="16"/>
    </row>
    <row r="9041" spans="2:2" ht="13.95" customHeight="1">
      <c r="B9041" s="16"/>
    </row>
    <row r="9042" spans="2:2" ht="13.95" customHeight="1">
      <c r="B9042" s="16"/>
    </row>
    <row r="9043" spans="2:2" ht="13.95" customHeight="1">
      <c r="B9043" s="16"/>
    </row>
    <row r="9044" spans="2:2" ht="13.95" customHeight="1">
      <c r="B9044" s="16"/>
    </row>
    <row r="9045" spans="2:2" ht="13.95" customHeight="1">
      <c r="B9045" s="16"/>
    </row>
    <row r="9046" spans="2:2" ht="13.95" customHeight="1">
      <c r="B9046" s="16"/>
    </row>
    <row r="9047" spans="2:2" ht="13.95" customHeight="1">
      <c r="B9047" s="16"/>
    </row>
    <row r="9048" spans="2:2" ht="13.95" customHeight="1">
      <c r="B9048" s="16"/>
    </row>
    <row r="9049" spans="2:2" ht="13.95" customHeight="1">
      <c r="B9049" s="16"/>
    </row>
    <row r="9050" spans="2:2" ht="13.95" customHeight="1">
      <c r="B9050" s="16"/>
    </row>
    <row r="9051" spans="2:2" ht="13.95" customHeight="1">
      <c r="B9051" s="16"/>
    </row>
    <row r="9052" spans="2:2" ht="13.95" customHeight="1">
      <c r="B9052" s="16"/>
    </row>
    <row r="9053" spans="2:2" ht="13.95" customHeight="1">
      <c r="B9053" s="16"/>
    </row>
    <row r="9054" spans="2:2" ht="13.95" customHeight="1">
      <c r="B9054" s="16"/>
    </row>
    <row r="9055" spans="2:2" ht="13.95" customHeight="1">
      <c r="B9055" s="16"/>
    </row>
    <row r="9056" spans="2:2" ht="13.95" customHeight="1">
      <c r="B9056" s="16"/>
    </row>
    <row r="9057" spans="2:2" ht="13.95" customHeight="1">
      <c r="B9057" s="16"/>
    </row>
    <row r="9058" spans="2:2" ht="13.95" customHeight="1">
      <c r="B9058" s="16"/>
    </row>
    <row r="9059" spans="2:2" ht="13.95" customHeight="1">
      <c r="B9059" s="16"/>
    </row>
    <row r="9060" spans="2:2" ht="13.95" customHeight="1">
      <c r="B9060" s="16"/>
    </row>
    <row r="9061" spans="2:2" ht="13.95" customHeight="1">
      <c r="B9061" s="16"/>
    </row>
    <row r="9062" spans="2:2" ht="13.95" customHeight="1">
      <c r="B9062" s="16"/>
    </row>
    <row r="9063" spans="2:2" ht="13.95" customHeight="1">
      <c r="B9063" s="16"/>
    </row>
    <row r="9064" spans="2:2" ht="13.95" customHeight="1">
      <c r="B9064" s="16"/>
    </row>
    <row r="9065" spans="2:2" ht="13.95" customHeight="1">
      <c r="B9065" s="16"/>
    </row>
    <row r="9066" spans="2:2" ht="13.95" customHeight="1">
      <c r="B9066" s="16"/>
    </row>
    <row r="9067" spans="2:2" ht="13.95" customHeight="1">
      <c r="B9067" s="16"/>
    </row>
    <row r="9068" spans="2:2" ht="13.95" customHeight="1">
      <c r="B9068" s="16"/>
    </row>
    <row r="9069" spans="2:2" ht="13.95" customHeight="1">
      <c r="B9069" s="16"/>
    </row>
    <row r="9070" spans="2:2" ht="13.95" customHeight="1">
      <c r="B9070" s="16"/>
    </row>
    <row r="9071" spans="2:2" ht="13.95" customHeight="1">
      <c r="B9071" s="16"/>
    </row>
    <row r="9072" spans="2:2" ht="13.95" customHeight="1">
      <c r="B9072" s="16"/>
    </row>
    <row r="9073" spans="2:2" ht="13.95" customHeight="1">
      <c r="B9073" s="16"/>
    </row>
    <row r="9074" spans="2:2" ht="13.95" customHeight="1">
      <c r="B9074" s="16"/>
    </row>
    <row r="9075" spans="2:2" ht="13.95" customHeight="1">
      <c r="B9075" s="16"/>
    </row>
    <row r="9076" spans="2:2" ht="13.95" customHeight="1">
      <c r="B9076" s="16"/>
    </row>
    <row r="9077" spans="2:2" ht="13.95" customHeight="1">
      <c r="B9077" s="16"/>
    </row>
    <row r="9078" spans="2:2" ht="13.95" customHeight="1">
      <c r="B9078" s="16"/>
    </row>
    <row r="9079" spans="2:2" ht="13.95" customHeight="1">
      <c r="B9079" s="16"/>
    </row>
    <row r="9080" spans="2:2" ht="13.95" customHeight="1">
      <c r="B9080" s="16"/>
    </row>
    <row r="9081" spans="2:2" ht="13.95" customHeight="1">
      <c r="B9081" s="16"/>
    </row>
    <row r="9082" spans="2:2" ht="13.95" customHeight="1">
      <c r="B9082" s="16"/>
    </row>
    <row r="9083" spans="2:2" ht="13.95" customHeight="1">
      <c r="B9083" s="16"/>
    </row>
    <row r="9084" spans="2:2" ht="13.95" customHeight="1">
      <c r="B9084" s="16"/>
    </row>
    <row r="9085" spans="2:2" ht="13.95" customHeight="1">
      <c r="B9085" s="16"/>
    </row>
    <row r="9086" spans="2:2" ht="13.95" customHeight="1">
      <c r="B9086" s="16"/>
    </row>
    <row r="9087" spans="2:2" ht="13.95" customHeight="1">
      <c r="B9087" s="16"/>
    </row>
    <row r="9088" spans="2:2" ht="13.95" customHeight="1">
      <c r="B9088" s="16"/>
    </row>
    <row r="9089" spans="2:2" ht="13.95" customHeight="1">
      <c r="B9089" s="16"/>
    </row>
    <row r="9090" spans="2:2" ht="13.95" customHeight="1">
      <c r="B9090" s="16"/>
    </row>
    <row r="9091" spans="2:2" ht="13.95" customHeight="1">
      <c r="B9091" s="16"/>
    </row>
    <row r="9092" spans="2:2" ht="13.95" customHeight="1">
      <c r="B9092" s="16"/>
    </row>
    <row r="9093" spans="2:2" ht="13.95" customHeight="1">
      <c r="B9093" s="16"/>
    </row>
    <row r="9094" spans="2:2" ht="13.95" customHeight="1">
      <c r="B9094" s="16"/>
    </row>
    <row r="9095" spans="2:2" ht="13.95" customHeight="1">
      <c r="B9095" s="16"/>
    </row>
    <row r="9096" spans="2:2" ht="13.95" customHeight="1">
      <c r="B9096" s="16"/>
    </row>
    <row r="9097" spans="2:2" ht="13.95" customHeight="1">
      <c r="B9097" s="16"/>
    </row>
    <row r="9098" spans="2:2" ht="13.95" customHeight="1">
      <c r="B9098" s="16"/>
    </row>
    <row r="9099" spans="2:2" ht="13.95" customHeight="1">
      <c r="B9099" s="16"/>
    </row>
    <row r="9100" spans="2:2" ht="13.95" customHeight="1">
      <c r="B9100" s="16"/>
    </row>
    <row r="9101" spans="2:2" ht="13.95" customHeight="1">
      <c r="B9101" s="16"/>
    </row>
    <row r="9102" spans="2:2" ht="13.95" customHeight="1">
      <c r="B9102" s="16"/>
    </row>
    <row r="9103" spans="2:2" ht="13.95" customHeight="1">
      <c r="B9103" s="16"/>
    </row>
    <row r="9104" spans="2:2" ht="13.95" customHeight="1">
      <c r="B9104" s="16"/>
    </row>
    <row r="9105" spans="2:2" ht="13.95" customHeight="1">
      <c r="B9105" s="16"/>
    </row>
    <row r="9106" spans="2:2" ht="13.95" customHeight="1">
      <c r="B9106" s="16"/>
    </row>
    <row r="9107" spans="2:2" ht="13.95" customHeight="1">
      <c r="B9107" s="16"/>
    </row>
    <row r="9108" spans="2:2" ht="13.95" customHeight="1">
      <c r="B9108" s="16"/>
    </row>
    <row r="9109" spans="2:2" ht="13.95" customHeight="1">
      <c r="B9109" s="16"/>
    </row>
    <row r="9110" spans="2:2" ht="13.95" customHeight="1">
      <c r="B9110" s="16"/>
    </row>
    <row r="9111" spans="2:2" ht="13.95" customHeight="1">
      <c r="B9111" s="16"/>
    </row>
    <row r="9112" spans="2:2" ht="13.95" customHeight="1">
      <c r="B9112" s="16"/>
    </row>
    <row r="9113" spans="2:2" ht="13.95" customHeight="1">
      <c r="B9113" s="16"/>
    </row>
    <row r="9114" spans="2:2" ht="13.95" customHeight="1">
      <c r="B9114" s="16"/>
    </row>
    <row r="9115" spans="2:2" ht="13.95" customHeight="1">
      <c r="B9115" s="16"/>
    </row>
    <row r="9116" spans="2:2" ht="13.95" customHeight="1">
      <c r="B9116" s="16"/>
    </row>
    <row r="9117" spans="2:2" ht="13.95" customHeight="1">
      <c r="B9117" s="16"/>
    </row>
    <row r="9118" spans="2:2" ht="13.95" customHeight="1">
      <c r="B9118" s="16"/>
    </row>
    <row r="9119" spans="2:2" ht="13.95" customHeight="1">
      <c r="B9119" s="16"/>
    </row>
    <row r="9120" spans="2:2" ht="13.95" customHeight="1">
      <c r="B9120" s="16"/>
    </row>
    <row r="9121" spans="2:2" ht="13.95" customHeight="1">
      <c r="B9121" s="16"/>
    </row>
    <row r="9122" spans="2:2" ht="13.95" customHeight="1">
      <c r="B9122" s="16"/>
    </row>
    <row r="9123" spans="2:2" ht="13.95" customHeight="1">
      <c r="B9123" s="16"/>
    </row>
    <row r="9124" spans="2:2" ht="13.95" customHeight="1">
      <c r="B9124" s="16"/>
    </row>
    <row r="9125" spans="2:2" ht="13.95" customHeight="1">
      <c r="B9125" s="16"/>
    </row>
    <row r="9126" spans="2:2" ht="13.95" customHeight="1">
      <c r="B9126" s="16"/>
    </row>
    <row r="9127" spans="2:2" ht="13.95" customHeight="1">
      <c r="B9127" s="16"/>
    </row>
    <row r="9128" spans="2:2" ht="13.95" customHeight="1">
      <c r="B9128" s="16"/>
    </row>
    <row r="9129" spans="2:2" ht="13.95" customHeight="1">
      <c r="B9129" s="16"/>
    </row>
    <row r="9130" spans="2:2" ht="13.95" customHeight="1">
      <c r="B9130" s="16"/>
    </row>
    <row r="9131" spans="2:2" ht="13.95" customHeight="1">
      <c r="B9131" s="16"/>
    </row>
    <row r="9132" spans="2:2" ht="13.95" customHeight="1">
      <c r="B9132" s="16"/>
    </row>
    <row r="9133" spans="2:2" ht="13.95" customHeight="1">
      <c r="B9133" s="16"/>
    </row>
    <row r="9134" spans="2:2" ht="13.95" customHeight="1">
      <c r="B9134" s="16"/>
    </row>
    <row r="9135" spans="2:2" ht="13.95" customHeight="1">
      <c r="B9135" s="16"/>
    </row>
    <row r="9136" spans="2:2" ht="13.95" customHeight="1">
      <c r="B9136" s="16"/>
    </row>
    <row r="9137" spans="2:2" ht="13.95" customHeight="1">
      <c r="B9137" s="16"/>
    </row>
    <row r="9138" spans="2:2" ht="13.95" customHeight="1">
      <c r="B9138" s="16"/>
    </row>
    <row r="9139" spans="2:2" ht="13.95" customHeight="1">
      <c r="B9139" s="16"/>
    </row>
    <row r="9140" spans="2:2" ht="13.95" customHeight="1">
      <c r="B9140" s="16"/>
    </row>
    <row r="9141" spans="2:2" ht="13.95" customHeight="1">
      <c r="B9141" s="16"/>
    </row>
    <row r="9142" spans="2:2" ht="13.95" customHeight="1">
      <c r="B9142" s="16"/>
    </row>
    <row r="9143" spans="2:2" ht="13.95" customHeight="1">
      <c r="B9143" s="16"/>
    </row>
    <row r="9144" spans="2:2" ht="13.95" customHeight="1">
      <c r="B9144" s="16"/>
    </row>
    <row r="9145" spans="2:2" ht="13.95" customHeight="1">
      <c r="B9145" s="16"/>
    </row>
    <row r="9146" spans="2:2" ht="13.95" customHeight="1">
      <c r="B9146" s="16"/>
    </row>
    <row r="9147" spans="2:2" ht="13.95" customHeight="1">
      <c r="B9147" s="16"/>
    </row>
    <row r="9148" spans="2:2" ht="13.95" customHeight="1">
      <c r="B9148" s="16"/>
    </row>
    <row r="9149" spans="2:2" ht="13.95" customHeight="1">
      <c r="B9149" s="16"/>
    </row>
    <row r="9150" spans="2:2" ht="13.95" customHeight="1">
      <c r="B9150" s="16"/>
    </row>
    <row r="9151" spans="2:2" ht="13.95" customHeight="1">
      <c r="B9151" s="16"/>
    </row>
    <row r="9152" spans="2:2" ht="13.95" customHeight="1">
      <c r="B9152" s="16"/>
    </row>
    <row r="9153" spans="2:2" ht="13.95" customHeight="1">
      <c r="B9153" s="16"/>
    </row>
    <row r="9154" spans="2:2" ht="13.95" customHeight="1">
      <c r="B9154" s="16"/>
    </row>
    <row r="9155" spans="2:2" ht="13.95" customHeight="1">
      <c r="B9155" s="16"/>
    </row>
    <row r="9156" spans="2:2" ht="13.95" customHeight="1">
      <c r="B9156" s="16"/>
    </row>
    <row r="9157" spans="2:2" ht="13.95" customHeight="1">
      <c r="B9157" s="16"/>
    </row>
    <row r="9158" spans="2:2" ht="13.95" customHeight="1">
      <c r="B9158" s="16"/>
    </row>
    <row r="9159" spans="2:2" ht="13.95" customHeight="1">
      <c r="B9159" s="16"/>
    </row>
    <row r="9160" spans="2:2" ht="13.95" customHeight="1">
      <c r="B9160" s="16"/>
    </row>
    <row r="9161" spans="2:2" ht="13.95" customHeight="1">
      <c r="B9161" s="16"/>
    </row>
    <row r="9162" spans="2:2" ht="13.95" customHeight="1">
      <c r="B9162" s="16"/>
    </row>
    <row r="9163" spans="2:2" ht="13.95" customHeight="1">
      <c r="B9163" s="16"/>
    </row>
    <row r="9164" spans="2:2" ht="13.95" customHeight="1">
      <c r="B9164" s="16"/>
    </row>
    <row r="9165" spans="2:2" ht="13.95" customHeight="1">
      <c r="B9165" s="16"/>
    </row>
    <row r="9166" spans="2:2" ht="13.95" customHeight="1">
      <c r="B9166" s="16"/>
    </row>
    <row r="9167" spans="2:2" ht="13.95" customHeight="1">
      <c r="B9167" s="16"/>
    </row>
    <row r="9168" spans="2:2" ht="13.95" customHeight="1">
      <c r="B9168" s="16"/>
    </row>
    <row r="9169" spans="2:2" ht="13.95" customHeight="1">
      <c r="B9169" s="16"/>
    </row>
    <row r="9170" spans="2:2" ht="13.95" customHeight="1">
      <c r="B9170" s="16"/>
    </row>
    <row r="9171" spans="2:2" ht="13.95" customHeight="1">
      <c r="B9171" s="16"/>
    </row>
    <row r="9172" spans="2:2" ht="13.95" customHeight="1">
      <c r="B9172" s="16"/>
    </row>
    <row r="9173" spans="2:2" ht="13.95" customHeight="1">
      <c r="B9173" s="16"/>
    </row>
    <row r="9174" spans="2:2" ht="13.95" customHeight="1">
      <c r="B9174" s="16"/>
    </row>
    <row r="9175" spans="2:2" ht="13.95" customHeight="1">
      <c r="B9175" s="16"/>
    </row>
    <row r="9176" spans="2:2" ht="13.95" customHeight="1">
      <c r="B9176" s="16"/>
    </row>
    <row r="9177" spans="2:2" ht="13.95" customHeight="1">
      <c r="B9177" s="16"/>
    </row>
    <row r="9178" spans="2:2" ht="13.95" customHeight="1">
      <c r="B9178" s="16"/>
    </row>
    <row r="9179" spans="2:2" ht="13.95" customHeight="1">
      <c r="B9179" s="16"/>
    </row>
    <row r="9180" spans="2:2" ht="13.95" customHeight="1">
      <c r="B9180" s="16"/>
    </row>
    <row r="9181" spans="2:2" ht="13.95" customHeight="1">
      <c r="B9181" s="16"/>
    </row>
    <row r="9182" spans="2:2" ht="13.95" customHeight="1">
      <c r="B9182" s="16"/>
    </row>
    <row r="9183" spans="2:2" ht="13.95" customHeight="1">
      <c r="B9183" s="16"/>
    </row>
    <row r="9184" spans="2:2" ht="13.95" customHeight="1">
      <c r="B9184" s="16"/>
    </row>
    <row r="9185" spans="2:2" ht="13.95" customHeight="1">
      <c r="B9185" s="16"/>
    </row>
    <row r="9186" spans="2:2" ht="13.95" customHeight="1">
      <c r="B9186" s="16"/>
    </row>
    <row r="9187" spans="2:2" ht="13.95" customHeight="1">
      <c r="B9187" s="16"/>
    </row>
    <row r="9188" spans="2:2" ht="13.95" customHeight="1">
      <c r="B9188" s="16"/>
    </row>
    <row r="9189" spans="2:2" ht="13.95" customHeight="1">
      <c r="B9189" s="16"/>
    </row>
    <row r="9190" spans="2:2" ht="13.95" customHeight="1">
      <c r="B9190" s="16"/>
    </row>
    <row r="9191" spans="2:2" ht="13.95" customHeight="1">
      <c r="B9191" s="16"/>
    </row>
    <row r="9192" spans="2:2" ht="13.95" customHeight="1">
      <c r="B9192" s="16"/>
    </row>
    <row r="9193" spans="2:2" ht="13.95" customHeight="1">
      <c r="B9193" s="16"/>
    </row>
    <row r="9194" spans="2:2" ht="13.95" customHeight="1">
      <c r="B9194" s="16"/>
    </row>
    <row r="9195" spans="2:2" ht="13.95" customHeight="1">
      <c r="B9195" s="16"/>
    </row>
    <row r="9196" spans="2:2" ht="13.95" customHeight="1">
      <c r="B9196" s="16"/>
    </row>
    <row r="9197" spans="2:2" ht="13.95" customHeight="1">
      <c r="B9197" s="16"/>
    </row>
    <row r="9198" spans="2:2" ht="13.95" customHeight="1">
      <c r="B9198" s="16"/>
    </row>
    <row r="9199" spans="2:2" ht="13.95" customHeight="1">
      <c r="B9199" s="16"/>
    </row>
    <row r="9200" spans="2:2" ht="13.95" customHeight="1">
      <c r="B9200" s="16"/>
    </row>
    <row r="9201" spans="2:2" ht="13.95" customHeight="1">
      <c r="B9201" s="16"/>
    </row>
    <row r="9202" spans="2:2" ht="13.95" customHeight="1">
      <c r="B9202" s="16"/>
    </row>
    <row r="9203" spans="2:2" ht="13.95" customHeight="1">
      <c r="B9203" s="16"/>
    </row>
    <row r="9204" spans="2:2" ht="13.95" customHeight="1">
      <c r="B9204" s="16"/>
    </row>
    <row r="9205" spans="2:2" ht="13.95" customHeight="1">
      <c r="B9205" s="16"/>
    </row>
    <row r="9206" spans="2:2" ht="13.95" customHeight="1">
      <c r="B9206" s="16"/>
    </row>
    <row r="9207" spans="2:2" ht="13.95" customHeight="1">
      <c r="B9207" s="16"/>
    </row>
    <row r="9208" spans="2:2" ht="13.95" customHeight="1">
      <c r="B9208" s="16"/>
    </row>
    <row r="9209" spans="2:2" ht="13.95" customHeight="1">
      <c r="B9209" s="16"/>
    </row>
    <row r="9210" spans="2:2" ht="13.95" customHeight="1">
      <c r="B9210" s="16"/>
    </row>
    <row r="9211" spans="2:2" ht="13.95" customHeight="1">
      <c r="B9211" s="16"/>
    </row>
    <row r="9212" spans="2:2" ht="13.95" customHeight="1">
      <c r="B9212" s="16"/>
    </row>
    <row r="9213" spans="2:2" ht="13.95" customHeight="1">
      <c r="B9213" s="16"/>
    </row>
    <row r="9214" spans="2:2" ht="13.95" customHeight="1">
      <c r="B9214" s="16"/>
    </row>
    <row r="9215" spans="2:2" ht="13.95" customHeight="1">
      <c r="B9215" s="16"/>
    </row>
    <row r="9216" spans="2:2" ht="13.95" customHeight="1">
      <c r="B9216" s="16"/>
    </row>
    <row r="9217" spans="2:2" ht="13.95" customHeight="1">
      <c r="B9217" s="16"/>
    </row>
    <row r="9218" spans="2:2" ht="13.95" customHeight="1">
      <c r="B9218" s="16"/>
    </row>
    <row r="9219" spans="2:2" ht="13.95" customHeight="1">
      <c r="B9219" s="16"/>
    </row>
    <row r="9220" spans="2:2" ht="13.95" customHeight="1">
      <c r="B9220" s="16"/>
    </row>
    <row r="9221" spans="2:2" ht="13.95" customHeight="1">
      <c r="B9221" s="16"/>
    </row>
    <row r="9222" spans="2:2" ht="13.95" customHeight="1">
      <c r="B9222" s="16"/>
    </row>
    <row r="9223" spans="2:2" ht="13.95" customHeight="1">
      <c r="B9223" s="16"/>
    </row>
    <row r="9224" spans="2:2" ht="13.95" customHeight="1">
      <c r="B9224" s="16"/>
    </row>
    <row r="9225" spans="2:2" ht="13.95" customHeight="1">
      <c r="B9225" s="16"/>
    </row>
    <row r="9226" spans="2:2" ht="13.95" customHeight="1">
      <c r="B9226" s="16"/>
    </row>
    <row r="9227" spans="2:2" ht="13.95" customHeight="1">
      <c r="B9227" s="16"/>
    </row>
    <row r="9228" spans="2:2" ht="13.95" customHeight="1">
      <c r="B9228" s="16"/>
    </row>
    <row r="9229" spans="2:2" ht="13.95" customHeight="1">
      <c r="B9229" s="16"/>
    </row>
    <row r="9230" spans="2:2" ht="13.95" customHeight="1">
      <c r="B9230" s="16"/>
    </row>
    <row r="9231" spans="2:2" ht="13.95" customHeight="1">
      <c r="B9231" s="16"/>
    </row>
    <row r="9232" spans="2:2" ht="13.95" customHeight="1">
      <c r="B9232" s="16"/>
    </row>
    <row r="9233" spans="2:2" ht="13.95" customHeight="1">
      <c r="B9233" s="16"/>
    </row>
    <row r="9234" spans="2:2" ht="13.95" customHeight="1">
      <c r="B9234" s="16"/>
    </row>
    <row r="9235" spans="2:2" ht="13.95" customHeight="1">
      <c r="B9235" s="16"/>
    </row>
    <row r="9236" spans="2:2" ht="13.95" customHeight="1">
      <c r="B9236" s="16"/>
    </row>
    <row r="9237" spans="2:2" ht="13.95" customHeight="1">
      <c r="B9237" s="16"/>
    </row>
    <row r="9238" spans="2:2" ht="13.95" customHeight="1">
      <c r="B9238" s="16"/>
    </row>
    <row r="9239" spans="2:2" ht="13.95" customHeight="1">
      <c r="B9239" s="16"/>
    </row>
    <row r="9240" spans="2:2" ht="13.95" customHeight="1">
      <c r="B9240" s="16"/>
    </row>
    <row r="9241" spans="2:2" ht="13.95" customHeight="1">
      <c r="B9241" s="16"/>
    </row>
    <row r="9242" spans="2:2" ht="13.95" customHeight="1">
      <c r="B9242" s="16"/>
    </row>
    <row r="9243" spans="2:2" ht="13.95" customHeight="1">
      <c r="B9243" s="16"/>
    </row>
    <row r="9244" spans="2:2" ht="13.95" customHeight="1">
      <c r="B9244" s="16"/>
    </row>
    <row r="9245" spans="2:2" ht="13.95" customHeight="1">
      <c r="B9245" s="16"/>
    </row>
    <row r="9246" spans="2:2" ht="13.95" customHeight="1">
      <c r="B9246" s="16"/>
    </row>
    <row r="9247" spans="2:2" ht="13.95" customHeight="1">
      <c r="B9247" s="16"/>
    </row>
    <row r="9248" spans="2:2" ht="13.95" customHeight="1">
      <c r="B9248" s="16"/>
    </row>
    <row r="9249" spans="2:2" ht="13.95" customHeight="1">
      <c r="B9249" s="16"/>
    </row>
    <row r="9250" spans="2:2" ht="13.95" customHeight="1">
      <c r="B9250" s="16"/>
    </row>
    <row r="9251" spans="2:2" ht="13.95" customHeight="1">
      <c r="B9251" s="16"/>
    </row>
    <row r="9252" spans="2:2" ht="13.95" customHeight="1">
      <c r="B9252" s="16"/>
    </row>
    <row r="9253" spans="2:2" ht="13.95" customHeight="1">
      <c r="B9253" s="16"/>
    </row>
    <row r="9254" spans="2:2" ht="13.95" customHeight="1">
      <c r="B9254" s="16"/>
    </row>
    <row r="9255" spans="2:2" ht="13.95" customHeight="1">
      <c r="B9255" s="16"/>
    </row>
    <row r="9256" spans="2:2" ht="13.95" customHeight="1">
      <c r="B9256" s="16"/>
    </row>
    <row r="9257" spans="2:2" ht="13.95" customHeight="1">
      <c r="B9257" s="16"/>
    </row>
    <row r="9258" spans="2:2" ht="13.95" customHeight="1">
      <c r="B9258" s="16"/>
    </row>
    <row r="9259" spans="2:2" ht="13.95" customHeight="1">
      <c r="B9259" s="16"/>
    </row>
    <row r="9260" spans="2:2" ht="13.95" customHeight="1">
      <c r="B9260" s="16"/>
    </row>
    <row r="9261" spans="2:2" ht="13.95" customHeight="1">
      <c r="B9261" s="16"/>
    </row>
    <row r="9262" spans="2:2" ht="13.95" customHeight="1">
      <c r="B9262" s="16"/>
    </row>
    <row r="9263" spans="2:2" ht="13.95" customHeight="1">
      <c r="B9263" s="16"/>
    </row>
    <row r="9264" spans="2:2" ht="13.95" customHeight="1">
      <c r="B9264" s="16"/>
    </row>
    <row r="9265" spans="2:2" ht="13.95" customHeight="1">
      <c r="B9265" s="16"/>
    </row>
    <row r="9266" spans="2:2" ht="13.95" customHeight="1">
      <c r="B9266" s="16"/>
    </row>
    <row r="9267" spans="2:2" ht="13.95" customHeight="1">
      <c r="B9267" s="16"/>
    </row>
    <row r="9268" spans="2:2" ht="13.95" customHeight="1">
      <c r="B9268" s="16"/>
    </row>
    <row r="9269" spans="2:2" ht="13.95" customHeight="1">
      <c r="B9269" s="16"/>
    </row>
    <row r="9270" spans="2:2" ht="13.95" customHeight="1">
      <c r="B9270" s="16"/>
    </row>
    <row r="9271" spans="2:2" ht="13.95" customHeight="1">
      <c r="B9271" s="16"/>
    </row>
    <row r="9272" spans="2:2" ht="13.95" customHeight="1">
      <c r="B9272" s="16"/>
    </row>
    <row r="9273" spans="2:2" ht="13.95" customHeight="1">
      <c r="B9273" s="16"/>
    </row>
    <row r="9274" spans="2:2" ht="13.95" customHeight="1">
      <c r="B9274" s="16"/>
    </row>
    <row r="9275" spans="2:2" ht="13.95" customHeight="1">
      <c r="B9275" s="16"/>
    </row>
    <row r="9276" spans="2:2" ht="13.95" customHeight="1">
      <c r="B9276" s="16"/>
    </row>
    <row r="9277" spans="2:2" ht="13.95" customHeight="1">
      <c r="B9277" s="16"/>
    </row>
    <row r="9278" spans="2:2" ht="13.95" customHeight="1">
      <c r="B9278" s="16"/>
    </row>
    <row r="9279" spans="2:2" ht="13.95" customHeight="1">
      <c r="B9279" s="16"/>
    </row>
    <row r="9280" spans="2:2" ht="13.95" customHeight="1">
      <c r="B9280" s="16"/>
    </row>
    <row r="9281" spans="2:2" ht="13.95" customHeight="1">
      <c r="B9281" s="16"/>
    </row>
    <row r="9282" spans="2:2" ht="13.95" customHeight="1">
      <c r="B9282" s="16"/>
    </row>
    <row r="9283" spans="2:2" ht="13.95" customHeight="1">
      <c r="B9283" s="16"/>
    </row>
    <row r="9284" spans="2:2" ht="13.95" customHeight="1">
      <c r="B9284" s="16"/>
    </row>
    <row r="9285" spans="2:2" ht="13.95" customHeight="1">
      <c r="B9285" s="16"/>
    </row>
    <row r="9286" spans="2:2" ht="13.95" customHeight="1">
      <c r="B9286" s="16"/>
    </row>
    <row r="9287" spans="2:2" ht="13.95" customHeight="1">
      <c r="B9287" s="16"/>
    </row>
    <row r="9288" spans="2:2" ht="13.95" customHeight="1">
      <c r="B9288" s="16"/>
    </row>
    <row r="9289" spans="2:2" ht="13.95" customHeight="1">
      <c r="B9289" s="16"/>
    </row>
    <row r="9290" spans="2:2" ht="13.95" customHeight="1">
      <c r="B9290" s="16"/>
    </row>
    <row r="9291" spans="2:2" ht="13.95" customHeight="1">
      <c r="B9291" s="16"/>
    </row>
    <row r="9292" spans="2:2" ht="13.95" customHeight="1">
      <c r="B9292" s="16"/>
    </row>
    <row r="9293" spans="2:2" ht="13.95" customHeight="1">
      <c r="B9293" s="16"/>
    </row>
    <row r="9294" spans="2:2" ht="13.95" customHeight="1">
      <c r="B9294" s="16"/>
    </row>
    <row r="9295" spans="2:2" ht="13.95" customHeight="1">
      <c r="B9295" s="16"/>
    </row>
    <row r="9296" spans="2:2" ht="13.95" customHeight="1">
      <c r="B9296" s="16"/>
    </row>
    <row r="9297" spans="2:2" ht="13.95" customHeight="1">
      <c r="B9297" s="16"/>
    </row>
    <row r="9298" spans="2:2" ht="13.95" customHeight="1">
      <c r="B9298" s="16"/>
    </row>
    <row r="9299" spans="2:2" ht="13.95" customHeight="1">
      <c r="B9299" s="16"/>
    </row>
    <row r="9300" spans="2:2" ht="13.95" customHeight="1">
      <c r="B9300" s="16"/>
    </row>
    <row r="9301" spans="2:2" ht="13.95" customHeight="1">
      <c r="B9301" s="16"/>
    </row>
    <row r="9302" spans="2:2" ht="13.95" customHeight="1">
      <c r="B9302" s="16"/>
    </row>
    <row r="9303" spans="2:2" ht="13.95" customHeight="1">
      <c r="B9303" s="16"/>
    </row>
    <row r="9304" spans="2:2" ht="13.95" customHeight="1">
      <c r="B9304" s="16"/>
    </row>
    <row r="9305" spans="2:2" ht="13.95" customHeight="1">
      <c r="B9305" s="16"/>
    </row>
    <row r="9306" spans="2:2" ht="13.95" customHeight="1">
      <c r="B9306" s="16"/>
    </row>
    <row r="9307" spans="2:2" ht="13.95" customHeight="1">
      <c r="B9307" s="16"/>
    </row>
    <row r="9308" spans="2:2" ht="13.95" customHeight="1">
      <c r="B9308" s="16"/>
    </row>
    <row r="9309" spans="2:2" ht="13.95" customHeight="1">
      <c r="B9309" s="16"/>
    </row>
    <row r="9310" spans="2:2" ht="13.95" customHeight="1">
      <c r="B9310" s="16"/>
    </row>
    <row r="9311" spans="2:2" ht="13.95" customHeight="1">
      <c r="B9311" s="16"/>
    </row>
    <row r="9312" spans="2:2" ht="13.95" customHeight="1">
      <c r="B9312" s="16"/>
    </row>
    <row r="9313" spans="2:2" ht="13.95" customHeight="1">
      <c r="B9313" s="16"/>
    </row>
    <row r="9314" spans="2:2" ht="13.95" customHeight="1">
      <c r="B9314" s="16"/>
    </row>
    <row r="9315" spans="2:2" ht="13.95" customHeight="1">
      <c r="B9315" s="16"/>
    </row>
    <row r="9316" spans="2:2" ht="13.95" customHeight="1">
      <c r="B9316" s="16"/>
    </row>
    <row r="9317" spans="2:2" ht="13.95" customHeight="1">
      <c r="B9317" s="16"/>
    </row>
    <row r="9318" spans="2:2" ht="13.95" customHeight="1">
      <c r="B9318" s="16"/>
    </row>
    <row r="9319" spans="2:2" ht="13.95" customHeight="1">
      <c r="B9319" s="16"/>
    </row>
    <row r="9320" spans="2:2" ht="13.95" customHeight="1">
      <c r="B9320" s="16"/>
    </row>
    <row r="9321" spans="2:2" ht="13.95" customHeight="1">
      <c r="B9321" s="16"/>
    </row>
    <row r="9322" spans="2:2" ht="13.95" customHeight="1">
      <c r="B9322" s="16"/>
    </row>
    <row r="9323" spans="2:2" ht="13.95" customHeight="1">
      <c r="B9323" s="16"/>
    </row>
    <row r="9324" spans="2:2" ht="13.95" customHeight="1">
      <c r="B9324" s="16"/>
    </row>
    <row r="9325" spans="2:2" ht="13.95" customHeight="1">
      <c r="B9325" s="16"/>
    </row>
    <row r="9326" spans="2:2" ht="13.95" customHeight="1">
      <c r="B9326" s="16"/>
    </row>
    <row r="9327" spans="2:2" ht="13.95" customHeight="1">
      <c r="B9327" s="16"/>
    </row>
    <row r="9328" spans="2:2" ht="13.95" customHeight="1">
      <c r="B9328" s="16"/>
    </row>
    <row r="9329" spans="2:2" ht="13.95" customHeight="1">
      <c r="B9329" s="16"/>
    </row>
    <row r="9330" spans="2:2" ht="13.95" customHeight="1">
      <c r="B9330" s="16"/>
    </row>
    <row r="9331" spans="2:2" ht="13.95" customHeight="1">
      <c r="B9331" s="16"/>
    </row>
    <row r="9332" spans="2:2" ht="13.95" customHeight="1">
      <c r="B9332" s="16"/>
    </row>
    <row r="9333" spans="2:2" ht="13.95" customHeight="1">
      <c r="B9333" s="16"/>
    </row>
    <row r="9334" spans="2:2" ht="13.95" customHeight="1">
      <c r="B9334" s="16"/>
    </row>
    <row r="9335" spans="2:2" ht="13.95" customHeight="1">
      <c r="B9335" s="16"/>
    </row>
    <row r="9336" spans="2:2" ht="13.95" customHeight="1">
      <c r="B9336" s="16"/>
    </row>
    <row r="9337" spans="2:2" ht="13.95" customHeight="1">
      <c r="B9337" s="16"/>
    </row>
    <row r="9338" spans="2:2" ht="13.95" customHeight="1">
      <c r="B9338" s="16"/>
    </row>
    <row r="9339" spans="2:2" ht="13.95" customHeight="1">
      <c r="B9339" s="16"/>
    </row>
    <row r="9340" spans="2:2" ht="13.95" customHeight="1">
      <c r="B9340" s="16"/>
    </row>
    <row r="9341" spans="2:2" ht="13.95" customHeight="1">
      <c r="B9341" s="16"/>
    </row>
    <row r="9342" spans="2:2" ht="13.95" customHeight="1">
      <c r="B9342" s="16"/>
    </row>
    <row r="9343" spans="2:2" ht="13.95" customHeight="1">
      <c r="B9343" s="16"/>
    </row>
    <row r="9344" spans="2:2" ht="13.95" customHeight="1">
      <c r="B9344" s="16"/>
    </row>
    <row r="9345" spans="2:2" ht="13.95" customHeight="1">
      <c r="B9345" s="16"/>
    </row>
    <row r="9346" spans="2:2" ht="13.95" customHeight="1">
      <c r="B9346" s="16"/>
    </row>
    <row r="9347" spans="2:2" ht="13.95" customHeight="1">
      <c r="B9347" s="16"/>
    </row>
    <row r="9348" spans="2:2" ht="13.95" customHeight="1">
      <c r="B9348" s="16"/>
    </row>
    <row r="9349" spans="2:2" ht="13.95" customHeight="1">
      <c r="B9349" s="16"/>
    </row>
    <row r="9350" spans="2:2" ht="13.95" customHeight="1">
      <c r="B9350" s="16"/>
    </row>
    <row r="9351" spans="2:2" ht="13.95" customHeight="1">
      <c r="B9351" s="16"/>
    </row>
    <row r="9352" spans="2:2" ht="13.95" customHeight="1">
      <c r="B9352" s="16"/>
    </row>
    <row r="9353" spans="2:2" ht="13.95" customHeight="1">
      <c r="B9353" s="16"/>
    </row>
    <row r="9354" spans="2:2" ht="13.95" customHeight="1">
      <c r="B9354" s="16"/>
    </row>
    <row r="9355" spans="2:2" ht="13.95" customHeight="1">
      <c r="B9355" s="16"/>
    </row>
    <row r="9356" spans="2:2" ht="13.95" customHeight="1">
      <c r="B9356" s="16"/>
    </row>
    <row r="9357" spans="2:2" ht="13.95" customHeight="1">
      <c r="B9357" s="16"/>
    </row>
    <row r="9358" spans="2:2" ht="13.95" customHeight="1">
      <c r="B9358" s="16"/>
    </row>
    <row r="9359" spans="2:2" ht="13.95" customHeight="1">
      <c r="B9359" s="16"/>
    </row>
    <row r="9360" spans="2:2" ht="13.95" customHeight="1">
      <c r="B9360" s="16"/>
    </row>
    <row r="9361" spans="2:2" ht="13.95" customHeight="1">
      <c r="B9361" s="16"/>
    </row>
    <row r="9362" spans="2:2" ht="13.95" customHeight="1">
      <c r="B9362" s="16"/>
    </row>
    <row r="9363" spans="2:2" ht="13.95" customHeight="1">
      <c r="B9363" s="16"/>
    </row>
    <row r="9364" spans="2:2" ht="13.95" customHeight="1">
      <c r="B9364" s="16"/>
    </row>
    <row r="9365" spans="2:2" ht="13.95" customHeight="1">
      <c r="B9365" s="16"/>
    </row>
    <row r="9366" spans="2:2" ht="13.95" customHeight="1">
      <c r="B9366" s="16"/>
    </row>
    <row r="9367" spans="2:2" ht="13.95" customHeight="1">
      <c r="B9367" s="16"/>
    </row>
    <row r="9368" spans="2:2" ht="13.95" customHeight="1">
      <c r="B9368" s="16"/>
    </row>
    <row r="9369" spans="2:2" ht="13.95" customHeight="1">
      <c r="B9369" s="16"/>
    </row>
    <row r="9370" spans="2:2" ht="13.95" customHeight="1">
      <c r="B9370" s="16"/>
    </row>
    <row r="9371" spans="2:2" ht="13.95" customHeight="1">
      <c r="B9371" s="16"/>
    </row>
    <row r="9372" spans="2:2" ht="13.95" customHeight="1">
      <c r="B9372" s="16"/>
    </row>
    <row r="9373" spans="2:2" ht="13.95" customHeight="1">
      <c r="B9373" s="16"/>
    </row>
    <row r="9374" spans="2:2" ht="13.95" customHeight="1">
      <c r="B9374" s="16"/>
    </row>
    <row r="9375" spans="2:2" ht="13.95" customHeight="1">
      <c r="B9375" s="16"/>
    </row>
    <row r="9376" spans="2:2" ht="13.95" customHeight="1">
      <c r="B9376" s="16"/>
    </row>
    <row r="9377" spans="2:2" ht="13.95" customHeight="1">
      <c r="B9377" s="16"/>
    </row>
    <row r="9378" spans="2:2" ht="13.95" customHeight="1">
      <c r="B9378" s="16"/>
    </row>
    <row r="9379" spans="2:2" ht="13.95" customHeight="1">
      <c r="B9379" s="16"/>
    </row>
    <row r="9380" spans="2:2" ht="13.95" customHeight="1">
      <c r="B9380" s="16"/>
    </row>
    <row r="9381" spans="2:2" ht="13.95" customHeight="1">
      <c r="B9381" s="16"/>
    </row>
    <row r="9382" spans="2:2" ht="13.95" customHeight="1">
      <c r="B9382" s="16"/>
    </row>
    <row r="9383" spans="2:2" ht="13.95" customHeight="1">
      <c r="B9383" s="16"/>
    </row>
    <row r="9384" spans="2:2" ht="13.95" customHeight="1">
      <c r="B9384" s="16"/>
    </row>
    <row r="9385" spans="2:2" ht="13.95" customHeight="1">
      <c r="B9385" s="16"/>
    </row>
    <row r="9386" spans="2:2" ht="13.95" customHeight="1">
      <c r="B9386" s="16"/>
    </row>
    <row r="9387" spans="2:2" ht="13.95" customHeight="1">
      <c r="B9387" s="16"/>
    </row>
    <row r="9388" spans="2:2" ht="13.95" customHeight="1">
      <c r="B9388" s="16"/>
    </row>
    <row r="9389" spans="2:2" ht="13.95" customHeight="1">
      <c r="B9389" s="16"/>
    </row>
    <row r="9390" spans="2:2" ht="13.95" customHeight="1">
      <c r="B9390" s="16"/>
    </row>
    <row r="9391" spans="2:2" ht="13.95" customHeight="1">
      <c r="B9391" s="16"/>
    </row>
    <row r="9392" spans="2:2" ht="13.95" customHeight="1">
      <c r="B9392" s="16"/>
    </row>
    <row r="9393" spans="2:2" ht="13.95" customHeight="1">
      <c r="B9393" s="16"/>
    </row>
    <row r="9394" spans="2:2" ht="13.95" customHeight="1">
      <c r="B9394" s="16"/>
    </row>
    <row r="9395" spans="2:2" ht="13.95" customHeight="1">
      <c r="B9395" s="16"/>
    </row>
    <row r="9396" spans="2:2" ht="13.95" customHeight="1">
      <c r="B9396" s="16"/>
    </row>
    <row r="9397" spans="2:2" ht="13.95" customHeight="1">
      <c r="B9397" s="16"/>
    </row>
    <row r="9398" spans="2:2" ht="13.95" customHeight="1">
      <c r="B9398" s="16"/>
    </row>
    <row r="9399" spans="2:2" ht="13.95" customHeight="1">
      <c r="B9399" s="16"/>
    </row>
    <row r="9400" spans="2:2" ht="13.95" customHeight="1">
      <c r="B9400" s="16"/>
    </row>
    <row r="9401" spans="2:2" ht="13.95" customHeight="1">
      <c r="B9401" s="16"/>
    </row>
    <row r="9402" spans="2:2" ht="13.95" customHeight="1">
      <c r="B9402" s="16"/>
    </row>
    <row r="9403" spans="2:2" ht="13.95" customHeight="1">
      <c r="B9403" s="16"/>
    </row>
    <row r="9404" spans="2:2" ht="13.95" customHeight="1">
      <c r="B9404" s="16"/>
    </row>
    <row r="9405" spans="2:2" ht="13.95" customHeight="1">
      <c r="B9405" s="16"/>
    </row>
    <row r="9406" spans="2:2" ht="13.95" customHeight="1">
      <c r="B9406" s="16"/>
    </row>
    <row r="9407" spans="2:2" ht="13.95" customHeight="1">
      <c r="B9407" s="16"/>
    </row>
    <row r="9408" spans="2:2" ht="13.95" customHeight="1">
      <c r="B9408" s="16"/>
    </row>
    <row r="9409" spans="2:2" ht="13.95" customHeight="1">
      <c r="B9409" s="16"/>
    </row>
    <row r="9410" spans="2:2" ht="13.95" customHeight="1">
      <c r="B9410" s="16"/>
    </row>
    <row r="9411" spans="2:2" ht="13.95" customHeight="1">
      <c r="B9411" s="16"/>
    </row>
    <row r="9412" spans="2:2" ht="13.95" customHeight="1">
      <c r="B9412" s="16"/>
    </row>
    <row r="9413" spans="2:2" ht="13.95" customHeight="1">
      <c r="B9413" s="16"/>
    </row>
    <row r="9414" spans="2:2" ht="13.95" customHeight="1">
      <c r="B9414" s="16"/>
    </row>
    <row r="9415" spans="2:2" ht="13.95" customHeight="1">
      <c r="B9415" s="16"/>
    </row>
    <row r="9416" spans="2:2" ht="13.95" customHeight="1">
      <c r="B9416" s="16"/>
    </row>
    <row r="9417" spans="2:2" ht="13.95" customHeight="1">
      <c r="B9417" s="16"/>
    </row>
    <row r="9418" spans="2:2" ht="13.95" customHeight="1">
      <c r="B9418" s="16"/>
    </row>
    <row r="9419" spans="2:2" ht="13.95" customHeight="1">
      <c r="B9419" s="16"/>
    </row>
    <row r="9420" spans="2:2" ht="13.95" customHeight="1">
      <c r="B9420" s="16"/>
    </row>
    <row r="9421" spans="2:2" ht="13.95" customHeight="1">
      <c r="B9421" s="16"/>
    </row>
    <row r="9422" spans="2:2" ht="13.95" customHeight="1">
      <c r="B9422" s="16"/>
    </row>
    <row r="9423" spans="2:2" ht="13.95" customHeight="1">
      <c r="B9423" s="16"/>
    </row>
    <row r="9424" spans="2:2" ht="13.95" customHeight="1">
      <c r="B9424" s="16"/>
    </row>
    <row r="9425" spans="2:2" ht="13.95" customHeight="1">
      <c r="B9425" s="16"/>
    </row>
    <row r="9426" spans="2:2" ht="13.95" customHeight="1">
      <c r="B9426" s="16"/>
    </row>
    <row r="9427" spans="2:2" ht="13.95" customHeight="1">
      <c r="B9427" s="16"/>
    </row>
    <row r="9428" spans="2:2" ht="13.95" customHeight="1">
      <c r="B9428" s="16"/>
    </row>
    <row r="9429" spans="2:2" ht="13.95" customHeight="1">
      <c r="B9429" s="16"/>
    </row>
    <row r="9430" spans="2:2" ht="13.95" customHeight="1">
      <c r="B9430" s="16"/>
    </row>
    <row r="9431" spans="2:2" ht="13.95" customHeight="1">
      <c r="B9431" s="16"/>
    </row>
    <row r="9432" spans="2:2" ht="13.95" customHeight="1">
      <c r="B9432" s="16"/>
    </row>
    <row r="9433" spans="2:2" ht="13.95" customHeight="1">
      <c r="B9433" s="16"/>
    </row>
    <row r="9434" spans="2:2" ht="13.95" customHeight="1">
      <c r="B9434" s="16"/>
    </row>
    <row r="9435" spans="2:2" ht="13.95" customHeight="1">
      <c r="B9435" s="16"/>
    </row>
    <row r="9436" spans="2:2" ht="13.95" customHeight="1">
      <c r="B9436" s="16"/>
    </row>
    <row r="9437" spans="2:2" ht="13.95" customHeight="1">
      <c r="B9437" s="16"/>
    </row>
    <row r="9438" spans="2:2" ht="13.95" customHeight="1">
      <c r="B9438" s="16"/>
    </row>
    <row r="9439" spans="2:2" ht="13.95" customHeight="1">
      <c r="B9439" s="16"/>
    </row>
    <row r="9440" spans="2:2" ht="13.95" customHeight="1">
      <c r="B9440" s="16"/>
    </row>
    <row r="9441" spans="2:2" ht="13.95" customHeight="1">
      <c r="B9441" s="16"/>
    </row>
    <row r="9442" spans="2:2" ht="13.95" customHeight="1">
      <c r="B9442" s="16"/>
    </row>
    <row r="9443" spans="2:2" ht="13.95" customHeight="1">
      <c r="B9443" s="16"/>
    </row>
    <row r="9444" spans="2:2" ht="13.95" customHeight="1">
      <c r="B9444" s="16"/>
    </row>
    <row r="9445" spans="2:2" ht="13.95" customHeight="1">
      <c r="B9445" s="16"/>
    </row>
    <row r="9446" spans="2:2" ht="13.95" customHeight="1">
      <c r="B9446" s="16"/>
    </row>
    <row r="9447" spans="2:2" ht="13.95" customHeight="1">
      <c r="B9447" s="16"/>
    </row>
    <row r="9448" spans="2:2" ht="13.95" customHeight="1">
      <c r="B9448" s="16"/>
    </row>
    <row r="9449" spans="2:2" ht="13.95" customHeight="1">
      <c r="B9449" s="16"/>
    </row>
    <row r="9450" spans="2:2" ht="13.95" customHeight="1">
      <c r="B9450" s="16"/>
    </row>
    <row r="9451" spans="2:2" ht="13.95" customHeight="1">
      <c r="B9451" s="16"/>
    </row>
    <row r="9452" spans="2:2" ht="13.95" customHeight="1">
      <c r="B9452" s="16"/>
    </row>
    <row r="9453" spans="2:2" ht="13.95" customHeight="1">
      <c r="B9453" s="16"/>
    </row>
    <row r="9454" spans="2:2" ht="13.95" customHeight="1">
      <c r="B9454" s="16"/>
    </row>
    <row r="9455" spans="2:2" ht="13.95" customHeight="1">
      <c r="B9455" s="16"/>
    </row>
    <row r="9456" spans="2:2" ht="13.95" customHeight="1">
      <c r="B9456" s="16"/>
    </row>
    <row r="9457" spans="2:2" ht="13.95" customHeight="1">
      <c r="B9457" s="16"/>
    </row>
    <row r="9458" spans="2:2" ht="13.95" customHeight="1">
      <c r="B9458" s="16"/>
    </row>
    <row r="9459" spans="2:2" ht="13.95" customHeight="1">
      <c r="B9459" s="16"/>
    </row>
    <row r="9460" spans="2:2" ht="13.95" customHeight="1">
      <c r="B9460" s="16"/>
    </row>
    <row r="9461" spans="2:2" ht="13.95" customHeight="1">
      <c r="B9461" s="16"/>
    </row>
    <row r="9462" spans="2:2" ht="13.95" customHeight="1">
      <c r="B9462" s="16"/>
    </row>
    <row r="9463" spans="2:2" ht="13.95" customHeight="1">
      <c r="B9463" s="16"/>
    </row>
    <row r="9464" spans="2:2" ht="13.95" customHeight="1">
      <c r="B9464" s="16"/>
    </row>
    <row r="9465" spans="2:2" ht="13.95" customHeight="1">
      <c r="B9465" s="16"/>
    </row>
    <row r="9466" spans="2:2" ht="13.95" customHeight="1">
      <c r="B9466" s="16"/>
    </row>
    <row r="9467" spans="2:2" ht="13.95" customHeight="1">
      <c r="B9467" s="16"/>
    </row>
    <row r="9468" spans="2:2" ht="13.95" customHeight="1">
      <c r="B9468" s="16"/>
    </row>
    <row r="9469" spans="2:2" ht="13.95" customHeight="1">
      <c r="B9469" s="16"/>
    </row>
    <row r="9470" spans="2:2" ht="13.95" customHeight="1">
      <c r="B9470" s="16"/>
    </row>
    <row r="9471" spans="2:2" ht="13.95" customHeight="1">
      <c r="B9471" s="16"/>
    </row>
    <row r="9472" spans="2:2" ht="13.95" customHeight="1">
      <c r="B9472" s="16"/>
    </row>
    <row r="9473" spans="2:2" ht="13.95" customHeight="1">
      <c r="B9473" s="16"/>
    </row>
    <row r="9474" spans="2:2" ht="13.95" customHeight="1">
      <c r="B9474" s="16"/>
    </row>
    <row r="9475" spans="2:2" ht="13.95" customHeight="1">
      <c r="B9475" s="16"/>
    </row>
    <row r="9476" spans="2:2" ht="13.95" customHeight="1">
      <c r="B9476" s="16"/>
    </row>
    <row r="9477" spans="2:2" ht="13.95" customHeight="1">
      <c r="B9477" s="16"/>
    </row>
    <row r="9478" spans="2:2" ht="13.95" customHeight="1">
      <c r="B9478" s="16"/>
    </row>
    <row r="9479" spans="2:2" ht="13.95" customHeight="1">
      <c r="B9479" s="16"/>
    </row>
    <row r="9480" spans="2:2" ht="13.95" customHeight="1">
      <c r="B9480" s="16"/>
    </row>
    <row r="9481" spans="2:2" ht="13.95" customHeight="1">
      <c r="B9481" s="16"/>
    </row>
    <row r="9482" spans="2:2" ht="13.95" customHeight="1">
      <c r="B9482" s="16"/>
    </row>
    <row r="9483" spans="2:2" ht="13.95" customHeight="1">
      <c r="B9483" s="16"/>
    </row>
    <row r="9484" spans="2:2" ht="13.95" customHeight="1">
      <c r="B9484" s="16"/>
    </row>
    <row r="9485" spans="2:2" ht="13.95" customHeight="1">
      <c r="B9485" s="16"/>
    </row>
    <row r="9486" spans="2:2" ht="13.95" customHeight="1">
      <c r="B9486" s="16"/>
    </row>
    <row r="9487" spans="2:2" ht="13.95" customHeight="1">
      <c r="B9487" s="16"/>
    </row>
    <row r="9488" spans="2:2" ht="13.95" customHeight="1">
      <c r="B9488" s="16"/>
    </row>
    <row r="9489" spans="2:2" ht="13.95" customHeight="1">
      <c r="B9489" s="16"/>
    </row>
    <row r="9490" spans="2:2" ht="13.95" customHeight="1">
      <c r="B9490" s="16"/>
    </row>
    <row r="9491" spans="2:2" ht="13.95" customHeight="1">
      <c r="B9491" s="16"/>
    </row>
    <row r="9492" spans="2:2" ht="13.95" customHeight="1">
      <c r="B9492" s="16"/>
    </row>
    <row r="9493" spans="2:2" ht="13.95" customHeight="1">
      <c r="B9493" s="16"/>
    </row>
    <row r="9494" spans="2:2" ht="13.95" customHeight="1">
      <c r="B9494" s="16"/>
    </row>
    <row r="9495" spans="2:2" ht="13.95" customHeight="1">
      <c r="B9495" s="16"/>
    </row>
    <row r="9496" spans="2:2" ht="13.95" customHeight="1">
      <c r="B9496" s="16"/>
    </row>
    <row r="9497" spans="2:2" ht="13.95" customHeight="1">
      <c r="B9497" s="16"/>
    </row>
    <row r="9498" spans="2:2" ht="13.95" customHeight="1">
      <c r="B9498" s="16"/>
    </row>
    <row r="9499" spans="2:2" ht="13.95" customHeight="1">
      <c r="B9499" s="16"/>
    </row>
    <row r="9500" spans="2:2" ht="13.95" customHeight="1">
      <c r="B9500" s="16"/>
    </row>
    <row r="9501" spans="2:2" ht="13.95" customHeight="1">
      <c r="B9501" s="16"/>
    </row>
    <row r="9502" spans="2:2" ht="13.95" customHeight="1">
      <c r="B9502" s="16"/>
    </row>
    <row r="9503" spans="2:2" ht="13.95" customHeight="1">
      <c r="B9503" s="16"/>
    </row>
    <row r="9504" spans="2:2" ht="13.95" customHeight="1">
      <c r="B9504" s="16"/>
    </row>
    <row r="9505" spans="2:2" ht="13.95" customHeight="1">
      <c r="B9505" s="16"/>
    </row>
    <row r="9506" spans="2:2" ht="13.95" customHeight="1">
      <c r="B9506" s="16"/>
    </row>
    <row r="9507" spans="2:2" ht="13.95" customHeight="1">
      <c r="B9507" s="16"/>
    </row>
    <row r="9508" spans="2:2" ht="13.95" customHeight="1">
      <c r="B9508" s="16"/>
    </row>
    <row r="9509" spans="2:2" ht="13.95" customHeight="1">
      <c r="B9509" s="16"/>
    </row>
    <row r="9510" spans="2:2" ht="13.95" customHeight="1">
      <c r="B9510" s="16"/>
    </row>
    <row r="9511" spans="2:2" ht="13.95" customHeight="1">
      <c r="B9511" s="16"/>
    </row>
    <row r="9512" spans="2:2" ht="13.95" customHeight="1">
      <c r="B9512" s="16"/>
    </row>
    <row r="9513" spans="2:2" ht="13.95" customHeight="1">
      <c r="B9513" s="16"/>
    </row>
    <row r="9514" spans="2:2" ht="13.95" customHeight="1">
      <c r="B9514" s="16"/>
    </row>
    <row r="9515" spans="2:2" ht="13.95" customHeight="1">
      <c r="B9515" s="16"/>
    </row>
    <row r="9516" spans="2:2" ht="13.95" customHeight="1">
      <c r="B9516" s="16"/>
    </row>
    <row r="9517" spans="2:2" ht="13.95" customHeight="1">
      <c r="B9517" s="16"/>
    </row>
    <row r="9518" spans="2:2" ht="13.95" customHeight="1">
      <c r="B9518" s="16"/>
    </row>
    <row r="9519" spans="2:2" ht="13.95" customHeight="1">
      <c r="B9519" s="16"/>
    </row>
    <row r="9520" spans="2:2" ht="13.95" customHeight="1">
      <c r="B9520" s="16"/>
    </row>
    <row r="9521" spans="2:2" ht="13.95" customHeight="1">
      <c r="B9521" s="16"/>
    </row>
    <row r="9522" spans="2:2" ht="13.95" customHeight="1">
      <c r="B9522" s="16"/>
    </row>
    <row r="9523" spans="2:2" ht="13.95" customHeight="1">
      <c r="B9523" s="16"/>
    </row>
    <row r="9524" spans="2:2" ht="13.95" customHeight="1">
      <c r="B9524" s="16"/>
    </row>
    <row r="9525" spans="2:2" ht="13.95" customHeight="1">
      <c r="B9525" s="16"/>
    </row>
    <row r="9526" spans="2:2" ht="13.95" customHeight="1">
      <c r="B9526" s="16"/>
    </row>
    <row r="9527" spans="2:2" ht="13.95" customHeight="1">
      <c r="B9527" s="16"/>
    </row>
    <row r="9528" spans="2:2" ht="13.95" customHeight="1">
      <c r="B9528" s="16"/>
    </row>
    <row r="9529" spans="2:2" ht="13.95" customHeight="1">
      <c r="B9529" s="16"/>
    </row>
    <row r="9530" spans="2:2" ht="13.95" customHeight="1">
      <c r="B9530" s="16"/>
    </row>
    <row r="9531" spans="2:2" ht="13.95" customHeight="1">
      <c r="B9531" s="16"/>
    </row>
    <row r="9532" spans="2:2" ht="13.95" customHeight="1">
      <c r="B9532" s="16"/>
    </row>
    <row r="9533" spans="2:2" ht="13.95" customHeight="1">
      <c r="B9533" s="16"/>
    </row>
    <row r="9534" spans="2:2" ht="13.95" customHeight="1">
      <c r="B9534" s="16"/>
    </row>
    <row r="9535" spans="2:2" ht="13.95" customHeight="1">
      <c r="B9535" s="16"/>
    </row>
    <row r="9536" spans="2:2" ht="13.95" customHeight="1">
      <c r="B9536" s="16"/>
    </row>
    <row r="9537" spans="2:2" ht="13.95" customHeight="1">
      <c r="B9537" s="16"/>
    </row>
    <row r="9538" spans="2:2" ht="13.95" customHeight="1">
      <c r="B9538" s="16"/>
    </row>
    <row r="9539" spans="2:2" ht="13.95" customHeight="1">
      <c r="B9539" s="16"/>
    </row>
    <row r="9540" spans="2:2" ht="13.95" customHeight="1">
      <c r="B9540" s="16"/>
    </row>
    <row r="9541" spans="2:2" ht="13.95" customHeight="1">
      <c r="B9541" s="16"/>
    </row>
    <row r="9542" spans="2:2" ht="13.95" customHeight="1">
      <c r="B9542" s="16"/>
    </row>
    <row r="9543" spans="2:2" ht="13.95" customHeight="1">
      <c r="B9543" s="16"/>
    </row>
    <row r="9544" spans="2:2" ht="13.95" customHeight="1">
      <c r="B9544" s="16"/>
    </row>
    <row r="9545" spans="2:2" ht="13.95" customHeight="1">
      <c r="B9545" s="16"/>
    </row>
    <row r="9546" spans="2:2" ht="13.95" customHeight="1">
      <c r="B9546" s="16"/>
    </row>
    <row r="9547" spans="2:2" ht="13.95" customHeight="1">
      <c r="B9547" s="16"/>
    </row>
    <row r="9548" spans="2:2" ht="13.95" customHeight="1">
      <c r="B9548" s="16"/>
    </row>
    <row r="9549" spans="2:2" ht="13.95" customHeight="1">
      <c r="B9549" s="16"/>
    </row>
    <row r="9550" spans="2:2" ht="13.95" customHeight="1">
      <c r="B9550" s="16"/>
    </row>
    <row r="9551" spans="2:2" ht="13.95" customHeight="1">
      <c r="B9551" s="16"/>
    </row>
    <row r="9552" spans="2:2" ht="13.95" customHeight="1">
      <c r="B9552" s="16"/>
    </row>
    <row r="9553" spans="2:2" ht="13.95" customHeight="1">
      <c r="B9553" s="16"/>
    </row>
    <row r="9554" spans="2:2" ht="13.95" customHeight="1">
      <c r="B9554" s="16"/>
    </row>
    <row r="9555" spans="2:2" ht="13.95" customHeight="1">
      <c r="B9555" s="16"/>
    </row>
    <row r="9556" spans="2:2" ht="13.95" customHeight="1">
      <c r="B9556" s="16"/>
    </row>
    <row r="9557" spans="2:2" ht="13.95" customHeight="1">
      <c r="B9557" s="16"/>
    </row>
    <row r="9558" spans="2:2" ht="13.95" customHeight="1">
      <c r="B9558" s="16"/>
    </row>
    <row r="9559" spans="2:2" ht="13.95" customHeight="1">
      <c r="B9559" s="16"/>
    </row>
    <row r="9560" spans="2:2" ht="13.95" customHeight="1">
      <c r="B9560" s="16"/>
    </row>
    <row r="9561" spans="2:2" ht="13.95" customHeight="1">
      <c r="B9561" s="16"/>
    </row>
    <row r="9562" spans="2:2" ht="13.95" customHeight="1">
      <c r="B9562" s="16"/>
    </row>
    <row r="9563" spans="2:2" ht="13.95" customHeight="1">
      <c r="B9563" s="16"/>
    </row>
    <row r="9564" spans="2:2" ht="13.95" customHeight="1">
      <c r="B9564" s="16"/>
    </row>
    <row r="9565" spans="2:2" ht="13.95" customHeight="1">
      <c r="B9565" s="16"/>
    </row>
    <row r="9566" spans="2:2" ht="13.95" customHeight="1">
      <c r="B9566" s="16"/>
    </row>
    <row r="9567" spans="2:2" ht="13.95" customHeight="1">
      <c r="B9567" s="16"/>
    </row>
    <row r="9568" spans="2:2" ht="13.95" customHeight="1">
      <c r="B9568" s="16"/>
    </row>
    <row r="9569" spans="2:2" ht="13.95" customHeight="1">
      <c r="B9569" s="16"/>
    </row>
    <row r="9570" spans="2:2" ht="13.95" customHeight="1">
      <c r="B9570" s="16"/>
    </row>
    <row r="9571" spans="2:2" ht="13.95" customHeight="1">
      <c r="B9571" s="16"/>
    </row>
    <row r="9572" spans="2:2" ht="13.95" customHeight="1">
      <c r="B9572" s="16"/>
    </row>
    <row r="9573" spans="2:2" ht="13.95" customHeight="1">
      <c r="B9573" s="16"/>
    </row>
    <row r="9574" spans="2:2" ht="13.95" customHeight="1">
      <c r="B9574" s="16"/>
    </row>
    <row r="9575" spans="2:2" ht="13.95" customHeight="1">
      <c r="B9575" s="16"/>
    </row>
    <row r="9576" spans="2:2" ht="13.95" customHeight="1">
      <c r="B9576" s="16"/>
    </row>
    <row r="9577" spans="2:2" ht="13.95" customHeight="1">
      <c r="B9577" s="16"/>
    </row>
    <row r="9578" spans="2:2" ht="13.95" customHeight="1">
      <c r="B9578" s="16"/>
    </row>
    <row r="9579" spans="2:2" ht="13.95" customHeight="1">
      <c r="B9579" s="16"/>
    </row>
    <row r="9580" spans="2:2" ht="13.95" customHeight="1">
      <c r="B9580" s="16"/>
    </row>
    <row r="9581" spans="2:2" ht="13.95" customHeight="1">
      <c r="B9581" s="16"/>
    </row>
    <row r="9582" spans="2:2" ht="13.95" customHeight="1">
      <c r="B9582" s="16"/>
    </row>
    <row r="9583" spans="2:2" ht="13.95" customHeight="1">
      <c r="B9583" s="16"/>
    </row>
    <row r="9584" spans="2:2" ht="13.95" customHeight="1">
      <c r="B9584" s="16"/>
    </row>
    <row r="9585" spans="2:2" ht="13.95" customHeight="1">
      <c r="B9585" s="16"/>
    </row>
    <row r="9586" spans="2:2" ht="13.95" customHeight="1">
      <c r="B9586" s="16"/>
    </row>
    <row r="9587" spans="2:2" ht="13.95" customHeight="1">
      <c r="B9587" s="16"/>
    </row>
    <row r="9588" spans="2:2" ht="13.95" customHeight="1">
      <c r="B9588" s="16"/>
    </row>
    <row r="9589" spans="2:2" ht="13.95" customHeight="1">
      <c r="B9589" s="16"/>
    </row>
    <row r="9590" spans="2:2" ht="13.95" customHeight="1">
      <c r="B9590" s="16"/>
    </row>
    <row r="9591" spans="2:2" ht="13.95" customHeight="1">
      <c r="B9591" s="16"/>
    </row>
    <row r="9592" spans="2:2" ht="13.95" customHeight="1">
      <c r="B9592" s="16"/>
    </row>
    <row r="9593" spans="2:2" ht="13.95" customHeight="1">
      <c r="B9593" s="16"/>
    </row>
    <row r="9594" spans="2:2" ht="13.95" customHeight="1">
      <c r="B9594" s="16"/>
    </row>
    <row r="9595" spans="2:2" ht="13.95" customHeight="1">
      <c r="B9595" s="16"/>
    </row>
    <row r="9596" spans="2:2" ht="13.95" customHeight="1">
      <c r="B9596" s="16"/>
    </row>
    <row r="9597" spans="2:2" ht="13.95" customHeight="1">
      <c r="B9597" s="16"/>
    </row>
    <row r="9598" spans="2:2" ht="13.95" customHeight="1">
      <c r="B9598" s="16"/>
    </row>
    <row r="9599" spans="2:2" ht="13.95" customHeight="1">
      <c r="B9599" s="16"/>
    </row>
    <row r="9600" spans="2:2" ht="13.95" customHeight="1">
      <c r="B9600" s="16"/>
    </row>
    <row r="9601" spans="2:2" ht="13.95" customHeight="1">
      <c r="B9601" s="16"/>
    </row>
    <row r="9602" spans="2:2" ht="13.95" customHeight="1">
      <c r="B9602" s="16"/>
    </row>
    <row r="9603" spans="2:2" ht="13.95" customHeight="1">
      <c r="B9603" s="16"/>
    </row>
    <row r="9604" spans="2:2" ht="13.95" customHeight="1">
      <c r="B9604" s="16"/>
    </row>
    <row r="9605" spans="2:2" ht="13.95" customHeight="1">
      <c r="B9605" s="16"/>
    </row>
    <row r="9606" spans="2:2" ht="13.95" customHeight="1">
      <c r="B9606" s="16"/>
    </row>
    <row r="9607" spans="2:2" ht="13.95" customHeight="1">
      <c r="B9607" s="16"/>
    </row>
    <row r="9608" spans="2:2" ht="13.95" customHeight="1">
      <c r="B9608" s="16"/>
    </row>
    <row r="9609" spans="2:2" ht="13.95" customHeight="1">
      <c r="B9609" s="16"/>
    </row>
    <row r="9610" spans="2:2" ht="13.95" customHeight="1">
      <c r="B9610" s="16"/>
    </row>
    <row r="9611" spans="2:2" ht="13.95" customHeight="1">
      <c r="B9611" s="16"/>
    </row>
    <row r="9612" spans="2:2" ht="13.95" customHeight="1">
      <c r="B9612" s="16"/>
    </row>
    <row r="9613" spans="2:2" ht="13.95" customHeight="1">
      <c r="B9613" s="16"/>
    </row>
    <row r="9614" spans="2:2" ht="13.95" customHeight="1">
      <c r="B9614" s="16"/>
    </row>
    <row r="9615" spans="2:2" ht="13.95" customHeight="1">
      <c r="B9615" s="16"/>
    </row>
    <row r="9616" spans="2:2" ht="13.95" customHeight="1">
      <c r="B9616" s="16"/>
    </row>
    <row r="9617" spans="2:2" ht="13.95" customHeight="1">
      <c r="B9617" s="16"/>
    </row>
    <row r="9618" spans="2:2" ht="13.95" customHeight="1">
      <c r="B9618" s="16"/>
    </row>
    <row r="9619" spans="2:2" ht="13.95" customHeight="1">
      <c r="B9619" s="16"/>
    </row>
    <row r="9620" spans="2:2" ht="13.95" customHeight="1">
      <c r="B9620" s="16"/>
    </row>
    <row r="9621" spans="2:2" ht="13.95" customHeight="1">
      <c r="B9621" s="16"/>
    </row>
    <row r="9622" spans="2:2" ht="13.95" customHeight="1">
      <c r="B9622" s="16"/>
    </row>
    <row r="9623" spans="2:2" ht="13.95" customHeight="1">
      <c r="B9623" s="16"/>
    </row>
    <row r="9624" spans="2:2" ht="13.95" customHeight="1">
      <c r="B9624" s="16"/>
    </row>
    <row r="9625" spans="2:2" ht="13.95" customHeight="1">
      <c r="B9625" s="16"/>
    </row>
    <row r="9626" spans="2:2" ht="13.95" customHeight="1">
      <c r="B9626" s="16"/>
    </row>
    <row r="9627" spans="2:2" ht="13.95" customHeight="1">
      <c r="B9627" s="16"/>
    </row>
    <row r="9628" spans="2:2" ht="13.95" customHeight="1">
      <c r="B9628" s="16"/>
    </row>
    <row r="9629" spans="2:2" ht="13.95" customHeight="1">
      <c r="B9629" s="16"/>
    </row>
    <row r="9630" spans="2:2" ht="13.95" customHeight="1">
      <c r="B9630" s="16"/>
    </row>
    <row r="9631" spans="2:2" ht="13.95" customHeight="1">
      <c r="B9631" s="16"/>
    </row>
    <row r="9632" spans="2:2" ht="13.95" customHeight="1">
      <c r="B9632" s="16"/>
    </row>
    <row r="9633" spans="2:2" ht="13.95" customHeight="1">
      <c r="B9633" s="16"/>
    </row>
    <row r="9634" spans="2:2" ht="13.95" customHeight="1">
      <c r="B9634" s="16"/>
    </row>
    <row r="9635" spans="2:2" ht="13.95" customHeight="1">
      <c r="B9635" s="16"/>
    </row>
    <row r="9636" spans="2:2" ht="13.95" customHeight="1">
      <c r="B9636" s="16"/>
    </row>
    <row r="9637" spans="2:2" ht="13.95" customHeight="1">
      <c r="B9637" s="16"/>
    </row>
    <row r="9638" spans="2:2" ht="13.95" customHeight="1">
      <c r="B9638" s="16"/>
    </row>
    <row r="9639" spans="2:2" ht="13.95" customHeight="1">
      <c r="B9639" s="16"/>
    </row>
    <row r="9640" spans="2:2" ht="13.95" customHeight="1">
      <c r="B9640" s="16"/>
    </row>
    <row r="9641" spans="2:2" ht="13.95" customHeight="1">
      <c r="B9641" s="16"/>
    </row>
    <row r="9642" spans="2:2" ht="13.95" customHeight="1">
      <c r="B9642" s="16"/>
    </row>
    <row r="9643" spans="2:2" ht="13.95" customHeight="1">
      <c r="B9643" s="16"/>
    </row>
    <row r="9644" spans="2:2" ht="13.95" customHeight="1">
      <c r="B9644" s="16"/>
    </row>
    <row r="9645" spans="2:2" ht="13.95" customHeight="1">
      <c r="B9645" s="16"/>
    </row>
    <row r="9646" spans="2:2" ht="13.95" customHeight="1">
      <c r="B9646" s="16"/>
    </row>
    <row r="9647" spans="2:2" ht="13.95" customHeight="1">
      <c r="B9647" s="16"/>
    </row>
    <row r="9648" spans="2:2" ht="13.95" customHeight="1">
      <c r="B9648" s="16"/>
    </row>
    <row r="9649" spans="2:2" ht="13.95" customHeight="1">
      <c r="B9649" s="16"/>
    </row>
    <row r="9650" spans="2:2" ht="13.95" customHeight="1">
      <c r="B9650" s="16"/>
    </row>
    <row r="9651" spans="2:2" ht="13.95" customHeight="1">
      <c r="B9651" s="16"/>
    </row>
    <row r="9652" spans="2:2" ht="13.95" customHeight="1">
      <c r="B9652" s="16"/>
    </row>
    <row r="9653" spans="2:2" ht="13.95" customHeight="1">
      <c r="B9653" s="16"/>
    </row>
    <row r="9654" spans="2:2" ht="13.95" customHeight="1">
      <c r="B9654" s="16"/>
    </row>
    <row r="9655" spans="2:2" ht="13.95" customHeight="1">
      <c r="B9655" s="16"/>
    </row>
    <row r="9656" spans="2:2" ht="13.95" customHeight="1">
      <c r="B9656" s="16"/>
    </row>
    <row r="9657" spans="2:2" ht="13.95" customHeight="1">
      <c r="B9657" s="16"/>
    </row>
    <row r="9658" spans="2:2" ht="13.95" customHeight="1">
      <c r="B9658" s="16"/>
    </row>
    <row r="9659" spans="2:2" ht="13.95" customHeight="1">
      <c r="B9659" s="16"/>
    </row>
    <row r="9660" spans="2:2" ht="13.95" customHeight="1">
      <c r="B9660" s="16"/>
    </row>
    <row r="9661" spans="2:2" ht="13.95" customHeight="1">
      <c r="B9661" s="16"/>
    </row>
    <row r="9662" spans="2:2" ht="13.95" customHeight="1">
      <c r="B9662" s="16"/>
    </row>
    <row r="9663" spans="2:2" ht="13.95" customHeight="1">
      <c r="B9663" s="16"/>
    </row>
    <row r="9664" spans="2:2" ht="13.95" customHeight="1">
      <c r="B9664" s="16"/>
    </row>
    <row r="9665" spans="2:2" ht="13.95" customHeight="1">
      <c r="B9665" s="16"/>
    </row>
    <row r="9666" spans="2:2" ht="13.95" customHeight="1">
      <c r="B9666" s="16"/>
    </row>
    <row r="9667" spans="2:2" ht="13.95" customHeight="1">
      <c r="B9667" s="16"/>
    </row>
    <row r="9668" spans="2:2" ht="13.95" customHeight="1">
      <c r="B9668" s="16"/>
    </row>
    <row r="9669" spans="2:2" ht="13.95" customHeight="1">
      <c r="B9669" s="16"/>
    </row>
    <row r="9670" spans="2:2" ht="13.95" customHeight="1">
      <c r="B9670" s="16"/>
    </row>
    <row r="9671" spans="2:2" ht="13.95" customHeight="1">
      <c r="B9671" s="16"/>
    </row>
    <row r="9672" spans="2:2" ht="13.95" customHeight="1">
      <c r="B9672" s="16"/>
    </row>
    <row r="9673" spans="2:2" ht="13.95" customHeight="1">
      <c r="B9673" s="16"/>
    </row>
    <row r="9674" spans="2:2" ht="13.95" customHeight="1">
      <c r="B9674" s="16"/>
    </row>
    <row r="9675" spans="2:2" ht="13.95" customHeight="1">
      <c r="B9675" s="16"/>
    </row>
    <row r="9676" spans="2:2" ht="13.95" customHeight="1">
      <c r="B9676" s="16"/>
    </row>
    <row r="9677" spans="2:2" ht="13.95" customHeight="1">
      <c r="B9677" s="16"/>
    </row>
    <row r="9678" spans="2:2" ht="13.95" customHeight="1">
      <c r="B9678" s="16"/>
    </row>
    <row r="9679" spans="2:2" ht="13.95" customHeight="1">
      <c r="B9679" s="16"/>
    </row>
    <row r="9680" spans="2:2" ht="13.95" customHeight="1">
      <c r="B9680" s="16"/>
    </row>
    <row r="9681" spans="2:2" ht="13.95" customHeight="1">
      <c r="B9681" s="16"/>
    </row>
    <row r="9682" spans="2:2" ht="13.95" customHeight="1">
      <c r="B9682" s="16"/>
    </row>
    <row r="9683" spans="2:2" ht="13.95" customHeight="1">
      <c r="B9683" s="16"/>
    </row>
    <row r="9684" spans="2:2" ht="13.95" customHeight="1">
      <c r="B9684" s="16"/>
    </row>
    <row r="9685" spans="2:2" ht="13.95" customHeight="1">
      <c r="B9685" s="16"/>
    </row>
    <row r="9686" spans="2:2" ht="13.95" customHeight="1">
      <c r="B9686" s="16"/>
    </row>
    <row r="9687" spans="2:2" ht="13.95" customHeight="1">
      <c r="B9687" s="16"/>
    </row>
    <row r="9688" spans="2:2" ht="13.95" customHeight="1">
      <c r="B9688" s="16"/>
    </row>
    <row r="9689" spans="2:2" ht="13.95" customHeight="1">
      <c r="B9689" s="16"/>
    </row>
    <row r="9690" spans="2:2" ht="13.95" customHeight="1">
      <c r="B9690" s="16"/>
    </row>
    <row r="9691" spans="2:2" ht="13.95" customHeight="1">
      <c r="B9691" s="16"/>
    </row>
    <row r="9692" spans="2:2" ht="13.95" customHeight="1">
      <c r="B9692" s="16"/>
    </row>
    <row r="9693" spans="2:2" ht="13.95" customHeight="1">
      <c r="B9693" s="16"/>
    </row>
    <row r="9694" spans="2:2" ht="13.95" customHeight="1">
      <c r="B9694" s="16"/>
    </row>
    <row r="9695" spans="2:2" ht="13.95" customHeight="1">
      <c r="B9695" s="16"/>
    </row>
    <row r="9696" spans="2:2" ht="13.95" customHeight="1">
      <c r="B9696" s="16"/>
    </row>
    <row r="9697" spans="2:2" ht="13.95" customHeight="1">
      <c r="B9697" s="16"/>
    </row>
    <row r="9698" spans="2:2" ht="13.95" customHeight="1">
      <c r="B9698" s="16"/>
    </row>
    <row r="9699" spans="2:2" ht="13.95" customHeight="1">
      <c r="B9699" s="16"/>
    </row>
    <row r="9700" spans="2:2" ht="13.95" customHeight="1">
      <c r="B9700" s="16"/>
    </row>
    <row r="9701" spans="2:2" ht="13.95" customHeight="1">
      <c r="B9701" s="16"/>
    </row>
    <row r="9702" spans="2:2" ht="13.95" customHeight="1">
      <c r="B9702" s="16"/>
    </row>
    <row r="9703" spans="2:2" ht="13.95" customHeight="1">
      <c r="B9703" s="16"/>
    </row>
    <row r="9704" spans="2:2" ht="13.95" customHeight="1">
      <c r="B9704" s="16"/>
    </row>
    <row r="9705" spans="2:2" ht="13.95" customHeight="1">
      <c r="B9705" s="16"/>
    </row>
    <row r="9706" spans="2:2" ht="13.95" customHeight="1">
      <c r="B9706" s="16"/>
    </row>
    <row r="9707" spans="2:2" ht="13.95" customHeight="1">
      <c r="B9707" s="16"/>
    </row>
    <row r="9708" spans="2:2" ht="13.95" customHeight="1">
      <c r="B9708" s="16"/>
    </row>
    <row r="9709" spans="2:2" ht="13.95" customHeight="1">
      <c r="B9709" s="16"/>
    </row>
    <row r="9710" spans="2:2" ht="13.95" customHeight="1">
      <c r="B9710" s="16"/>
    </row>
    <row r="9711" spans="2:2" ht="13.95" customHeight="1">
      <c r="B9711" s="16"/>
    </row>
    <row r="9712" spans="2:2" ht="13.95" customHeight="1">
      <c r="B9712" s="16"/>
    </row>
    <row r="9713" spans="2:2" ht="13.95" customHeight="1">
      <c r="B9713" s="16"/>
    </row>
    <row r="9714" spans="2:2" ht="13.95" customHeight="1">
      <c r="B9714" s="16"/>
    </row>
    <row r="9715" spans="2:2" ht="13.95" customHeight="1">
      <c r="B9715" s="16"/>
    </row>
    <row r="9716" spans="2:2" ht="13.95" customHeight="1">
      <c r="B9716" s="16"/>
    </row>
    <row r="9717" spans="2:2" ht="13.95" customHeight="1">
      <c r="B9717" s="16"/>
    </row>
    <row r="9718" spans="2:2" ht="13.95" customHeight="1">
      <c r="B9718" s="16"/>
    </row>
    <row r="9719" spans="2:2" ht="13.95" customHeight="1">
      <c r="B9719" s="16"/>
    </row>
    <row r="9720" spans="2:2" ht="13.95" customHeight="1">
      <c r="B9720" s="16"/>
    </row>
    <row r="9721" spans="2:2" ht="13.95" customHeight="1">
      <c r="B9721" s="16"/>
    </row>
    <row r="9722" spans="2:2" ht="13.95" customHeight="1">
      <c r="B9722" s="16"/>
    </row>
    <row r="9723" spans="2:2" ht="13.95" customHeight="1">
      <c r="B9723" s="16"/>
    </row>
    <row r="9724" spans="2:2" ht="13.95" customHeight="1">
      <c r="B9724" s="16"/>
    </row>
    <row r="9725" spans="2:2" ht="13.95" customHeight="1">
      <c r="B9725" s="16"/>
    </row>
    <row r="9726" spans="2:2" ht="13.95" customHeight="1">
      <c r="B9726" s="16"/>
    </row>
    <row r="9727" spans="2:2" ht="13.95" customHeight="1">
      <c r="B9727" s="16"/>
    </row>
    <row r="9728" spans="2:2" ht="13.95" customHeight="1">
      <c r="B9728" s="16"/>
    </row>
    <row r="9729" spans="2:2" ht="13.95" customHeight="1">
      <c r="B9729" s="16"/>
    </row>
    <row r="9730" spans="2:2" ht="13.95" customHeight="1">
      <c r="B9730" s="16"/>
    </row>
    <row r="9731" spans="2:2" ht="13.95" customHeight="1">
      <c r="B9731" s="16"/>
    </row>
    <row r="9732" spans="2:2" ht="13.95" customHeight="1">
      <c r="B9732" s="16"/>
    </row>
    <row r="9733" spans="2:2" ht="13.95" customHeight="1">
      <c r="B9733" s="16"/>
    </row>
    <row r="9734" spans="2:2" ht="13.95" customHeight="1">
      <c r="B9734" s="16"/>
    </row>
    <row r="9735" spans="2:2" ht="13.95" customHeight="1">
      <c r="B9735" s="16"/>
    </row>
    <row r="9736" spans="2:2" ht="13.95" customHeight="1">
      <c r="B9736" s="16"/>
    </row>
    <row r="9737" spans="2:2" ht="13.95" customHeight="1">
      <c r="B9737" s="16"/>
    </row>
    <row r="9738" spans="2:2" ht="13.95" customHeight="1">
      <c r="B9738" s="16"/>
    </row>
    <row r="9739" spans="2:2" ht="13.95" customHeight="1">
      <c r="B9739" s="16"/>
    </row>
    <row r="9740" spans="2:2" ht="13.95" customHeight="1">
      <c r="B9740" s="16"/>
    </row>
    <row r="9741" spans="2:2" ht="13.95" customHeight="1">
      <c r="B9741" s="16"/>
    </row>
    <row r="9742" spans="2:2" ht="13.95" customHeight="1">
      <c r="B9742" s="16"/>
    </row>
    <row r="9743" spans="2:2" ht="13.95" customHeight="1">
      <c r="B9743" s="16"/>
    </row>
    <row r="9744" spans="2:2" ht="13.95" customHeight="1">
      <c r="B9744" s="16"/>
    </row>
    <row r="9745" spans="2:2" ht="13.95" customHeight="1">
      <c r="B9745" s="16"/>
    </row>
    <row r="9746" spans="2:2" ht="13.95" customHeight="1">
      <c r="B9746" s="16"/>
    </row>
    <row r="9747" spans="2:2" ht="13.95" customHeight="1">
      <c r="B9747" s="16"/>
    </row>
    <row r="9748" spans="2:2" ht="13.95" customHeight="1">
      <c r="B9748" s="16"/>
    </row>
    <row r="9749" spans="2:2" ht="13.95" customHeight="1">
      <c r="B9749" s="16"/>
    </row>
    <row r="9750" spans="2:2" ht="13.95" customHeight="1">
      <c r="B9750" s="16"/>
    </row>
    <row r="9751" spans="2:2" ht="13.95" customHeight="1">
      <c r="B9751" s="16"/>
    </row>
    <row r="9752" spans="2:2" ht="13.95" customHeight="1">
      <c r="B9752" s="16"/>
    </row>
    <row r="9753" spans="2:2" ht="13.95" customHeight="1">
      <c r="B9753" s="16"/>
    </row>
    <row r="9754" spans="2:2" ht="13.95" customHeight="1">
      <c r="B9754" s="16"/>
    </row>
    <row r="9755" spans="2:2" ht="13.95" customHeight="1">
      <c r="B9755" s="16"/>
    </row>
    <row r="9756" spans="2:2" ht="13.95" customHeight="1">
      <c r="B9756" s="16"/>
    </row>
    <row r="9757" spans="2:2" ht="13.95" customHeight="1">
      <c r="B9757" s="16"/>
    </row>
    <row r="9758" spans="2:2" ht="13.95" customHeight="1">
      <c r="B9758" s="16"/>
    </row>
    <row r="9759" spans="2:2" ht="13.95" customHeight="1">
      <c r="B9759" s="16"/>
    </row>
    <row r="9760" spans="2:2" ht="13.95" customHeight="1">
      <c r="B9760" s="16"/>
    </row>
    <row r="9761" spans="2:2" ht="13.95" customHeight="1">
      <c r="B9761" s="16"/>
    </row>
    <row r="9762" spans="2:2" ht="13.95" customHeight="1">
      <c r="B9762" s="16"/>
    </row>
    <row r="9763" spans="2:2" ht="13.95" customHeight="1">
      <c r="B9763" s="16"/>
    </row>
    <row r="9764" spans="2:2" ht="13.95" customHeight="1">
      <c r="B9764" s="16"/>
    </row>
    <row r="9765" spans="2:2" ht="13.95" customHeight="1">
      <c r="B9765" s="16"/>
    </row>
    <row r="9766" spans="2:2" ht="13.95" customHeight="1">
      <c r="B9766" s="16"/>
    </row>
    <row r="9767" spans="2:2" ht="13.95" customHeight="1">
      <c r="B9767" s="16"/>
    </row>
    <row r="9768" spans="2:2" ht="13.95" customHeight="1">
      <c r="B9768" s="16"/>
    </row>
    <row r="9769" spans="2:2" ht="13.95" customHeight="1">
      <c r="B9769" s="16"/>
    </row>
    <row r="9770" spans="2:2" ht="13.95" customHeight="1">
      <c r="B9770" s="16"/>
    </row>
    <row r="9771" spans="2:2" ht="13.95" customHeight="1">
      <c r="B9771" s="16"/>
    </row>
    <row r="9772" spans="2:2" ht="13.95" customHeight="1">
      <c r="B9772" s="16"/>
    </row>
    <row r="9773" spans="2:2" ht="13.95" customHeight="1">
      <c r="B9773" s="16"/>
    </row>
    <row r="9774" spans="2:2" ht="13.95" customHeight="1">
      <c r="B9774" s="16"/>
    </row>
    <row r="9775" spans="2:2" ht="13.95" customHeight="1">
      <c r="B9775" s="16"/>
    </row>
    <row r="9776" spans="2:2" ht="13.95" customHeight="1">
      <c r="B9776" s="16"/>
    </row>
    <row r="9777" spans="2:2" ht="13.95" customHeight="1">
      <c r="B9777" s="16"/>
    </row>
    <row r="9778" spans="2:2" ht="13.95" customHeight="1">
      <c r="B9778" s="16"/>
    </row>
    <row r="9779" spans="2:2" ht="13.95" customHeight="1">
      <c r="B9779" s="16"/>
    </row>
    <row r="9780" spans="2:2" ht="13.95" customHeight="1">
      <c r="B9780" s="16"/>
    </row>
    <row r="9781" spans="2:2" ht="13.95" customHeight="1">
      <c r="B9781" s="16"/>
    </row>
    <row r="9782" spans="2:2" ht="13.95" customHeight="1">
      <c r="B9782" s="16"/>
    </row>
    <row r="9783" spans="2:2" ht="13.95" customHeight="1">
      <c r="B9783" s="16"/>
    </row>
    <row r="9784" spans="2:2" ht="13.95" customHeight="1">
      <c r="B9784" s="16"/>
    </row>
    <row r="9785" spans="2:2" ht="13.95" customHeight="1">
      <c r="B9785" s="16"/>
    </row>
    <row r="9786" spans="2:2" ht="13.95" customHeight="1">
      <c r="B9786" s="16"/>
    </row>
    <row r="9787" spans="2:2" ht="13.95" customHeight="1">
      <c r="B9787" s="16"/>
    </row>
    <row r="9788" spans="2:2" ht="13.95" customHeight="1">
      <c r="B9788" s="16"/>
    </row>
    <row r="9789" spans="2:2" ht="13.95" customHeight="1">
      <c r="B9789" s="16"/>
    </row>
    <row r="9790" spans="2:2" ht="13.95" customHeight="1">
      <c r="B9790" s="16"/>
    </row>
    <row r="9791" spans="2:2" ht="13.95" customHeight="1">
      <c r="B9791" s="16"/>
    </row>
    <row r="9792" spans="2:2" ht="13.95" customHeight="1">
      <c r="B9792" s="16"/>
    </row>
    <row r="9793" spans="2:2" ht="13.95" customHeight="1">
      <c r="B9793" s="16"/>
    </row>
    <row r="9794" spans="2:2" ht="13.95" customHeight="1">
      <c r="B9794" s="16"/>
    </row>
    <row r="9795" spans="2:2" ht="13.95" customHeight="1">
      <c r="B9795" s="16"/>
    </row>
    <row r="9796" spans="2:2" ht="13.95" customHeight="1">
      <c r="B9796" s="16"/>
    </row>
    <row r="9797" spans="2:2" ht="13.95" customHeight="1">
      <c r="B9797" s="16"/>
    </row>
    <row r="9798" spans="2:2" ht="13.95" customHeight="1">
      <c r="B9798" s="16"/>
    </row>
    <row r="9799" spans="2:2" ht="13.95" customHeight="1">
      <c r="B9799" s="16"/>
    </row>
    <row r="9800" spans="2:2" ht="13.95" customHeight="1">
      <c r="B9800" s="16"/>
    </row>
    <row r="9801" spans="2:2" ht="13.95" customHeight="1">
      <c r="B9801" s="16"/>
    </row>
    <row r="9802" spans="2:2" ht="13.95" customHeight="1">
      <c r="B9802" s="16"/>
    </row>
    <row r="9803" spans="2:2" ht="13.95" customHeight="1">
      <c r="B9803" s="16"/>
    </row>
    <row r="9804" spans="2:2" ht="13.95" customHeight="1">
      <c r="B9804" s="16"/>
    </row>
    <row r="9805" spans="2:2" ht="13.95" customHeight="1">
      <c r="B9805" s="16"/>
    </row>
    <row r="9806" spans="2:2" ht="13.95" customHeight="1">
      <c r="B9806" s="16"/>
    </row>
    <row r="9807" spans="2:2" ht="13.95" customHeight="1">
      <c r="B9807" s="16"/>
    </row>
    <row r="9808" spans="2:2" ht="13.95" customHeight="1">
      <c r="B9808" s="16"/>
    </row>
    <row r="9809" spans="2:2" ht="13.95" customHeight="1">
      <c r="B9809" s="16"/>
    </row>
    <row r="9810" spans="2:2" ht="13.95" customHeight="1">
      <c r="B9810" s="16"/>
    </row>
    <row r="9811" spans="2:2" ht="13.95" customHeight="1">
      <c r="B9811" s="16"/>
    </row>
    <row r="9812" spans="2:2" ht="13.95" customHeight="1">
      <c r="B9812" s="16"/>
    </row>
    <row r="9813" spans="2:2" ht="13.95" customHeight="1">
      <c r="B9813" s="16"/>
    </row>
    <row r="9814" spans="2:2" ht="13.95" customHeight="1">
      <c r="B9814" s="16"/>
    </row>
    <row r="9815" spans="2:2" ht="13.95" customHeight="1">
      <c r="B9815" s="16"/>
    </row>
    <row r="9816" spans="2:2" ht="13.95" customHeight="1">
      <c r="B9816" s="16"/>
    </row>
    <row r="9817" spans="2:2" ht="13.95" customHeight="1">
      <c r="B9817" s="16"/>
    </row>
    <row r="9818" spans="2:2" ht="13.95" customHeight="1">
      <c r="B9818" s="16"/>
    </row>
    <row r="9819" spans="2:2" ht="13.95" customHeight="1">
      <c r="B9819" s="16"/>
    </row>
    <row r="9820" spans="2:2" ht="13.95" customHeight="1">
      <c r="B9820" s="16"/>
    </row>
    <row r="9821" spans="2:2" ht="13.95" customHeight="1">
      <c r="B9821" s="16"/>
    </row>
    <row r="9822" spans="2:2" ht="13.95" customHeight="1">
      <c r="B9822" s="16"/>
    </row>
    <row r="9823" spans="2:2" ht="13.95" customHeight="1">
      <c r="B9823" s="16"/>
    </row>
    <row r="9824" spans="2:2" ht="13.95" customHeight="1">
      <c r="B9824" s="16"/>
    </row>
    <row r="9825" spans="2:2" ht="13.95" customHeight="1">
      <c r="B9825" s="16"/>
    </row>
    <row r="9826" spans="2:2" ht="13.95" customHeight="1">
      <c r="B9826" s="16"/>
    </row>
    <row r="9827" spans="2:2" ht="13.95" customHeight="1">
      <c r="B9827" s="16"/>
    </row>
    <row r="9828" spans="2:2" ht="13.95" customHeight="1">
      <c r="B9828" s="16"/>
    </row>
    <row r="9829" spans="2:2" ht="13.95" customHeight="1">
      <c r="B9829" s="16"/>
    </row>
    <row r="9830" spans="2:2" ht="13.95" customHeight="1">
      <c r="B9830" s="16"/>
    </row>
    <row r="9831" spans="2:2" ht="13.95" customHeight="1">
      <c r="B9831" s="16"/>
    </row>
    <row r="9832" spans="2:2" ht="13.95" customHeight="1">
      <c r="B9832" s="16"/>
    </row>
    <row r="9833" spans="2:2" ht="13.95" customHeight="1">
      <c r="B9833" s="16"/>
    </row>
    <row r="9834" spans="2:2" ht="13.95" customHeight="1">
      <c r="B9834" s="16"/>
    </row>
    <row r="9835" spans="2:2" ht="13.95" customHeight="1">
      <c r="B9835" s="16"/>
    </row>
    <row r="9836" spans="2:2" ht="13.95" customHeight="1">
      <c r="B9836" s="16"/>
    </row>
    <row r="9837" spans="2:2" ht="13.95" customHeight="1">
      <c r="B9837" s="16"/>
    </row>
    <row r="9838" spans="2:2" ht="13.95" customHeight="1">
      <c r="B9838" s="16"/>
    </row>
    <row r="9839" spans="2:2" ht="13.95" customHeight="1">
      <c r="B9839" s="16"/>
    </row>
    <row r="9840" spans="2:2" ht="13.95" customHeight="1">
      <c r="B9840" s="16"/>
    </row>
    <row r="9841" spans="2:2" ht="13.95" customHeight="1">
      <c r="B9841" s="16"/>
    </row>
    <row r="9842" spans="2:2" ht="13.95" customHeight="1">
      <c r="B9842" s="16"/>
    </row>
    <row r="9843" spans="2:2" ht="13.95" customHeight="1">
      <c r="B9843" s="16"/>
    </row>
    <row r="9844" spans="2:2" ht="13.95" customHeight="1">
      <c r="B9844" s="16"/>
    </row>
    <row r="9845" spans="2:2" ht="13.95" customHeight="1">
      <c r="B9845" s="16"/>
    </row>
    <row r="9846" spans="2:2" ht="13.95" customHeight="1">
      <c r="B9846" s="16"/>
    </row>
    <row r="9847" spans="2:2" ht="13.95" customHeight="1">
      <c r="B9847" s="16"/>
    </row>
    <row r="9848" spans="2:2" ht="13.95" customHeight="1">
      <c r="B9848" s="16"/>
    </row>
    <row r="9849" spans="2:2" ht="13.95" customHeight="1">
      <c r="B9849" s="16"/>
    </row>
    <row r="9850" spans="2:2" ht="13.95" customHeight="1">
      <c r="B9850" s="16"/>
    </row>
    <row r="9851" spans="2:2" ht="13.95" customHeight="1">
      <c r="B9851" s="16"/>
    </row>
    <row r="9852" spans="2:2" ht="13.95" customHeight="1">
      <c r="B9852" s="16"/>
    </row>
    <row r="9853" spans="2:2" ht="13.95" customHeight="1">
      <c r="B9853" s="16"/>
    </row>
    <row r="9854" spans="2:2" ht="13.95" customHeight="1">
      <c r="B9854" s="16"/>
    </row>
    <row r="9855" spans="2:2" ht="13.95" customHeight="1">
      <c r="B9855" s="16"/>
    </row>
    <row r="9856" spans="2:2" ht="13.95" customHeight="1">
      <c r="B9856" s="16"/>
    </row>
    <row r="9857" spans="2:2" ht="13.95" customHeight="1">
      <c r="B9857" s="16"/>
    </row>
    <row r="9858" spans="2:2" ht="13.95" customHeight="1">
      <c r="B9858" s="16"/>
    </row>
    <row r="9859" spans="2:2" ht="13.95" customHeight="1">
      <c r="B9859" s="16"/>
    </row>
    <row r="9860" spans="2:2" ht="13.95" customHeight="1">
      <c r="B9860" s="16"/>
    </row>
    <row r="9861" spans="2:2" ht="13.95" customHeight="1">
      <c r="B9861" s="16"/>
    </row>
    <row r="9862" spans="2:2" ht="13.95" customHeight="1">
      <c r="B9862" s="16"/>
    </row>
    <row r="9863" spans="2:2" ht="13.95" customHeight="1">
      <c r="B9863" s="16"/>
    </row>
    <row r="9864" spans="2:2" ht="13.95" customHeight="1">
      <c r="B9864" s="16"/>
    </row>
    <row r="9865" spans="2:2" ht="13.95" customHeight="1">
      <c r="B9865" s="16"/>
    </row>
    <row r="9866" spans="2:2" ht="13.95" customHeight="1">
      <c r="B9866" s="16"/>
    </row>
    <row r="9867" spans="2:2" ht="13.95" customHeight="1">
      <c r="B9867" s="16"/>
    </row>
    <row r="9868" spans="2:2" ht="13.95" customHeight="1">
      <c r="B9868" s="16"/>
    </row>
    <row r="9869" spans="2:2" ht="13.95" customHeight="1">
      <c r="B9869" s="16"/>
    </row>
    <row r="9870" spans="2:2" ht="13.95" customHeight="1">
      <c r="B9870" s="16"/>
    </row>
    <row r="9871" spans="2:2" ht="13.95" customHeight="1">
      <c r="B9871" s="16"/>
    </row>
    <row r="9872" spans="2:2" ht="13.95" customHeight="1">
      <c r="B9872" s="16"/>
    </row>
    <row r="9873" spans="2:2" ht="13.95" customHeight="1">
      <c r="B9873" s="16"/>
    </row>
    <row r="9874" spans="2:2" ht="13.95" customHeight="1">
      <c r="B9874" s="16"/>
    </row>
    <row r="9875" spans="2:2" ht="13.95" customHeight="1">
      <c r="B9875" s="16"/>
    </row>
    <row r="9876" spans="2:2" ht="13.95" customHeight="1">
      <c r="B9876" s="16"/>
    </row>
    <row r="9877" spans="2:2" ht="13.95" customHeight="1">
      <c r="B9877" s="16"/>
    </row>
    <row r="9878" spans="2:2" ht="13.95" customHeight="1">
      <c r="B9878" s="16"/>
    </row>
    <row r="9879" spans="2:2" ht="13.95" customHeight="1">
      <c r="B9879" s="16"/>
    </row>
    <row r="9880" spans="2:2" ht="13.95" customHeight="1">
      <c r="B9880" s="16"/>
    </row>
    <row r="9881" spans="2:2" ht="13.95" customHeight="1">
      <c r="B9881" s="16"/>
    </row>
    <row r="9882" spans="2:2" ht="13.95" customHeight="1">
      <c r="B9882" s="16"/>
    </row>
    <row r="9883" spans="2:2" ht="13.95" customHeight="1">
      <c r="B9883" s="16"/>
    </row>
    <row r="9884" spans="2:2" ht="13.95" customHeight="1">
      <c r="B9884" s="16"/>
    </row>
    <row r="9885" spans="2:2" ht="13.95" customHeight="1">
      <c r="B9885" s="16"/>
    </row>
    <row r="9886" spans="2:2" ht="13.95" customHeight="1">
      <c r="B9886" s="16"/>
    </row>
    <row r="9887" spans="2:2" ht="13.95" customHeight="1">
      <c r="B9887" s="16"/>
    </row>
    <row r="9888" spans="2:2" ht="13.95" customHeight="1">
      <c r="B9888" s="16"/>
    </row>
    <row r="9889" spans="2:2" ht="13.95" customHeight="1">
      <c r="B9889" s="16"/>
    </row>
    <row r="9890" spans="2:2" ht="13.95" customHeight="1">
      <c r="B9890" s="16"/>
    </row>
    <row r="9891" spans="2:2" ht="13.95" customHeight="1">
      <c r="B9891" s="16"/>
    </row>
    <row r="9892" spans="2:2" ht="13.95" customHeight="1">
      <c r="B9892" s="16"/>
    </row>
    <row r="9893" spans="2:2" ht="13.95" customHeight="1">
      <c r="B9893" s="16"/>
    </row>
    <row r="9894" spans="2:2" ht="13.95" customHeight="1">
      <c r="B9894" s="16"/>
    </row>
    <row r="9895" spans="2:2" ht="13.95" customHeight="1">
      <c r="B9895" s="16"/>
    </row>
    <row r="9896" spans="2:2" ht="13.95" customHeight="1">
      <c r="B9896" s="16"/>
    </row>
    <row r="9897" spans="2:2" ht="13.95" customHeight="1">
      <c r="B9897" s="16"/>
    </row>
    <row r="9898" spans="2:2" ht="13.95" customHeight="1">
      <c r="B9898" s="16"/>
    </row>
    <row r="9899" spans="2:2" ht="13.95" customHeight="1">
      <c r="B9899" s="16"/>
    </row>
    <row r="9900" spans="2:2" ht="13.95" customHeight="1">
      <c r="B9900" s="16"/>
    </row>
    <row r="9901" spans="2:2" ht="13.95" customHeight="1">
      <c r="B9901" s="16"/>
    </row>
    <row r="9902" spans="2:2" ht="13.95" customHeight="1">
      <c r="B9902" s="16"/>
    </row>
    <row r="9903" spans="2:2" ht="13.95" customHeight="1">
      <c r="B9903" s="16"/>
    </row>
    <row r="9904" spans="2:2" ht="13.95" customHeight="1">
      <c r="B9904" s="16"/>
    </row>
    <row r="9905" spans="2:2" ht="13.95" customHeight="1">
      <c r="B9905" s="16"/>
    </row>
    <row r="9906" spans="2:2" ht="13.95" customHeight="1">
      <c r="B9906" s="16"/>
    </row>
    <row r="9907" spans="2:2" ht="13.95" customHeight="1">
      <c r="B9907" s="16"/>
    </row>
    <row r="9908" spans="2:2" ht="13.95" customHeight="1">
      <c r="B9908" s="16"/>
    </row>
    <row r="9909" spans="2:2" ht="13.95" customHeight="1">
      <c r="B9909" s="16"/>
    </row>
    <row r="9910" spans="2:2" ht="13.95" customHeight="1">
      <c r="B9910" s="16"/>
    </row>
    <row r="9911" spans="2:2" ht="13.95" customHeight="1">
      <c r="B9911" s="16"/>
    </row>
    <row r="9912" spans="2:2" ht="13.95" customHeight="1">
      <c r="B9912" s="16"/>
    </row>
    <row r="9913" spans="2:2" ht="13.95" customHeight="1">
      <c r="B9913" s="16"/>
    </row>
    <row r="9914" spans="2:2" ht="13.95" customHeight="1">
      <c r="B9914" s="16"/>
    </row>
    <row r="9915" spans="2:2" ht="13.95" customHeight="1">
      <c r="B9915" s="16"/>
    </row>
    <row r="9916" spans="2:2" ht="13.95" customHeight="1">
      <c r="B9916" s="16"/>
    </row>
    <row r="9917" spans="2:2" ht="13.95" customHeight="1">
      <c r="B9917" s="16"/>
    </row>
    <row r="9918" spans="2:2" ht="13.95" customHeight="1">
      <c r="B9918" s="16"/>
    </row>
    <row r="9919" spans="2:2" ht="13.95" customHeight="1">
      <c r="B9919" s="16"/>
    </row>
    <row r="9920" spans="2:2" ht="13.95" customHeight="1">
      <c r="B9920" s="16"/>
    </row>
    <row r="9921" spans="2:2" ht="13.95" customHeight="1">
      <c r="B9921" s="16"/>
    </row>
    <row r="9922" spans="2:2" ht="13.95" customHeight="1">
      <c r="B9922" s="16"/>
    </row>
    <row r="9923" spans="2:2" ht="13.95" customHeight="1">
      <c r="B9923" s="16"/>
    </row>
    <row r="9924" spans="2:2" ht="13.95" customHeight="1">
      <c r="B9924" s="16"/>
    </row>
    <row r="9925" spans="2:2" ht="13.95" customHeight="1">
      <c r="B9925" s="16"/>
    </row>
    <row r="9926" spans="2:2" ht="13.95" customHeight="1">
      <c r="B9926" s="16"/>
    </row>
    <row r="9927" spans="2:2" ht="13.95" customHeight="1">
      <c r="B9927" s="16"/>
    </row>
    <row r="9928" spans="2:2" ht="13.95" customHeight="1">
      <c r="B9928" s="16"/>
    </row>
    <row r="9929" spans="2:2" ht="13.95" customHeight="1">
      <c r="B9929" s="16"/>
    </row>
    <row r="9930" spans="2:2" ht="13.95" customHeight="1">
      <c r="B9930" s="16"/>
    </row>
    <row r="9931" spans="2:2" ht="13.95" customHeight="1">
      <c r="B9931" s="16"/>
    </row>
    <row r="9932" spans="2:2" ht="13.95" customHeight="1">
      <c r="B9932" s="16"/>
    </row>
    <row r="9933" spans="2:2" ht="13.95" customHeight="1">
      <c r="B9933" s="16"/>
    </row>
    <row r="9934" spans="2:2" ht="13.95" customHeight="1">
      <c r="B9934" s="16"/>
    </row>
    <row r="9935" spans="2:2" ht="13.95" customHeight="1">
      <c r="B9935" s="16"/>
    </row>
    <row r="9936" spans="2:2" ht="13.95" customHeight="1">
      <c r="B9936" s="16"/>
    </row>
    <row r="9937" spans="2:2" ht="13.95" customHeight="1">
      <c r="B9937" s="16"/>
    </row>
    <row r="9938" spans="2:2" ht="13.95" customHeight="1">
      <c r="B9938" s="16"/>
    </row>
    <row r="9939" spans="2:2" ht="13.95" customHeight="1">
      <c r="B9939" s="16"/>
    </row>
    <row r="9940" spans="2:2" ht="13.95" customHeight="1">
      <c r="B9940" s="16"/>
    </row>
    <row r="9941" spans="2:2" ht="13.95" customHeight="1">
      <c r="B9941" s="16"/>
    </row>
    <row r="9942" spans="2:2" ht="13.95" customHeight="1">
      <c r="B9942" s="16"/>
    </row>
    <row r="9943" spans="2:2" ht="13.95" customHeight="1">
      <c r="B9943" s="16"/>
    </row>
    <row r="9944" spans="2:2" ht="13.95" customHeight="1">
      <c r="B9944" s="16"/>
    </row>
    <row r="9945" spans="2:2" ht="13.95" customHeight="1">
      <c r="B9945" s="16"/>
    </row>
    <row r="9946" spans="2:2" ht="13.95" customHeight="1">
      <c r="B9946" s="16"/>
    </row>
    <row r="9947" spans="2:2" ht="13.95" customHeight="1">
      <c r="B9947" s="16"/>
    </row>
    <row r="9948" spans="2:2" ht="13.95" customHeight="1">
      <c r="B9948" s="16"/>
    </row>
    <row r="9949" spans="2:2" ht="13.95" customHeight="1">
      <c r="B9949" s="16"/>
    </row>
    <row r="9950" spans="2:2" ht="13.95" customHeight="1">
      <c r="B9950" s="16"/>
    </row>
    <row r="9951" spans="2:2" ht="13.95" customHeight="1">
      <c r="B9951" s="16"/>
    </row>
    <row r="9952" spans="2:2" ht="13.95" customHeight="1">
      <c r="B9952" s="16"/>
    </row>
    <row r="9953" spans="2:2" ht="13.95" customHeight="1">
      <c r="B9953" s="16"/>
    </row>
    <row r="9954" spans="2:2" ht="13.95" customHeight="1">
      <c r="B9954" s="16"/>
    </row>
    <row r="9955" spans="2:2" ht="13.95" customHeight="1">
      <c r="B9955" s="16"/>
    </row>
    <row r="9956" spans="2:2" ht="13.95" customHeight="1">
      <c r="B9956" s="16"/>
    </row>
    <row r="9957" spans="2:2" ht="13.95" customHeight="1">
      <c r="B9957" s="16"/>
    </row>
    <row r="9958" spans="2:2" ht="13.95" customHeight="1">
      <c r="B9958" s="16"/>
    </row>
    <row r="9959" spans="2:2" ht="13.95" customHeight="1">
      <c r="B9959" s="16"/>
    </row>
    <row r="9960" spans="2:2" ht="13.95" customHeight="1">
      <c r="B9960" s="16"/>
    </row>
    <row r="9961" spans="2:2" ht="13.95" customHeight="1">
      <c r="B9961" s="16"/>
    </row>
    <row r="9962" spans="2:2" ht="13.95" customHeight="1">
      <c r="B9962" s="16"/>
    </row>
    <row r="9963" spans="2:2" ht="13.95" customHeight="1">
      <c r="B9963" s="16"/>
    </row>
    <row r="9964" spans="2:2" ht="13.95" customHeight="1">
      <c r="B9964" s="16"/>
    </row>
    <row r="9965" spans="2:2" ht="13.95" customHeight="1">
      <c r="B9965" s="16"/>
    </row>
    <row r="9966" spans="2:2" ht="13.95" customHeight="1">
      <c r="B9966" s="16"/>
    </row>
    <row r="9967" spans="2:2" ht="13.95" customHeight="1">
      <c r="B9967" s="16"/>
    </row>
    <row r="9968" spans="2:2" ht="13.95" customHeight="1">
      <c r="B9968" s="16"/>
    </row>
    <row r="9969" spans="2:2" ht="13.95" customHeight="1">
      <c r="B9969" s="16"/>
    </row>
    <row r="9970" spans="2:2" ht="13.95" customHeight="1">
      <c r="B9970" s="16"/>
    </row>
    <row r="9971" spans="2:2" ht="13.95" customHeight="1">
      <c r="B9971" s="16"/>
    </row>
    <row r="9972" spans="2:2" ht="13.95" customHeight="1">
      <c r="B9972" s="16"/>
    </row>
    <row r="9973" spans="2:2" ht="13.95" customHeight="1">
      <c r="B9973" s="16"/>
    </row>
    <row r="9974" spans="2:2" ht="13.95" customHeight="1">
      <c r="B9974" s="16"/>
    </row>
    <row r="9975" spans="2:2" ht="13.95" customHeight="1">
      <c r="B9975" s="16"/>
    </row>
    <row r="9976" spans="2:2" ht="13.95" customHeight="1">
      <c r="B9976" s="16"/>
    </row>
    <row r="9977" spans="2:2" ht="13.95" customHeight="1">
      <c r="B9977" s="16"/>
    </row>
    <row r="9978" spans="2:2" ht="13.95" customHeight="1">
      <c r="B9978" s="16"/>
    </row>
    <row r="9979" spans="2:2" ht="13.95" customHeight="1">
      <c r="B9979" s="16"/>
    </row>
    <row r="9980" spans="2:2" ht="13.95" customHeight="1">
      <c r="B9980" s="16"/>
    </row>
    <row r="9981" spans="2:2" ht="13.95" customHeight="1">
      <c r="B9981" s="16"/>
    </row>
    <row r="9982" spans="2:2" ht="13.95" customHeight="1">
      <c r="B9982" s="16"/>
    </row>
    <row r="9983" spans="2:2" ht="13.95" customHeight="1">
      <c r="B9983" s="16"/>
    </row>
    <row r="9984" spans="2:2" ht="13.95" customHeight="1">
      <c r="B9984" s="16"/>
    </row>
    <row r="9985" spans="2:2" ht="13.95" customHeight="1">
      <c r="B9985" s="16"/>
    </row>
    <row r="9986" spans="2:2" ht="13.95" customHeight="1">
      <c r="B9986" s="16"/>
    </row>
    <row r="9987" spans="2:2" ht="13.95" customHeight="1">
      <c r="B9987" s="16"/>
    </row>
    <row r="9988" spans="2:2" ht="13.95" customHeight="1">
      <c r="B9988" s="16"/>
    </row>
    <row r="9989" spans="2:2" ht="13.95" customHeight="1">
      <c r="B9989" s="16"/>
    </row>
    <row r="9990" spans="2:2" ht="13.95" customHeight="1">
      <c r="B9990" s="16"/>
    </row>
    <row r="9991" spans="2:2" ht="13.95" customHeight="1">
      <c r="B9991" s="16"/>
    </row>
    <row r="9992" spans="2:2" ht="13.95" customHeight="1">
      <c r="B9992" s="16"/>
    </row>
    <row r="9993" spans="2:2" ht="13.95" customHeight="1">
      <c r="B9993" s="16"/>
    </row>
    <row r="9994" spans="2:2" ht="13.95" customHeight="1">
      <c r="B9994" s="16"/>
    </row>
    <row r="9995" spans="2:2" ht="13.95" customHeight="1">
      <c r="B9995" s="16"/>
    </row>
    <row r="9996" spans="2:2" ht="13.95" customHeight="1">
      <c r="B9996" s="16"/>
    </row>
    <row r="9997" spans="2:2" ht="13.95" customHeight="1">
      <c r="B9997" s="16"/>
    </row>
    <row r="9998" spans="2:2" ht="13.95" customHeight="1">
      <c r="B9998" s="16"/>
    </row>
    <row r="9999" spans="2:2" ht="13.95" customHeight="1">
      <c r="B9999" s="16"/>
    </row>
    <row r="10000" spans="2:2" ht="13.95" customHeight="1">
      <c r="B10000" s="16"/>
    </row>
    <row r="10001" spans="2:2" ht="13.95" customHeight="1">
      <c r="B10001" s="16"/>
    </row>
    <row r="10002" spans="2:2" ht="13.95" customHeight="1">
      <c r="B10002" s="16"/>
    </row>
    <row r="10003" spans="2:2" ht="13.95" customHeight="1">
      <c r="B10003" s="16"/>
    </row>
    <row r="10004" spans="2:2" ht="13.95" customHeight="1">
      <c r="B10004" s="16"/>
    </row>
    <row r="10005" spans="2:2" ht="13.95" customHeight="1">
      <c r="B10005" s="16"/>
    </row>
    <row r="10006" spans="2:2" ht="13.95" customHeight="1">
      <c r="B10006" s="16"/>
    </row>
    <row r="10007" spans="2:2" ht="13.95" customHeight="1">
      <c r="B10007" s="16"/>
    </row>
    <row r="10008" spans="2:2" ht="13.95" customHeight="1">
      <c r="B10008" s="16"/>
    </row>
    <row r="10009" spans="2:2" ht="13.95" customHeight="1">
      <c r="B10009" s="16"/>
    </row>
    <row r="10010" spans="2:2" ht="13.95" customHeight="1">
      <c r="B10010" s="16"/>
    </row>
    <row r="10011" spans="2:2" ht="13.95" customHeight="1">
      <c r="B10011" s="16"/>
    </row>
    <row r="10012" spans="2:2" ht="13.95" customHeight="1">
      <c r="B10012" s="16"/>
    </row>
    <row r="10013" spans="2:2" ht="13.95" customHeight="1">
      <c r="B10013" s="16"/>
    </row>
    <row r="10014" spans="2:2" ht="13.95" customHeight="1">
      <c r="B10014" s="16"/>
    </row>
    <row r="10015" spans="2:2" ht="13.95" customHeight="1">
      <c r="B10015" s="16"/>
    </row>
    <row r="10016" spans="2:2" ht="13.95" customHeight="1">
      <c r="B10016" s="16"/>
    </row>
    <row r="10017" spans="2:2" ht="13.95" customHeight="1">
      <c r="B10017" s="16"/>
    </row>
    <row r="10018" spans="2:2" ht="13.95" customHeight="1">
      <c r="B10018" s="16"/>
    </row>
    <row r="10019" spans="2:2" ht="13.95" customHeight="1">
      <c r="B10019" s="16"/>
    </row>
    <row r="10020" spans="2:2" ht="13.95" customHeight="1">
      <c r="B10020" s="16"/>
    </row>
    <row r="10021" spans="2:2" ht="13.95" customHeight="1">
      <c r="B10021" s="16"/>
    </row>
    <row r="10022" spans="2:2" ht="13.95" customHeight="1">
      <c r="B10022" s="16"/>
    </row>
    <row r="10023" spans="2:2" ht="13.95" customHeight="1">
      <c r="B10023" s="16"/>
    </row>
    <row r="10024" spans="2:2" ht="13.95" customHeight="1">
      <c r="B10024" s="16"/>
    </row>
    <row r="10025" spans="2:2" ht="13.95" customHeight="1">
      <c r="B10025" s="16"/>
    </row>
    <row r="10026" spans="2:2" ht="13.95" customHeight="1">
      <c r="B10026" s="16"/>
    </row>
    <row r="10027" spans="2:2" ht="13.95" customHeight="1">
      <c r="B10027" s="16"/>
    </row>
    <row r="10028" spans="2:2" ht="13.95" customHeight="1">
      <c r="B10028" s="16"/>
    </row>
    <row r="10029" spans="2:2" ht="13.95" customHeight="1">
      <c r="B10029" s="16"/>
    </row>
    <row r="10030" spans="2:2" ht="13.95" customHeight="1">
      <c r="B10030" s="16"/>
    </row>
    <row r="10031" spans="2:2" ht="13.95" customHeight="1">
      <c r="B10031" s="16"/>
    </row>
    <row r="10032" spans="2:2" ht="13.95" customHeight="1">
      <c r="B10032" s="16"/>
    </row>
    <row r="10033" spans="2:2" ht="13.95" customHeight="1">
      <c r="B10033" s="16"/>
    </row>
    <row r="10034" spans="2:2" ht="13.95" customHeight="1">
      <c r="B10034" s="16"/>
    </row>
    <row r="10035" spans="2:2" ht="13.95" customHeight="1">
      <c r="B10035" s="16"/>
    </row>
    <row r="10036" spans="2:2" ht="13.95" customHeight="1">
      <c r="B10036" s="16"/>
    </row>
    <row r="10037" spans="2:2" ht="13.95" customHeight="1">
      <c r="B10037" s="16"/>
    </row>
    <row r="10038" spans="2:2" ht="13.95" customHeight="1">
      <c r="B10038" s="16"/>
    </row>
    <row r="10039" spans="2:2" ht="13.95" customHeight="1">
      <c r="B10039" s="16"/>
    </row>
    <row r="10040" spans="2:2" ht="13.95" customHeight="1">
      <c r="B10040" s="16"/>
    </row>
    <row r="10041" spans="2:2" ht="13.95" customHeight="1">
      <c r="B10041" s="16"/>
    </row>
    <row r="10042" spans="2:2" ht="13.95" customHeight="1">
      <c r="B10042" s="16"/>
    </row>
    <row r="10043" spans="2:2" ht="13.95" customHeight="1">
      <c r="B10043" s="16"/>
    </row>
    <row r="10044" spans="2:2" ht="13.95" customHeight="1">
      <c r="B10044" s="16"/>
    </row>
    <row r="10045" spans="2:2" ht="13.95" customHeight="1">
      <c r="B10045" s="16"/>
    </row>
    <row r="10046" spans="2:2" ht="13.95" customHeight="1">
      <c r="B10046" s="16"/>
    </row>
    <row r="10047" spans="2:2" ht="13.95" customHeight="1">
      <c r="B10047" s="16"/>
    </row>
    <row r="10048" spans="2:2" ht="13.95" customHeight="1">
      <c r="B10048" s="16"/>
    </row>
    <row r="10049" spans="2:2" ht="13.95" customHeight="1">
      <c r="B10049" s="16"/>
    </row>
    <row r="10050" spans="2:2" ht="13.95" customHeight="1">
      <c r="B10050" s="16"/>
    </row>
    <row r="10051" spans="2:2" ht="13.95" customHeight="1">
      <c r="B10051" s="16"/>
    </row>
    <row r="10052" spans="2:2" ht="13.95" customHeight="1">
      <c r="B10052" s="16"/>
    </row>
    <row r="10053" spans="2:2" ht="13.95" customHeight="1">
      <c r="B10053" s="16"/>
    </row>
    <row r="10054" spans="2:2" ht="13.95" customHeight="1">
      <c r="B10054" s="16"/>
    </row>
    <row r="10055" spans="2:2" ht="13.95" customHeight="1">
      <c r="B10055" s="16"/>
    </row>
    <row r="10056" spans="2:2" ht="13.95" customHeight="1">
      <c r="B10056" s="16"/>
    </row>
    <row r="10057" spans="2:2" ht="13.95" customHeight="1">
      <c r="B10057" s="16"/>
    </row>
    <row r="10058" spans="2:2" ht="13.95" customHeight="1">
      <c r="B10058" s="16"/>
    </row>
    <row r="10059" spans="2:2" ht="13.95" customHeight="1">
      <c r="B10059" s="16"/>
    </row>
    <row r="10060" spans="2:2" ht="13.95" customHeight="1">
      <c r="B10060" s="16"/>
    </row>
    <row r="10061" spans="2:2" ht="13.95" customHeight="1">
      <c r="B10061" s="16"/>
    </row>
    <row r="10062" spans="2:2" ht="13.95" customHeight="1">
      <c r="B10062" s="16"/>
    </row>
    <row r="10063" spans="2:2" ht="13.95" customHeight="1">
      <c r="B10063" s="16"/>
    </row>
    <row r="10064" spans="2:2" ht="13.95" customHeight="1">
      <c r="B10064" s="16"/>
    </row>
    <row r="10065" spans="2:2" ht="13.95" customHeight="1">
      <c r="B10065" s="16"/>
    </row>
    <row r="10066" spans="2:2" ht="13.95" customHeight="1">
      <c r="B10066" s="16"/>
    </row>
    <row r="10067" spans="2:2" ht="13.95" customHeight="1">
      <c r="B10067" s="16"/>
    </row>
    <row r="10068" spans="2:2" ht="13.95" customHeight="1">
      <c r="B10068" s="16"/>
    </row>
    <row r="10069" spans="2:2" ht="13.95" customHeight="1">
      <c r="B10069" s="16"/>
    </row>
    <row r="10070" spans="2:2" ht="13.95" customHeight="1">
      <c r="B10070" s="16"/>
    </row>
    <row r="10071" spans="2:2" ht="13.95" customHeight="1">
      <c r="B10071" s="16"/>
    </row>
    <row r="10072" spans="2:2" ht="13.95" customHeight="1">
      <c r="B10072" s="16"/>
    </row>
    <row r="10073" spans="2:2" ht="13.95" customHeight="1">
      <c r="B10073" s="16"/>
    </row>
    <row r="10074" spans="2:2" ht="13.95" customHeight="1">
      <c r="B10074" s="16"/>
    </row>
    <row r="10075" spans="2:2" ht="13.95" customHeight="1">
      <c r="B10075" s="16"/>
    </row>
    <row r="10076" spans="2:2" ht="13.95" customHeight="1">
      <c r="B10076" s="16"/>
    </row>
    <row r="10077" spans="2:2" ht="13.95" customHeight="1">
      <c r="B10077" s="16"/>
    </row>
    <row r="10078" spans="2:2" ht="13.95" customHeight="1">
      <c r="B10078" s="16"/>
    </row>
    <row r="10079" spans="2:2" ht="13.95" customHeight="1">
      <c r="B10079" s="16"/>
    </row>
    <row r="10080" spans="2:2" ht="13.95" customHeight="1">
      <c r="B10080" s="16"/>
    </row>
    <row r="10081" spans="2:2" ht="13.95" customHeight="1">
      <c r="B10081" s="16"/>
    </row>
    <row r="10082" spans="2:2" ht="13.95" customHeight="1">
      <c r="B10082" s="16"/>
    </row>
    <row r="10083" spans="2:2" ht="13.95" customHeight="1">
      <c r="B10083" s="16"/>
    </row>
    <row r="10084" spans="2:2" ht="13.95" customHeight="1">
      <c r="B10084" s="16"/>
    </row>
    <row r="10085" spans="2:2" ht="13.95" customHeight="1">
      <c r="B10085" s="16"/>
    </row>
    <row r="10086" spans="2:2" ht="13.95" customHeight="1">
      <c r="B10086" s="16"/>
    </row>
    <row r="10087" spans="2:2" ht="13.95" customHeight="1">
      <c r="B10087" s="16"/>
    </row>
    <row r="10088" spans="2:2" ht="13.95" customHeight="1">
      <c r="B10088" s="16"/>
    </row>
    <row r="10089" spans="2:2" ht="13.95" customHeight="1">
      <c r="B10089" s="16"/>
    </row>
    <row r="10090" spans="2:2" ht="13.95" customHeight="1">
      <c r="B10090" s="16"/>
    </row>
    <row r="10091" spans="2:2" ht="13.95" customHeight="1">
      <c r="B10091" s="16"/>
    </row>
    <row r="10092" spans="2:2" ht="13.95" customHeight="1">
      <c r="B10092" s="16"/>
    </row>
    <row r="10093" spans="2:2" ht="13.95" customHeight="1">
      <c r="B10093" s="16"/>
    </row>
    <row r="10094" spans="2:2" ht="13.95" customHeight="1">
      <c r="B10094" s="16"/>
    </row>
    <row r="10095" spans="2:2" ht="13.95" customHeight="1">
      <c r="B10095" s="16"/>
    </row>
    <row r="10096" spans="2:2" ht="13.95" customHeight="1">
      <c r="B10096" s="16"/>
    </row>
    <row r="10097" spans="2:2" ht="13.95" customHeight="1">
      <c r="B10097" s="16"/>
    </row>
    <row r="10098" spans="2:2" ht="13.95" customHeight="1">
      <c r="B10098" s="16"/>
    </row>
    <row r="10099" spans="2:2" ht="13.95" customHeight="1">
      <c r="B10099" s="16"/>
    </row>
    <row r="10100" spans="2:2" ht="13.95" customHeight="1">
      <c r="B10100" s="16"/>
    </row>
    <row r="10101" spans="2:2" ht="13.95" customHeight="1">
      <c r="B10101" s="16"/>
    </row>
    <row r="10102" spans="2:2" ht="13.95" customHeight="1">
      <c r="B10102" s="16"/>
    </row>
    <row r="10103" spans="2:2" ht="13.95" customHeight="1">
      <c r="B10103" s="16"/>
    </row>
    <row r="10104" spans="2:2" ht="13.95" customHeight="1">
      <c r="B10104" s="16"/>
    </row>
    <row r="10105" spans="2:2" ht="13.95" customHeight="1">
      <c r="B10105" s="16"/>
    </row>
    <row r="10106" spans="2:2" ht="13.95" customHeight="1">
      <c r="B10106" s="16"/>
    </row>
    <row r="10107" spans="2:2" ht="13.95" customHeight="1">
      <c r="B10107" s="16"/>
    </row>
    <row r="10108" spans="2:2" ht="13.95" customHeight="1">
      <c r="B10108" s="16"/>
    </row>
    <row r="10109" spans="2:2" ht="13.95" customHeight="1">
      <c r="B10109" s="16"/>
    </row>
    <row r="10110" spans="2:2" ht="13.95" customHeight="1">
      <c r="B10110" s="16"/>
    </row>
    <row r="10111" spans="2:2" ht="13.95" customHeight="1">
      <c r="B10111" s="16"/>
    </row>
    <row r="10112" spans="2:2" ht="13.95" customHeight="1">
      <c r="B10112" s="16"/>
    </row>
    <row r="10113" spans="2:2" ht="13.95" customHeight="1">
      <c r="B10113" s="16"/>
    </row>
    <row r="10114" spans="2:2" ht="13.95" customHeight="1">
      <c r="B10114" s="16"/>
    </row>
    <row r="10115" spans="2:2" ht="13.95" customHeight="1">
      <c r="B10115" s="16"/>
    </row>
    <row r="10116" spans="2:2" ht="13.95" customHeight="1">
      <c r="B10116" s="16"/>
    </row>
    <row r="10117" spans="2:2" ht="13.95" customHeight="1">
      <c r="B10117" s="16"/>
    </row>
    <row r="10118" spans="2:2" ht="13.95" customHeight="1">
      <c r="B10118" s="16"/>
    </row>
    <row r="10119" spans="2:2" ht="13.95" customHeight="1">
      <c r="B10119" s="16"/>
    </row>
    <row r="10120" spans="2:2" ht="13.95" customHeight="1">
      <c r="B10120" s="16"/>
    </row>
    <row r="10121" spans="2:2" ht="13.95" customHeight="1">
      <c r="B10121" s="16"/>
    </row>
    <row r="10122" spans="2:2" ht="13.95" customHeight="1">
      <c r="B10122" s="16"/>
    </row>
    <row r="10123" spans="2:2" ht="13.95" customHeight="1">
      <c r="B10123" s="16"/>
    </row>
    <row r="10124" spans="2:2" ht="13.95" customHeight="1">
      <c r="B10124" s="16"/>
    </row>
    <row r="10125" spans="2:2" ht="13.95" customHeight="1">
      <c r="B10125" s="16"/>
    </row>
    <row r="10126" spans="2:2" ht="13.95" customHeight="1">
      <c r="B10126" s="16"/>
    </row>
    <row r="10127" spans="2:2" ht="13.95" customHeight="1">
      <c r="B10127" s="16"/>
    </row>
    <row r="10128" spans="2:2" ht="13.95" customHeight="1">
      <c r="B10128" s="16"/>
    </row>
    <row r="10129" spans="2:2" ht="13.95" customHeight="1">
      <c r="B10129" s="16"/>
    </row>
    <row r="10130" spans="2:2" ht="13.95" customHeight="1">
      <c r="B10130" s="16"/>
    </row>
    <row r="10131" spans="2:2" ht="13.95" customHeight="1">
      <c r="B10131" s="16"/>
    </row>
    <row r="10132" spans="2:2" ht="13.95" customHeight="1">
      <c r="B10132" s="16"/>
    </row>
    <row r="10133" spans="2:2" ht="13.95" customHeight="1">
      <c r="B10133" s="16"/>
    </row>
    <row r="10134" spans="2:2" ht="13.95" customHeight="1">
      <c r="B10134" s="16"/>
    </row>
    <row r="10135" spans="2:2" ht="13.95" customHeight="1">
      <c r="B10135" s="16"/>
    </row>
    <row r="10136" spans="2:2" ht="13.95" customHeight="1">
      <c r="B10136" s="16"/>
    </row>
    <row r="10137" spans="2:2" ht="13.95" customHeight="1">
      <c r="B10137" s="16"/>
    </row>
    <row r="10138" spans="2:2" ht="13.95" customHeight="1">
      <c r="B10138" s="16"/>
    </row>
    <row r="10139" spans="2:2" ht="13.95" customHeight="1">
      <c r="B10139" s="16"/>
    </row>
    <row r="10140" spans="2:2" ht="13.95" customHeight="1">
      <c r="B10140" s="16"/>
    </row>
    <row r="10141" spans="2:2" ht="13.95" customHeight="1">
      <c r="B10141" s="16"/>
    </row>
    <row r="10142" spans="2:2" ht="13.95" customHeight="1">
      <c r="B10142" s="16"/>
    </row>
    <row r="10143" spans="2:2" ht="13.95" customHeight="1">
      <c r="B10143" s="16"/>
    </row>
    <row r="10144" spans="2:2" ht="13.95" customHeight="1">
      <c r="B10144" s="16"/>
    </row>
    <row r="10145" spans="2:2" ht="13.95" customHeight="1">
      <c r="B10145" s="16"/>
    </row>
    <row r="10146" spans="2:2" ht="13.95" customHeight="1">
      <c r="B10146" s="16"/>
    </row>
    <row r="10147" spans="2:2" ht="13.95" customHeight="1">
      <c r="B10147" s="16"/>
    </row>
    <row r="10148" spans="2:2" ht="13.95" customHeight="1">
      <c r="B10148" s="16"/>
    </row>
    <row r="10149" spans="2:2" ht="13.95" customHeight="1">
      <c r="B10149" s="16"/>
    </row>
    <row r="10150" spans="2:2" ht="13.95" customHeight="1">
      <c r="B10150" s="16"/>
    </row>
    <row r="10151" spans="2:2" ht="13.95" customHeight="1">
      <c r="B10151" s="16"/>
    </row>
    <row r="10152" spans="2:2" ht="13.95" customHeight="1">
      <c r="B10152" s="16"/>
    </row>
    <row r="10153" spans="2:2" ht="13.95" customHeight="1">
      <c r="B10153" s="16"/>
    </row>
    <row r="10154" spans="2:2" ht="13.95" customHeight="1">
      <c r="B10154" s="16"/>
    </row>
    <row r="10155" spans="2:2" ht="13.95" customHeight="1">
      <c r="B10155" s="16"/>
    </row>
    <row r="10156" spans="2:2" ht="13.95" customHeight="1">
      <c r="B10156" s="16"/>
    </row>
    <row r="10157" spans="2:2" ht="13.95" customHeight="1">
      <c r="B10157" s="16"/>
    </row>
    <row r="10158" spans="2:2" ht="13.95" customHeight="1">
      <c r="B10158" s="16"/>
    </row>
    <row r="10159" spans="2:2" ht="13.95" customHeight="1">
      <c r="B10159" s="16"/>
    </row>
    <row r="10160" spans="2:2" ht="13.95" customHeight="1">
      <c r="B10160" s="16"/>
    </row>
    <row r="10161" spans="2:2" ht="13.95" customHeight="1">
      <c r="B10161" s="16"/>
    </row>
    <row r="10162" spans="2:2" ht="13.95" customHeight="1">
      <c r="B10162" s="16"/>
    </row>
    <row r="10163" spans="2:2" ht="13.95" customHeight="1">
      <c r="B10163" s="16"/>
    </row>
    <row r="10164" spans="2:2" ht="13.95" customHeight="1">
      <c r="B10164" s="16"/>
    </row>
    <row r="10165" spans="2:2" ht="13.95" customHeight="1">
      <c r="B10165" s="16"/>
    </row>
    <row r="10166" spans="2:2" ht="13.95" customHeight="1">
      <c r="B10166" s="16"/>
    </row>
    <row r="10167" spans="2:2" ht="13.95" customHeight="1">
      <c r="B10167" s="16"/>
    </row>
    <row r="10168" spans="2:2" ht="13.95" customHeight="1">
      <c r="B10168" s="16"/>
    </row>
    <row r="10169" spans="2:2" ht="13.95" customHeight="1">
      <c r="B10169" s="16"/>
    </row>
    <row r="10170" spans="2:2" ht="13.95" customHeight="1">
      <c r="B10170" s="16"/>
    </row>
    <row r="10171" spans="2:2" ht="13.95" customHeight="1">
      <c r="B10171" s="16"/>
    </row>
    <row r="10172" spans="2:2" ht="13.95" customHeight="1">
      <c r="B10172" s="16"/>
    </row>
    <row r="10173" spans="2:2" ht="13.95" customHeight="1">
      <c r="B10173" s="16"/>
    </row>
    <row r="10174" spans="2:2" ht="13.95" customHeight="1">
      <c r="B10174" s="16"/>
    </row>
    <row r="10175" spans="2:2" ht="13.95" customHeight="1">
      <c r="B10175" s="16"/>
    </row>
    <row r="10176" spans="2:2" ht="13.95" customHeight="1">
      <c r="B10176" s="16"/>
    </row>
    <row r="10177" spans="2:2" ht="13.95" customHeight="1">
      <c r="B10177" s="16"/>
    </row>
    <row r="10178" spans="2:2" ht="13.95" customHeight="1">
      <c r="B10178" s="16"/>
    </row>
    <row r="10179" spans="2:2" ht="13.95" customHeight="1">
      <c r="B10179" s="16"/>
    </row>
    <row r="10180" spans="2:2" ht="13.95" customHeight="1">
      <c r="B10180" s="16"/>
    </row>
    <row r="10181" spans="2:2" ht="13.95" customHeight="1">
      <c r="B10181" s="16"/>
    </row>
    <row r="10182" spans="2:2" ht="13.95" customHeight="1">
      <c r="B10182" s="16"/>
    </row>
    <row r="10183" spans="2:2" ht="13.95" customHeight="1">
      <c r="B10183" s="16"/>
    </row>
    <row r="10184" spans="2:2" ht="13.95" customHeight="1">
      <c r="B10184" s="16"/>
    </row>
    <row r="10185" spans="2:2" ht="13.95" customHeight="1">
      <c r="B10185" s="16"/>
    </row>
    <row r="10186" spans="2:2" ht="13.95" customHeight="1">
      <c r="B10186" s="16"/>
    </row>
    <row r="10187" spans="2:2" ht="13.95" customHeight="1">
      <c r="B10187" s="16"/>
    </row>
    <row r="10188" spans="2:2" ht="13.95" customHeight="1">
      <c r="B10188" s="16"/>
    </row>
    <row r="10189" spans="2:2" ht="13.95" customHeight="1">
      <c r="B10189" s="16"/>
    </row>
    <row r="10190" spans="2:2" ht="13.95" customHeight="1">
      <c r="B10190" s="16"/>
    </row>
    <row r="10191" spans="2:2" ht="13.95" customHeight="1">
      <c r="B10191" s="16"/>
    </row>
    <row r="10192" spans="2:2" ht="13.95" customHeight="1">
      <c r="B10192" s="16"/>
    </row>
    <row r="10193" spans="2:2" ht="13.95" customHeight="1">
      <c r="B10193" s="16"/>
    </row>
    <row r="10194" spans="2:2" ht="13.95" customHeight="1">
      <c r="B10194" s="16"/>
    </row>
    <row r="10195" spans="2:2" ht="13.95" customHeight="1">
      <c r="B10195" s="16"/>
    </row>
    <row r="10196" spans="2:2" ht="13.95" customHeight="1">
      <c r="B10196" s="16"/>
    </row>
    <row r="10197" spans="2:2" ht="13.95" customHeight="1">
      <c r="B10197" s="16"/>
    </row>
    <row r="10198" spans="2:2" ht="13.95" customHeight="1">
      <c r="B10198" s="16"/>
    </row>
    <row r="10199" spans="2:2" ht="13.95" customHeight="1">
      <c r="B10199" s="16"/>
    </row>
    <row r="10200" spans="2:2" ht="13.95" customHeight="1">
      <c r="B10200" s="16"/>
    </row>
    <row r="10201" spans="2:2" ht="13.95" customHeight="1">
      <c r="B10201" s="16"/>
    </row>
    <row r="10202" spans="2:2" ht="13.95" customHeight="1">
      <c r="B10202" s="16"/>
    </row>
    <row r="10203" spans="2:2" ht="13.95" customHeight="1">
      <c r="B10203" s="16"/>
    </row>
    <row r="10204" spans="2:2" ht="13.95" customHeight="1">
      <c r="B10204" s="16"/>
    </row>
    <row r="10205" spans="2:2" ht="13.95" customHeight="1">
      <c r="B10205" s="16"/>
    </row>
    <row r="10206" spans="2:2" ht="13.95" customHeight="1">
      <c r="B10206" s="16"/>
    </row>
    <row r="10207" spans="2:2" ht="13.95" customHeight="1">
      <c r="B10207" s="16"/>
    </row>
    <row r="10208" spans="2:2" ht="13.95" customHeight="1">
      <c r="B10208" s="16"/>
    </row>
    <row r="10209" spans="2:2" ht="13.95" customHeight="1">
      <c r="B10209" s="16"/>
    </row>
    <row r="10210" spans="2:2" ht="13.95" customHeight="1">
      <c r="B10210" s="16"/>
    </row>
    <row r="10211" spans="2:2" ht="13.95" customHeight="1">
      <c r="B10211" s="16"/>
    </row>
    <row r="10212" spans="2:2" ht="13.95" customHeight="1">
      <c r="B10212" s="16"/>
    </row>
    <row r="10213" spans="2:2" ht="13.95" customHeight="1">
      <c r="B10213" s="16"/>
    </row>
    <row r="10214" spans="2:2" ht="13.95" customHeight="1">
      <c r="B10214" s="16"/>
    </row>
    <row r="10215" spans="2:2" ht="13.95" customHeight="1">
      <c r="B10215" s="16"/>
    </row>
    <row r="10216" spans="2:2" ht="13.95" customHeight="1">
      <c r="B10216" s="16"/>
    </row>
    <row r="10217" spans="2:2" ht="13.95" customHeight="1">
      <c r="B10217" s="16"/>
    </row>
    <row r="10218" spans="2:2" ht="13.95" customHeight="1">
      <c r="B10218" s="16"/>
    </row>
    <row r="10219" spans="2:2" ht="13.95" customHeight="1">
      <c r="B10219" s="16"/>
    </row>
    <row r="10220" spans="2:2" ht="13.95" customHeight="1">
      <c r="B10220" s="16"/>
    </row>
    <row r="10221" spans="2:2" ht="13.95" customHeight="1">
      <c r="B10221" s="16"/>
    </row>
    <row r="10222" spans="2:2" ht="13.95" customHeight="1">
      <c r="B10222" s="16"/>
    </row>
    <row r="10223" spans="2:2" ht="13.95" customHeight="1">
      <c r="B10223" s="16"/>
    </row>
    <row r="10224" spans="2:2" ht="13.95" customHeight="1">
      <c r="B10224" s="16"/>
    </row>
    <row r="10225" spans="2:2" ht="13.95" customHeight="1">
      <c r="B10225" s="16"/>
    </row>
    <row r="10226" spans="2:2" ht="13.95" customHeight="1">
      <c r="B10226" s="16"/>
    </row>
    <row r="10227" spans="2:2" ht="13.95" customHeight="1">
      <c r="B10227" s="16"/>
    </row>
    <row r="10228" spans="2:2" ht="13.95" customHeight="1">
      <c r="B10228" s="16"/>
    </row>
    <row r="10229" spans="2:2" ht="13.95" customHeight="1">
      <c r="B10229" s="16"/>
    </row>
    <row r="10230" spans="2:2" ht="13.95" customHeight="1">
      <c r="B10230" s="16"/>
    </row>
    <row r="10231" spans="2:2" ht="13.95" customHeight="1">
      <c r="B10231" s="16"/>
    </row>
    <row r="10232" spans="2:2" ht="13.95" customHeight="1">
      <c r="B10232" s="16"/>
    </row>
    <row r="10233" spans="2:2" ht="13.95" customHeight="1">
      <c r="B10233" s="16"/>
    </row>
    <row r="10234" spans="2:2" ht="13.95" customHeight="1">
      <c r="B10234" s="16"/>
    </row>
    <row r="10235" spans="2:2" ht="13.95" customHeight="1">
      <c r="B10235" s="16"/>
    </row>
    <row r="10236" spans="2:2" ht="13.95" customHeight="1">
      <c r="B10236" s="16"/>
    </row>
    <row r="10237" spans="2:2" ht="13.95" customHeight="1">
      <c r="B10237" s="16"/>
    </row>
    <row r="10238" spans="2:2" ht="13.95" customHeight="1">
      <c r="B10238" s="16"/>
    </row>
    <row r="10239" spans="2:2" ht="13.95" customHeight="1">
      <c r="B10239" s="16"/>
    </row>
    <row r="10240" spans="2:2" ht="13.95" customHeight="1">
      <c r="B10240" s="16"/>
    </row>
    <row r="10241" spans="2:2" ht="13.95" customHeight="1">
      <c r="B10241" s="16"/>
    </row>
    <row r="10242" spans="2:2" ht="13.95" customHeight="1">
      <c r="B10242" s="16"/>
    </row>
    <row r="10243" spans="2:2" ht="13.95" customHeight="1">
      <c r="B10243" s="16"/>
    </row>
    <row r="10244" spans="2:2" ht="13.95" customHeight="1">
      <c r="B10244" s="16"/>
    </row>
    <row r="10245" spans="2:2" ht="13.95" customHeight="1">
      <c r="B10245" s="16"/>
    </row>
    <row r="10246" spans="2:2" ht="13.95" customHeight="1">
      <c r="B10246" s="16"/>
    </row>
    <row r="10247" spans="2:2" ht="13.95" customHeight="1">
      <c r="B10247" s="16"/>
    </row>
    <row r="10248" spans="2:2" ht="13.95" customHeight="1">
      <c r="B10248" s="16"/>
    </row>
    <row r="10249" spans="2:2" ht="13.95" customHeight="1">
      <c r="B10249" s="16"/>
    </row>
    <row r="10250" spans="2:2" ht="13.95" customHeight="1">
      <c r="B10250" s="16"/>
    </row>
    <row r="10251" spans="2:2" ht="13.95" customHeight="1">
      <c r="B10251" s="16"/>
    </row>
    <row r="10252" spans="2:2" ht="13.95" customHeight="1">
      <c r="B10252" s="16"/>
    </row>
    <row r="10253" spans="2:2" ht="13.95" customHeight="1">
      <c r="B10253" s="16"/>
    </row>
    <row r="10254" spans="2:2" ht="13.95" customHeight="1">
      <c r="B10254" s="16"/>
    </row>
    <row r="10255" spans="2:2" ht="13.95" customHeight="1">
      <c r="B10255" s="16"/>
    </row>
    <row r="10256" spans="2:2" ht="13.95" customHeight="1">
      <c r="B10256" s="16"/>
    </row>
    <row r="10257" spans="2:2" ht="13.95" customHeight="1">
      <c r="B10257" s="16"/>
    </row>
    <row r="10258" spans="2:2" ht="13.95" customHeight="1">
      <c r="B10258" s="16"/>
    </row>
    <row r="10259" spans="2:2" ht="13.95" customHeight="1">
      <c r="B10259" s="16"/>
    </row>
    <row r="10260" spans="2:2" ht="13.95" customHeight="1">
      <c r="B10260" s="16"/>
    </row>
    <row r="10261" spans="2:2" ht="13.95" customHeight="1">
      <c r="B10261" s="16"/>
    </row>
    <row r="10262" spans="2:2" ht="13.95" customHeight="1">
      <c r="B10262" s="16"/>
    </row>
    <row r="10263" spans="2:2" ht="13.95" customHeight="1">
      <c r="B10263" s="16"/>
    </row>
    <row r="10264" spans="2:2" ht="13.95" customHeight="1">
      <c r="B10264" s="16"/>
    </row>
    <row r="10265" spans="2:2" ht="13.95" customHeight="1">
      <c r="B10265" s="16"/>
    </row>
    <row r="10266" spans="2:2" ht="13.95" customHeight="1">
      <c r="B10266" s="16"/>
    </row>
    <row r="10267" spans="2:2" ht="13.95" customHeight="1">
      <c r="B10267" s="16"/>
    </row>
    <row r="10268" spans="2:2" ht="13.95" customHeight="1">
      <c r="B10268" s="16"/>
    </row>
    <row r="10269" spans="2:2" ht="13.95" customHeight="1">
      <c r="B10269" s="16"/>
    </row>
    <row r="10270" spans="2:2" ht="13.95" customHeight="1">
      <c r="B10270" s="16"/>
    </row>
    <row r="10271" spans="2:2" ht="13.95" customHeight="1">
      <c r="B10271" s="16"/>
    </row>
    <row r="10272" spans="2:2" ht="13.95" customHeight="1">
      <c r="B10272" s="16"/>
    </row>
    <row r="10273" spans="2:2" ht="13.95" customHeight="1">
      <c r="B10273" s="16"/>
    </row>
    <row r="10274" spans="2:2" ht="13.95" customHeight="1">
      <c r="B10274" s="16"/>
    </row>
    <row r="10275" spans="2:2" ht="13.95" customHeight="1">
      <c r="B10275" s="16"/>
    </row>
    <row r="10276" spans="2:2" ht="13.95" customHeight="1">
      <c r="B10276" s="16"/>
    </row>
    <row r="10277" spans="2:2" ht="13.95" customHeight="1">
      <c r="B10277" s="16"/>
    </row>
    <row r="10278" spans="2:2" ht="13.95" customHeight="1">
      <c r="B10278" s="16"/>
    </row>
    <row r="10279" spans="2:2" ht="13.95" customHeight="1">
      <c r="B10279" s="16"/>
    </row>
    <row r="10280" spans="2:2" ht="13.95" customHeight="1">
      <c r="B10280" s="16"/>
    </row>
    <row r="10281" spans="2:2" ht="13.95" customHeight="1">
      <c r="B10281" s="16"/>
    </row>
    <row r="10282" spans="2:2" ht="13.95" customHeight="1">
      <c r="B10282" s="16"/>
    </row>
    <row r="10283" spans="2:2" ht="13.95" customHeight="1">
      <c r="B10283" s="16"/>
    </row>
    <row r="10284" spans="2:2" ht="13.95" customHeight="1">
      <c r="B10284" s="16"/>
    </row>
    <row r="10285" spans="2:2" ht="13.95" customHeight="1">
      <c r="B10285" s="16"/>
    </row>
    <row r="10286" spans="2:2" ht="13.95" customHeight="1">
      <c r="B10286" s="16"/>
    </row>
    <row r="10287" spans="2:2" ht="13.95" customHeight="1">
      <c r="B10287" s="16"/>
    </row>
    <row r="10288" spans="2:2" ht="13.95" customHeight="1">
      <c r="B10288" s="16"/>
    </row>
    <row r="10289" spans="2:2" ht="13.95" customHeight="1">
      <c r="B10289" s="16"/>
    </row>
    <row r="10290" spans="2:2" ht="13.95" customHeight="1">
      <c r="B10290" s="16"/>
    </row>
    <row r="10291" spans="2:2" ht="13.95" customHeight="1">
      <c r="B10291" s="16"/>
    </row>
    <row r="10292" spans="2:2" ht="13.95" customHeight="1">
      <c r="B10292" s="16"/>
    </row>
    <row r="10293" spans="2:2" ht="13.95" customHeight="1">
      <c r="B10293" s="16"/>
    </row>
    <row r="10294" spans="2:2" ht="13.95" customHeight="1">
      <c r="B10294" s="16"/>
    </row>
    <row r="10295" spans="2:2" ht="13.95" customHeight="1">
      <c r="B10295" s="16"/>
    </row>
    <row r="10296" spans="2:2" ht="13.95" customHeight="1">
      <c r="B10296" s="16"/>
    </row>
    <row r="10297" spans="2:2" ht="13.95" customHeight="1">
      <c r="B10297" s="16"/>
    </row>
    <row r="10298" spans="2:2" ht="13.95" customHeight="1">
      <c r="B10298" s="16"/>
    </row>
    <row r="10299" spans="2:2" ht="13.95" customHeight="1">
      <c r="B10299" s="16"/>
    </row>
    <row r="10300" spans="2:2" ht="13.95" customHeight="1">
      <c r="B10300" s="16"/>
    </row>
    <row r="10301" spans="2:2" ht="13.95" customHeight="1">
      <c r="B10301" s="16"/>
    </row>
    <row r="10302" spans="2:2" ht="13.95" customHeight="1">
      <c r="B10302" s="16"/>
    </row>
    <row r="10303" spans="2:2" ht="13.95" customHeight="1">
      <c r="B10303" s="16"/>
    </row>
    <row r="10304" spans="2:2" ht="13.95" customHeight="1">
      <c r="B10304" s="16"/>
    </row>
    <row r="10305" spans="2:2" ht="13.95" customHeight="1">
      <c r="B10305" s="16"/>
    </row>
    <row r="10306" spans="2:2" ht="13.95" customHeight="1">
      <c r="B10306" s="16"/>
    </row>
    <row r="10307" spans="2:2" ht="13.95" customHeight="1">
      <c r="B10307" s="16"/>
    </row>
    <row r="10308" spans="2:2" ht="13.95" customHeight="1">
      <c r="B10308" s="16"/>
    </row>
    <row r="10309" spans="2:2" ht="13.95" customHeight="1">
      <c r="B10309" s="16"/>
    </row>
    <row r="10310" spans="2:2" ht="13.95" customHeight="1">
      <c r="B10310" s="16"/>
    </row>
    <row r="10311" spans="2:2" ht="13.95" customHeight="1">
      <c r="B10311" s="16"/>
    </row>
    <row r="10312" spans="2:2" ht="13.95" customHeight="1">
      <c r="B10312" s="16"/>
    </row>
    <row r="10313" spans="2:2" ht="13.95" customHeight="1">
      <c r="B10313" s="16"/>
    </row>
    <row r="10314" spans="2:2" ht="13.95" customHeight="1">
      <c r="B10314" s="16"/>
    </row>
    <row r="10315" spans="2:2" ht="13.95" customHeight="1">
      <c r="B10315" s="16"/>
    </row>
    <row r="10316" spans="2:2" ht="13.95" customHeight="1">
      <c r="B10316" s="16"/>
    </row>
    <row r="10317" spans="2:2" ht="13.95" customHeight="1">
      <c r="B10317" s="16"/>
    </row>
    <row r="10318" spans="2:2" ht="13.95" customHeight="1">
      <c r="B10318" s="16"/>
    </row>
    <row r="10319" spans="2:2" ht="13.95" customHeight="1">
      <c r="B10319" s="16"/>
    </row>
    <row r="10320" spans="2:2" ht="13.95" customHeight="1">
      <c r="B10320" s="16"/>
    </row>
    <row r="10321" spans="2:2" ht="13.95" customHeight="1">
      <c r="B10321" s="16"/>
    </row>
    <row r="10322" spans="2:2" ht="13.95" customHeight="1">
      <c r="B10322" s="16"/>
    </row>
    <row r="10323" spans="2:2" ht="13.95" customHeight="1">
      <c r="B10323" s="16"/>
    </row>
    <row r="10324" spans="2:2" ht="13.95" customHeight="1">
      <c r="B10324" s="16"/>
    </row>
    <row r="10325" spans="2:2" ht="13.95" customHeight="1">
      <c r="B10325" s="16"/>
    </row>
    <row r="10326" spans="2:2" ht="13.95" customHeight="1">
      <c r="B10326" s="16"/>
    </row>
    <row r="10327" spans="2:2" ht="13.95" customHeight="1">
      <c r="B10327" s="16"/>
    </row>
    <row r="10328" spans="2:2" ht="13.95" customHeight="1">
      <c r="B10328" s="16"/>
    </row>
    <row r="10329" spans="2:2" ht="13.95" customHeight="1">
      <c r="B10329" s="16"/>
    </row>
    <row r="10330" spans="2:2" ht="13.95" customHeight="1">
      <c r="B10330" s="16"/>
    </row>
    <row r="10331" spans="2:2" ht="13.95" customHeight="1">
      <c r="B10331" s="16"/>
    </row>
    <row r="10332" spans="2:2" ht="13.95" customHeight="1">
      <c r="B10332" s="16"/>
    </row>
    <row r="10333" spans="2:2" ht="13.95" customHeight="1">
      <c r="B10333" s="16"/>
    </row>
    <row r="10334" spans="2:2" ht="13.95" customHeight="1">
      <c r="B10334" s="16"/>
    </row>
    <row r="10335" spans="2:2" ht="13.95" customHeight="1">
      <c r="B10335" s="16"/>
    </row>
    <row r="10336" spans="2:2" ht="13.95" customHeight="1">
      <c r="B10336" s="16"/>
    </row>
    <row r="10337" spans="2:2" ht="13.95" customHeight="1">
      <c r="B10337" s="16"/>
    </row>
    <row r="10338" spans="2:2" ht="13.95" customHeight="1">
      <c r="B10338" s="16"/>
    </row>
    <row r="10339" spans="2:2" ht="13.95" customHeight="1">
      <c r="B10339" s="16"/>
    </row>
    <row r="10340" spans="2:2" ht="13.95" customHeight="1">
      <c r="B10340" s="16"/>
    </row>
    <row r="10341" spans="2:2" ht="13.95" customHeight="1">
      <c r="B10341" s="16"/>
    </row>
    <row r="10342" spans="2:2" ht="13.95" customHeight="1">
      <c r="B10342" s="16"/>
    </row>
    <row r="10343" spans="2:2" ht="13.95" customHeight="1">
      <c r="B10343" s="16"/>
    </row>
    <row r="10344" spans="2:2" ht="13.95" customHeight="1">
      <c r="B10344" s="16"/>
    </row>
    <row r="10345" spans="2:2" ht="13.95" customHeight="1">
      <c r="B10345" s="16"/>
    </row>
    <row r="10346" spans="2:2" ht="13.95" customHeight="1">
      <c r="B10346" s="16"/>
    </row>
    <row r="10347" spans="2:2" ht="13.95" customHeight="1">
      <c r="B10347" s="16"/>
    </row>
    <row r="10348" spans="2:2" ht="13.95" customHeight="1">
      <c r="B10348" s="16"/>
    </row>
    <row r="10349" spans="2:2" ht="13.95" customHeight="1">
      <c r="B10349" s="16"/>
    </row>
    <row r="10350" spans="2:2" ht="13.95" customHeight="1">
      <c r="B10350" s="16"/>
    </row>
    <row r="10351" spans="2:2" ht="13.95" customHeight="1">
      <c r="B10351" s="16"/>
    </row>
    <row r="10352" spans="2:2" ht="13.95" customHeight="1">
      <c r="B10352" s="16"/>
    </row>
    <row r="10353" spans="2:2" ht="13.95" customHeight="1">
      <c r="B10353" s="16"/>
    </row>
    <row r="10354" spans="2:2" ht="13.95" customHeight="1">
      <c r="B10354" s="16"/>
    </row>
    <row r="10355" spans="2:2" ht="13.95" customHeight="1">
      <c r="B10355" s="16"/>
    </row>
    <row r="10356" spans="2:2" ht="13.95" customHeight="1">
      <c r="B10356" s="16"/>
    </row>
    <row r="10357" spans="2:2" ht="13.95" customHeight="1">
      <c r="B10357" s="16"/>
    </row>
    <row r="10358" spans="2:2" ht="13.95" customHeight="1">
      <c r="B10358" s="16"/>
    </row>
    <row r="10359" spans="2:2" ht="13.95" customHeight="1">
      <c r="B10359" s="16"/>
    </row>
    <row r="10360" spans="2:2" ht="13.95" customHeight="1">
      <c r="B10360" s="16"/>
    </row>
    <row r="10361" spans="2:2" ht="13.95" customHeight="1">
      <c r="B10361" s="16"/>
    </row>
    <row r="10362" spans="2:2" ht="13.95" customHeight="1">
      <c r="B10362" s="16"/>
    </row>
    <row r="10363" spans="2:2" ht="13.95" customHeight="1">
      <c r="B10363" s="16"/>
    </row>
    <row r="10364" spans="2:2" ht="13.95" customHeight="1">
      <c r="B10364" s="16"/>
    </row>
    <row r="10365" spans="2:2" ht="13.95" customHeight="1">
      <c r="B10365" s="16"/>
    </row>
    <row r="10366" spans="2:2" ht="13.95" customHeight="1">
      <c r="B10366" s="16"/>
    </row>
    <row r="10367" spans="2:2" ht="13.95" customHeight="1">
      <c r="B10367" s="16"/>
    </row>
    <row r="10368" spans="2:2" ht="13.95" customHeight="1">
      <c r="B10368" s="16"/>
    </row>
    <row r="10369" spans="2:2" ht="13.95" customHeight="1">
      <c r="B10369" s="16"/>
    </row>
    <row r="10370" spans="2:2" ht="13.95" customHeight="1">
      <c r="B10370" s="16"/>
    </row>
    <row r="10371" spans="2:2" ht="13.95" customHeight="1">
      <c r="B10371" s="16"/>
    </row>
    <row r="10372" spans="2:2" ht="13.95" customHeight="1">
      <c r="B10372" s="16"/>
    </row>
    <row r="10373" spans="2:2" ht="13.95" customHeight="1">
      <c r="B10373" s="16"/>
    </row>
    <row r="10374" spans="2:2" ht="13.95" customHeight="1">
      <c r="B10374" s="16"/>
    </row>
    <row r="10375" spans="2:2" ht="13.95" customHeight="1">
      <c r="B10375" s="16"/>
    </row>
    <row r="10376" spans="2:2" ht="13.95" customHeight="1">
      <c r="B10376" s="16"/>
    </row>
    <row r="10377" spans="2:2" ht="13.95" customHeight="1">
      <c r="B10377" s="16"/>
    </row>
    <row r="10378" spans="2:2" ht="13.95" customHeight="1">
      <c r="B10378" s="16"/>
    </row>
    <row r="10379" spans="2:2" ht="13.95" customHeight="1">
      <c r="B10379" s="16"/>
    </row>
    <row r="10380" spans="2:2" ht="13.95" customHeight="1">
      <c r="B10380" s="16"/>
    </row>
    <row r="10381" spans="2:2" ht="13.95" customHeight="1">
      <c r="B10381" s="16"/>
    </row>
    <row r="10382" spans="2:2" ht="13.95" customHeight="1">
      <c r="B10382" s="16"/>
    </row>
    <row r="10383" spans="2:2" ht="13.95" customHeight="1">
      <c r="B10383" s="16"/>
    </row>
    <row r="10384" spans="2:2" ht="13.95" customHeight="1">
      <c r="B10384" s="16"/>
    </row>
    <row r="10385" spans="2:2" ht="13.95" customHeight="1">
      <c r="B10385" s="16"/>
    </row>
    <row r="10386" spans="2:2" ht="13.95" customHeight="1">
      <c r="B10386" s="16"/>
    </row>
    <row r="10387" spans="2:2" ht="13.95" customHeight="1">
      <c r="B10387" s="16"/>
    </row>
    <row r="10388" spans="2:2" ht="13.95" customHeight="1">
      <c r="B10388" s="16"/>
    </row>
    <row r="10389" spans="2:2" ht="13.95" customHeight="1">
      <c r="B10389" s="16"/>
    </row>
    <row r="10390" spans="2:2" ht="13.95" customHeight="1">
      <c r="B10390" s="16"/>
    </row>
    <row r="10391" spans="2:2" ht="13.95" customHeight="1">
      <c r="B10391" s="16"/>
    </row>
    <row r="10392" spans="2:2" ht="13.95" customHeight="1">
      <c r="B10392" s="16"/>
    </row>
    <row r="10393" spans="2:2" ht="13.95" customHeight="1">
      <c r="B10393" s="16"/>
    </row>
    <row r="10394" spans="2:2" ht="13.95" customHeight="1">
      <c r="B10394" s="16"/>
    </row>
    <row r="10395" spans="2:2" ht="13.95" customHeight="1">
      <c r="B10395" s="16"/>
    </row>
    <row r="10396" spans="2:2" ht="13.95" customHeight="1">
      <c r="B10396" s="16"/>
    </row>
    <row r="10397" spans="2:2" ht="13.95" customHeight="1">
      <c r="B10397" s="16"/>
    </row>
    <row r="10398" spans="2:2" ht="13.95" customHeight="1">
      <c r="B10398" s="16"/>
    </row>
    <row r="10399" spans="2:2" ht="13.95" customHeight="1">
      <c r="B10399" s="16"/>
    </row>
    <row r="10400" spans="2:2" ht="13.95" customHeight="1">
      <c r="B10400" s="16"/>
    </row>
    <row r="10401" spans="2:2" ht="13.95" customHeight="1">
      <c r="B10401" s="16"/>
    </row>
    <row r="10402" spans="2:2" ht="13.95" customHeight="1">
      <c r="B10402" s="16"/>
    </row>
    <row r="10403" spans="2:2" ht="13.95" customHeight="1">
      <c r="B10403" s="16"/>
    </row>
    <row r="10404" spans="2:2" ht="13.95" customHeight="1">
      <c r="B10404" s="16"/>
    </row>
    <row r="10405" spans="2:2" ht="13.95" customHeight="1">
      <c r="B10405" s="16"/>
    </row>
    <row r="10406" spans="2:2" ht="13.95" customHeight="1">
      <c r="B10406" s="16"/>
    </row>
    <row r="10407" spans="2:2" ht="13.95" customHeight="1">
      <c r="B10407" s="16"/>
    </row>
    <row r="10408" spans="2:2" ht="13.95" customHeight="1">
      <c r="B10408" s="16"/>
    </row>
    <row r="10409" spans="2:2" ht="13.95" customHeight="1">
      <c r="B10409" s="16"/>
    </row>
    <row r="10410" spans="2:2" ht="13.95" customHeight="1">
      <c r="B10410" s="16"/>
    </row>
    <row r="10411" spans="2:2" ht="13.95" customHeight="1">
      <c r="B10411" s="16"/>
    </row>
    <row r="10412" spans="2:2" ht="13.95" customHeight="1">
      <c r="B10412" s="16"/>
    </row>
    <row r="10413" spans="2:2" ht="13.95" customHeight="1">
      <c r="B10413" s="16"/>
    </row>
    <row r="10414" spans="2:2" ht="13.95" customHeight="1">
      <c r="B10414" s="16"/>
    </row>
    <row r="10415" spans="2:2" ht="13.95" customHeight="1">
      <c r="B10415" s="16"/>
    </row>
    <row r="10416" spans="2:2" ht="13.95" customHeight="1">
      <c r="B10416" s="16"/>
    </row>
    <row r="10417" spans="2:2" ht="13.95" customHeight="1">
      <c r="B10417" s="16"/>
    </row>
    <row r="10418" spans="2:2" ht="13.95" customHeight="1">
      <c r="B10418" s="16"/>
    </row>
    <row r="10419" spans="2:2" ht="13.95" customHeight="1">
      <c r="B10419" s="16"/>
    </row>
    <row r="10420" spans="2:2" ht="13.95" customHeight="1">
      <c r="B10420" s="16"/>
    </row>
    <row r="10421" spans="2:2" ht="13.95" customHeight="1">
      <c r="B10421" s="16"/>
    </row>
    <row r="10422" spans="2:2" ht="13.95" customHeight="1">
      <c r="B10422" s="16"/>
    </row>
    <row r="10423" spans="2:2" ht="13.95" customHeight="1">
      <c r="B10423" s="16"/>
    </row>
    <row r="10424" spans="2:2" ht="13.95" customHeight="1">
      <c r="B10424" s="16"/>
    </row>
    <row r="10425" spans="2:2" ht="13.95" customHeight="1">
      <c r="B10425" s="16"/>
    </row>
    <row r="10426" spans="2:2" ht="13.95" customHeight="1">
      <c r="B10426" s="16"/>
    </row>
    <row r="10427" spans="2:2" ht="13.95" customHeight="1">
      <c r="B10427" s="16"/>
    </row>
    <row r="10428" spans="2:2" ht="13.95" customHeight="1">
      <c r="B10428" s="16"/>
    </row>
    <row r="10429" spans="2:2" ht="13.95" customHeight="1">
      <c r="B10429" s="16"/>
    </row>
    <row r="10430" spans="2:2" ht="13.95" customHeight="1">
      <c r="B10430" s="16"/>
    </row>
    <row r="10431" spans="2:2" ht="13.95" customHeight="1">
      <c r="B10431" s="16"/>
    </row>
    <row r="10432" spans="2:2" ht="13.95" customHeight="1">
      <c r="B10432" s="16"/>
    </row>
    <row r="10433" spans="2:2" ht="13.95" customHeight="1">
      <c r="B10433" s="16"/>
    </row>
    <row r="10434" spans="2:2" ht="13.95" customHeight="1">
      <c r="B10434" s="16"/>
    </row>
    <row r="10435" spans="2:2" ht="13.95" customHeight="1">
      <c r="B10435" s="16"/>
    </row>
    <row r="10436" spans="2:2" ht="13.95" customHeight="1">
      <c r="B10436" s="16"/>
    </row>
    <row r="10437" spans="2:2" ht="13.95" customHeight="1">
      <c r="B10437" s="16"/>
    </row>
    <row r="10438" spans="2:2" ht="13.95" customHeight="1">
      <c r="B10438" s="16"/>
    </row>
    <row r="10439" spans="2:2" ht="13.95" customHeight="1">
      <c r="B10439" s="16"/>
    </row>
    <row r="10440" spans="2:2" ht="13.95" customHeight="1">
      <c r="B10440" s="16"/>
    </row>
    <row r="10441" spans="2:2" ht="13.95" customHeight="1">
      <c r="B10441" s="16"/>
    </row>
    <row r="10442" spans="2:2" ht="13.95" customHeight="1">
      <c r="B10442" s="16"/>
    </row>
    <row r="10443" spans="2:2" ht="13.95" customHeight="1">
      <c r="B10443" s="16"/>
    </row>
    <row r="10444" spans="2:2" ht="13.95" customHeight="1">
      <c r="B10444" s="16"/>
    </row>
    <row r="10445" spans="2:2" ht="13.95" customHeight="1">
      <c r="B10445" s="16"/>
    </row>
    <row r="10446" spans="2:2" ht="13.95" customHeight="1">
      <c r="B10446" s="16"/>
    </row>
    <row r="10447" spans="2:2" ht="13.95" customHeight="1">
      <c r="B10447" s="16"/>
    </row>
    <row r="10448" spans="2:2" ht="13.95" customHeight="1">
      <c r="B10448" s="16"/>
    </row>
    <row r="10449" spans="2:2" ht="13.95" customHeight="1">
      <c r="B10449" s="16"/>
    </row>
    <row r="10450" spans="2:2" ht="13.95" customHeight="1">
      <c r="B10450" s="16"/>
    </row>
    <row r="10451" spans="2:2" ht="13.95" customHeight="1">
      <c r="B10451" s="16"/>
    </row>
    <row r="10452" spans="2:2" ht="13.95" customHeight="1">
      <c r="B10452" s="16"/>
    </row>
    <row r="10453" spans="2:2" ht="13.95" customHeight="1">
      <c r="B10453" s="16"/>
    </row>
    <row r="10454" spans="2:2" ht="13.95" customHeight="1">
      <c r="B10454" s="16"/>
    </row>
    <row r="10455" spans="2:2" ht="13.95" customHeight="1">
      <c r="B10455" s="16"/>
    </row>
    <row r="10456" spans="2:2" ht="13.95" customHeight="1">
      <c r="B10456" s="16"/>
    </row>
    <row r="10457" spans="2:2" ht="13.95" customHeight="1">
      <c r="B10457" s="16"/>
    </row>
    <row r="10458" spans="2:2" ht="13.95" customHeight="1">
      <c r="B10458" s="16"/>
    </row>
    <row r="10459" spans="2:2" ht="13.95" customHeight="1">
      <c r="B10459" s="16"/>
    </row>
    <row r="10460" spans="2:2" ht="13.95" customHeight="1">
      <c r="B10460" s="16"/>
    </row>
    <row r="10461" spans="2:2" ht="13.95" customHeight="1">
      <c r="B10461" s="16"/>
    </row>
    <row r="10462" spans="2:2" ht="13.95" customHeight="1">
      <c r="B10462" s="16"/>
    </row>
    <row r="10463" spans="2:2" ht="13.95" customHeight="1">
      <c r="B10463" s="16"/>
    </row>
    <row r="10464" spans="2:2" ht="13.95" customHeight="1">
      <c r="B10464" s="16"/>
    </row>
    <row r="10465" spans="2:2" ht="13.95" customHeight="1">
      <c r="B10465" s="16"/>
    </row>
    <row r="10466" spans="2:2" ht="13.95" customHeight="1">
      <c r="B10466" s="16"/>
    </row>
    <row r="10467" spans="2:2" ht="13.95" customHeight="1">
      <c r="B10467" s="16"/>
    </row>
    <row r="10468" spans="2:2" ht="13.95" customHeight="1">
      <c r="B10468" s="16"/>
    </row>
    <row r="10469" spans="2:2" ht="13.95" customHeight="1">
      <c r="B10469" s="16"/>
    </row>
    <row r="10470" spans="2:2" ht="13.95" customHeight="1">
      <c r="B10470" s="16"/>
    </row>
    <row r="10471" spans="2:2" ht="13.95" customHeight="1">
      <c r="B10471" s="16"/>
    </row>
    <row r="10472" spans="2:2" ht="13.95" customHeight="1">
      <c r="B10472" s="16"/>
    </row>
    <row r="10473" spans="2:2" ht="13.95" customHeight="1">
      <c r="B10473" s="16"/>
    </row>
    <row r="10474" spans="2:2" ht="13.95" customHeight="1">
      <c r="B10474" s="16"/>
    </row>
    <row r="10475" spans="2:2" ht="13.95" customHeight="1">
      <c r="B10475" s="16"/>
    </row>
    <row r="10476" spans="2:2" ht="13.95" customHeight="1">
      <c r="B10476" s="16"/>
    </row>
    <row r="10477" spans="2:2" ht="13.95" customHeight="1">
      <c r="B10477" s="16"/>
    </row>
    <row r="10478" spans="2:2" ht="13.95" customHeight="1">
      <c r="B10478" s="16"/>
    </row>
    <row r="10479" spans="2:2" ht="13.95" customHeight="1">
      <c r="B10479" s="16"/>
    </row>
    <row r="10480" spans="2:2" ht="13.95" customHeight="1">
      <c r="B10480" s="16"/>
    </row>
    <row r="10481" spans="2:2" ht="13.95" customHeight="1">
      <c r="B10481" s="16"/>
    </row>
    <row r="10482" spans="2:2" ht="13.95" customHeight="1">
      <c r="B10482" s="16"/>
    </row>
    <row r="10483" spans="2:2" ht="13.95" customHeight="1">
      <c r="B10483" s="16"/>
    </row>
    <row r="10484" spans="2:2" ht="13.95" customHeight="1">
      <c r="B10484" s="16"/>
    </row>
    <row r="10485" spans="2:2" ht="13.95" customHeight="1">
      <c r="B10485" s="16"/>
    </row>
    <row r="10486" spans="2:2" ht="13.95" customHeight="1">
      <c r="B10486" s="16"/>
    </row>
    <row r="10487" spans="2:2" ht="13.95" customHeight="1">
      <c r="B10487" s="16"/>
    </row>
    <row r="10488" spans="2:2" ht="13.95" customHeight="1">
      <c r="B10488" s="16"/>
    </row>
    <row r="10489" spans="2:2" ht="13.95" customHeight="1">
      <c r="B10489" s="16"/>
    </row>
    <row r="10490" spans="2:2" ht="13.95" customHeight="1">
      <c r="B10490" s="16"/>
    </row>
    <row r="10491" spans="2:2" ht="13.95" customHeight="1">
      <c r="B10491" s="16"/>
    </row>
    <row r="10492" spans="2:2" ht="13.95" customHeight="1">
      <c r="B10492" s="16"/>
    </row>
    <row r="10493" spans="2:2" ht="13.95" customHeight="1">
      <c r="B10493" s="16"/>
    </row>
    <row r="10494" spans="2:2" ht="13.95" customHeight="1">
      <c r="B10494" s="16"/>
    </row>
    <row r="10495" spans="2:2" ht="13.95" customHeight="1">
      <c r="B10495" s="16"/>
    </row>
    <row r="10496" spans="2:2" ht="13.95" customHeight="1">
      <c r="B10496" s="16"/>
    </row>
    <row r="10497" spans="2:2" ht="13.95" customHeight="1">
      <c r="B10497" s="16"/>
    </row>
    <row r="10498" spans="2:2" ht="13.95" customHeight="1">
      <c r="B10498" s="16"/>
    </row>
    <row r="10499" spans="2:2" ht="13.95" customHeight="1">
      <c r="B10499" s="16"/>
    </row>
    <row r="10500" spans="2:2" ht="13.95" customHeight="1">
      <c r="B10500" s="16"/>
    </row>
    <row r="10501" spans="2:2" ht="13.95" customHeight="1">
      <c r="B10501" s="16"/>
    </row>
    <row r="10502" spans="2:2" ht="13.95" customHeight="1">
      <c r="B10502" s="16"/>
    </row>
    <row r="10503" spans="2:2" ht="13.95" customHeight="1">
      <c r="B10503" s="16"/>
    </row>
    <row r="10504" spans="2:2" ht="13.95" customHeight="1">
      <c r="B10504" s="16"/>
    </row>
    <row r="10505" spans="2:2" ht="13.95" customHeight="1">
      <c r="B10505" s="16"/>
    </row>
    <row r="10506" spans="2:2" ht="13.95" customHeight="1">
      <c r="B10506" s="16"/>
    </row>
    <row r="10507" spans="2:2" ht="13.95" customHeight="1">
      <c r="B10507" s="16"/>
    </row>
    <row r="10508" spans="2:2" ht="13.95" customHeight="1">
      <c r="B10508" s="16"/>
    </row>
    <row r="10509" spans="2:2" ht="13.95" customHeight="1">
      <c r="B10509" s="16"/>
    </row>
    <row r="10510" spans="2:2" ht="13.95" customHeight="1">
      <c r="B10510" s="16"/>
    </row>
    <row r="10511" spans="2:2" ht="13.95" customHeight="1">
      <c r="B10511" s="16"/>
    </row>
    <row r="10512" spans="2:2" ht="13.95" customHeight="1">
      <c r="B10512" s="16"/>
    </row>
    <row r="10513" spans="2:2" ht="13.95" customHeight="1">
      <c r="B10513" s="16"/>
    </row>
    <row r="10514" spans="2:2" ht="13.95" customHeight="1">
      <c r="B10514" s="16"/>
    </row>
    <row r="10515" spans="2:2" ht="13.95" customHeight="1">
      <c r="B10515" s="16"/>
    </row>
    <row r="10516" spans="2:2" ht="13.95" customHeight="1">
      <c r="B10516" s="16"/>
    </row>
    <row r="10517" spans="2:2" ht="13.95" customHeight="1">
      <c r="B10517" s="16"/>
    </row>
    <row r="10518" spans="2:2" ht="13.95" customHeight="1">
      <c r="B10518" s="16"/>
    </row>
    <row r="10519" spans="2:2" ht="13.95" customHeight="1">
      <c r="B10519" s="16"/>
    </row>
    <row r="10520" spans="2:2" ht="13.95" customHeight="1">
      <c r="B10520" s="16"/>
    </row>
    <row r="10521" spans="2:2" ht="13.95" customHeight="1">
      <c r="B10521" s="16"/>
    </row>
    <row r="10522" spans="2:2" ht="13.95" customHeight="1">
      <c r="B10522" s="16"/>
    </row>
    <row r="10523" spans="2:2" ht="13.95" customHeight="1">
      <c r="B10523" s="16"/>
    </row>
    <row r="10524" spans="2:2" ht="13.95" customHeight="1">
      <c r="B10524" s="16"/>
    </row>
    <row r="10525" spans="2:2" ht="13.95" customHeight="1">
      <c r="B10525" s="16"/>
    </row>
    <row r="10526" spans="2:2" ht="13.95" customHeight="1">
      <c r="B10526" s="16"/>
    </row>
    <row r="10527" spans="2:2" ht="13.95" customHeight="1">
      <c r="B10527" s="16"/>
    </row>
    <row r="10528" spans="2:2" ht="13.95" customHeight="1">
      <c r="B10528" s="16"/>
    </row>
    <row r="10529" spans="2:2" ht="13.95" customHeight="1">
      <c r="B10529" s="16"/>
    </row>
    <row r="10530" spans="2:2" ht="13.95" customHeight="1">
      <c r="B10530" s="16"/>
    </row>
    <row r="10531" spans="2:2" ht="13.95" customHeight="1">
      <c r="B10531" s="16"/>
    </row>
    <row r="10532" spans="2:2" ht="13.95" customHeight="1">
      <c r="B10532" s="16"/>
    </row>
    <row r="10533" spans="2:2" ht="13.95" customHeight="1">
      <c r="B10533" s="16"/>
    </row>
    <row r="10534" spans="2:2" ht="13.95" customHeight="1">
      <c r="B10534" s="16"/>
    </row>
    <row r="10535" spans="2:2" ht="13.95" customHeight="1">
      <c r="B10535" s="16"/>
    </row>
    <row r="10536" spans="2:2" ht="13.95" customHeight="1">
      <c r="B10536" s="16"/>
    </row>
    <row r="10537" spans="2:2" ht="13.95" customHeight="1">
      <c r="B10537" s="16"/>
    </row>
    <row r="10538" spans="2:2" ht="13.95" customHeight="1">
      <c r="B10538" s="16"/>
    </row>
    <row r="10539" spans="2:2" ht="13.95" customHeight="1">
      <c r="B10539" s="16"/>
    </row>
    <row r="10540" spans="2:2" ht="13.95" customHeight="1">
      <c r="B10540" s="16"/>
    </row>
    <row r="10541" spans="2:2" ht="13.95" customHeight="1">
      <c r="B10541" s="16"/>
    </row>
    <row r="10542" spans="2:2" ht="13.95" customHeight="1">
      <c r="B10542" s="16"/>
    </row>
    <row r="10543" spans="2:2" ht="13.95" customHeight="1">
      <c r="B10543" s="16"/>
    </row>
    <row r="10544" spans="2:2" ht="13.95" customHeight="1">
      <c r="B10544" s="16"/>
    </row>
    <row r="10545" spans="2:2" ht="13.95" customHeight="1">
      <c r="B10545" s="16"/>
    </row>
    <row r="10546" spans="2:2" ht="13.95" customHeight="1">
      <c r="B10546" s="16"/>
    </row>
    <row r="10547" spans="2:2" ht="13.95" customHeight="1">
      <c r="B10547" s="16"/>
    </row>
    <row r="10548" spans="2:2" ht="13.95" customHeight="1">
      <c r="B10548" s="16"/>
    </row>
    <row r="10549" spans="2:2" ht="13.95" customHeight="1">
      <c r="B10549" s="16"/>
    </row>
    <row r="10550" spans="2:2" ht="13.95" customHeight="1">
      <c r="B10550" s="16"/>
    </row>
    <row r="10551" spans="2:2" ht="13.95" customHeight="1">
      <c r="B10551" s="16"/>
    </row>
    <row r="10552" spans="2:2" ht="13.95" customHeight="1">
      <c r="B10552" s="16"/>
    </row>
    <row r="10553" spans="2:2" ht="13.95" customHeight="1">
      <c r="B10553" s="16"/>
    </row>
    <row r="10554" spans="2:2" ht="13.95" customHeight="1">
      <c r="B10554" s="16"/>
    </row>
    <row r="10555" spans="2:2" ht="13.95" customHeight="1">
      <c r="B10555" s="16"/>
    </row>
    <row r="10556" spans="2:2" ht="13.95" customHeight="1">
      <c r="B10556" s="16"/>
    </row>
    <row r="10557" spans="2:2" ht="13.95" customHeight="1">
      <c r="B10557" s="16"/>
    </row>
    <row r="10558" spans="2:2" ht="13.95" customHeight="1">
      <c r="B10558" s="16"/>
    </row>
    <row r="10559" spans="2:2" ht="13.95" customHeight="1">
      <c r="B10559" s="16"/>
    </row>
    <row r="10560" spans="2:2" ht="13.95" customHeight="1">
      <c r="B10560" s="16"/>
    </row>
    <row r="10561" spans="2:2" ht="13.95" customHeight="1">
      <c r="B10561" s="16"/>
    </row>
    <row r="10562" spans="2:2" ht="13.95" customHeight="1">
      <c r="B10562" s="16"/>
    </row>
    <row r="10563" spans="2:2" ht="13.95" customHeight="1">
      <c r="B10563" s="16"/>
    </row>
    <row r="10564" spans="2:2" ht="13.95" customHeight="1">
      <c r="B10564" s="16"/>
    </row>
    <row r="10565" spans="2:2" ht="13.95" customHeight="1">
      <c r="B10565" s="16"/>
    </row>
    <row r="10566" spans="2:2" ht="13.95" customHeight="1">
      <c r="B10566" s="16"/>
    </row>
    <row r="10567" spans="2:2" ht="13.95" customHeight="1">
      <c r="B10567" s="16"/>
    </row>
    <row r="10568" spans="2:2" ht="13.95" customHeight="1">
      <c r="B10568" s="16"/>
    </row>
    <row r="10569" spans="2:2" ht="13.95" customHeight="1">
      <c r="B10569" s="16"/>
    </row>
    <row r="10570" spans="2:2" ht="13.95" customHeight="1">
      <c r="B10570" s="16"/>
    </row>
    <row r="10571" spans="2:2" ht="13.95" customHeight="1">
      <c r="B10571" s="16"/>
    </row>
    <row r="10572" spans="2:2" ht="13.95" customHeight="1">
      <c r="B10572" s="16"/>
    </row>
    <row r="10573" spans="2:2" ht="13.95" customHeight="1">
      <c r="B10573" s="16"/>
    </row>
    <row r="10574" spans="2:2" ht="13.95" customHeight="1">
      <c r="B10574" s="16"/>
    </row>
    <row r="10575" spans="2:2" ht="13.95" customHeight="1">
      <c r="B10575" s="16"/>
    </row>
    <row r="10576" spans="2:2" ht="13.95" customHeight="1">
      <c r="B10576" s="16"/>
    </row>
    <row r="10577" spans="2:2" ht="13.95" customHeight="1">
      <c r="B10577" s="16"/>
    </row>
    <row r="10578" spans="2:2" ht="13.95" customHeight="1">
      <c r="B10578" s="16"/>
    </row>
    <row r="10579" spans="2:2" ht="13.95" customHeight="1">
      <c r="B10579" s="16"/>
    </row>
    <row r="10580" spans="2:2" ht="13.95" customHeight="1">
      <c r="B10580" s="16"/>
    </row>
    <row r="10581" spans="2:2" ht="13.95" customHeight="1">
      <c r="B10581" s="16"/>
    </row>
    <row r="10582" spans="2:2" ht="13.95" customHeight="1">
      <c r="B10582" s="16"/>
    </row>
    <row r="10583" spans="2:2" ht="13.95" customHeight="1">
      <c r="B10583" s="16"/>
    </row>
    <row r="10584" spans="2:2" ht="13.95" customHeight="1">
      <c r="B10584" s="16"/>
    </row>
    <row r="10585" spans="2:2" ht="13.95" customHeight="1">
      <c r="B10585" s="16"/>
    </row>
    <row r="10586" spans="2:2" ht="13.95" customHeight="1">
      <c r="B10586" s="16"/>
    </row>
    <row r="10587" spans="2:2" ht="13.95" customHeight="1">
      <c r="B10587" s="16"/>
    </row>
    <row r="10588" spans="2:2" ht="13.95" customHeight="1">
      <c r="B10588" s="16"/>
    </row>
    <row r="10589" spans="2:2" ht="13.95" customHeight="1">
      <c r="B10589" s="16"/>
    </row>
    <row r="10590" spans="2:2" ht="13.95" customHeight="1">
      <c r="B10590" s="16"/>
    </row>
    <row r="10591" spans="2:2" ht="13.95" customHeight="1">
      <c r="B10591" s="16"/>
    </row>
    <row r="10592" spans="2:2" ht="13.95" customHeight="1">
      <c r="B10592" s="16"/>
    </row>
    <row r="10593" spans="2:2" ht="13.95" customHeight="1">
      <c r="B10593" s="16"/>
    </row>
    <row r="10594" spans="2:2" ht="13.95" customHeight="1">
      <c r="B10594" s="16"/>
    </row>
    <row r="10595" spans="2:2" ht="13.95" customHeight="1">
      <c r="B10595" s="16"/>
    </row>
    <row r="10596" spans="2:2" ht="13.95" customHeight="1">
      <c r="B10596" s="16"/>
    </row>
    <row r="10597" spans="2:2" ht="13.95" customHeight="1">
      <c r="B10597" s="16"/>
    </row>
    <row r="10598" spans="2:2" ht="13.95" customHeight="1">
      <c r="B10598" s="16"/>
    </row>
    <row r="10599" spans="2:2" ht="13.95" customHeight="1">
      <c r="B10599" s="16"/>
    </row>
    <row r="10600" spans="2:2" ht="13.95" customHeight="1">
      <c r="B10600" s="16"/>
    </row>
    <row r="10601" spans="2:2" ht="13.95" customHeight="1">
      <c r="B10601" s="16"/>
    </row>
    <row r="10602" spans="2:2" ht="13.95" customHeight="1">
      <c r="B10602" s="16"/>
    </row>
    <row r="10603" spans="2:2" ht="13.95" customHeight="1">
      <c r="B10603" s="16"/>
    </row>
    <row r="10604" spans="2:2" ht="13.95" customHeight="1">
      <c r="B10604" s="16"/>
    </row>
    <row r="10605" spans="2:2" ht="13.95" customHeight="1">
      <c r="B10605" s="16"/>
    </row>
    <row r="10606" spans="2:2" ht="13.95" customHeight="1">
      <c r="B10606" s="16"/>
    </row>
    <row r="10607" spans="2:2" ht="13.95" customHeight="1">
      <c r="B10607" s="16"/>
    </row>
    <row r="10608" spans="2:2" ht="13.95" customHeight="1">
      <c r="B10608" s="16"/>
    </row>
    <row r="10609" spans="2:2" ht="13.95" customHeight="1">
      <c r="B10609" s="16"/>
    </row>
    <row r="10610" spans="2:2" ht="13.95" customHeight="1">
      <c r="B10610" s="16"/>
    </row>
    <row r="10611" spans="2:2" ht="13.95" customHeight="1">
      <c r="B10611" s="16"/>
    </row>
    <row r="10612" spans="2:2" ht="13.95" customHeight="1">
      <c r="B10612" s="16"/>
    </row>
    <row r="10613" spans="2:2" ht="13.95" customHeight="1">
      <c r="B10613" s="16"/>
    </row>
    <row r="10614" spans="2:2" ht="13.95" customHeight="1">
      <c r="B10614" s="16"/>
    </row>
    <row r="10615" spans="2:2" ht="13.95" customHeight="1">
      <c r="B10615" s="16"/>
    </row>
    <row r="10616" spans="2:2" ht="13.95" customHeight="1">
      <c r="B10616" s="16"/>
    </row>
    <row r="10617" spans="2:2" ht="13.95" customHeight="1">
      <c r="B10617" s="16"/>
    </row>
    <row r="10618" spans="2:2" ht="13.95" customHeight="1">
      <c r="B10618" s="16"/>
    </row>
    <row r="10619" spans="2:2" ht="13.95" customHeight="1">
      <c r="B10619" s="16"/>
    </row>
    <row r="10620" spans="2:2" ht="13.95" customHeight="1">
      <c r="B10620" s="16"/>
    </row>
    <row r="10621" spans="2:2" ht="13.95" customHeight="1">
      <c r="B10621" s="16"/>
    </row>
    <row r="10622" spans="2:2" ht="13.95" customHeight="1">
      <c r="B10622" s="16"/>
    </row>
    <row r="10623" spans="2:2" ht="13.95" customHeight="1">
      <c r="B10623" s="16"/>
    </row>
    <row r="10624" spans="2:2" ht="13.95" customHeight="1">
      <c r="B10624" s="16"/>
    </row>
    <row r="10625" spans="2:2" ht="13.95" customHeight="1">
      <c r="B10625" s="16"/>
    </row>
    <row r="10626" spans="2:2" ht="13.95" customHeight="1">
      <c r="B10626" s="16"/>
    </row>
    <row r="10627" spans="2:2" ht="13.95" customHeight="1">
      <c r="B10627" s="16"/>
    </row>
    <row r="10628" spans="2:2" ht="13.95" customHeight="1">
      <c r="B10628" s="16"/>
    </row>
    <row r="10629" spans="2:2" ht="13.95" customHeight="1">
      <c r="B10629" s="16"/>
    </row>
    <row r="10630" spans="2:2" ht="13.95" customHeight="1">
      <c r="B10630" s="16"/>
    </row>
    <row r="10631" spans="2:2" ht="13.95" customHeight="1">
      <c r="B10631" s="16"/>
    </row>
    <row r="10632" spans="2:2" ht="13.95" customHeight="1">
      <c r="B10632" s="16"/>
    </row>
    <row r="10633" spans="2:2" ht="13.95" customHeight="1">
      <c r="B10633" s="16"/>
    </row>
    <row r="10634" spans="2:2" ht="13.95" customHeight="1">
      <c r="B10634" s="16"/>
    </row>
    <row r="10635" spans="2:2" ht="13.95" customHeight="1">
      <c r="B10635" s="16"/>
    </row>
    <row r="10636" spans="2:2" ht="13.95" customHeight="1">
      <c r="B10636" s="16"/>
    </row>
    <row r="10637" spans="2:2" ht="13.95" customHeight="1">
      <c r="B10637" s="16"/>
    </row>
    <row r="10638" spans="2:2" ht="13.95" customHeight="1">
      <c r="B10638" s="16"/>
    </row>
    <row r="10639" spans="2:2" ht="13.95" customHeight="1">
      <c r="B10639" s="16"/>
    </row>
    <row r="10640" spans="2:2" ht="13.95" customHeight="1">
      <c r="B10640" s="16"/>
    </row>
    <row r="10641" spans="2:2" ht="13.95" customHeight="1">
      <c r="B10641" s="16"/>
    </row>
    <row r="10642" spans="2:2" ht="13.95" customHeight="1">
      <c r="B10642" s="16"/>
    </row>
    <row r="10643" spans="2:2" ht="13.95" customHeight="1">
      <c r="B10643" s="16"/>
    </row>
    <row r="10644" spans="2:2" ht="13.95" customHeight="1">
      <c r="B10644" s="16"/>
    </row>
    <row r="10645" spans="2:2" ht="13.95" customHeight="1">
      <c r="B10645" s="16"/>
    </row>
    <row r="10646" spans="2:2" ht="13.95" customHeight="1">
      <c r="B10646" s="16"/>
    </row>
    <row r="10647" spans="2:2" ht="13.95" customHeight="1">
      <c r="B10647" s="16"/>
    </row>
    <row r="10648" spans="2:2" ht="13.95" customHeight="1">
      <c r="B10648" s="16"/>
    </row>
    <row r="10649" spans="2:2" ht="13.95" customHeight="1">
      <c r="B10649" s="16"/>
    </row>
    <row r="10650" spans="2:2" ht="13.95" customHeight="1">
      <c r="B10650" s="16"/>
    </row>
    <row r="10651" spans="2:2" ht="13.95" customHeight="1">
      <c r="B10651" s="16"/>
    </row>
    <row r="10652" spans="2:2" ht="13.95" customHeight="1">
      <c r="B10652" s="16"/>
    </row>
    <row r="10653" spans="2:2" ht="13.95" customHeight="1">
      <c r="B10653" s="16"/>
    </row>
    <row r="10654" spans="2:2" ht="13.95" customHeight="1">
      <c r="B10654" s="16"/>
    </row>
    <row r="10655" spans="2:2" ht="13.95" customHeight="1">
      <c r="B10655" s="16"/>
    </row>
    <row r="10656" spans="2:2" ht="13.95" customHeight="1">
      <c r="B10656" s="16"/>
    </row>
    <row r="10657" spans="2:2" ht="13.95" customHeight="1">
      <c r="B10657" s="16"/>
    </row>
    <row r="10658" spans="2:2" ht="13.95" customHeight="1">
      <c r="B10658" s="16"/>
    </row>
    <row r="10659" spans="2:2" ht="13.95" customHeight="1">
      <c r="B10659" s="16"/>
    </row>
    <row r="10660" spans="2:2" ht="13.95" customHeight="1">
      <c r="B10660" s="16"/>
    </row>
    <row r="10661" spans="2:2" ht="13.95" customHeight="1">
      <c r="B10661" s="16"/>
    </row>
    <row r="10662" spans="2:2" ht="13.95" customHeight="1">
      <c r="B10662" s="16"/>
    </row>
    <row r="10663" spans="2:2" ht="13.95" customHeight="1">
      <c r="B10663" s="16"/>
    </row>
    <row r="10664" spans="2:2" ht="13.95" customHeight="1">
      <c r="B10664" s="16"/>
    </row>
    <row r="10665" spans="2:2" ht="13.95" customHeight="1">
      <c r="B10665" s="16"/>
    </row>
    <row r="10666" spans="2:2" ht="13.95" customHeight="1">
      <c r="B10666" s="16"/>
    </row>
    <row r="10667" spans="2:2" ht="13.95" customHeight="1">
      <c r="B10667" s="16"/>
    </row>
    <row r="10668" spans="2:2" ht="13.95" customHeight="1">
      <c r="B10668" s="16"/>
    </row>
    <row r="10669" spans="2:2" ht="13.95" customHeight="1">
      <c r="B10669" s="16"/>
    </row>
    <row r="10670" spans="2:2" ht="13.95" customHeight="1">
      <c r="B10670" s="16"/>
    </row>
    <row r="10671" spans="2:2" ht="13.95" customHeight="1">
      <c r="B10671" s="16"/>
    </row>
    <row r="10672" spans="2:2" ht="13.95" customHeight="1">
      <c r="B10672" s="16"/>
    </row>
    <row r="10673" spans="2:2" ht="13.95" customHeight="1">
      <c r="B10673" s="16"/>
    </row>
    <row r="10674" spans="2:2" ht="13.95" customHeight="1">
      <c r="B10674" s="16"/>
    </row>
    <row r="10675" spans="2:2" ht="13.95" customHeight="1">
      <c r="B10675" s="16"/>
    </row>
    <row r="10676" spans="2:2" ht="13.95" customHeight="1">
      <c r="B10676" s="16"/>
    </row>
    <row r="10677" spans="2:2" ht="13.95" customHeight="1">
      <c r="B10677" s="16"/>
    </row>
    <row r="10678" spans="2:2" ht="13.95" customHeight="1">
      <c r="B10678" s="16"/>
    </row>
    <row r="10679" spans="2:2" ht="13.95" customHeight="1">
      <c r="B10679" s="16"/>
    </row>
    <row r="10680" spans="2:2" ht="13.95" customHeight="1">
      <c r="B10680" s="16"/>
    </row>
    <row r="10681" spans="2:2" ht="13.95" customHeight="1">
      <c r="B10681" s="16"/>
    </row>
    <row r="10682" spans="2:2" ht="13.95" customHeight="1">
      <c r="B10682" s="16"/>
    </row>
    <row r="10683" spans="2:2" ht="13.95" customHeight="1">
      <c r="B10683" s="16"/>
    </row>
    <row r="10684" spans="2:2" ht="13.95" customHeight="1">
      <c r="B10684" s="16"/>
    </row>
    <row r="10685" spans="2:2" ht="13.95" customHeight="1">
      <c r="B10685" s="16"/>
    </row>
    <row r="10686" spans="2:2" ht="13.95" customHeight="1">
      <c r="B10686" s="16"/>
    </row>
    <row r="10687" spans="2:2" ht="13.95" customHeight="1">
      <c r="B10687" s="16"/>
    </row>
    <row r="10688" spans="2:2" ht="13.95" customHeight="1">
      <c r="B10688" s="16"/>
    </row>
    <row r="10689" spans="2:2" ht="13.95" customHeight="1">
      <c r="B10689" s="16"/>
    </row>
    <row r="10690" spans="2:2" ht="13.95" customHeight="1">
      <c r="B10690" s="16"/>
    </row>
    <row r="10691" spans="2:2" ht="13.95" customHeight="1">
      <c r="B10691" s="16"/>
    </row>
    <row r="10692" spans="2:2" ht="13.95" customHeight="1">
      <c r="B10692" s="16"/>
    </row>
    <row r="10693" spans="2:2" ht="13.95" customHeight="1">
      <c r="B10693" s="16"/>
    </row>
    <row r="10694" spans="2:2" ht="13.95" customHeight="1">
      <c r="B10694" s="16"/>
    </row>
    <row r="10695" spans="2:2" ht="13.95" customHeight="1">
      <c r="B10695" s="16"/>
    </row>
    <row r="10696" spans="2:2" ht="13.95" customHeight="1">
      <c r="B10696" s="16"/>
    </row>
    <row r="10697" spans="2:2" ht="13.95" customHeight="1">
      <c r="B10697" s="16"/>
    </row>
    <row r="10698" spans="2:2" ht="13.95" customHeight="1">
      <c r="B10698" s="16"/>
    </row>
    <row r="10699" spans="2:2" ht="13.95" customHeight="1">
      <c r="B10699" s="16"/>
    </row>
    <row r="10700" spans="2:2" ht="13.95" customHeight="1">
      <c r="B10700" s="16"/>
    </row>
    <row r="10701" spans="2:2" ht="13.95" customHeight="1">
      <c r="B10701" s="16"/>
    </row>
    <row r="10702" spans="2:2" ht="13.95" customHeight="1">
      <c r="B10702" s="16"/>
    </row>
    <row r="10703" spans="2:2" ht="13.95" customHeight="1">
      <c r="B10703" s="16"/>
    </row>
    <row r="10704" spans="2:2" ht="13.95" customHeight="1">
      <c r="B10704" s="16"/>
    </row>
    <row r="10705" spans="2:2" ht="13.95" customHeight="1">
      <c r="B10705" s="16"/>
    </row>
    <row r="10706" spans="2:2" ht="13.95" customHeight="1">
      <c r="B10706" s="16"/>
    </row>
    <row r="10707" spans="2:2" ht="13.95" customHeight="1">
      <c r="B10707" s="16"/>
    </row>
    <row r="10708" spans="2:2" ht="13.95" customHeight="1">
      <c r="B10708" s="16"/>
    </row>
    <row r="10709" spans="2:2" ht="13.95" customHeight="1">
      <c r="B10709" s="16"/>
    </row>
    <row r="10710" spans="2:2" ht="13.95" customHeight="1">
      <c r="B10710" s="16"/>
    </row>
    <row r="10711" spans="2:2" ht="13.95" customHeight="1">
      <c r="B10711" s="16"/>
    </row>
    <row r="10712" spans="2:2" ht="13.95" customHeight="1">
      <c r="B10712" s="16"/>
    </row>
    <row r="10713" spans="2:2" ht="13.95" customHeight="1">
      <c r="B10713" s="16"/>
    </row>
    <row r="10714" spans="2:2" ht="13.95" customHeight="1">
      <c r="B10714" s="16"/>
    </row>
    <row r="10715" spans="2:2" ht="13.95" customHeight="1">
      <c r="B10715" s="16"/>
    </row>
    <row r="10716" spans="2:2" ht="13.95" customHeight="1">
      <c r="B10716" s="16"/>
    </row>
    <row r="10717" spans="2:2" ht="13.95" customHeight="1">
      <c r="B10717" s="16"/>
    </row>
    <row r="10718" spans="2:2" ht="13.95" customHeight="1">
      <c r="B10718" s="16"/>
    </row>
    <row r="10719" spans="2:2" ht="13.95" customHeight="1">
      <c r="B10719" s="16"/>
    </row>
    <row r="10720" spans="2:2" ht="13.95" customHeight="1">
      <c r="B10720" s="16"/>
    </row>
    <row r="10721" spans="2:2" ht="13.95" customHeight="1">
      <c r="B10721" s="16"/>
    </row>
    <row r="10722" spans="2:2" ht="13.95" customHeight="1">
      <c r="B10722" s="16"/>
    </row>
    <row r="10723" spans="2:2" ht="13.95" customHeight="1">
      <c r="B10723" s="16"/>
    </row>
    <row r="10724" spans="2:2" ht="13.95" customHeight="1">
      <c r="B10724" s="16"/>
    </row>
    <row r="10725" spans="2:2" ht="13.95" customHeight="1">
      <c r="B10725" s="16"/>
    </row>
    <row r="10726" spans="2:2" ht="13.95" customHeight="1">
      <c r="B10726" s="16"/>
    </row>
    <row r="10727" spans="2:2" ht="13.95" customHeight="1">
      <c r="B10727" s="16"/>
    </row>
    <row r="10728" spans="2:2" ht="13.95" customHeight="1">
      <c r="B10728" s="16"/>
    </row>
    <row r="10729" spans="2:2" ht="13.95" customHeight="1">
      <c r="B10729" s="16"/>
    </row>
    <row r="10730" spans="2:2" ht="13.95" customHeight="1">
      <c r="B10730" s="16"/>
    </row>
    <row r="10731" spans="2:2" ht="13.95" customHeight="1">
      <c r="B10731" s="16"/>
    </row>
    <row r="10732" spans="2:2" ht="13.95" customHeight="1">
      <c r="B10732" s="16"/>
    </row>
    <row r="10733" spans="2:2" ht="13.95" customHeight="1">
      <c r="B10733" s="16"/>
    </row>
    <row r="10734" spans="2:2" ht="13.95" customHeight="1">
      <c r="B10734" s="16"/>
    </row>
    <row r="10735" spans="2:2" ht="13.95" customHeight="1">
      <c r="B10735" s="16"/>
    </row>
    <row r="10736" spans="2:2" ht="13.95" customHeight="1">
      <c r="B10736" s="16"/>
    </row>
    <row r="10737" spans="2:2" ht="13.95" customHeight="1">
      <c r="B10737" s="16"/>
    </row>
    <row r="10738" spans="2:2" ht="13.95" customHeight="1">
      <c r="B10738" s="16"/>
    </row>
    <row r="10739" spans="2:2" ht="13.95" customHeight="1">
      <c r="B10739" s="16"/>
    </row>
    <row r="10740" spans="2:2" ht="13.95" customHeight="1">
      <c r="B10740" s="16"/>
    </row>
    <row r="10741" spans="2:2" ht="13.95" customHeight="1">
      <c r="B10741" s="16"/>
    </row>
    <row r="10742" spans="2:2" ht="13.95" customHeight="1">
      <c r="B10742" s="16"/>
    </row>
    <row r="10743" spans="2:2" ht="13.95" customHeight="1">
      <c r="B10743" s="16"/>
    </row>
    <row r="10744" spans="2:2" ht="13.95" customHeight="1">
      <c r="B10744" s="16"/>
    </row>
    <row r="10745" spans="2:2" ht="13.95" customHeight="1">
      <c r="B10745" s="16"/>
    </row>
    <row r="10746" spans="2:2" ht="13.95" customHeight="1">
      <c r="B10746" s="16"/>
    </row>
    <row r="10747" spans="2:2" ht="13.95" customHeight="1">
      <c r="B10747" s="16"/>
    </row>
    <row r="10748" spans="2:2" ht="13.95" customHeight="1">
      <c r="B10748" s="16"/>
    </row>
    <row r="10749" spans="2:2" ht="13.95" customHeight="1">
      <c r="B10749" s="16"/>
    </row>
    <row r="10750" spans="2:2" ht="13.95" customHeight="1">
      <c r="B10750" s="16"/>
    </row>
    <row r="10751" spans="2:2" ht="13.95" customHeight="1">
      <c r="B10751" s="16"/>
    </row>
    <row r="10752" spans="2:2" ht="13.95" customHeight="1">
      <c r="B10752" s="16"/>
    </row>
    <row r="10753" spans="2:2" ht="13.95" customHeight="1">
      <c r="B10753" s="16"/>
    </row>
    <row r="10754" spans="2:2" ht="13.95" customHeight="1">
      <c r="B10754" s="16"/>
    </row>
    <row r="10755" spans="2:2" ht="13.95" customHeight="1">
      <c r="B10755" s="16"/>
    </row>
    <row r="10756" spans="2:2" ht="13.95" customHeight="1">
      <c r="B10756" s="16"/>
    </row>
    <row r="10757" spans="2:2" ht="13.95" customHeight="1">
      <c r="B10757" s="16"/>
    </row>
    <row r="10758" spans="2:2" ht="13.95" customHeight="1">
      <c r="B10758" s="16"/>
    </row>
    <row r="10759" spans="2:2" ht="13.95" customHeight="1">
      <c r="B10759" s="16"/>
    </row>
    <row r="10760" spans="2:2" ht="13.95" customHeight="1">
      <c r="B10760" s="16"/>
    </row>
    <row r="10761" spans="2:2" ht="13.95" customHeight="1">
      <c r="B10761" s="16"/>
    </row>
    <row r="10762" spans="2:2" ht="13.95" customHeight="1">
      <c r="B10762" s="16"/>
    </row>
    <row r="10763" spans="2:2" ht="13.95" customHeight="1">
      <c r="B10763" s="16"/>
    </row>
    <row r="10764" spans="2:2" ht="13.95" customHeight="1">
      <c r="B10764" s="16"/>
    </row>
    <row r="10765" spans="2:2" ht="13.95" customHeight="1">
      <c r="B10765" s="16"/>
    </row>
    <row r="10766" spans="2:2" ht="13.95" customHeight="1">
      <c r="B10766" s="16"/>
    </row>
    <row r="10767" spans="2:2" ht="13.95" customHeight="1">
      <c r="B10767" s="16"/>
    </row>
    <row r="10768" spans="2:2" ht="13.95" customHeight="1">
      <c r="B10768" s="16"/>
    </row>
    <row r="10769" spans="2:2" ht="13.95" customHeight="1">
      <c r="B10769" s="16"/>
    </row>
    <row r="10770" spans="2:2" ht="13.95" customHeight="1">
      <c r="B10770" s="16"/>
    </row>
    <row r="10771" spans="2:2" ht="13.95" customHeight="1">
      <c r="B10771" s="16"/>
    </row>
    <row r="10772" spans="2:2" ht="13.95" customHeight="1">
      <c r="B10772" s="16"/>
    </row>
    <row r="10773" spans="2:2" ht="13.95" customHeight="1">
      <c r="B10773" s="16"/>
    </row>
    <row r="10774" spans="2:2" ht="13.95" customHeight="1">
      <c r="B10774" s="16"/>
    </row>
    <row r="10775" spans="2:2" ht="13.95" customHeight="1">
      <c r="B10775" s="16"/>
    </row>
    <row r="10776" spans="2:2" ht="13.95" customHeight="1">
      <c r="B10776" s="16"/>
    </row>
    <row r="10777" spans="2:2" ht="13.95" customHeight="1">
      <c r="B10777" s="16"/>
    </row>
    <row r="10778" spans="2:2" ht="13.95" customHeight="1">
      <c r="B10778" s="16"/>
    </row>
    <row r="10779" spans="2:2" ht="13.95" customHeight="1">
      <c r="B10779" s="16"/>
    </row>
    <row r="10780" spans="2:2" ht="13.95" customHeight="1">
      <c r="B10780" s="16"/>
    </row>
    <row r="10781" spans="2:2" ht="13.95" customHeight="1">
      <c r="B10781" s="16"/>
    </row>
    <row r="10782" spans="2:2" ht="13.95" customHeight="1">
      <c r="B10782" s="16"/>
    </row>
    <row r="10783" spans="2:2" ht="13.95" customHeight="1">
      <c r="B10783" s="16"/>
    </row>
    <row r="10784" spans="2:2" ht="13.95" customHeight="1">
      <c r="B10784" s="16"/>
    </row>
    <row r="10785" spans="2:2" ht="13.95" customHeight="1">
      <c r="B10785" s="16"/>
    </row>
    <row r="10786" spans="2:2" ht="13.95" customHeight="1">
      <c r="B10786" s="16"/>
    </row>
    <row r="10787" spans="2:2" ht="13.95" customHeight="1">
      <c r="B10787" s="16"/>
    </row>
    <row r="10788" spans="2:2" ht="13.95" customHeight="1">
      <c r="B10788" s="16"/>
    </row>
    <row r="10789" spans="2:2" ht="13.95" customHeight="1">
      <c r="B10789" s="16"/>
    </row>
    <row r="10790" spans="2:2" ht="13.95" customHeight="1">
      <c r="B10790" s="16"/>
    </row>
    <row r="10791" spans="2:2" ht="13.95" customHeight="1">
      <c r="B10791" s="16"/>
    </row>
    <row r="10792" spans="2:2" ht="13.95" customHeight="1">
      <c r="B10792" s="16"/>
    </row>
    <row r="10793" spans="2:2" ht="13.95" customHeight="1">
      <c r="B10793" s="16"/>
    </row>
    <row r="10794" spans="2:2" ht="13.95" customHeight="1">
      <c r="B10794" s="16"/>
    </row>
    <row r="10795" spans="2:2" ht="13.95" customHeight="1">
      <c r="B10795" s="16"/>
    </row>
    <row r="10796" spans="2:2" ht="13.95" customHeight="1">
      <c r="B10796" s="16"/>
    </row>
    <row r="10797" spans="2:2" ht="13.95" customHeight="1">
      <c r="B10797" s="16"/>
    </row>
    <row r="10798" spans="2:2" ht="13.95" customHeight="1">
      <c r="B10798" s="16"/>
    </row>
    <row r="10799" spans="2:2" ht="13.95" customHeight="1">
      <c r="B10799" s="16"/>
    </row>
    <row r="10800" spans="2:2" ht="13.95" customHeight="1">
      <c r="B10800" s="16"/>
    </row>
    <row r="10801" spans="2:2" ht="13.95" customHeight="1">
      <c r="B10801" s="16"/>
    </row>
    <row r="10802" spans="2:2" ht="13.95" customHeight="1">
      <c r="B10802" s="16"/>
    </row>
    <row r="10803" spans="2:2" ht="13.95" customHeight="1">
      <c r="B10803" s="16"/>
    </row>
    <row r="10804" spans="2:2" ht="13.95" customHeight="1">
      <c r="B10804" s="16"/>
    </row>
    <row r="10805" spans="2:2" ht="13.95" customHeight="1">
      <c r="B10805" s="16"/>
    </row>
    <row r="10806" spans="2:2" ht="13.95" customHeight="1">
      <c r="B10806" s="16"/>
    </row>
    <row r="10807" spans="2:2" ht="13.95" customHeight="1">
      <c r="B10807" s="16"/>
    </row>
    <row r="10808" spans="2:2" ht="13.95" customHeight="1">
      <c r="B10808" s="16"/>
    </row>
    <row r="10809" spans="2:2" ht="13.95" customHeight="1">
      <c r="B10809" s="16"/>
    </row>
    <row r="10810" spans="2:2" ht="13.95" customHeight="1">
      <c r="B10810" s="16"/>
    </row>
    <row r="10811" spans="2:2" ht="13.95" customHeight="1">
      <c r="B10811" s="16"/>
    </row>
    <row r="10812" spans="2:2" ht="13.95" customHeight="1">
      <c r="B10812" s="16"/>
    </row>
    <row r="10813" spans="2:2" ht="13.95" customHeight="1">
      <c r="B10813" s="16"/>
    </row>
    <row r="10814" spans="2:2" ht="13.95" customHeight="1">
      <c r="B10814" s="16"/>
    </row>
    <row r="10815" spans="2:2" ht="13.95" customHeight="1">
      <c r="B10815" s="16"/>
    </row>
    <row r="10816" spans="2:2" ht="13.95" customHeight="1">
      <c r="B10816" s="16"/>
    </row>
    <row r="10817" spans="2:2" ht="13.95" customHeight="1">
      <c r="B10817" s="16"/>
    </row>
    <row r="10818" spans="2:2" ht="13.95" customHeight="1">
      <c r="B10818" s="16"/>
    </row>
    <row r="10819" spans="2:2" ht="13.95" customHeight="1">
      <c r="B10819" s="16"/>
    </row>
    <row r="10820" spans="2:2" ht="13.95" customHeight="1">
      <c r="B10820" s="16"/>
    </row>
    <row r="10821" spans="2:2" ht="13.95" customHeight="1">
      <c r="B10821" s="16"/>
    </row>
    <row r="10822" spans="2:2" ht="13.95" customHeight="1">
      <c r="B10822" s="16"/>
    </row>
    <row r="10823" spans="2:2" ht="13.95" customHeight="1">
      <c r="B10823" s="16"/>
    </row>
    <row r="10824" spans="2:2" ht="13.95" customHeight="1">
      <c r="B10824" s="16"/>
    </row>
    <row r="10825" spans="2:2" ht="13.95" customHeight="1">
      <c r="B10825" s="16"/>
    </row>
    <row r="10826" spans="2:2" ht="13.95" customHeight="1">
      <c r="B10826" s="16"/>
    </row>
    <row r="10827" spans="2:2" ht="13.95" customHeight="1">
      <c r="B10827" s="16"/>
    </row>
    <row r="10828" spans="2:2" ht="13.95" customHeight="1">
      <c r="B10828" s="16"/>
    </row>
    <row r="10829" spans="2:2" ht="13.95" customHeight="1">
      <c r="B10829" s="16"/>
    </row>
    <row r="10830" spans="2:2" ht="13.95" customHeight="1">
      <c r="B10830" s="16"/>
    </row>
    <row r="10831" spans="2:2" ht="13.95" customHeight="1">
      <c r="B10831" s="16"/>
    </row>
    <row r="10832" spans="2:2" ht="13.95" customHeight="1">
      <c r="B10832" s="16"/>
    </row>
    <row r="10833" spans="2:2" ht="13.95" customHeight="1">
      <c r="B10833" s="16"/>
    </row>
    <row r="10834" spans="2:2" ht="13.95" customHeight="1">
      <c r="B10834" s="16"/>
    </row>
    <row r="10835" spans="2:2" ht="13.95" customHeight="1">
      <c r="B10835" s="16"/>
    </row>
    <row r="10836" spans="2:2" ht="13.95" customHeight="1">
      <c r="B10836" s="16"/>
    </row>
    <row r="10837" spans="2:2" ht="13.95" customHeight="1">
      <c r="B10837" s="16"/>
    </row>
    <row r="10838" spans="2:2" ht="13.95" customHeight="1">
      <c r="B10838" s="16"/>
    </row>
    <row r="10839" spans="2:2" ht="13.95" customHeight="1">
      <c r="B10839" s="16"/>
    </row>
    <row r="10840" spans="2:2" ht="13.95" customHeight="1">
      <c r="B10840" s="16"/>
    </row>
    <row r="10841" spans="2:2" ht="13.95" customHeight="1">
      <c r="B10841" s="16"/>
    </row>
    <row r="10842" spans="2:2" ht="13.95" customHeight="1">
      <c r="B10842" s="16"/>
    </row>
    <row r="10843" spans="2:2" ht="13.95" customHeight="1">
      <c r="B10843" s="16"/>
    </row>
    <row r="10844" spans="2:2" ht="13.95" customHeight="1">
      <c r="B10844" s="16"/>
    </row>
    <row r="10845" spans="2:2" ht="13.95" customHeight="1">
      <c r="B10845" s="16"/>
    </row>
    <row r="10846" spans="2:2" ht="13.95" customHeight="1">
      <c r="B10846" s="16"/>
    </row>
    <row r="10847" spans="2:2" ht="13.95" customHeight="1">
      <c r="B10847" s="16"/>
    </row>
    <row r="10848" spans="2:2" ht="13.95" customHeight="1">
      <c r="B10848" s="16"/>
    </row>
    <row r="10849" spans="2:2" ht="13.95" customHeight="1">
      <c r="B10849" s="16"/>
    </row>
    <row r="10850" spans="2:2" ht="13.95" customHeight="1">
      <c r="B10850" s="16"/>
    </row>
    <row r="10851" spans="2:2" ht="13.95" customHeight="1">
      <c r="B10851" s="16"/>
    </row>
    <row r="10852" spans="2:2" ht="13.95" customHeight="1">
      <c r="B10852" s="16"/>
    </row>
    <row r="10853" spans="2:2" ht="13.95" customHeight="1">
      <c r="B10853" s="16"/>
    </row>
    <row r="10854" spans="2:2" ht="13.95" customHeight="1">
      <c r="B10854" s="16"/>
    </row>
    <row r="10855" spans="2:2" ht="13.95" customHeight="1">
      <c r="B10855" s="16"/>
    </row>
    <row r="10856" spans="2:2" ht="13.95" customHeight="1">
      <c r="B10856" s="16"/>
    </row>
    <row r="10857" spans="2:2" ht="13.95" customHeight="1">
      <c r="B10857" s="16"/>
    </row>
    <row r="10858" spans="2:2" ht="13.95" customHeight="1">
      <c r="B10858" s="16"/>
    </row>
    <row r="10859" spans="2:2" ht="13.95" customHeight="1">
      <c r="B10859" s="16"/>
    </row>
    <row r="10860" spans="2:2" ht="13.95" customHeight="1">
      <c r="B10860" s="16"/>
    </row>
    <row r="10861" spans="2:2" ht="13.95" customHeight="1">
      <c r="B10861" s="16"/>
    </row>
    <row r="10862" spans="2:2" ht="13.95" customHeight="1">
      <c r="B10862" s="16"/>
    </row>
    <row r="10863" spans="2:2" ht="13.95" customHeight="1">
      <c r="B10863" s="16"/>
    </row>
    <row r="10864" spans="2:2" ht="13.95" customHeight="1">
      <c r="B10864" s="16"/>
    </row>
    <row r="10865" spans="2:2" ht="13.95" customHeight="1">
      <c r="B10865" s="16"/>
    </row>
    <row r="10866" spans="2:2" ht="13.95" customHeight="1">
      <c r="B10866" s="16"/>
    </row>
    <row r="10867" spans="2:2" ht="13.95" customHeight="1">
      <c r="B10867" s="16"/>
    </row>
    <row r="10868" spans="2:2" ht="13.95" customHeight="1">
      <c r="B10868" s="16"/>
    </row>
    <row r="10869" spans="2:2" ht="13.95" customHeight="1">
      <c r="B10869" s="16"/>
    </row>
    <row r="10870" spans="2:2" ht="13.95" customHeight="1">
      <c r="B10870" s="16"/>
    </row>
    <row r="10871" spans="2:2" ht="13.95" customHeight="1">
      <c r="B10871" s="16"/>
    </row>
    <row r="10872" spans="2:2" ht="13.95" customHeight="1">
      <c r="B10872" s="16"/>
    </row>
    <row r="10873" spans="2:2" ht="13.95" customHeight="1">
      <c r="B10873" s="16"/>
    </row>
    <row r="10874" spans="2:2" ht="13.95" customHeight="1">
      <c r="B10874" s="16"/>
    </row>
    <row r="10875" spans="2:2" ht="13.95" customHeight="1">
      <c r="B10875" s="16"/>
    </row>
    <row r="10876" spans="2:2" ht="13.95" customHeight="1">
      <c r="B10876" s="16"/>
    </row>
    <row r="10877" spans="2:2" ht="13.95" customHeight="1">
      <c r="B10877" s="16"/>
    </row>
    <row r="10878" spans="2:2" ht="13.95" customHeight="1">
      <c r="B10878" s="16"/>
    </row>
    <row r="10879" spans="2:2" ht="13.95" customHeight="1">
      <c r="B10879" s="16"/>
    </row>
    <row r="10880" spans="2:2" ht="13.95" customHeight="1">
      <c r="B10880" s="16"/>
    </row>
    <row r="10881" spans="2:2" ht="13.95" customHeight="1">
      <c r="B10881" s="16"/>
    </row>
    <row r="10882" spans="2:2" ht="13.95" customHeight="1">
      <c r="B10882" s="16"/>
    </row>
    <row r="10883" spans="2:2" ht="13.95" customHeight="1">
      <c r="B10883" s="16"/>
    </row>
    <row r="10884" spans="2:2" ht="13.95" customHeight="1">
      <c r="B10884" s="16"/>
    </row>
    <row r="10885" spans="2:2" ht="13.95" customHeight="1">
      <c r="B10885" s="16"/>
    </row>
    <row r="10886" spans="2:2" ht="13.95" customHeight="1">
      <c r="B10886" s="16"/>
    </row>
    <row r="10887" spans="2:2" ht="13.95" customHeight="1">
      <c r="B10887" s="16"/>
    </row>
    <row r="10888" spans="2:2" ht="13.95" customHeight="1">
      <c r="B10888" s="16"/>
    </row>
    <row r="10889" spans="2:2" ht="13.95" customHeight="1">
      <c r="B10889" s="16"/>
    </row>
    <row r="10890" spans="2:2" ht="13.95" customHeight="1">
      <c r="B10890" s="16"/>
    </row>
    <row r="10891" spans="2:2" ht="13.95" customHeight="1">
      <c r="B10891" s="16"/>
    </row>
    <row r="10892" spans="2:2" ht="13.95" customHeight="1">
      <c r="B10892" s="16"/>
    </row>
    <row r="10893" spans="2:2" ht="13.95" customHeight="1">
      <c r="B10893" s="16"/>
    </row>
    <row r="10894" spans="2:2" ht="13.95" customHeight="1">
      <c r="B10894" s="16"/>
    </row>
    <row r="10895" spans="2:2" ht="13.95" customHeight="1">
      <c r="B10895" s="16"/>
    </row>
    <row r="10896" spans="2:2" ht="13.95" customHeight="1">
      <c r="B10896" s="16"/>
    </row>
    <row r="10897" spans="2:2" ht="13.95" customHeight="1">
      <c r="B10897" s="16"/>
    </row>
    <row r="10898" spans="2:2" ht="13.95" customHeight="1">
      <c r="B10898" s="16"/>
    </row>
    <row r="10899" spans="2:2" ht="13.95" customHeight="1">
      <c r="B10899" s="16"/>
    </row>
    <row r="10900" spans="2:2" ht="13.95" customHeight="1">
      <c r="B10900" s="16"/>
    </row>
    <row r="10901" spans="2:2" ht="13.95" customHeight="1">
      <c r="B10901" s="16"/>
    </row>
    <row r="10902" spans="2:2" ht="13.95" customHeight="1">
      <c r="B10902" s="16"/>
    </row>
    <row r="10903" spans="2:2" ht="13.95" customHeight="1">
      <c r="B10903" s="16"/>
    </row>
    <row r="10904" spans="2:2" ht="13.95" customHeight="1">
      <c r="B10904" s="16"/>
    </row>
    <row r="10905" spans="2:2" ht="13.95" customHeight="1">
      <c r="B10905" s="16"/>
    </row>
    <row r="10906" spans="2:2" ht="13.95" customHeight="1">
      <c r="B10906" s="16"/>
    </row>
    <row r="10907" spans="2:2" ht="13.95" customHeight="1">
      <c r="B10907" s="16"/>
    </row>
    <row r="10908" spans="2:2" ht="13.95" customHeight="1">
      <c r="B10908" s="16"/>
    </row>
    <row r="10909" spans="2:2" ht="13.95" customHeight="1">
      <c r="B10909" s="16"/>
    </row>
    <row r="10910" spans="2:2" ht="13.95" customHeight="1">
      <c r="B10910" s="16"/>
    </row>
    <row r="10911" spans="2:2" ht="13.95" customHeight="1">
      <c r="B10911" s="16"/>
    </row>
    <row r="10912" spans="2:2" ht="13.95" customHeight="1">
      <c r="B10912" s="16"/>
    </row>
    <row r="10913" spans="2:2" ht="13.95" customHeight="1">
      <c r="B10913" s="16"/>
    </row>
    <row r="10914" spans="2:2" ht="13.95" customHeight="1">
      <c r="B10914" s="16"/>
    </row>
    <row r="10915" spans="2:2" ht="13.95" customHeight="1">
      <c r="B10915" s="16"/>
    </row>
    <row r="10916" spans="2:2" ht="13.95" customHeight="1">
      <c r="B10916" s="16"/>
    </row>
    <row r="10917" spans="2:2" ht="13.95" customHeight="1">
      <c r="B10917" s="16"/>
    </row>
    <row r="10918" spans="2:2" ht="13.95" customHeight="1">
      <c r="B10918" s="16"/>
    </row>
    <row r="10919" spans="2:2" ht="13.95" customHeight="1">
      <c r="B10919" s="16"/>
    </row>
    <row r="10920" spans="2:2" ht="13.95" customHeight="1">
      <c r="B10920" s="16"/>
    </row>
    <row r="10921" spans="2:2" ht="13.95" customHeight="1">
      <c r="B10921" s="16"/>
    </row>
    <row r="10922" spans="2:2" ht="13.95" customHeight="1">
      <c r="B10922" s="16"/>
    </row>
    <row r="10923" spans="2:2" ht="13.95" customHeight="1">
      <c r="B10923" s="16"/>
    </row>
    <row r="10924" spans="2:2" ht="13.95" customHeight="1">
      <c r="B10924" s="16"/>
    </row>
    <row r="10925" spans="2:2" ht="13.95" customHeight="1">
      <c r="B10925" s="16"/>
    </row>
    <row r="10926" spans="2:2" ht="13.95" customHeight="1">
      <c r="B10926" s="16"/>
    </row>
    <row r="10927" spans="2:2" ht="13.95" customHeight="1">
      <c r="B10927" s="16"/>
    </row>
    <row r="10928" spans="2:2" ht="13.95" customHeight="1">
      <c r="B10928" s="16"/>
    </row>
    <row r="10929" spans="2:2" ht="13.95" customHeight="1">
      <c r="B10929" s="16"/>
    </row>
    <row r="10930" spans="2:2" ht="13.95" customHeight="1">
      <c r="B10930" s="16"/>
    </row>
    <row r="10931" spans="2:2" ht="13.95" customHeight="1">
      <c r="B10931" s="16"/>
    </row>
    <row r="10932" spans="2:2" ht="13.95" customHeight="1">
      <c r="B10932" s="16"/>
    </row>
    <row r="10933" spans="2:2" ht="13.95" customHeight="1">
      <c r="B10933" s="16"/>
    </row>
    <row r="10934" spans="2:2" ht="13.95" customHeight="1">
      <c r="B10934" s="16"/>
    </row>
    <row r="10935" spans="2:2" ht="13.95" customHeight="1">
      <c r="B10935" s="16"/>
    </row>
    <row r="10936" spans="2:2" ht="13.95" customHeight="1">
      <c r="B10936" s="16"/>
    </row>
    <row r="10937" spans="2:2" ht="13.95" customHeight="1">
      <c r="B10937" s="16"/>
    </row>
    <row r="10938" spans="2:2" ht="13.95" customHeight="1">
      <c r="B10938" s="16"/>
    </row>
    <row r="10939" spans="2:2" ht="13.95" customHeight="1">
      <c r="B10939" s="16"/>
    </row>
    <row r="10940" spans="2:2" ht="13.95" customHeight="1">
      <c r="B10940" s="16"/>
    </row>
    <row r="10941" spans="2:2" ht="13.95" customHeight="1">
      <c r="B10941" s="16"/>
    </row>
    <row r="10942" spans="2:2" ht="13.95" customHeight="1">
      <c r="B10942" s="16"/>
    </row>
    <row r="10943" spans="2:2" ht="13.95" customHeight="1">
      <c r="B10943" s="16"/>
    </row>
    <row r="10944" spans="2:2" ht="13.95" customHeight="1">
      <c r="B10944" s="16"/>
    </row>
    <row r="10945" spans="2:2" ht="13.95" customHeight="1">
      <c r="B10945" s="16"/>
    </row>
    <row r="10946" spans="2:2" ht="13.95" customHeight="1">
      <c r="B10946" s="16"/>
    </row>
    <row r="10947" spans="2:2" ht="13.95" customHeight="1">
      <c r="B10947" s="16"/>
    </row>
    <row r="10948" spans="2:2" ht="13.95" customHeight="1">
      <c r="B10948" s="16"/>
    </row>
    <row r="10949" spans="2:2" ht="13.95" customHeight="1">
      <c r="B10949" s="16"/>
    </row>
    <row r="10950" spans="2:2" ht="13.95" customHeight="1">
      <c r="B10950" s="16"/>
    </row>
    <row r="10951" spans="2:2" ht="13.95" customHeight="1">
      <c r="B10951" s="16"/>
    </row>
    <row r="10952" spans="2:2" ht="13.95" customHeight="1">
      <c r="B10952" s="16"/>
    </row>
    <row r="10953" spans="2:2" ht="13.95" customHeight="1">
      <c r="B10953" s="16"/>
    </row>
    <row r="10954" spans="2:2" ht="13.95" customHeight="1">
      <c r="B10954" s="16"/>
    </row>
    <row r="10955" spans="2:2" ht="13.95" customHeight="1">
      <c r="B10955" s="16"/>
    </row>
    <row r="10956" spans="2:2" ht="13.95" customHeight="1">
      <c r="B10956" s="16"/>
    </row>
    <row r="10957" spans="2:2" ht="13.95" customHeight="1">
      <c r="B10957" s="16"/>
    </row>
    <row r="10958" spans="2:2" ht="13.95" customHeight="1">
      <c r="B10958" s="16"/>
    </row>
    <row r="10959" spans="2:2" ht="13.95" customHeight="1">
      <c r="B10959" s="16"/>
    </row>
    <row r="10960" spans="2:2" ht="13.95" customHeight="1">
      <c r="B10960" s="16"/>
    </row>
    <row r="10961" spans="2:2" ht="13.95" customHeight="1">
      <c r="B10961" s="16"/>
    </row>
    <row r="10962" spans="2:2" ht="13.95" customHeight="1">
      <c r="B10962" s="16"/>
    </row>
    <row r="10963" spans="2:2" ht="13.95" customHeight="1">
      <c r="B10963" s="16"/>
    </row>
    <row r="10964" spans="2:2" ht="13.95" customHeight="1">
      <c r="B10964" s="16"/>
    </row>
    <row r="10965" spans="2:2" ht="13.95" customHeight="1">
      <c r="B10965" s="16"/>
    </row>
    <row r="10966" spans="2:2" ht="13.95" customHeight="1">
      <c r="B10966" s="16"/>
    </row>
    <row r="10967" spans="2:2" ht="13.95" customHeight="1">
      <c r="B10967" s="16"/>
    </row>
    <row r="10968" spans="2:2" ht="13.95" customHeight="1">
      <c r="B10968" s="16"/>
    </row>
    <row r="10969" spans="2:2" ht="13.95" customHeight="1">
      <c r="B10969" s="16"/>
    </row>
    <row r="10970" spans="2:2" ht="13.95" customHeight="1">
      <c r="B10970" s="16"/>
    </row>
    <row r="10971" spans="2:2" ht="13.95" customHeight="1">
      <c r="B10971" s="16"/>
    </row>
    <row r="10972" spans="2:2" ht="13.95" customHeight="1">
      <c r="B10972" s="16"/>
    </row>
    <row r="10973" spans="2:2" ht="13.95" customHeight="1">
      <c r="B10973" s="16"/>
    </row>
    <row r="10974" spans="2:2" ht="13.95" customHeight="1">
      <c r="B10974" s="16"/>
    </row>
    <row r="10975" spans="2:2" ht="13.95" customHeight="1">
      <c r="B10975" s="16"/>
    </row>
    <row r="10976" spans="2:2" ht="13.95" customHeight="1">
      <c r="B10976" s="16"/>
    </row>
    <row r="10977" spans="2:2" ht="13.95" customHeight="1">
      <c r="B10977" s="16"/>
    </row>
    <row r="10978" spans="2:2" ht="13.95" customHeight="1">
      <c r="B10978" s="16"/>
    </row>
    <row r="10979" spans="2:2" ht="13.95" customHeight="1">
      <c r="B10979" s="16"/>
    </row>
    <row r="10980" spans="2:2" ht="13.95" customHeight="1">
      <c r="B10980" s="16"/>
    </row>
    <row r="10981" spans="2:2" ht="13.95" customHeight="1">
      <c r="B10981" s="16"/>
    </row>
    <row r="10982" spans="2:2" ht="13.95" customHeight="1">
      <c r="B10982" s="16"/>
    </row>
    <row r="10983" spans="2:2" ht="13.95" customHeight="1">
      <c r="B10983" s="16"/>
    </row>
    <row r="10984" spans="2:2" ht="13.95" customHeight="1">
      <c r="B10984" s="16"/>
    </row>
    <row r="10985" spans="2:2" ht="13.95" customHeight="1">
      <c r="B10985" s="16"/>
    </row>
    <row r="10986" spans="2:2" ht="13.95" customHeight="1">
      <c r="B10986" s="16"/>
    </row>
    <row r="10987" spans="2:2" ht="13.95" customHeight="1">
      <c r="B10987" s="16"/>
    </row>
    <row r="10988" spans="2:2" ht="13.95" customHeight="1">
      <c r="B10988" s="16"/>
    </row>
    <row r="10989" spans="2:2" ht="13.95" customHeight="1">
      <c r="B10989" s="16"/>
    </row>
    <row r="10990" spans="2:2" ht="13.95" customHeight="1">
      <c r="B10990" s="16"/>
    </row>
    <row r="10991" spans="2:2" ht="13.95" customHeight="1">
      <c r="B10991" s="16"/>
    </row>
    <row r="10992" spans="2:2" ht="13.95" customHeight="1">
      <c r="B10992" s="16"/>
    </row>
    <row r="10993" spans="2:2" ht="13.95" customHeight="1">
      <c r="B10993" s="16"/>
    </row>
    <row r="10994" spans="2:2" ht="13.95" customHeight="1">
      <c r="B10994" s="16"/>
    </row>
    <row r="10995" spans="2:2" ht="13.95" customHeight="1">
      <c r="B10995" s="16"/>
    </row>
    <row r="10996" spans="2:2" ht="13.95" customHeight="1">
      <c r="B10996" s="16"/>
    </row>
    <row r="10997" spans="2:2" ht="13.95" customHeight="1">
      <c r="B10997" s="16"/>
    </row>
    <row r="10998" spans="2:2" ht="13.95" customHeight="1">
      <c r="B10998" s="16"/>
    </row>
    <row r="10999" spans="2:2" ht="13.95" customHeight="1">
      <c r="B10999" s="16"/>
    </row>
    <row r="11000" spans="2:2" ht="13.95" customHeight="1">
      <c r="B11000" s="16"/>
    </row>
    <row r="11001" spans="2:2" ht="13.95" customHeight="1">
      <c r="B11001" s="16"/>
    </row>
    <row r="11002" spans="2:2" ht="13.95" customHeight="1">
      <c r="B11002" s="16"/>
    </row>
    <row r="11003" spans="2:2" ht="13.95" customHeight="1">
      <c r="B11003" s="16"/>
    </row>
    <row r="11004" spans="2:2" ht="13.95" customHeight="1">
      <c r="B11004" s="16"/>
    </row>
    <row r="11005" spans="2:2" ht="13.95" customHeight="1">
      <c r="B11005" s="16"/>
    </row>
    <row r="11006" spans="2:2" ht="13.95" customHeight="1">
      <c r="B11006" s="16"/>
    </row>
    <row r="11007" spans="2:2" ht="13.95" customHeight="1">
      <c r="B11007" s="16"/>
    </row>
    <row r="11008" spans="2:2" ht="13.95" customHeight="1">
      <c r="B11008" s="16"/>
    </row>
    <row r="11009" spans="2:2" ht="13.95" customHeight="1">
      <c r="B11009" s="16"/>
    </row>
    <row r="11010" spans="2:2" ht="13.95" customHeight="1">
      <c r="B11010" s="16"/>
    </row>
    <row r="11011" spans="2:2" ht="13.95" customHeight="1">
      <c r="B11011" s="16"/>
    </row>
    <row r="11012" spans="2:2" ht="13.95" customHeight="1">
      <c r="B11012" s="16"/>
    </row>
    <row r="11013" spans="2:2" ht="13.95" customHeight="1">
      <c r="B11013" s="16"/>
    </row>
    <row r="11014" spans="2:2" ht="13.95" customHeight="1">
      <c r="B11014" s="16"/>
    </row>
    <row r="11015" spans="2:2" ht="13.95" customHeight="1">
      <c r="B11015" s="16"/>
    </row>
    <row r="11016" spans="2:2" ht="13.95" customHeight="1">
      <c r="B11016" s="16"/>
    </row>
    <row r="11017" spans="2:2" ht="13.95" customHeight="1">
      <c r="B11017" s="16"/>
    </row>
    <row r="11018" spans="2:2" ht="13.95" customHeight="1">
      <c r="B11018" s="16"/>
    </row>
    <row r="11019" spans="2:2" ht="13.95" customHeight="1">
      <c r="B11019" s="16"/>
    </row>
    <row r="11020" spans="2:2" ht="13.95" customHeight="1">
      <c r="B11020" s="16"/>
    </row>
    <row r="11021" spans="2:2" ht="13.95" customHeight="1">
      <c r="B11021" s="16"/>
    </row>
    <row r="11022" spans="2:2" ht="13.95" customHeight="1">
      <c r="B11022" s="16"/>
    </row>
    <row r="11023" spans="2:2" ht="13.95" customHeight="1">
      <c r="B11023" s="16"/>
    </row>
    <row r="11024" spans="2:2" ht="13.95" customHeight="1">
      <c r="B11024" s="16"/>
    </row>
    <row r="11025" spans="2:2" ht="13.95" customHeight="1">
      <c r="B11025" s="16"/>
    </row>
    <row r="11026" spans="2:2" ht="13.95" customHeight="1">
      <c r="B11026" s="16"/>
    </row>
    <row r="11027" spans="2:2" ht="13.95" customHeight="1">
      <c r="B11027" s="16"/>
    </row>
    <row r="11028" spans="2:2" ht="13.95" customHeight="1">
      <c r="B11028" s="16"/>
    </row>
    <row r="11029" spans="2:2" ht="13.95" customHeight="1">
      <c r="B11029" s="16"/>
    </row>
    <row r="11030" spans="2:2" ht="13.95" customHeight="1">
      <c r="B11030" s="16"/>
    </row>
    <row r="11031" spans="2:2" ht="13.95" customHeight="1">
      <c r="B11031" s="16"/>
    </row>
    <row r="11032" spans="2:2" ht="13.95" customHeight="1">
      <c r="B11032" s="16"/>
    </row>
    <row r="11033" spans="2:2" ht="13.95" customHeight="1">
      <c r="B11033" s="16"/>
    </row>
    <row r="11034" spans="2:2" ht="13.95" customHeight="1">
      <c r="B11034" s="16"/>
    </row>
    <row r="11035" spans="2:2" ht="13.95" customHeight="1">
      <c r="B11035" s="16"/>
    </row>
    <row r="11036" spans="2:2" ht="13.95" customHeight="1">
      <c r="B11036" s="16"/>
    </row>
    <row r="11037" spans="2:2" ht="13.95" customHeight="1">
      <c r="B11037" s="16"/>
    </row>
    <row r="11038" spans="2:2" ht="13.95" customHeight="1">
      <c r="B11038" s="16"/>
    </row>
    <row r="11039" spans="2:2" ht="13.95" customHeight="1">
      <c r="B11039" s="16"/>
    </row>
    <row r="11040" spans="2:2" ht="13.95" customHeight="1">
      <c r="B11040" s="16"/>
    </row>
    <row r="11041" spans="2:2" ht="13.95" customHeight="1">
      <c r="B11041" s="16"/>
    </row>
    <row r="11042" spans="2:2" ht="13.95" customHeight="1">
      <c r="B11042" s="16"/>
    </row>
    <row r="11043" spans="2:2" ht="13.95" customHeight="1">
      <c r="B11043" s="16"/>
    </row>
    <row r="11044" spans="2:2" ht="13.95" customHeight="1">
      <c r="B11044" s="16"/>
    </row>
    <row r="11045" spans="2:2" ht="13.95" customHeight="1">
      <c r="B11045" s="16"/>
    </row>
    <row r="11046" spans="2:2" ht="13.95" customHeight="1">
      <c r="B11046" s="16"/>
    </row>
    <row r="11047" spans="2:2" ht="13.95" customHeight="1">
      <c r="B11047" s="16"/>
    </row>
    <row r="11048" spans="2:2" ht="13.95" customHeight="1">
      <c r="B11048" s="16"/>
    </row>
    <row r="11049" spans="2:2" ht="13.95" customHeight="1">
      <c r="B11049" s="16"/>
    </row>
    <row r="11050" spans="2:2" ht="13.95" customHeight="1">
      <c r="B11050" s="16"/>
    </row>
    <row r="11051" spans="2:2" ht="13.95" customHeight="1">
      <c r="B11051" s="16"/>
    </row>
    <row r="11052" spans="2:2" ht="13.95" customHeight="1">
      <c r="B11052" s="16"/>
    </row>
    <row r="11053" spans="2:2" ht="13.95" customHeight="1">
      <c r="B11053" s="16"/>
    </row>
    <row r="11054" spans="2:2" ht="13.95" customHeight="1">
      <c r="B11054" s="16"/>
    </row>
    <row r="11055" spans="2:2" ht="13.95" customHeight="1">
      <c r="B11055" s="16"/>
    </row>
    <row r="11056" spans="2:2" ht="13.95" customHeight="1">
      <c r="B11056" s="16"/>
    </row>
    <row r="11057" spans="2:2" ht="13.95" customHeight="1">
      <c r="B11057" s="16"/>
    </row>
    <row r="11058" spans="2:2" ht="13.95" customHeight="1">
      <c r="B11058" s="16"/>
    </row>
    <row r="11059" spans="2:2" ht="13.95" customHeight="1">
      <c r="B11059" s="16"/>
    </row>
    <row r="11060" spans="2:2" ht="13.95" customHeight="1">
      <c r="B11060" s="16"/>
    </row>
    <row r="11061" spans="2:2" ht="13.95" customHeight="1">
      <c r="B11061" s="16"/>
    </row>
    <row r="11062" spans="2:2" ht="13.95" customHeight="1">
      <c r="B11062" s="16"/>
    </row>
    <row r="11063" spans="2:2" ht="13.95" customHeight="1">
      <c r="B11063" s="16"/>
    </row>
    <row r="11064" spans="2:2" ht="13.95" customHeight="1">
      <c r="B11064" s="16"/>
    </row>
    <row r="11065" spans="2:2" ht="13.95" customHeight="1">
      <c r="B11065" s="16"/>
    </row>
    <row r="11066" spans="2:2" ht="13.95" customHeight="1">
      <c r="B11066" s="16"/>
    </row>
    <row r="11067" spans="2:2" ht="13.95" customHeight="1">
      <c r="B11067" s="16"/>
    </row>
    <row r="11068" spans="2:2" ht="13.95" customHeight="1">
      <c r="B11068" s="16"/>
    </row>
    <row r="11069" spans="2:2" ht="13.95" customHeight="1">
      <c r="B11069" s="16"/>
    </row>
    <row r="11070" spans="2:2" ht="13.95" customHeight="1">
      <c r="B11070" s="16"/>
    </row>
    <row r="11071" spans="2:2" ht="13.95" customHeight="1">
      <c r="B11071" s="16"/>
    </row>
    <row r="11072" spans="2:2" ht="13.95" customHeight="1">
      <c r="B11072" s="16"/>
    </row>
    <row r="11073" spans="2:2" ht="13.95" customHeight="1">
      <c r="B11073" s="16"/>
    </row>
    <row r="11074" spans="2:2" ht="13.95" customHeight="1">
      <c r="B11074" s="16"/>
    </row>
    <row r="11075" spans="2:2" ht="13.95" customHeight="1">
      <c r="B11075" s="16"/>
    </row>
    <row r="11076" spans="2:2" ht="13.95" customHeight="1">
      <c r="B11076" s="16"/>
    </row>
    <row r="11077" spans="2:2" ht="13.95" customHeight="1">
      <c r="B11077" s="16"/>
    </row>
    <row r="11078" spans="2:2" ht="13.95" customHeight="1">
      <c r="B11078" s="16"/>
    </row>
    <row r="11079" spans="2:2" ht="13.95" customHeight="1">
      <c r="B11079" s="16"/>
    </row>
    <row r="11080" spans="2:2" ht="13.95" customHeight="1">
      <c r="B11080" s="16"/>
    </row>
    <row r="11081" spans="2:2" ht="13.95" customHeight="1">
      <c r="B11081" s="16"/>
    </row>
    <row r="11082" spans="2:2" ht="13.95" customHeight="1">
      <c r="B11082" s="16"/>
    </row>
    <row r="11083" spans="2:2" ht="13.95" customHeight="1">
      <c r="B11083" s="16"/>
    </row>
    <row r="11084" spans="2:2" ht="13.95" customHeight="1">
      <c r="B11084" s="16"/>
    </row>
    <row r="11085" spans="2:2" ht="13.95" customHeight="1">
      <c r="B11085" s="16"/>
    </row>
    <row r="11086" spans="2:2" ht="13.95" customHeight="1">
      <c r="B11086" s="16"/>
    </row>
    <row r="11087" spans="2:2" ht="13.95" customHeight="1">
      <c r="B11087" s="16"/>
    </row>
    <row r="11088" spans="2:2" ht="13.95" customHeight="1">
      <c r="B11088" s="16"/>
    </row>
    <row r="11089" spans="2:2" ht="13.95" customHeight="1">
      <c r="B11089" s="16"/>
    </row>
    <row r="11090" spans="2:2" ht="13.95" customHeight="1">
      <c r="B11090" s="16"/>
    </row>
    <row r="11091" spans="2:2" ht="13.95" customHeight="1">
      <c r="B11091" s="16"/>
    </row>
    <row r="11092" spans="2:2" ht="13.95" customHeight="1">
      <c r="B11092" s="16"/>
    </row>
    <row r="11093" spans="2:2" ht="13.95" customHeight="1">
      <c r="B11093" s="16"/>
    </row>
    <row r="11094" spans="2:2" ht="13.95" customHeight="1">
      <c r="B11094" s="16"/>
    </row>
    <row r="11095" spans="2:2" ht="13.95" customHeight="1">
      <c r="B11095" s="16"/>
    </row>
    <row r="11096" spans="2:2" ht="13.95" customHeight="1">
      <c r="B11096" s="16"/>
    </row>
    <row r="11097" spans="2:2" ht="13.95" customHeight="1">
      <c r="B11097" s="16"/>
    </row>
    <row r="11098" spans="2:2" ht="13.95" customHeight="1">
      <c r="B11098" s="16"/>
    </row>
    <row r="11099" spans="2:2" ht="13.95" customHeight="1">
      <c r="B11099" s="16"/>
    </row>
    <row r="11100" spans="2:2" ht="13.95" customHeight="1">
      <c r="B11100" s="16"/>
    </row>
    <row r="11101" spans="2:2" ht="13.95" customHeight="1">
      <c r="B11101" s="16"/>
    </row>
    <row r="11102" spans="2:2" ht="13.95" customHeight="1">
      <c r="B11102" s="16"/>
    </row>
    <row r="11103" spans="2:2" ht="13.95" customHeight="1">
      <c r="B11103" s="16"/>
    </row>
    <row r="11104" spans="2:2" ht="13.95" customHeight="1">
      <c r="B11104" s="16"/>
    </row>
    <row r="11105" spans="2:2" ht="13.95" customHeight="1">
      <c r="B11105" s="16"/>
    </row>
    <row r="11106" spans="2:2" ht="13.95" customHeight="1">
      <c r="B11106" s="16"/>
    </row>
    <row r="11107" spans="2:2" ht="13.95" customHeight="1">
      <c r="B11107" s="16"/>
    </row>
    <row r="11108" spans="2:2" ht="13.95" customHeight="1">
      <c r="B11108" s="16"/>
    </row>
    <row r="11109" spans="2:2" ht="13.95" customHeight="1">
      <c r="B11109" s="16"/>
    </row>
    <row r="11110" spans="2:2" ht="13.95" customHeight="1">
      <c r="B11110" s="16"/>
    </row>
    <row r="11111" spans="2:2" ht="13.95" customHeight="1">
      <c r="B11111" s="16"/>
    </row>
    <row r="11112" spans="2:2" ht="13.95" customHeight="1">
      <c r="B11112" s="16"/>
    </row>
    <row r="11113" spans="2:2" ht="13.95" customHeight="1">
      <c r="B11113" s="16"/>
    </row>
    <row r="11114" spans="2:2" ht="13.95" customHeight="1">
      <c r="B11114" s="16"/>
    </row>
    <row r="11115" spans="2:2" ht="13.95" customHeight="1">
      <c r="B11115" s="16"/>
    </row>
    <row r="11116" spans="2:2" ht="13.95" customHeight="1">
      <c r="B11116" s="16"/>
    </row>
    <row r="11117" spans="2:2" ht="13.95" customHeight="1">
      <c r="B11117" s="16"/>
    </row>
    <row r="11118" spans="2:2" ht="13.95" customHeight="1">
      <c r="B11118" s="16"/>
    </row>
    <row r="11119" spans="2:2" ht="13.95" customHeight="1">
      <c r="B11119" s="16"/>
    </row>
    <row r="11120" spans="2:2" ht="13.95" customHeight="1">
      <c r="B11120" s="16"/>
    </row>
    <row r="11121" spans="2:2" ht="13.95" customHeight="1">
      <c r="B11121" s="16"/>
    </row>
    <row r="11122" spans="2:2" ht="13.95" customHeight="1">
      <c r="B11122" s="16"/>
    </row>
    <row r="11123" spans="2:2" ht="13.95" customHeight="1">
      <c r="B11123" s="16"/>
    </row>
    <row r="11124" spans="2:2" ht="13.95" customHeight="1">
      <c r="B11124" s="16"/>
    </row>
    <row r="11125" spans="2:2" ht="13.95" customHeight="1">
      <c r="B11125" s="16"/>
    </row>
    <row r="11126" spans="2:2" ht="13.95" customHeight="1">
      <c r="B11126" s="16"/>
    </row>
    <row r="11127" spans="2:2" ht="13.95" customHeight="1">
      <c r="B11127" s="16"/>
    </row>
    <row r="11128" spans="2:2" ht="13.95" customHeight="1">
      <c r="B11128" s="16"/>
    </row>
    <row r="11129" spans="2:2" ht="13.95" customHeight="1">
      <c r="B11129" s="16"/>
    </row>
    <row r="11130" spans="2:2" ht="13.95" customHeight="1">
      <c r="B11130" s="16"/>
    </row>
    <row r="11131" spans="2:2" ht="13.95" customHeight="1">
      <c r="B11131" s="16"/>
    </row>
    <row r="11132" spans="2:2" ht="13.95" customHeight="1">
      <c r="B11132" s="16"/>
    </row>
    <row r="11133" spans="2:2" ht="13.95" customHeight="1">
      <c r="B11133" s="16"/>
    </row>
    <row r="11134" spans="2:2" ht="13.95" customHeight="1">
      <c r="B11134" s="16"/>
    </row>
    <row r="11135" spans="2:2" ht="13.95" customHeight="1">
      <c r="B11135" s="16"/>
    </row>
    <row r="11136" spans="2:2" ht="13.95" customHeight="1">
      <c r="B11136" s="16"/>
    </row>
    <row r="11137" spans="2:2" ht="13.95" customHeight="1">
      <c r="B11137" s="16"/>
    </row>
    <row r="11138" spans="2:2" ht="13.95" customHeight="1">
      <c r="B11138" s="16"/>
    </row>
    <row r="11139" spans="2:2" ht="13.95" customHeight="1">
      <c r="B11139" s="16"/>
    </row>
    <row r="11140" spans="2:2" ht="13.95" customHeight="1">
      <c r="B11140" s="16"/>
    </row>
    <row r="11141" spans="2:2" ht="13.95" customHeight="1">
      <c r="B11141" s="16"/>
    </row>
    <row r="11142" spans="2:2" ht="13.95" customHeight="1">
      <c r="B11142" s="16"/>
    </row>
    <row r="11143" spans="2:2" ht="13.95" customHeight="1">
      <c r="B11143" s="16"/>
    </row>
    <row r="11144" spans="2:2" ht="13.95" customHeight="1">
      <c r="B11144" s="16"/>
    </row>
    <row r="11145" spans="2:2" ht="13.95" customHeight="1">
      <c r="B11145" s="16"/>
    </row>
    <row r="11146" spans="2:2" ht="13.95" customHeight="1">
      <c r="B11146" s="16"/>
    </row>
    <row r="11147" spans="2:2" ht="13.95" customHeight="1">
      <c r="B11147" s="16"/>
    </row>
    <row r="11148" spans="2:2" ht="13.95" customHeight="1">
      <c r="B11148" s="16"/>
    </row>
    <row r="11149" spans="2:2" ht="13.95" customHeight="1">
      <c r="B11149" s="16"/>
    </row>
    <row r="11150" spans="2:2" ht="13.95" customHeight="1">
      <c r="B11150" s="16"/>
    </row>
    <row r="11151" spans="2:2" ht="13.95" customHeight="1">
      <c r="B11151" s="16"/>
    </row>
    <row r="11152" spans="2:2" ht="13.95" customHeight="1">
      <c r="B11152" s="16"/>
    </row>
    <row r="11153" spans="2:2" ht="13.95" customHeight="1">
      <c r="B11153" s="16"/>
    </row>
    <row r="11154" spans="2:2" ht="13.95" customHeight="1">
      <c r="B11154" s="16"/>
    </row>
    <row r="11155" spans="2:2" ht="13.95" customHeight="1">
      <c r="B11155" s="16"/>
    </row>
    <row r="11156" spans="2:2" ht="13.95" customHeight="1">
      <c r="B11156" s="16"/>
    </row>
    <row r="11157" spans="2:2" ht="13.95" customHeight="1">
      <c r="B11157" s="16"/>
    </row>
    <row r="11158" spans="2:2" ht="13.95" customHeight="1">
      <c r="B11158" s="16"/>
    </row>
    <row r="11159" spans="2:2" ht="13.95" customHeight="1">
      <c r="B11159" s="16"/>
    </row>
    <row r="11160" spans="2:2" ht="13.95" customHeight="1">
      <c r="B11160" s="16"/>
    </row>
    <row r="11161" spans="2:2" ht="13.95" customHeight="1">
      <c r="B11161" s="16"/>
    </row>
    <row r="11162" spans="2:2" ht="13.95" customHeight="1">
      <c r="B11162" s="16"/>
    </row>
    <row r="11163" spans="2:2" ht="13.95" customHeight="1">
      <c r="B11163" s="16"/>
    </row>
    <row r="11164" spans="2:2" ht="13.95" customHeight="1">
      <c r="B11164" s="16"/>
    </row>
    <row r="11165" spans="2:2" ht="13.95" customHeight="1">
      <c r="B11165" s="16"/>
    </row>
    <row r="11166" spans="2:2" ht="13.95" customHeight="1">
      <c r="B11166" s="16"/>
    </row>
    <row r="11167" spans="2:2" ht="13.95" customHeight="1">
      <c r="B11167" s="16"/>
    </row>
    <row r="11168" spans="2:2" ht="13.95" customHeight="1">
      <c r="B11168" s="16"/>
    </row>
    <row r="11169" spans="2:2" ht="13.95" customHeight="1">
      <c r="B11169" s="16"/>
    </row>
    <row r="11170" spans="2:2" ht="13.95" customHeight="1">
      <c r="B11170" s="16"/>
    </row>
    <row r="11171" spans="2:2" ht="13.95" customHeight="1">
      <c r="B11171" s="16"/>
    </row>
    <row r="11172" spans="2:2" ht="13.95" customHeight="1">
      <c r="B11172" s="16"/>
    </row>
    <row r="11173" spans="2:2" ht="13.95" customHeight="1">
      <c r="B11173" s="16"/>
    </row>
    <row r="11174" spans="2:2" ht="13.95" customHeight="1">
      <c r="B11174" s="16"/>
    </row>
    <row r="11175" spans="2:2" ht="13.95" customHeight="1">
      <c r="B11175" s="16"/>
    </row>
    <row r="11176" spans="2:2" ht="13.95" customHeight="1">
      <c r="B11176" s="16"/>
    </row>
    <row r="11177" spans="2:2" ht="13.95" customHeight="1">
      <c r="B11177" s="16"/>
    </row>
    <row r="11178" spans="2:2" ht="13.95" customHeight="1">
      <c r="B11178" s="16"/>
    </row>
    <row r="11179" spans="2:2" ht="13.95" customHeight="1">
      <c r="B11179" s="16"/>
    </row>
    <row r="11180" spans="2:2" ht="13.95" customHeight="1">
      <c r="B11180" s="16"/>
    </row>
    <row r="11181" spans="2:2" ht="13.95" customHeight="1">
      <c r="B11181" s="16"/>
    </row>
    <row r="11182" spans="2:2" ht="13.95" customHeight="1">
      <c r="B11182" s="16"/>
    </row>
    <row r="11183" spans="2:2" ht="13.95" customHeight="1">
      <c r="B11183" s="16"/>
    </row>
    <row r="11184" spans="2:2" ht="13.95" customHeight="1">
      <c r="B11184" s="16"/>
    </row>
    <row r="11185" spans="2:2" ht="13.95" customHeight="1">
      <c r="B11185" s="16"/>
    </row>
    <row r="11186" spans="2:2" ht="13.95" customHeight="1">
      <c r="B11186" s="16"/>
    </row>
    <row r="11187" spans="2:2" ht="13.95" customHeight="1">
      <c r="B11187" s="16"/>
    </row>
    <row r="11188" spans="2:2" ht="13.95" customHeight="1">
      <c r="B11188" s="16"/>
    </row>
    <row r="11189" spans="2:2" ht="13.95" customHeight="1">
      <c r="B11189" s="16"/>
    </row>
    <row r="11190" spans="2:2" ht="13.95" customHeight="1">
      <c r="B11190" s="16"/>
    </row>
    <row r="11191" spans="2:2" ht="13.95" customHeight="1">
      <c r="B11191" s="16"/>
    </row>
    <row r="11192" spans="2:2" ht="13.95" customHeight="1">
      <c r="B11192" s="16"/>
    </row>
    <row r="11193" spans="2:2" ht="13.95" customHeight="1">
      <c r="B11193" s="16"/>
    </row>
    <row r="11194" spans="2:2" ht="13.95" customHeight="1">
      <c r="B11194" s="16"/>
    </row>
    <row r="11195" spans="2:2" ht="13.95" customHeight="1">
      <c r="B11195" s="16"/>
    </row>
    <row r="11196" spans="2:2" ht="13.95" customHeight="1">
      <c r="B11196" s="16"/>
    </row>
    <row r="11197" spans="2:2" ht="13.95" customHeight="1">
      <c r="B11197" s="16"/>
    </row>
    <row r="11198" spans="2:2" ht="13.95" customHeight="1">
      <c r="B11198" s="16"/>
    </row>
    <row r="11199" spans="2:2" ht="13.95" customHeight="1">
      <c r="B11199" s="16"/>
    </row>
    <row r="11200" spans="2:2" ht="13.95" customHeight="1">
      <c r="B11200" s="16"/>
    </row>
    <row r="11201" spans="2:2" ht="13.95" customHeight="1">
      <c r="B11201" s="16"/>
    </row>
    <row r="11202" spans="2:2" ht="13.95" customHeight="1">
      <c r="B11202" s="16"/>
    </row>
    <row r="11203" spans="2:2" ht="13.95" customHeight="1">
      <c r="B11203" s="16"/>
    </row>
    <row r="11204" spans="2:2" ht="13.95" customHeight="1">
      <c r="B11204" s="16"/>
    </row>
    <row r="11205" spans="2:2" ht="13.95" customHeight="1">
      <c r="B11205" s="16"/>
    </row>
    <row r="11206" spans="2:2" ht="13.95" customHeight="1">
      <c r="B11206" s="16"/>
    </row>
    <row r="11207" spans="2:2" ht="13.95" customHeight="1">
      <c r="B11207" s="16"/>
    </row>
    <row r="11208" spans="2:2" ht="13.95" customHeight="1">
      <c r="B11208" s="16"/>
    </row>
    <row r="11209" spans="2:2" ht="13.95" customHeight="1">
      <c r="B11209" s="16"/>
    </row>
    <row r="11210" spans="2:2" ht="13.95" customHeight="1">
      <c r="B11210" s="16"/>
    </row>
    <row r="11211" spans="2:2" ht="13.95" customHeight="1">
      <c r="B11211" s="16"/>
    </row>
    <row r="11212" spans="2:2" ht="13.95" customHeight="1">
      <c r="B11212" s="16"/>
    </row>
    <row r="11213" spans="2:2" ht="13.95" customHeight="1">
      <c r="B11213" s="16"/>
    </row>
    <row r="11214" spans="2:2" ht="13.95" customHeight="1">
      <c r="B11214" s="16"/>
    </row>
    <row r="11215" spans="2:2" ht="13.95" customHeight="1">
      <c r="B11215" s="16"/>
    </row>
    <row r="11216" spans="2:2" ht="13.95" customHeight="1">
      <c r="B11216" s="16"/>
    </row>
    <row r="11217" spans="2:2" ht="13.95" customHeight="1">
      <c r="B11217" s="16"/>
    </row>
    <row r="11218" spans="2:2" ht="13.95" customHeight="1">
      <c r="B11218" s="16"/>
    </row>
    <row r="11219" spans="2:2" ht="13.95" customHeight="1">
      <c r="B11219" s="16"/>
    </row>
    <row r="11220" spans="2:2" ht="13.95" customHeight="1">
      <c r="B11220" s="16"/>
    </row>
    <row r="11221" spans="2:2" ht="13.95" customHeight="1">
      <c r="B11221" s="16"/>
    </row>
    <row r="11222" spans="2:2" ht="13.95" customHeight="1">
      <c r="B11222" s="16"/>
    </row>
    <row r="11223" spans="2:2" ht="13.95" customHeight="1">
      <c r="B11223" s="16"/>
    </row>
    <row r="11224" spans="2:2" ht="13.95" customHeight="1">
      <c r="B11224" s="16"/>
    </row>
    <row r="11225" spans="2:2" ht="13.95" customHeight="1">
      <c r="B11225" s="16"/>
    </row>
    <row r="11226" spans="2:2" ht="13.95" customHeight="1">
      <c r="B11226" s="16"/>
    </row>
    <row r="11227" spans="2:2" ht="13.95" customHeight="1">
      <c r="B11227" s="16"/>
    </row>
    <row r="11228" spans="2:2" ht="13.95" customHeight="1">
      <c r="B11228" s="16"/>
    </row>
    <row r="11229" spans="2:2" ht="13.95" customHeight="1">
      <c r="B11229" s="16"/>
    </row>
    <row r="11230" spans="2:2" ht="13.95" customHeight="1">
      <c r="B11230" s="16"/>
    </row>
    <row r="11231" spans="2:2" ht="13.95" customHeight="1">
      <c r="B11231" s="16"/>
    </row>
    <row r="11232" spans="2:2" ht="13.95" customHeight="1">
      <c r="B11232" s="16"/>
    </row>
    <row r="11233" spans="2:2" ht="13.95" customHeight="1">
      <c r="B11233" s="16"/>
    </row>
    <row r="11234" spans="2:2" ht="13.95" customHeight="1">
      <c r="B11234" s="16"/>
    </row>
    <row r="11235" spans="2:2" ht="13.95" customHeight="1">
      <c r="B11235" s="16"/>
    </row>
    <row r="11236" spans="2:2" ht="13.95" customHeight="1">
      <c r="B11236" s="16"/>
    </row>
    <row r="11237" spans="2:2" ht="13.95" customHeight="1">
      <c r="B11237" s="16"/>
    </row>
    <row r="11238" spans="2:2" ht="13.95" customHeight="1">
      <c r="B11238" s="16"/>
    </row>
    <row r="11239" spans="2:2" ht="13.95" customHeight="1">
      <c r="B11239" s="16"/>
    </row>
    <row r="11240" spans="2:2" ht="13.95" customHeight="1">
      <c r="B11240" s="16"/>
    </row>
    <row r="11241" spans="2:2" ht="13.95" customHeight="1">
      <c r="B11241" s="16"/>
    </row>
    <row r="11242" spans="2:2" ht="13.95" customHeight="1">
      <c r="B11242" s="16"/>
    </row>
    <row r="11243" spans="2:2" ht="13.95" customHeight="1">
      <c r="B11243" s="16"/>
    </row>
    <row r="11244" spans="2:2" ht="13.95" customHeight="1">
      <c r="B11244" s="16"/>
    </row>
    <row r="11245" spans="2:2" ht="13.95" customHeight="1">
      <c r="B11245" s="16"/>
    </row>
    <row r="11246" spans="2:2" ht="13.95" customHeight="1">
      <c r="B11246" s="16"/>
    </row>
    <row r="11247" spans="2:2" ht="13.95" customHeight="1">
      <c r="B11247" s="16"/>
    </row>
    <row r="11248" spans="2:2" ht="13.95" customHeight="1">
      <c r="B11248" s="16"/>
    </row>
    <row r="11249" spans="2:2" ht="13.95" customHeight="1">
      <c r="B11249" s="16"/>
    </row>
    <row r="11250" spans="2:2" ht="13.95" customHeight="1">
      <c r="B11250" s="16"/>
    </row>
    <row r="11251" spans="2:2" ht="13.95" customHeight="1">
      <c r="B11251" s="16"/>
    </row>
    <row r="11252" spans="2:2" ht="13.95" customHeight="1">
      <c r="B11252" s="16"/>
    </row>
    <row r="11253" spans="2:2" ht="13.95" customHeight="1">
      <c r="B11253" s="16"/>
    </row>
    <row r="11254" spans="2:2" ht="13.95" customHeight="1">
      <c r="B11254" s="16"/>
    </row>
    <row r="11255" spans="2:2" ht="13.95" customHeight="1">
      <c r="B11255" s="16"/>
    </row>
    <row r="11256" spans="2:2" ht="13.95" customHeight="1">
      <c r="B11256" s="16"/>
    </row>
    <row r="11257" spans="2:2" ht="13.95" customHeight="1">
      <c r="B11257" s="16"/>
    </row>
    <row r="11258" spans="2:2" ht="13.95" customHeight="1">
      <c r="B11258" s="16"/>
    </row>
    <row r="11259" spans="2:2" ht="13.95" customHeight="1">
      <c r="B11259" s="16"/>
    </row>
    <row r="11260" spans="2:2" ht="13.95" customHeight="1">
      <c r="B11260" s="16"/>
    </row>
    <row r="11261" spans="2:2" ht="13.95" customHeight="1">
      <c r="B11261" s="16"/>
    </row>
    <row r="11262" spans="2:2" ht="13.95" customHeight="1">
      <c r="B11262" s="16"/>
    </row>
    <row r="11263" spans="2:2" ht="13.95" customHeight="1">
      <c r="B11263" s="16"/>
    </row>
    <row r="11264" spans="2:2" ht="13.95" customHeight="1">
      <c r="B11264" s="16"/>
    </row>
    <row r="11265" spans="2:2" ht="13.95" customHeight="1">
      <c r="B11265" s="16"/>
    </row>
    <row r="11266" spans="2:2" ht="13.95" customHeight="1">
      <c r="B11266" s="16"/>
    </row>
    <row r="11267" spans="2:2" ht="13.95" customHeight="1">
      <c r="B11267" s="16"/>
    </row>
    <row r="11268" spans="2:2" ht="13.95" customHeight="1">
      <c r="B11268" s="16"/>
    </row>
    <row r="11269" spans="2:2" ht="13.95" customHeight="1">
      <c r="B11269" s="16"/>
    </row>
    <row r="11270" spans="2:2" ht="13.95" customHeight="1">
      <c r="B11270" s="16"/>
    </row>
    <row r="11271" spans="2:2" ht="13.95" customHeight="1">
      <c r="B11271" s="16"/>
    </row>
    <row r="11272" spans="2:2" ht="13.95" customHeight="1">
      <c r="B11272" s="16"/>
    </row>
    <row r="11273" spans="2:2" ht="13.95" customHeight="1">
      <c r="B11273" s="16"/>
    </row>
    <row r="11274" spans="2:2" ht="13.95" customHeight="1">
      <c r="B11274" s="16"/>
    </row>
    <row r="11275" spans="2:2" ht="13.95" customHeight="1">
      <c r="B11275" s="16"/>
    </row>
    <row r="11276" spans="2:2" ht="13.95" customHeight="1">
      <c r="B11276" s="16"/>
    </row>
    <row r="11277" spans="2:2" ht="13.95" customHeight="1">
      <c r="B11277" s="16"/>
    </row>
    <row r="11278" spans="2:2" ht="13.95" customHeight="1">
      <c r="B11278" s="16"/>
    </row>
    <row r="11279" spans="2:2" ht="13.95" customHeight="1">
      <c r="B11279" s="16"/>
    </row>
    <row r="11280" spans="2:2" ht="13.95" customHeight="1">
      <c r="B11280" s="16"/>
    </row>
    <row r="11281" spans="2:2" ht="13.95" customHeight="1">
      <c r="B11281" s="16"/>
    </row>
    <row r="11282" spans="2:2" ht="13.95" customHeight="1">
      <c r="B11282" s="16"/>
    </row>
    <row r="11283" spans="2:2" ht="13.95" customHeight="1">
      <c r="B11283" s="16"/>
    </row>
    <row r="11284" spans="2:2" ht="13.95" customHeight="1">
      <c r="B11284" s="16"/>
    </row>
    <row r="11285" spans="2:2" ht="13.95" customHeight="1">
      <c r="B11285" s="16"/>
    </row>
    <row r="11286" spans="2:2" ht="13.95" customHeight="1">
      <c r="B11286" s="16"/>
    </row>
    <row r="11287" spans="2:2" ht="13.95" customHeight="1">
      <c r="B11287" s="16"/>
    </row>
    <row r="11288" spans="2:2" ht="13.95" customHeight="1">
      <c r="B11288" s="16"/>
    </row>
    <row r="11289" spans="2:2" ht="13.95" customHeight="1">
      <c r="B11289" s="16"/>
    </row>
    <row r="11290" spans="2:2" ht="13.95" customHeight="1">
      <c r="B11290" s="16"/>
    </row>
    <row r="11291" spans="2:2" ht="13.95" customHeight="1">
      <c r="B11291" s="16"/>
    </row>
    <row r="11292" spans="2:2" ht="13.95" customHeight="1">
      <c r="B11292" s="16"/>
    </row>
    <row r="11293" spans="2:2" ht="13.95" customHeight="1">
      <c r="B11293" s="16"/>
    </row>
    <row r="11294" spans="2:2" ht="13.95" customHeight="1">
      <c r="B11294" s="16"/>
    </row>
    <row r="11295" spans="2:2" ht="13.95" customHeight="1">
      <c r="B11295" s="16"/>
    </row>
    <row r="11296" spans="2:2" ht="13.95" customHeight="1">
      <c r="B11296" s="16"/>
    </row>
    <row r="11297" spans="2:2" ht="13.95" customHeight="1">
      <c r="B11297" s="16"/>
    </row>
    <row r="11298" spans="2:2" ht="13.95" customHeight="1">
      <c r="B11298" s="16"/>
    </row>
    <row r="11299" spans="2:2" ht="13.95" customHeight="1">
      <c r="B11299" s="16"/>
    </row>
    <row r="11300" spans="2:2" ht="13.95" customHeight="1">
      <c r="B11300" s="16"/>
    </row>
    <row r="11301" spans="2:2" ht="13.95" customHeight="1">
      <c r="B11301" s="16"/>
    </row>
    <row r="11302" spans="2:2" ht="13.95" customHeight="1">
      <c r="B11302" s="16"/>
    </row>
    <row r="11303" spans="2:2" ht="13.95" customHeight="1">
      <c r="B11303" s="16"/>
    </row>
    <row r="11304" spans="2:2" ht="13.95" customHeight="1">
      <c r="B11304" s="16"/>
    </row>
    <row r="11305" spans="2:2" ht="13.95" customHeight="1">
      <c r="B11305" s="16"/>
    </row>
    <row r="11306" spans="2:2" ht="13.95" customHeight="1">
      <c r="B11306" s="16"/>
    </row>
    <row r="11307" spans="2:2" ht="13.95" customHeight="1">
      <c r="B11307" s="16"/>
    </row>
    <row r="11308" spans="2:2" ht="13.95" customHeight="1">
      <c r="B11308" s="16"/>
    </row>
    <row r="11309" spans="2:2" ht="13.95" customHeight="1">
      <c r="B11309" s="16"/>
    </row>
    <row r="11310" spans="2:2" ht="13.95" customHeight="1">
      <c r="B11310" s="16"/>
    </row>
    <row r="11311" spans="2:2" ht="13.95" customHeight="1">
      <c r="B11311" s="16"/>
    </row>
    <row r="11312" spans="2:2" ht="13.95" customHeight="1">
      <c r="B11312" s="16"/>
    </row>
    <row r="11313" spans="2:2" ht="13.95" customHeight="1">
      <c r="B11313" s="16"/>
    </row>
    <row r="11314" spans="2:2" ht="13.95" customHeight="1">
      <c r="B11314" s="16"/>
    </row>
    <row r="11315" spans="2:2" ht="13.95" customHeight="1">
      <c r="B11315" s="16"/>
    </row>
    <row r="11316" spans="2:2" ht="13.95" customHeight="1">
      <c r="B11316" s="16"/>
    </row>
    <row r="11317" spans="2:2" ht="13.95" customHeight="1">
      <c r="B11317" s="16"/>
    </row>
    <row r="11318" spans="2:2" ht="13.95" customHeight="1">
      <c r="B11318" s="16"/>
    </row>
    <row r="11319" spans="2:2" ht="13.95" customHeight="1">
      <c r="B11319" s="16"/>
    </row>
    <row r="11320" spans="2:2" ht="13.95" customHeight="1">
      <c r="B11320" s="16"/>
    </row>
    <row r="11321" spans="2:2" ht="13.95" customHeight="1">
      <c r="B11321" s="16"/>
    </row>
    <row r="11322" spans="2:2" ht="13.95" customHeight="1">
      <c r="B11322" s="16"/>
    </row>
    <row r="11323" spans="2:2" ht="13.95" customHeight="1">
      <c r="B11323" s="16"/>
    </row>
    <row r="11324" spans="2:2" ht="13.95" customHeight="1">
      <c r="B11324" s="16"/>
    </row>
    <row r="11325" spans="2:2" ht="13.95" customHeight="1">
      <c r="B11325" s="16"/>
    </row>
    <row r="11326" spans="2:2" ht="13.95" customHeight="1">
      <c r="B11326" s="16"/>
    </row>
    <row r="11327" spans="2:2" ht="13.95" customHeight="1">
      <c r="B11327" s="16"/>
    </row>
    <row r="11328" spans="2:2" ht="13.95" customHeight="1">
      <c r="B11328" s="16"/>
    </row>
    <row r="11329" spans="2:2" ht="13.95" customHeight="1">
      <c r="B11329" s="16"/>
    </row>
    <row r="11330" spans="2:2" ht="13.95" customHeight="1">
      <c r="B11330" s="16"/>
    </row>
    <row r="11331" spans="2:2" ht="13.95" customHeight="1">
      <c r="B11331" s="16"/>
    </row>
    <row r="11332" spans="2:2" ht="13.95" customHeight="1">
      <c r="B11332" s="16"/>
    </row>
    <row r="11333" spans="2:2" ht="13.95" customHeight="1">
      <c r="B11333" s="16"/>
    </row>
    <row r="11334" spans="2:2" ht="13.95" customHeight="1">
      <c r="B11334" s="16"/>
    </row>
    <row r="11335" spans="2:2" ht="13.95" customHeight="1">
      <c r="B11335" s="16"/>
    </row>
    <row r="11336" spans="2:2" ht="13.95" customHeight="1">
      <c r="B11336" s="16"/>
    </row>
    <row r="11337" spans="2:2" ht="13.95" customHeight="1">
      <c r="B11337" s="16"/>
    </row>
    <row r="11338" spans="2:2" ht="13.95" customHeight="1">
      <c r="B11338" s="16"/>
    </row>
    <row r="11339" spans="2:2" ht="13.95" customHeight="1">
      <c r="B11339" s="16"/>
    </row>
    <row r="11340" spans="2:2" ht="13.95" customHeight="1">
      <c r="B11340" s="16"/>
    </row>
    <row r="11341" spans="2:2" ht="13.95" customHeight="1">
      <c r="B11341" s="16"/>
    </row>
    <row r="11342" spans="2:2" ht="13.95" customHeight="1">
      <c r="B11342" s="16"/>
    </row>
    <row r="11343" spans="2:2" ht="13.95" customHeight="1">
      <c r="B11343" s="16"/>
    </row>
    <row r="11344" spans="2:2" ht="13.95" customHeight="1">
      <c r="B11344" s="16"/>
    </row>
    <row r="11345" spans="2:2" ht="13.95" customHeight="1">
      <c r="B11345" s="16"/>
    </row>
    <row r="11346" spans="2:2" ht="13.95" customHeight="1">
      <c r="B11346" s="16"/>
    </row>
    <row r="11347" spans="2:2" ht="13.95" customHeight="1">
      <c r="B11347" s="16"/>
    </row>
    <row r="11348" spans="2:2" ht="13.95" customHeight="1">
      <c r="B11348" s="16"/>
    </row>
    <row r="11349" spans="2:2" ht="13.95" customHeight="1">
      <c r="B11349" s="16"/>
    </row>
    <row r="11350" spans="2:2" ht="13.95" customHeight="1">
      <c r="B11350" s="16"/>
    </row>
    <row r="11351" spans="2:2" ht="13.95" customHeight="1">
      <c r="B11351" s="16"/>
    </row>
    <row r="11352" spans="2:2" ht="13.95" customHeight="1">
      <c r="B11352" s="16"/>
    </row>
    <row r="11353" spans="2:2" ht="13.95" customHeight="1">
      <c r="B11353" s="16"/>
    </row>
    <row r="11354" spans="2:2" ht="13.95" customHeight="1">
      <c r="B11354" s="16"/>
    </row>
    <row r="11355" spans="2:2" ht="13.95" customHeight="1">
      <c r="B11355" s="16"/>
    </row>
    <row r="11356" spans="2:2" ht="13.95" customHeight="1">
      <c r="B11356" s="16"/>
    </row>
    <row r="11357" spans="2:2" ht="13.95" customHeight="1">
      <c r="B11357" s="16"/>
    </row>
    <row r="11358" spans="2:2" ht="13.95" customHeight="1">
      <c r="B11358" s="16"/>
    </row>
    <row r="11359" spans="2:2" ht="13.95" customHeight="1">
      <c r="B11359" s="16"/>
    </row>
    <row r="11360" spans="2:2" ht="13.95" customHeight="1">
      <c r="B11360" s="16"/>
    </row>
    <row r="11361" spans="2:2" ht="13.95" customHeight="1">
      <c r="B11361" s="16"/>
    </row>
    <row r="11362" spans="2:2" ht="13.95" customHeight="1">
      <c r="B11362" s="16"/>
    </row>
    <row r="11363" spans="2:2" ht="13.95" customHeight="1">
      <c r="B11363" s="16"/>
    </row>
    <row r="11364" spans="2:2" ht="13.95" customHeight="1">
      <c r="B11364" s="16"/>
    </row>
    <row r="11365" spans="2:2" ht="13.95" customHeight="1">
      <c r="B11365" s="16"/>
    </row>
    <row r="11366" spans="2:2" ht="13.95" customHeight="1">
      <c r="B11366" s="16"/>
    </row>
    <row r="11367" spans="2:2" ht="13.95" customHeight="1">
      <c r="B11367" s="16"/>
    </row>
    <row r="11368" spans="2:2" ht="13.95" customHeight="1">
      <c r="B11368" s="16"/>
    </row>
    <row r="11369" spans="2:2" ht="13.95" customHeight="1">
      <c r="B11369" s="16"/>
    </row>
    <row r="11370" spans="2:2" ht="13.95" customHeight="1">
      <c r="B11370" s="16"/>
    </row>
    <row r="11371" spans="2:2" ht="13.95" customHeight="1">
      <c r="B11371" s="16"/>
    </row>
    <row r="11372" spans="2:2" ht="13.95" customHeight="1">
      <c r="B11372" s="16"/>
    </row>
    <row r="11373" spans="2:2" ht="13.95" customHeight="1">
      <c r="B11373" s="16"/>
    </row>
    <row r="11374" spans="2:2" ht="13.95" customHeight="1">
      <c r="B11374" s="16"/>
    </row>
    <row r="11375" spans="2:2" ht="13.95" customHeight="1">
      <c r="B11375" s="16"/>
    </row>
    <row r="11376" spans="2:2" ht="13.95" customHeight="1">
      <c r="B11376" s="16"/>
    </row>
    <row r="11377" spans="2:2" ht="13.95" customHeight="1">
      <c r="B11377" s="16"/>
    </row>
    <row r="11378" spans="2:2" ht="13.95" customHeight="1">
      <c r="B11378" s="16"/>
    </row>
    <row r="11379" spans="2:2" ht="13.95" customHeight="1">
      <c r="B11379" s="16"/>
    </row>
    <row r="11380" spans="2:2" ht="13.95" customHeight="1">
      <c r="B11380" s="16"/>
    </row>
    <row r="11381" spans="2:2" ht="13.95" customHeight="1">
      <c r="B11381" s="16"/>
    </row>
    <row r="11382" spans="2:2" ht="13.95" customHeight="1">
      <c r="B11382" s="16"/>
    </row>
    <row r="11383" spans="2:2" ht="13.95" customHeight="1">
      <c r="B11383" s="16"/>
    </row>
    <row r="11384" spans="2:2" ht="13.95" customHeight="1">
      <c r="B11384" s="16"/>
    </row>
    <row r="11385" spans="2:2" ht="13.95" customHeight="1">
      <c r="B11385" s="16"/>
    </row>
    <row r="11386" spans="2:2" ht="13.95" customHeight="1">
      <c r="B11386" s="16"/>
    </row>
    <row r="11387" spans="2:2" ht="13.95" customHeight="1">
      <c r="B11387" s="16"/>
    </row>
    <row r="11388" spans="2:2" ht="13.95" customHeight="1">
      <c r="B11388" s="16"/>
    </row>
    <row r="11389" spans="2:2" ht="13.95" customHeight="1">
      <c r="B11389" s="16"/>
    </row>
    <row r="11390" spans="2:2" ht="13.95" customHeight="1">
      <c r="B11390" s="16"/>
    </row>
    <row r="11391" spans="2:2" ht="13.95" customHeight="1">
      <c r="B11391" s="16"/>
    </row>
    <row r="11392" spans="2:2" ht="13.95" customHeight="1">
      <c r="B11392" s="16"/>
    </row>
    <row r="11393" spans="2:2" ht="13.95" customHeight="1">
      <c r="B11393" s="16"/>
    </row>
    <row r="11394" spans="2:2" ht="13.95" customHeight="1">
      <c r="B11394" s="16"/>
    </row>
    <row r="11395" spans="2:2" ht="13.95" customHeight="1">
      <c r="B11395" s="16"/>
    </row>
    <row r="11396" spans="2:2" ht="13.95" customHeight="1">
      <c r="B11396" s="16"/>
    </row>
    <row r="11397" spans="2:2" ht="13.95" customHeight="1">
      <c r="B11397" s="16"/>
    </row>
    <row r="11398" spans="2:2" ht="13.95" customHeight="1">
      <c r="B11398" s="16"/>
    </row>
    <row r="11399" spans="2:2" ht="13.95" customHeight="1">
      <c r="B11399" s="16"/>
    </row>
    <row r="11400" spans="2:2" ht="13.95" customHeight="1">
      <c r="B11400" s="16"/>
    </row>
    <row r="11401" spans="2:2" ht="13.95" customHeight="1">
      <c r="B11401" s="16"/>
    </row>
    <row r="11402" spans="2:2" ht="13.95" customHeight="1">
      <c r="B11402" s="16"/>
    </row>
    <row r="11403" spans="2:2" ht="13.95" customHeight="1">
      <c r="B11403" s="16"/>
    </row>
    <row r="11404" spans="2:2" ht="13.95" customHeight="1">
      <c r="B11404" s="16"/>
    </row>
    <row r="11405" spans="2:2" ht="13.95" customHeight="1">
      <c r="B11405" s="16"/>
    </row>
    <row r="11406" spans="2:2" ht="13.95" customHeight="1">
      <c r="B11406" s="16"/>
    </row>
    <row r="11407" spans="2:2" ht="13.95" customHeight="1">
      <c r="B11407" s="16"/>
    </row>
    <row r="11408" spans="2:2" ht="13.95" customHeight="1">
      <c r="B11408" s="16"/>
    </row>
    <row r="11409" spans="2:2" ht="13.95" customHeight="1">
      <c r="B11409" s="16"/>
    </row>
    <row r="11410" spans="2:2" ht="13.95" customHeight="1">
      <c r="B11410" s="16"/>
    </row>
    <row r="11411" spans="2:2" ht="13.95" customHeight="1">
      <c r="B11411" s="16"/>
    </row>
    <row r="11412" spans="2:2" ht="13.95" customHeight="1">
      <c r="B11412" s="16"/>
    </row>
    <row r="11413" spans="2:2" ht="13.95" customHeight="1">
      <c r="B11413" s="16"/>
    </row>
    <row r="11414" spans="2:2" ht="13.95" customHeight="1">
      <c r="B11414" s="16"/>
    </row>
    <row r="11415" spans="2:2" ht="13.95" customHeight="1">
      <c r="B11415" s="16"/>
    </row>
    <row r="11416" spans="2:2" ht="13.95" customHeight="1">
      <c r="B11416" s="16"/>
    </row>
    <row r="11417" spans="2:2" ht="13.95" customHeight="1">
      <c r="B11417" s="16"/>
    </row>
    <row r="11418" spans="2:2" ht="13.95" customHeight="1">
      <c r="B11418" s="16"/>
    </row>
    <row r="11419" spans="2:2" ht="13.95" customHeight="1">
      <c r="B11419" s="16"/>
    </row>
    <row r="11420" spans="2:2" ht="13.95" customHeight="1">
      <c r="B11420" s="16"/>
    </row>
    <row r="11421" spans="2:2" ht="13.95" customHeight="1">
      <c r="B11421" s="16"/>
    </row>
    <row r="11422" spans="2:2" ht="13.95" customHeight="1">
      <c r="B11422" s="16"/>
    </row>
    <row r="11423" spans="2:2" ht="13.95" customHeight="1">
      <c r="B11423" s="16"/>
    </row>
    <row r="11424" spans="2:2" ht="13.95" customHeight="1">
      <c r="B11424" s="16"/>
    </row>
    <row r="11425" spans="2:2" ht="13.95" customHeight="1">
      <c r="B11425" s="16"/>
    </row>
    <row r="11426" spans="2:2" ht="13.95" customHeight="1">
      <c r="B11426" s="16"/>
    </row>
    <row r="11427" spans="2:2" ht="13.95" customHeight="1">
      <c r="B11427" s="16"/>
    </row>
    <row r="11428" spans="2:2" ht="13.95" customHeight="1">
      <c r="B11428" s="16"/>
    </row>
    <row r="11429" spans="2:2" ht="13.95" customHeight="1">
      <c r="B11429" s="16"/>
    </row>
    <row r="11430" spans="2:2" ht="13.95" customHeight="1">
      <c r="B11430" s="16"/>
    </row>
    <row r="11431" spans="2:2" ht="13.95" customHeight="1">
      <c r="B11431" s="16"/>
    </row>
    <row r="11432" spans="2:2" ht="13.95" customHeight="1">
      <c r="B11432" s="16"/>
    </row>
    <row r="11433" spans="2:2" ht="13.95" customHeight="1">
      <c r="B11433" s="16"/>
    </row>
    <row r="11434" spans="2:2" ht="13.95" customHeight="1">
      <c r="B11434" s="16"/>
    </row>
    <row r="11435" spans="2:2" ht="13.95" customHeight="1">
      <c r="B11435" s="16"/>
    </row>
    <row r="11436" spans="2:2" ht="13.95" customHeight="1">
      <c r="B11436" s="16"/>
    </row>
    <row r="11437" spans="2:2" ht="13.95" customHeight="1">
      <c r="B11437" s="16"/>
    </row>
    <row r="11438" spans="2:2" ht="13.95" customHeight="1">
      <c r="B11438" s="16"/>
    </row>
    <row r="11439" spans="2:2" ht="13.95" customHeight="1">
      <c r="B11439" s="16"/>
    </row>
    <row r="11440" spans="2:2" ht="13.95" customHeight="1">
      <c r="B11440" s="16"/>
    </row>
    <row r="11441" spans="2:2" ht="13.95" customHeight="1">
      <c r="B11441" s="16"/>
    </row>
    <row r="11442" spans="2:2" ht="13.95" customHeight="1">
      <c r="B11442" s="16"/>
    </row>
    <row r="11443" spans="2:2" ht="13.95" customHeight="1">
      <c r="B11443" s="16"/>
    </row>
    <row r="11444" spans="2:2" ht="13.95" customHeight="1">
      <c r="B11444" s="16"/>
    </row>
    <row r="11445" spans="2:2" ht="13.95" customHeight="1">
      <c r="B11445" s="16"/>
    </row>
    <row r="11446" spans="2:2" ht="13.95" customHeight="1">
      <c r="B11446" s="16"/>
    </row>
    <row r="11447" spans="2:2" ht="13.95" customHeight="1">
      <c r="B11447" s="16"/>
    </row>
    <row r="11448" spans="2:2" ht="13.95" customHeight="1">
      <c r="B11448" s="16"/>
    </row>
    <row r="11449" spans="2:2" ht="13.95" customHeight="1">
      <c r="B11449" s="16"/>
    </row>
    <row r="11450" spans="2:2" ht="13.95" customHeight="1">
      <c r="B11450" s="16"/>
    </row>
    <row r="11451" spans="2:2" ht="13.95" customHeight="1">
      <c r="B11451" s="16"/>
    </row>
    <row r="11452" spans="2:2" ht="13.95" customHeight="1">
      <c r="B11452" s="16"/>
    </row>
    <row r="11453" spans="2:2" ht="13.95" customHeight="1">
      <c r="B11453" s="16"/>
    </row>
    <row r="11454" spans="2:2" ht="13.95" customHeight="1">
      <c r="B11454" s="16"/>
    </row>
    <row r="11455" spans="2:2" ht="13.95" customHeight="1">
      <c r="B11455" s="16"/>
    </row>
    <row r="11456" spans="2:2" ht="13.95" customHeight="1">
      <c r="B11456" s="16"/>
    </row>
    <row r="11457" spans="2:2" ht="13.95" customHeight="1">
      <c r="B11457" s="16"/>
    </row>
    <row r="11458" spans="2:2" ht="13.95" customHeight="1">
      <c r="B11458" s="16"/>
    </row>
    <row r="11459" spans="2:2" ht="13.95" customHeight="1">
      <c r="B11459" s="16"/>
    </row>
    <row r="11460" spans="2:2" ht="13.95" customHeight="1">
      <c r="B11460" s="16"/>
    </row>
    <row r="11461" spans="2:2" ht="13.95" customHeight="1">
      <c r="B11461" s="16"/>
    </row>
    <row r="11462" spans="2:2" ht="13.95" customHeight="1">
      <c r="B11462" s="16"/>
    </row>
    <row r="11463" spans="2:2" ht="13.95" customHeight="1">
      <c r="B11463" s="16"/>
    </row>
    <row r="11464" spans="2:2" ht="13.95" customHeight="1">
      <c r="B11464" s="16"/>
    </row>
    <row r="11465" spans="2:2" ht="13.95" customHeight="1">
      <c r="B11465" s="16"/>
    </row>
    <row r="11466" spans="2:2" ht="13.95" customHeight="1">
      <c r="B11466" s="16"/>
    </row>
    <row r="11467" spans="2:2" ht="13.95" customHeight="1">
      <c r="B11467" s="16"/>
    </row>
    <row r="11468" spans="2:2" ht="13.95" customHeight="1">
      <c r="B11468" s="16"/>
    </row>
    <row r="11469" spans="2:2" ht="13.95" customHeight="1">
      <c r="B11469" s="16"/>
    </row>
    <row r="11470" spans="2:2" ht="13.95" customHeight="1">
      <c r="B11470" s="16"/>
    </row>
    <row r="11471" spans="2:2" ht="13.95" customHeight="1">
      <c r="B11471" s="16"/>
    </row>
    <row r="11472" spans="2:2" ht="13.95" customHeight="1">
      <c r="B11472" s="16"/>
    </row>
    <row r="11473" spans="2:2" ht="13.95" customHeight="1">
      <c r="B11473" s="16"/>
    </row>
    <row r="11474" spans="2:2" ht="13.95" customHeight="1">
      <c r="B11474" s="16"/>
    </row>
    <row r="11475" spans="2:2" ht="13.95" customHeight="1">
      <c r="B11475" s="16"/>
    </row>
    <row r="11476" spans="2:2" ht="13.95" customHeight="1">
      <c r="B11476" s="16"/>
    </row>
    <row r="11477" spans="2:2" ht="13.95" customHeight="1">
      <c r="B11477" s="16"/>
    </row>
    <row r="11478" spans="2:2" ht="13.95" customHeight="1">
      <c r="B11478" s="16"/>
    </row>
    <row r="11479" spans="2:2" ht="13.95" customHeight="1">
      <c r="B11479" s="16"/>
    </row>
    <row r="11480" spans="2:2" ht="13.95" customHeight="1">
      <c r="B11480" s="16"/>
    </row>
    <row r="11481" spans="2:2" ht="13.95" customHeight="1">
      <c r="B11481" s="16"/>
    </row>
    <row r="11482" spans="2:2" ht="13.95" customHeight="1">
      <c r="B11482" s="16"/>
    </row>
    <row r="11483" spans="2:2" ht="13.95" customHeight="1">
      <c r="B11483" s="16"/>
    </row>
    <row r="11484" spans="2:2" ht="13.95" customHeight="1">
      <c r="B11484" s="16"/>
    </row>
    <row r="11485" spans="2:2" ht="13.95" customHeight="1">
      <c r="B11485" s="16"/>
    </row>
    <row r="11486" spans="2:2" ht="13.95" customHeight="1">
      <c r="B11486" s="16"/>
    </row>
    <row r="11487" spans="2:2" ht="13.95" customHeight="1">
      <c r="B11487" s="16"/>
    </row>
    <row r="11488" spans="2:2" ht="13.95" customHeight="1">
      <c r="B11488" s="16"/>
    </row>
    <row r="11489" spans="2:2" ht="13.95" customHeight="1">
      <c r="B11489" s="16"/>
    </row>
    <row r="11490" spans="2:2" ht="13.95" customHeight="1">
      <c r="B11490" s="16"/>
    </row>
    <row r="11491" spans="2:2" ht="13.95" customHeight="1">
      <c r="B11491" s="16"/>
    </row>
    <row r="11492" spans="2:2" ht="13.95" customHeight="1">
      <c r="B11492" s="16"/>
    </row>
    <row r="11493" spans="2:2" ht="13.95" customHeight="1">
      <c r="B11493" s="16"/>
    </row>
    <row r="11494" spans="2:2" ht="13.95" customHeight="1">
      <c r="B11494" s="16"/>
    </row>
    <row r="11495" spans="2:2" ht="13.95" customHeight="1">
      <c r="B11495" s="16"/>
    </row>
    <row r="11496" spans="2:2" ht="13.95" customHeight="1">
      <c r="B11496" s="16"/>
    </row>
    <row r="11497" spans="2:2" ht="13.95" customHeight="1">
      <c r="B11497" s="16"/>
    </row>
    <row r="11498" spans="2:2" ht="13.95" customHeight="1">
      <c r="B11498" s="16"/>
    </row>
    <row r="11499" spans="2:2" ht="13.95" customHeight="1">
      <c r="B11499" s="16"/>
    </row>
    <row r="11500" spans="2:2" ht="13.95" customHeight="1">
      <c r="B11500" s="16"/>
    </row>
    <row r="11501" spans="2:2" ht="13.95" customHeight="1">
      <c r="B11501" s="16"/>
    </row>
    <row r="11502" spans="2:2" ht="13.95" customHeight="1">
      <c r="B11502" s="16"/>
    </row>
    <row r="11503" spans="2:2" ht="13.95" customHeight="1">
      <c r="B11503" s="16"/>
    </row>
    <row r="11504" spans="2:2" ht="13.95" customHeight="1">
      <c r="B11504" s="16"/>
    </row>
    <row r="11505" spans="2:2" ht="13.95" customHeight="1">
      <c r="B11505" s="16"/>
    </row>
    <row r="11506" spans="2:2" ht="13.95" customHeight="1">
      <c r="B11506" s="16"/>
    </row>
    <row r="11507" spans="2:2" ht="13.95" customHeight="1">
      <c r="B11507" s="16"/>
    </row>
    <row r="11508" spans="2:2" ht="13.95" customHeight="1">
      <c r="B11508" s="16"/>
    </row>
    <row r="11509" spans="2:2" ht="13.95" customHeight="1">
      <c r="B11509" s="16"/>
    </row>
    <row r="11510" spans="2:2" ht="13.95" customHeight="1">
      <c r="B11510" s="16"/>
    </row>
    <row r="11511" spans="2:2" ht="13.95" customHeight="1">
      <c r="B11511" s="16"/>
    </row>
    <row r="11512" spans="2:2" ht="13.95" customHeight="1">
      <c r="B11512" s="16"/>
    </row>
    <row r="11513" spans="2:2" ht="13.95" customHeight="1">
      <c r="B11513" s="16"/>
    </row>
    <row r="11514" spans="2:2" ht="13.95" customHeight="1">
      <c r="B11514" s="16"/>
    </row>
    <row r="11515" spans="2:2" ht="13.95" customHeight="1">
      <c r="B11515" s="16"/>
    </row>
    <row r="11516" spans="2:2" ht="13.95" customHeight="1">
      <c r="B11516" s="16"/>
    </row>
    <row r="11517" spans="2:2" ht="13.95" customHeight="1">
      <c r="B11517" s="16"/>
    </row>
    <row r="11518" spans="2:2" ht="13.95" customHeight="1">
      <c r="B11518" s="16"/>
    </row>
    <row r="11519" spans="2:2" ht="13.95" customHeight="1">
      <c r="B11519" s="16"/>
    </row>
    <row r="11520" spans="2:2" ht="13.95" customHeight="1">
      <c r="B11520" s="16"/>
    </row>
    <row r="11521" spans="2:2" ht="13.95" customHeight="1">
      <c r="B11521" s="16"/>
    </row>
    <row r="11522" spans="2:2" ht="13.95" customHeight="1">
      <c r="B11522" s="16"/>
    </row>
    <row r="11523" spans="2:2" ht="13.95" customHeight="1">
      <c r="B11523" s="16"/>
    </row>
    <row r="11524" spans="2:2" ht="13.95" customHeight="1">
      <c r="B11524" s="16"/>
    </row>
    <row r="11525" spans="2:2" ht="13.95" customHeight="1">
      <c r="B11525" s="16"/>
    </row>
    <row r="11526" spans="2:2" ht="13.95" customHeight="1">
      <c r="B11526" s="16"/>
    </row>
    <row r="11527" spans="2:2" ht="13.95" customHeight="1">
      <c r="B11527" s="16"/>
    </row>
    <row r="11528" spans="2:2" ht="13.95" customHeight="1">
      <c r="B11528" s="16"/>
    </row>
    <row r="11529" spans="2:2" ht="13.95" customHeight="1">
      <c r="B11529" s="16"/>
    </row>
    <row r="11530" spans="2:2" ht="13.95" customHeight="1">
      <c r="B11530" s="16"/>
    </row>
    <row r="11531" spans="2:2" ht="13.95" customHeight="1">
      <c r="B11531" s="16"/>
    </row>
    <row r="11532" spans="2:2" ht="13.95" customHeight="1">
      <c r="B11532" s="16"/>
    </row>
    <row r="11533" spans="2:2" ht="13.95" customHeight="1">
      <c r="B11533" s="16"/>
    </row>
    <row r="11534" spans="2:2" ht="13.95" customHeight="1">
      <c r="B11534" s="16"/>
    </row>
    <row r="11535" spans="2:2" ht="13.95" customHeight="1">
      <c r="B11535" s="16"/>
    </row>
    <row r="11536" spans="2:2" ht="13.95" customHeight="1">
      <c r="B11536" s="16"/>
    </row>
    <row r="11537" spans="2:2" ht="13.95" customHeight="1">
      <c r="B11537" s="16"/>
    </row>
    <row r="11538" spans="2:2" ht="13.95" customHeight="1">
      <c r="B11538" s="16"/>
    </row>
    <row r="11539" spans="2:2" ht="13.95" customHeight="1">
      <c r="B11539" s="16"/>
    </row>
    <row r="11540" spans="2:2" ht="13.95" customHeight="1">
      <c r="B11540" s="16"/>
    </row>
    <row r="11541" spans="2:2" ht="13.95" customHeight="1">
      <c r="B11541" s="16"/>
    </row>
    <row r="11542" spans="2:2" ht="13.95" customHeight="1">
      <c r="B11542" s="16"/>
    </row>
    <row r="11543" spans="2:2" ht="13.95" customHeight="1">
      <c r="B11543" s="16"/>
    </row>
    <row r="11544" spans="2:2" ht="13.95" customHeight="1">
      <c r="B11544" s="16"/>
    </row>
    <row r="11545" spans="2:2" ht="13.95" customHeight="1">
      <c r="B11545" s="16"/>
    </row>
    <row r="11546" spans="2:2" ht="13.95" customHeight="1">
      <c r="B11546" s="16"/>
    </row>
    <row r="11547" spans="2:2" ht="13.95" customHeight="1">
      <c r="B11547" s="16"/>
    </row>
    <row r="11548" spans="2:2" ht="13.95" customHeight="1">
      <c r="B11548" s="16"/>
    </row>
    <row r="11549" spans="2:2" ht="13.95" customHeight="1">
      <c r="B11549" s="16"/>
    </row>
    <row r="11550" spans="2:2" ht="13.95" customHeight="1">
      <c r="B11550" s="16"/>
    </row>
    <row r="11551" spans="2:2" ht="13.95" customHeight="1">
      <c r="B11551" s="16"/>
    </row>
    <row r="11552" spans="2:2" ht="13.95" customHeight="1">
      <c r="B11552" s="16"/>
    </row>
    <row r="11553" spans="2:2" ht="13.95" customHeight="1">
      <c r="B11553" s="16"/>
    </row>
    <row r="11554" spans="2:2" ht="13.95" customHeight="1">
      <c r="B11554" s="16"/>
    </row>
    <row r="11555" spans="2:2" ht="13.95" customHeight="1">
      <c r="B11555" s="16"/>
    </row>
    <row r="11556" spans="2:2" ht="13.95" customHeight="1">
      <c r="B11556" s="16"/>
    </row>
    <row r="11557" spans="2:2" ht="13.95" customHeight="1">
      <c r="B11557" s="16"/>
    </row>
    <row r="11558" spans="2:2" ht="13.95" customHeight="1">
      <c r="B11558" s="16"/>
    </row>
    <row r="11559" spans="2:2" ht="13.95" customHeight="1">
      <c r="B11559" s="16"/>
    </row>
    <row r="11560" spans="2:2" ht="13.95" customHeight="1">
      <c r="B11560" s="16"/>
    </row>
    <row r="11561" spans="2:2" ht="13.95" customHeight="1">
      <c r="B11561" s="16"/>
    </row>
    <row r="11562" spans="2:2" ht="13.95" customHeight="1">
      <c r="B11562" s="16"/>
    </row>
    <row r="11563" spans="2:2" ht="13.95" customHeight="1">
      <c r="B11563" s="16"/>
    </row>
    <row r="11564" spans="2:2" ht="13.95" customHeight="1">
      <c r="B11564" s="16"/>
    </row>
    <row r="11565" spans="2:2" ht="13.95" customHeight="1">
      <c r="B11565" s="16"/>
    </row>
    <row r="11566" spans="2:2" ht="13.95" customHeight="1">
      <c r="B11566" s="16"/>
    </row>
    <row r="11567" spans="2:2" ht="13.95" customHeight="1">
      <c r="B11567" s="16"/>
    </row>
    <row r="11568" spans="2:2" ht="13.95" customHeight="1">
      <c r="B11568" s="16"/>
    </row>
    <row r="11569" spans="2:2" ht="13.95" customHeight="1">
      <c r="B11569" s="16"/>
    </row>
    <row r="11570" spans="2:2" ht="13.95" customHeight="1">
      <c r="B11570" s="16"/>
    </row>
    <row r="11571" spans="2:2" ht="13.95" customHeight="1">
      <c r="B11571" s="16"/>
    </row>
    <row r="11572" spans="2:2" ht="13.95" customHeight="1">
      <c r="B11572" s="16"/>
    </row>
    <row r="11573" spans="2:2" ht="13.95" customHeight="1">
      <c r="B11573" s="16"/>
    </row>
    <row r="11574" spans="2:2" ht="13.95" customHeight="1">
      <c r="B11574" s="16"/>
    </row>
    <row r="11575" spans="2:2" ht="13.95" customHeight="1">
      <c r="B11575" s="16"/>
    </row>
    <row r="11576" spans="2:2" ht="13.95" customHeight="1">
      <c r="B11576" s="16"/>
    </row>
    <row r="11577" spans="2:2" ht="13.95" customHeight="1">
      <c r="B11577" s="16"/>
    </row>
    <row r="11578" spans="2:2" ht="13.95" customHeight="1">
      <c r="B11578" s="16"/>
    </row>
    <row r="11579" spans="2:2" ht="13.95" customHeight="1">
      <c r="B11579" s="16"/>
    </row>
    <row r="11580" spans="2:2" ht="13.95" customHeight="1">
      <c r="B11580" s="16"/>
    </row>
    <row r="11581" spans="2:2" ht="13.95" customHeight="1">
      <c r="B11581" s="16"/>
    </row>
    <row r="11582" spans="2:2" ht="13.95" customHeight="1">
      <c r="B11582" s="16"/>
    </row>
    <row r="11583" spans="2:2" ht="13.95" customHeight="1">
      <c r="B11583" s="16"/>
    </row>
    <row r="11584" spans="2:2" ht="13.95" customHeight="1">
      <c r="B11584" s="16"/>
    </row>
    <row r="11585" spans="2:2" ht="13.95" customHeight="1">
      <c r="B11585" s="16"/>
    </row>
    <row r="11586" spans="2:2" ht="13.95" customHeight="1">
      <c r="B11586" s="16"/>
    </row>
    <row r="11587" spans="2:2" ht="13.95" customHeight="1">
      <c r="B11587" s="16"/>
    </row>
    <row r="11588" spans="2:2" ht="13.95" customHeight="1">
      <c r="B11588" s="16"/>
    </row>
    <row r="11589" spans="2:2" ht="13.95" customHeight="1">
      <c r="B11589" s="16"/>
    </row>
    <row r="11590" spans="2:2" ht="13.95" customHeight="1">
      <c r="B11590" s="16"/>
    </row>
    <row r="11591" spans="2:2" ht="13.95" customHeight="1">
      <c r="B11591" s="16"/>
    </row>
    <row r="11592" spans="2:2" ht="13.95" customHeight="1">
      <c r="B11592" s="16"/>
    </row>
    <row r="11593" spans="2:2" ht="13.95" customHeight="1">
      <c r="B11593" s="16"/>
    </row>
    <row r="11594" spans="2:2" ht="13.95" customHeight="1">
      <c r="B11594" s="16"/>
    </row>
    <row r="11595" spans="2:2" ht="13.95" customHeight="1">
      <c r="B11595" s="16"/>
    </row>
    <row r="11596" spans="2:2" ht="13.95" customHeight="1">
      <c r="B11596" s="16"/>
    </row>
    <row r="11597" spans="2:2" ht="13.95" customHeight="1">
      <c r="B11597" s="16"/>
    </row>
    <row r="11598" spans="2:2" ht="13.95" customHeight="1">
      <c r="B11598" s="16"/>
    </row>
    <row r="11599" spans="2:2" ht="13.95" customHeight="1">
      <c r="B11599" s="16"/>
    </row>
    <row r="11600" spans="2:2" ht="13.95" customHeight="1">
      <c r="B11600" s="16"/>
    </row>
    <row r="11601" spans="2:2" ht="13.95" customHeight="1">
      <c r="B11601" s="16"/>
    </row>
    <row r="11602" spans="2:2" ht="13.95" customHeight="1">
      <c r="B11602" s="16"/>
    </row>
    <row r="11603" spans="2:2" ht="13.95" customHeight="1">
      <c r="B11603" s="16"/>
    </row>
    <row r="11604" spans="2:2" ht="13.95" customHeight="1">
      <c r="B11604" s="16"/>
    </row>
    <row r="11605" spans="2:2" ht="13.95" customHeight="1">
      <c r="B11605" s="16"/>
    </row>
    <row r="11606" spans="2:2" ht="13.95" customHeight="1">
      <c r="B11606" s="16"/>
    </row>
    <row r="11607" spans="2:2" ht="13.95" customHeight="1">
      <c r="B11607" s="16"/>
    </row>
    <row r="11608" spans="2:2" ht="13.95" customHeight="1">
      <c r="B11608" s="16"/>
    </row>
    <row r="11609" spans="2:2" ht="13.95" customHeight="1">
      <c r="B11609" s="16"/>
    </row>
    <row r="11610" spans="2:2" ht="13.95" customHeight="1">
      <c r="B11610" s="16"/>
    </row>
    <row r="11611" spans="2:2" ht="13.95" customHeight="1">
      <c r="B11611" s="16"/>
    </row>
    <row r="11612" spans="2:2" ht="13.95" customHeight="1">
      <c r="B11612" s="16"/>
    </row>
    <row r="11613" spans="2:2" ht="13.95" customHeight="1">
      <c r="B11613" s="16"/>
    </row>
    <row r="11614" spans="2:2" ht="13.95" customHeight="1">
      <c r="B11614" s="16"/>
    </row>
    <row r="11615" spans="2:2" ht="13.95" customHeight="1">
      <c r="B11615" s="16"/>
    </row>
    <row r="11616" spans="2:2" ht="13.95" customHeight="1">
      <c r="B11616" s="16"/>
    </row>
    <row r="11617" spans="2:2" ht="13.95" customHeight="1">
      <c r="B11617" s="16"/>
    </row>
    <row r="11618" spans="2:2" ht="13.95" customHeight="1">
      <c r="B11618" s="16"/>
    </row>
    <row r="11619" spans="2:2" ht="13.95" customHeight="1">
      <c r="B11619" s="16"/>
    </row>
    <row r="11620" spans="2:2" ht="13.95" customHeight="1">
      <c r="B11620" s="16"/>
    </row>
    <row r="11621" spans="2:2" ht="13.95" customHeight="1">
      <c r="B11621" s="16"/>
    </row>
    <row r="11622" spans="2:2" ht="13.95" customHeight="1">
      <c r="B11622" s="16"/>
    </row>
    <row r="11623" spans="2:2" ht="13.95" customHeight="1">
      <c r="B11623" s="16"/>
    </row>
    <row r="11624" spans="2:2" ht="13.95" customHeight="1">
      <c r="B11624" s="16"/>
    </row>
    <row r="11625" spans="2:2" ht="13.95" customHeight="1">
      <c r="B11625" s="16"/>
    </row>
    <row r="11626" spans="2:2" ht="13.95" customHeight="1">
      <c r="B11626" s="16"/>
    </row>
    <row r="11627" spans="2:2" ht="13.95" customHeight="1">
      <c r="B11627" s="16"/>
    </row>
    <row r="11628" spans="2:2" ht="13.95" customHeight="1">
      <c r="B11628" s="16"/>
    </row>
    <row r="11629" spans="2:2" ht="13.95" customHeight="1">
      <c r="B11629" s="16"/>
    </row>
    <row r="11630" spans="2:2" ht="13.95" customHeight="1">
      <c r="B11630" s="16"/>
    </row>
    <row r="11631" spans="2:2" ht="13.95" customHeight="1">
      <c r="B11631" s="16"/>
    </row>
    <row r="11632" spans="2:2" ht="13.95" customHeight="1">
      <c r="B11632" s="16"/>
    </row>
    <row r="11633" spans="2:2" ht="13.95" customHeight="1">
      <c r="B11633" s="16"/>
    </row>
    <row r="11634" spans="2:2" ht="13.95" customHeight="1">
      <c r="B11634" s="16"/>
    </row>
    <row r="11635" spans="2:2" ht="13.95" customHeight="1">
      <c r="B11635" s="16"/>
    </row>
    <row r="11636" spans="2:2" ht="13.95" customHeight="1">
      <c r="B11636" s="16"/>
    </row>
    <row r="11637" spans="2:2" ht="13.95" customHeight="1">
      <c r="B11637" s="16"/>
    </row>
    <row r="11638" spans="2:2" ht="13.95" customHeight="1">
      <c r="B11638" s="16"/>
    </row>
    <row r="11639" spans="2:2" ht="13.95" customHeight="1">
      <c r="B11639" s="16"/>
    </row>
    <row r="11640" spans="2:2" ht="13.95" customHeight="1">
      <c r="B11640" s="16"/>
    </row>
    <row r="11641" spans="2:2" ht="13.95" customHeight="1">
      <c r="B11641" s="16"/>
    </row>
    <row r="11642" spans="2:2" ht="13.95" customHeight="1">
      <c r="B11642" s="16"/>
    </row>
    <row r="11643" spans="2:2" ht="13.95" customHeight="1">
      <c r="B11643" s="16"/>
    </row>
    <row r="11644" spans="2:2" ht="13.95" customHeight="1">
      <c r="B11644" s="16"/>
    </row>
    <row r="11645" spans="2:2" ht="13.95" customHeight="1">
      <c r="B11645" s="16"/>
    </row>
    <row r="11646" spans="2:2" ht="13.95" customHeight="1">
      <c r="B11646" s="16"/>
    </row>
    <row r="11647" spans="2:2" ht="13.95" customHeight="1">
      <c r="B11647" s="16"/>
    </row>
    <row r="11648" spans="2:2" ht="13.95" customHeight="1">
      <c r="B11648" s="16"/>
    </row>
    <row r="11649" spans="2:2" ht="13.95" customHeight="1">
      <c r="B11649" s="16"/>
    </row>
    <row r="11650" spans="2:2" ht="13.95" customHeight="1">
      <c r="B11650" s="16"/>
    </row>
    <row r="11651" spans="2:2" ht="13.95" customHeight="1">
      <c r="B11651" s="16"/>
    </row>
    <row r="11652" spans="2:2" ht="13.95" customHeight="1">
      <c r="B11652" s="16"/>
    </row>
    <row r="11653" spans="2:2" ht="13.95" customHeight="1">
      <c r="B11653" s="16"/>
    </row>
    <row r="11654" spans="2:2" ht="13.95" customHeight="1">
      <c r="B11654" s="16"/>
    </row>
    <row r="11655" spans="2:2" ht="13.95" customHeight="1">
      <c r="B11655" s="16"/>
    </row>
    <row r="11656" spans="2:2" ht="13.95" customHeight="1">
      <c r="B11656" s="16"/>
    </row>
    <row r="11657" spans="2:2" ht="13.95" customHeight="1">
      <c r="B11657" s="16"/>
    </row>
    <row r="11658" spans="2:2" ht="13.95" customHeight="1">
      <c r="B11658" s="16"/>
    </row>
    <row r="11659" spans="2:2" ht="13.95" customHeight="1">
      <c r="B11659" s="16"/>
    </row>
    <row r="11660" spans="2:2" ht="13.95" customHeight="1">
      <c r="B11660" s="16"/>
    </row>
    <row r="11661" spans="2:2" ht="13.95" customHeight="1">
      <c r="B11661" s="16"/>
    </row>
    <row r="11662" spans="2:2" ht="13.95" customHeight="1">
      <c r="B11662" s="16"/>
    </row>
    <row r="11663" spans="2:2" ht="13.95" customHeight="1">
      <c r="B11663" s="16"/>
    </row>
    <row r="11664" spans="2:2" ht="13.95" customHeight="1">
      <c r="B11664" s="16"/>
    </row>
    <row r="11665" spans="2:2" ht="13.95" customHeight="1">
      <c r="B11665" s="16"/>
    </row>
    <row r="11666" spans="2:2" ht="13.95" customHeight="1">
      <c r="B11666" s="16"/>
    </row>
    <row r="11667" spans="2:2" ht="13.95" customHeight="1">
      <c r="B11667" s="16"/>
    </row>
    <row r="11668" spans="2:2" ht="13.95" customHeight="1">
      <c r="B11668" s="16"/>
    </row>
    <row r="11669" spans="2:2" ht="13.95" customHeight="1">
      <c r="B11669" s="16"/>
    </row>
    <row r="11670" spans="2:2" ht="13.95" customHeight="1">
      <c r="B11670" s="16"/>
    </row>
    <row r="11671" spans="2:2" ht="13.95" customHeight="1">
      <c r="B11671" s="16"/>
    </row>
    <row r="11672" spans="2:2" ht="13.95" customHeight="1">
      <c r="B11672" s="16"/>
    </row>
    <row r="11673" spans="2:2" ht="13.95" customHeight="1">
      <c r="B11673" s="16"/>
    </row>
    <row r="11674" spans="2:2" ht="13.95" customHeight="1">
      <c r="B11674" s="16"/>
    </row>
    <row r="11675" spans="2:2" ht="13.95" customHeight="1">
      <c r="B11675" s="16"/>
    </row>
    <row r="11676" spans="2:2" ht="13.95" customHeight="1">
      <c r="B11676" s="16"/>
    </row>
    <row r="11677" spans="2:2" ht="13.95" customHeight="1">
      <c r="B11677" s="16"/>
    </row>
    <row r="11678" spans="2:2" ht="13.95" customHeight="1">
      <c r="B11678" s="16"/>
    </row>
    <row r="11679" spans="2:2" ht="13.95" customHeight="1">
      <c r="B11679" s="16"/>
    </row>
    <row r="11680" spans="2:2" ht="13.95" customHeight="1">
      <c r="B11680" s="16"/>
    </row>
    <row r="11681" spans="2:2" ht="13.95" customHeight="1">
      <c r="B11681" s="16"/>
    </row>
    <row r="11682" spans="2:2" ht="13.95" customHeight="1">
      <c r="B11682" s="16"/>
    </row>
    <row r="11683" spans="2:2" ht="13.95" customHeight="1">
      <c r="B11683" s="16"/>
    </row>
    <row r="11684" spans="2:2" ht="13.95" customHeight="1">
      <c r="B11684" s="16"/>
    </row>
    <row r="11685" spans="2:2" ht="13.95" customHeight="1">
      <c r="B11685" s="16"/>
    </row>
    <row r="11686" spans="2:2" ht="13.95" customHeight="1">
      <c r="B11686" s="16"/>
    </row>
    <row r="11687" spans="2:2" ht="13.95" customHeight="1">
      <c r="B11687" s="16"/>
    </row>
    <row r="11688" spans="2:2" ht="13.95" customHeight="1">
      <c r="B11688" s="16"/>
    </row>
    <row r="11689" spans="2:2" ht="13.95" customHeight="1">
      <c r="B11689" s="16"/>
    </row>
    <row r="11690" spans="2:2" ht="13.95" customHeight="1">
      <c r="B11690" s="16"/>
    </row>
    <row r="11691" spans="2:2" ht="13.95" customHeight="1">
      <c r="B11691" s="16"/>
    </row>
    <row r="11692" spans="2:2" ht="13.95" customHeight="1">
      <c r="B11692" s="16"/>
    </row>
    <row r="11693" spans="2:2" ht="13.95" customHeight="1">
      <c r="B11693" s="16"/>
    </row>
    <row r="11694" spans="2:2" ht="13.95" customHeight="1">
      <c r="B11694" s="16"/>
    </row>
    <row r="11695" spans="2:2" ht="13.95" customHeight="1">
      <c r="B11695" s="16"/>
    </row>
    <row r="11696" spans="2:2" ht="13.95" customHeight="1">
      <c r="B11696" s="16"/>
    </row>
    <row r="11697" spans="2:2" ht="13.95" customHeight="1">
      <c r="B11697" s="16"/>
    </row>
    <row r="11698" spans="2:2" ht="13.95" customHeight="1">
      <c r="B11698" s="16"/>
    </row>
    <row r="11699" spans="2:2" ht="13.95" customHeight="1">
      <c r="B11699" s="16"/>
    </row>
    <row r="11700" spans="2:2" ht="13.95" customHeight="1">
      <c r="B11700" s="16"/>
    </row>
    <row r="11701" spans="2:2" ht="13.95" customHeight="1">
      <c r="B11701" s="16"/>
    </row>
    <row r="11702" spans="2:2" ht="13.95" customHeight="1">
      <c r="B11702" s="16"/>
    </row>
    <row r="11703" spans="2:2" ht="13.95" customHeight="1">
      <c r="B11703" s="16"/>
    </row>
    <row r="11704" spans="2:2" ht="13.95" customHeight="1">
      <c r="B11704" s="16"/>
    </row>
    <row r="11705" spans="2:2" ht="13.95" customHeight="1">
      <c r="B11705" s="16"/>
    </row>
    <row r="11706" spans="2:2" ht="13.95" customHeight="1">
      <c r="B11706" s="16"/>
    </row>
    <row r="11707" spans="2:2" ht="13.95" customHeight="1">
      <c r="B11707" s="16"/>
    </row>
    <row r="11708" spans="2:2" ht="13.95" customHeight="1">
      <c r="B11708" s="16"/>
    </row>
    <row r="11709" spans="2:2" ht="13.95" customHeight="1">
      <c r="B11709" s="16"/>
    </row>
    <row r="11710" spans="2:2" ht="13.95" customHeight="1">
      <c r="B11710" s="16"/>
    </row>
    <row r="11711" spans="2:2" ht="13.95" customHeight="1">
      <c r="B11711" s="16"/>
    </row>
    <row r="11712" spans="2:2" ht="13.95" customHeight="1">
      <c r="B11712" s="16"/>
    </row>
    <row r="11713" spans="2:2" ht="13.95" customHeight="1">
      <c r="B11713" s="16"/>
    </row>
    <row r="11714" spans="2:2" ht="13.95" customHeight="1">
      <c r="B11714" s="16"/>
    </row>
    <row r="11715" spans="2:2" ht="13.95" customHeight="1">
      <c r="B11715" s="16"/>
    </row>
    <row r="11716" spans="2:2" ht="13.95" customHeight="1">
      <c r="B11716" s="16"/>
    </row>
    <row r="11717" spans="2:2" ht="13.95" customHeight="1">
      <c r="B11717" s="16"/>
    </row>
    <row r="11718" spans="2:2" ht="13.95" customHeight="1">
      <c r="B11718" s="16"/>
    </row>
    <row r="11719" spans="2:2" ht="13.95" customHeight="1">
      <c r="B11719" s="16"/>
    </row>
    <row r="11720" spans="2:2" ht="13.95" customHeight="1">
      <c r="B11720" s="16"/>
    </row>
    <row r="11721" spans="2:2" ht="13.95" customHeight="1">
      <c r="B11721" s="16"/>
    </row>
    <row r="11722" spans="2:2" ht="13.95" customHeight="1">
      <c r="B11722" s="16"/>
    </row>
    <row r="11723" spans="2:2" ht="13.95" customHeight="1">
      <c r="B11723" s="16"/>
    </row>
    <row r="11724" spans="2:2" ht="13.95" customHeight="1">
      <c r="B11724" s="16"/>
    </row>
    <row r="11725" spans="2:2" ht="13.95" customHeight="1">
      <c r="B11725" s="16"/>
    </row>
    <row r="11726" spans="2:2" ht="13.95" customHeight="1">
      <c r="B11726" s="16"/>
    </row>
    <row r="11727" spans="2:2" ht="13.95" customHeight="1">
      <c r="B11727" s="16"/>
    </row>
    <row r="11728" spans="2:2" ht="13.95" customHeight="1">
      <c r="B11728" s="16"/>
    </row>
    <row r="11729" spans="2:2" ht="13.95" customHeight="1">
      <c r="B11729" s="16"/>
    </row>
    <row r="11730" spans="2:2" ht="13.95" customHeight="1">
      <c r="B11730" s="16"/>
    </row>
    <row r="11731" spans="2:2" ht="13.95" customHeight="1">
      <c r="B11731" s="16"/>
    </row>
    <row r="11732" spans="2:2" ht="13.95" customHeight="1">
      <c r="B11732" s="16"/>
    </row>
    <row r="11733" spans="2:2" ht="13.95" customHeight="1">
      <c r="B11733" s="16"/>
    </row>
    <row r="11734" spans="2:2" ht="13.95" customHeight="1">
      <c r="B11734" s="16"/>
    </row>
    <row r="11735" spans="2:2" ht="13.95" customHeight="1">
      <c r="B11735" s="16"/>
    </row>
    <row r="11736" spans="2:2" ht="13.95" customHeight="1">
      <c r="B11736" s="16"/>
    </row>
    <row r="11737" spans="2:2" ht="13.95" customHeight="1">
      <c r="B11737" s="16"/>
    </row>
    <row r="11738" spans="2:2" ht="13.95" customHeight="1">
      <c r="B11738" s="16"/>
    </row>
    <row r="11739" spans="2:2" ht="13.95" customHeight="1">
      <c r="B11739" s="16"/>
    </row>
    <row r="11740" spans="2:2" ht="13.95" customHeight="1">
      <c r="B11740" s="16"/>
    </row>
    <row r="11741" spans="2:2" ht="13.95" customHeight="1">
      <c r="B11741" s="16"/>
    </row>
    <row r="11742" spans="2:2" ht="13.95" customHeight="1">
      <c r="B11742" s="16"/>
    </row>
    <row r="11743" spans="2:2" ht="13.95" customHeight="1">
      <c r="B11743" s="16"/>
    </row>
    <row r="11744" spans="2:2" ht="13.95" customHeight="1">
      <c r="B11744" s="16"/>
    </row>
    <row r="11745" spans="2:2" ht="13.95" customHeight="1">
      <c r="B11745" s="16"/>
    </row>
    <row r="11746" spans="2:2" ht="13.95" customHeight="1">
      <c r="B11746" s="16"/>
    </row>
    <row r="11747" spans="2:2" ht="13.95" customHeight="1">
      <c r="B11747" s="16"/>
    </row>
    <row r="11748" spans="2:2" ht="13.95" customHeight="1">
      <c r="B11748" s="16"/>
    </row>
    <row r="11749" spans="2:2" ht="13.95" customHeight="1">
      <c r="B11749" s="16"/>
    </row>
    <row r="11750" spans="2:2" ht="13.95" customHeight="1">
      <c r="B11750" s="16"/>
    </row>
    <row r="11751" spans="2:2" ht="13.95" customHeight="1">
      <c r="B11751" s="16"/>
    </row>
    <row r="11752" spans="2:2" ht="13.95" customHeight="1">
      <c r="B11752" s="16"/>
    </row>
    <row r="11753" spans="2:2" ht="13.95" customHeight="1">
      <c r="B11753" s="16"/>
    </row>
    <row r="11754" spans="2:2" ht="13.95" customHeight="1">
      <c r="B11754" s="16"/>
    </row>
    <row r="11755" spans="2:2" ht="13.95" customHeight="1">
      <c r="B11755" s="16"/>
    </row>
    <row r="11756" spans="2:2" ht="13.95" customHeight="1">
      <c r="B11756" s="16"/>
    </row>
    <row r="11757" spans="2:2" ht="13.95" customHeight="1">
      <c r="B11757" s="16"/>
    </row>
    <row r="11758" spans="2:2" ht="13.95" customHeight="1">
      <c r="B11758" s="16"/>
    </row>
    <row r="11759" spans="2:2" ht="13.95" customHeight="1">
      <c r="B11759" s="16"/>
    </row>
    <row r="11760" spans="2:2" ht="13.95" customHeight="1">
      <c r="B11760" s="16"/>
    </row>
    <row r="11761" spans="2:2" ht="13.95" customHeight="1">
      <c r="B11761" s="16"/>
    </row>
    <row r="11762" spans="2:2" ht="13.95" customHeight="1">
      <c r="B11762" s="16"/>
    </row>
    <row r="11763" spans="2:2" ht="13.95" customHeight="1">
      <c r="B11763" s="16"/>
    </row>
    <row r="11764" spans="2:2" ht="13.95" customHeight="1">
      <c r="B11764" s="16"/>
    </row>
    <row r="11765" spans="2:2" ht="13.95" customHeight="1">
      <c r="B11765" s="16"/>
    </row>
    <row r="11766" spans="2:2" ht="13.95" customHeight="1">
      <c r="B11766" s="16"/>
    </row>
    <row r="11767" spans="2:2" ht="13.95" customHeight="1">
      <c r="B11767" s="16"/>
    </row>
    <row r="11768" spans="2:2" ht="13.95" customHeight="1">
      <c r="B11768" s="16"/>
    </row>
    <row r="11769" spans="2:2" ht="13.95" customHeight="1">
      <c r="B11769" s="16"/>
    </row>
    <row r="11770" spans="2:2" ht="13.95" customHeight="1">
      <c r="B11770" s="16"/>
    </row>
    <row r="11771" spans="2:2" ht="13.95" customHeight="1">
      <c r="B11771" s="16"/>
    </row>
    <row r="11772" spans="2:2" ht="13.95" customHeight="1">
      <c r="B11772" s="16"/>
    </row>
    <row r="11773" spans="2:2" ht="13.95" customHeight="1">
      <c r="B11773" s="16"/>
    </row>
    <row r="11774" spans="2:2" ht="13.95" customHeight="1">
      <c r="B11774" s="16"/>
    </row>
    <row r="11775" spans="2:2" ht="13.95" customHeight="1">
      <c r="B11775" s="16"/>
    </row>
    <row r="11776" spans="2:2" ht="13.95" customHeight="1">
      <c r="B11776" s="16"/>
    </row>
    <row r="11777" spans="2:2" ht="13.95" customHeight="1">
      <c r="B11777" s="16"/>
    </row>
    <row r="11778" spans="2:2" ht="13.95" customHeight="1">
      <c r="B11778" s="16"/>
    </row>
    <row r="11779" spans="2:2" ht="13.95" customHeight="1">
      <c r="B11779" s="16"/>
    </row>
    <row r="11780" spans="2:2" ht="13.95" customHeight="1">
      <c r="B11780" s="16"/>
    </row>
    <row r="11781" spans="2:2" ht="13.95" customHeight="1">
      <c r="B11781" s="16"/>
    </row>
    <row r="11782" spans="2:2" ht="13.95" customHeight="1">
      <c r="B11782" s="16"/>
    </row>
    <row r="11783" spans="2:2" ht="13.95" customHeight="1">
      <c r="B11783" s="16"/>
    </row>
    <row r="11784" spans="2:2" ht="13.95" customHeight="1">
      <c r="B11784" s="16"/>
    </row>
    <row r="11785" spans="2:2" ht="13.95" customHeight="1">
      <c r="B11785" s="16"/>
    </row>
    <row r="11786" spans="2:2" ht="13.95" customHeight="1">
      <c r="B11786" s="16"/>
    </row>
    <row r="11787" spans="2:2" ht="13.95" customHeight="1">
      <c r="B11787" s="16"/>
    </row>
    <row r="11788" spans="2:2" ht="13.95" customHeight="1">
      <c r="B11788" s="16"/>
    </row>
    <row r="11789" spans="2:2" ht="13.95" customHeight="1">
      <c r="B11789" s="16"/>
    </row>
    <row r="11790" spans="2:2" ht="13.95" customHeight="1">
      <c r="B11790" s="16"/>
    </row>
    <row r="11791" spans="2:2" ht="13.95" customHeight="1">
      <c r="B11791" s="16"/>
    </row>
    <row r="11792" spans="2:2" ht="13.95" customHeight="1">
      <c r="B11792" s="16"/>
    </row>
    <row r="11793" spans="2:2" ht="13.95" customHeight="1">
      <c r="B11793" s="16"/>
    </row>
    <row r="11794" spans="2:2" ht="13.95" customHeight="1">
      <c r="B11794" s="16"/>
    </row>
    <row r="11795" spans="2:2" ht="13.95" customHeight="1">
      <c r="B11795" s="16"/>
    </row>
    <row r="11796" spans="2:2" ht="13.95" customHeight="1">
      <c r="B11796" s="16"/>
    </row>
    <row r="11797" spans="2:2" ht="13.95" customHeight="1">
      <c r="B11797" s="16"/>
    </row>
    <row r="11798" spans="2:2" ht="13.95" customHeight="1">
      <c r="B11798" s="16"/>
    </row>
    <row r="11799" spans="2:2" ht="13.95" customHeight="1">
      <c r="B11799" s="16"/>
    </row>
    <row r="11800" spans="2:2" ht="13.95" customHeight="1">
      <c r="B11800" s="16"/>
    </row>
    <row r="11801" spans="2:2" ht="13.95" customHeight="1">
      <c r="B11801" s="16"/>
    </row>
    <row r="11802" spans="2:2" ht="13.95" customHeight="1">
      <c r="B11802" s="16"/>
    </row>
    <row r="11803" spans="2:2" ht="13.95" customHeight="1">
      <c r="B11803" s="16"/>
    </row>
    <row r="11804" spans="2:2" ht="13.95" customHeight="1">
      <c r="B11804" s="16"/>
    </row>
    <row r="11805" spans="2:2" ht="13.95" customHeight="1">
      <c r="B11805" s="16"/>
    </row>
    <row r="11806" spans="2:2" ht="13.95" customHeight="1">
      <c r="B11806" s="16"/>
    </row>
    <row r="11807" spans="2:2" ht="13.95" customHeight="1">
      <c r="B11807" s="16"/>
    </row>
    <row r="11808" spans="2:2" ht="13.95" customHeight="1">
      <c r="B11808" s="16"/>
    </row>
    <row r="11809" spans="2:2" ht="13.95" customHeight="1">
      <c r="B11809" s="16"/>
    </row>
    <row r="11810" spans="2:2" ht="13.95" customHeight="1">
      <c r="B11810" s="16"/>
    </row>
    <row r="11811" spans="2:2" ht="13.95" customHeight="1">
      <c r="B11811" s="16"/>
    </row>
    <row r="11812" spans="2:2" ht="13.95" customHeight="1">
      <c r="B11812" s="16"/>
    </row>
    <row r="11813" spans="2:2" ht="13.95" customHeight="1">
      <c r="B11813" s="16"/>
    </row>
    <row r="11814" spans="2:2" ht="13.95" customHeight="1">
      <c r="B11814" s="16"/>
    </row>
    <row r="11815" spans="2:2" ht="13.95" customHeight="1">
      <c r="B11815" s="16"/>
    </row>
    <row r="11816" spans="2:2" ht="13.95" customHeight="1">
      <c r="B11816" s="16"/>
    </row>
    <row r="11817" spans="2:2" ht="13.95" customHeight="1">
      <c r="B11817" s="16"/>
    </row>
    <row r="11818" spans="2:2" ht="13.95" customHeight="1">
      <c r="B11818" s="16"/>
    </row>
    <row r="11819" spans="2:2" ht="13.95" customHeight="1">
      <c r="B11819" s="16"/>
    </row>
    <row r="11820" spans="2:2" ht="13.95" customHeight="1">
      <c r="B11820" s="16"/>
    </row>
    <row r="11821" spans="2:2" ht="13.95" customHeight="1">
      <c r="B11821" s="16"/>
    </row>
    <row r="11822" spans="2:2" ht="13.95" customHeight="1">
      <c r="B11822" s="16"/>
    </row>
    <row r="11823" spans="2:2" ht="13.95" customHeight="1">
      <c r="B11823" s="16"/>
    </row>
    <row r="11824" spans="2:2" ht="13.95" customHeight="1">
      <c r="B11824" s="16"/>
    </row>
    <row r="11825" spans="2:2" ht="13.95" customHeight="1">
      <c r="B11825" s="16"/>
    </row>
    <row r="11826" spans="2:2" ht="13.95" customHeight="1">
      <c r="B11826" s="16"/>
    </row>
    <row r="11827" spans="2:2" ht="13.95" customHeight="1">
      <c r="B11827" s="16"/>
    </row>
    <row r="11828" spans="2:2" ht="13.95" customHeight="1">
      <c r="B11828" s="16"/>
    </row>
    <row r="11829" spans="2:2" ht="13.95" customHeight="1">
      <c r="B11829" s="16"/>
    </row>
    <row r="11830" spans="2:2" ht="13.95" customHeight="1">
      <c r="B11830" s="16"/>
    </row>
    <row r="11831" spans="2:2" ht="13.95" customHeight="1">
      <c r="B11831" s="16"/>
    </row>
    <row r="11832" spans="2:2" ht="13.95" customHeight="1">
      <c r="B11832" s="16"/>
    </row>
    <row r="11833" spans="2:2" ht="13.95" customHeight="1">
      <c r="B11833" s="16"/>
    </row>
    <row r="11834" spans="2:2" ht="13.95" customHeight="1">
      <c r="B11834" s="16"/>
    </row>
    <row r="11835" spans="2:2" ht="13.95" customHeight="1">
      <c r="B11835" s="16"/>
    </row>
    <row r="11836" spans="2:2" ht="13.95" customHeight="1">
      <c r="B11836" s="16"/>
    </row>
    <row r="11837" spans="2:2" ht="13.95" customHeight="1">
      <c r="B11837" s="16"/>
    </row>
    <row r="11838" spans="2:2" ht="13.95" customHeight="1">
      <c r="B11838" s="16"/>
    </row>
    <row r="11839" spans="2:2" ht="13.95" customHeight="1">
      <c r="B11839" s="16"/>
    </row>
    <row r="11840" spans="2:2" ht="13.95" customHeight="1">
      <c r="B11840" s="16"/>
    </row>
    <row r="11841" spans="2:2" ht="13.95" customHeight="1">
      <c r="B11841" s="16"/>
    </row>
    <row r="11842" spans="2:2" ht="13.95" customHeight="1">
      <c r="B11842" s="16"/>
    </row>
    <row r="11843" spans="2:2" ht="13.95" customHeight="1">
      <c r="B11843" s="16"/>
    </row>
    <row r="11844" spans="2:2" ht="13.95" customHeight="1">
      <c r="B11844" s="16"/>
    </row>
    <row r="11845" spans="2:2" ht="13.95" customHeight="1">
      <c r="B11845" s="16"/>
    </row>
    <row r="11846" spans="2:2" ht="13.95" customHeight="1">
      <c r="B11846" s="16"/>
    </row>
    <row r="11847" spans="2:2" ht="13.95" customHeight="1">
      <c r="B11847" s="16"/>
    </row>
    <row r="11848" spans="2:2" ht="13.95" customHeight="1">
      <c r="B11848" s="16"/>
    </row>
    <row r="11849" spans="2:2" ht="13.95" customHeight="1">
      <c r="B11849" s="16"/>
    </row>
    <row r="11850" spans="2:2" ht="13.95" customHeight="1">
      <c r="B11850" s="16"/>
    </row>
    <row r="11851" spans="2:2" ht="13.95" customHeight="1">
      <c r="B11851" s="16"/>
    </row>
    <row r="11852" spans="2:2" ht="13.95" customHeight="1">
      <c r="B11852" s="16"/>
    </row>
    <row r="11853" spans="2:2" ht="13.95" customHeight="1">
      <c r="B11853" s="16"/>
    </row>
    <row r="11854" spans="2:2" ht="13.95" customHeight="1">
      <c r="B11854" s="16"/>
    </row>
    <row r="11855" spans="2:2" ht="13.95" customHeight="1">
      <c r="B11855" s="16"/>
    </row>
    <row r="11856" spans="2:2" ht="13.95" customHeight="1">
      <c r="B11856" s="16"/>
    </row>
    <row r="11857" spans="2:2" ht="13.95" customHeight="1">
      <c r="B11857" s="16"/>
    </row>
    <row r="11858" spans="2:2" ht="13.95" customHeight="1">
      <c r="B11858" s="16"/>
    </row>
    <row r="11859" spans="2:2" ht="13.95" customHeight="1">
      <c r="B11859" s="16"/>
    </row>
    <row r="11860" spans="2:2" ht="13.95" customHeight="1">
      <c r="B11860" s="16"/>
    </row>
    <row r="11861" spans="2:2" ht="13.95" customHeight="1">
      <c r="B11861" s="16"/>
    </row>
    <row r="11862" spans="2:2" ht="13.95" customHeight="1">
      <c r="B11862" s="16"/>
    </row>
    <row r="11863" spans="2:2" ht="13.95" customHeight="1">
      <c r="B11863" s="16"/>
    </row>
    <row r="11864" spans="2:2" ht="13.95" customHeight="1">
      <c r="B11864" s="16"/>
    </row>
    <row r="11865" spans="2:2" ht="13.95" customHeight="1">
      <c r="B11865" s="16"/>
    </row>
    <row r="11866" spans="2:2" ht="13.95" customHeight="1">
      <c r="B11866" s="16"/>
    </row>
    <row r="11867" spans="2:2" ht="13.95" customHeight="1">
      <c r="B11867" s="16"/>
    </row>
    <row r="11868" spans="2:2" ht="13.95" customHeight="1">
      <c r="B11868" s="16"/>
    </row>
    <row r="11869" spans="2:2" ht="13.95" customHeight="1">
      <c r="B11869" s="16"/>
    </row>
    <row r="11870" spans="2:2" ht="13.95" customHeight="1">
      <c r="B11870" s="16"/>
    </row>
    <row r="11871" spans="2:2" ht="13.95" customHeight="1">
      <c r="B11871" s="16"/>
    </row>
    <row r="11872" spans="2:2" ht="13.95" customHeight="1">
      <c r="B11872" s="16"/>
    </row>
    <row r="11873" spans="2:2" ht="13.95" customHeight="1">
      <c r="B11873" s="16"/>
    </row>
    <row r="11874" spans="2:2" ht="13.95" customHeight="1">
      <c r="B11874" s="16"/>
    </row>
    <row r="11875" spans="2:2" ht="13.95" customHeight="1">
      <c r="B11875" s="16"/>
    </row>
    <row r="11876" spans="2:2" ht="13.95" customHeight="1">
      <c r="B11876" s="16"/>
    </row>
    <row r="11877" spans="2:2" ht="13.95" customHeight="1">
      <c r="B11877" s="16"/>
    </row>
    <row r="11878" spans="2:2" ht="13.95" customHeight="1">
      <c r="B11878" s="16"/>
    </row>
    <row r="11879" spans="2:2" ht="13.95" customHeight="1">
      <c r="B11879" s="16"/>
    </row>
    <row r="11880" spans="2:2" ht="13.95" customHeight="1">
      <c r="B11880" s="16"/>
    </row>
    <row r="11881" spans="2:2" ht="13.95" customHeight="1">
      <c r="B11881" s="16"/>
    </row>
    <row r="11882" spans="2:2" ht="13.95" customHeight="1">
      <c r="B11882" s="16"/>
    </row>
    <row r="11883" spans="2:2" ht="13.95" customHeight="1">
      <c r="B11883" s="16"/>
    </row>
    <row r="11884" spans="2:2" ht="13.95" customHeight="1">
      <c r="B11884" s="16"/>
    </row>
    <row r="11885" spans="2:2" ht="13.95" customHeight="1">
      <c r="B11885" s="16"/>
    </row>
    <row r="11886" spans="2:2" ht="13.95" customHeight="1">
      <c r="B11886" s="16"/>
    </row>
    <row r="11887" spans="2:2" ht="13.95" customHeight="1">
      <c r="B11887" s="16"/>
    </row>
    <row r="11888" spans="2:2" ht="13.95" customHeight="1">
      <c r="B11888" s="16"/>
    </row>
    <row r="11889" spans="2:2" ht="13.95" customHeight="1">
      <c r="B11889" s="16"/>
    </row>
    <row r="11890" spans="2:2" ht="13.95" customHeight="1">
      <c r="B11890" s="16"/>
    </row>
    <row r="11891" spans="2:2" ht="13.95" customHeight="1">
      <c r="B11891" s="16"/>
    </row>
    <row r="11892" spans="2:2" ht="13.95" customHeight="1">
      <c r="B11892" s="16"/>
    </row>
    <row r="11893" spans="2:2" ht="13.95" customHeight="1">
      <c r="B11893" s="16"/>
    </row>
    <row r="11894" spans="2:2" ht="13.95" customHeight="1">
      <c r="B11894" s="16"/>
    </row>
    <row r="11895" spans="2:2" ht="13.95" customHeight="1">
      <c r="B11895" s="16"/>
    </row>
    <row r="11896" spans="2:2" ht="13.95" customHeight="1">
      <c r="B11896" s="16"/>
    </row>
    <row r="11897" spans="2:2" ht="13.95" customHeight="1">
      <c r="B11897" s="16"/>
    </row>
    <row r="11898" spans="2:2" ht="13.95" customHeight="1">
      <c r="B11898" s="16"/>
    </row>
    <row r="11899" spans="2:2" ht="13.95" customHeight="1">
      <c r="B11899" s="16"/>
    </row>
    <row r="11900" spans="2:2" ht="13.95" customHeight="1">
      <c r="B11900" s="16"/>
    </row>
    <row r="11901" spans="2:2" ht="13.95" customHeight="1">
      <c r="B11901" s="16"/>
    </row>
    <row r="11902" spans="2:2" ht="13.95" customHeight="1">
      <c r="B11902" s="16"/>
    </row>
    <row r="11903" spans="2:2" ht="13.95" customHeight="1">
      <c r="B11903" s="16"/>
    </row>
    <row r="11904" spans="2:2" ht="13.95" customHeight="1">
      <c r="B11904" s="16"/>
    </row>
    <row r="11905" spans="2:2" ht="13.95" customHeight="1">
      <c r="B11905" s="16"/>
    </row>
    <row r="11906" spans="2:2" ht="13.95" customHeight="1">
      <c r="B11906" s="16"/>
    </row>
    <row r="11907" spans="2:2" ht="13.95" customHeight="1">
      <c r="B11907" s="16"/>
    </row>
    <row r="11908" spans="2:2" ht="13.95" customHeight="1">
      <c r="B11908" s="16"/>
    </row>
    <row r="11909" spans="2:2" ht="13.95" customHeight="1">
      <c r="B11909" s="16"/>
    </row>
    <row r="11910" spans="2:2" ht="13.95" customHeight="1">
      <c r="B11910" s="16"/>
    </row>
    <row r="11911" spans="2:2" ht="13.95" customHeight="1">
      <c r="B11911" s="16"/>
    </row>
    <row r="11912" spans="2:2" ht="13.95" customHeight="1">
      <c r="B11912" s="16"/>
    </row>
    <row r="11913" spans="2:2" ht="13.95" customHeight="1">
      <c r="B11913" s="16"/>
    </row>
    <row r="11914" spans="2:2" ht="13.95" customHeight="1">
      <c r="B11914" s="16"/>
    </row>
    <row r="11915" spans="2:2" ht="13.95" customHeight="1">
      <c r="B11915" s="16"/>
    </row>
    <row r="11916" spans="2:2" ht="13.95" customHeight="1">
      <c r="B11916" s="16"/>
    </row>
    <row r="11917" spans="2:2" ht="13.95" customHeight="1">
      <c r="B11917" s="16"/>
    </row>
    <row r="11918" spans="2:2" ht="13.95" customHeight="1">
      <c r="B11918" s="16"/>
    </row>
    <row r="11919" spans="2:2" ht="13.95" customHeight="1">
      <c r="B11919" s="16"/>
    </row>
    <row r="11920" spans="2:2" ht="13.95" customHeight="1">
      <c r="B11920" s="16"/>
    </row>
    <row r="11921" spans="2:2" ht="13.95" customHeight="1">
      <c r="B11921" s="16"/>
    </row>
    <row r="11922" spans="2:2" ht="13.95" customHeight="1">
      <c r="B11922" s="16"/>
    </row>
    <row r="11923" spans="2:2" ht="13.95" customHeight="1">
      <c r="B11923" s="16"/>
    </row>
    <row r="11924" spans="2:2" ht="13.95" customHeight="1">
      <c r="B11924" s="16"/>
    </row>
    <row r="11925" spans="2:2" ht="13.95" customHeight="1">
      <c r="B11925" s="16"/>
    </row>
    <row r="11926" spans="2:2" ht="13.95" customHeight="1">
      <c r="B11926" s="16"/>
    </row>
    <row r="11927" spans="2:2" ht="13.95" customHeight="1">
      <c r="B11927" s="16"/>
    </row>
    <row r="11928" spans="2:2" ht="13.95" customHeight="1">
      <c r="B11928" s="16"/>
    </row>
    <row r="11929" spans="2:2" ht="13.95" customHeight="1">
      <c r="B11929" s="16"/>
    </row>
    <row r="11930" spans="2:2" ht="13.95" customHeight="1">
      <c r="B11930" s="16"/>
    </row>
    <row r="11931" spans="2:2" ht="13.95" customHeight="1">
      <c r="B11931" s="16"/>
    </row>
    <row r="11932" spans="2:2" ht="13.95" customHeight="1">
      <c r="B11932" s="16"/>
    </row>
    <row r="11933" spans="2:2" ht="13.95" customHeight="1">
      <c r="B11933" s="16"/>
    </row>
    <row r="11934" spans="2:2" ht="13.95" customHeight="1">
      <c r="B11934" s="16"/>
    </row>
    <row r="11935" spans="2:2" ht="13.95" customHeight="1">
      <c r="B11935" s="16"/>
    </row>
    <row r="11936" spans="2:2" ht="13.95" customHeight="1">
      <c r="B11936" s="16"/>
    </row>
    <row r="11937" spans="2:2" ht="13.95" customHeight="1">
      <c r="B11937" s="16"/>
    </row>
    <row r="11938" spans="2:2" ht="13.95" customHeight="1">
      <c r="B11938" s="16"/>
    </row>
    <row r="11939" spans="2:2" ht="13.95" customHeight="1">
      <c r="B11939" s="16"/>
    </row>
    <row r="11940" spans="2:2" ht="13.95" customHeight="1">
      <c r="B11940" s="16"/>
    </row>
    <row r="11941" spans="2:2" ht="13.95" customHeight="1">
      <c r="B11941" s="16"/>
    </row>
    <row r="11942" spans="2:2" ht="13.95" customHeight="1">
      <c r="B11942" s="16"/>
    </row>
    <row r="11943" spans="2:2" ht="13.95" customHeight="1">
      <c r="B11943" s="16"/>
    </row>
    <row r="11944" spans="2:2" ht="13.95" customHeight="1">
      <c r="B11944" s="16"/>
    </row>
    <row r="11945" spans="2:2" ht="13.95" customHeight="1">
      <c r="B11945" s="16"/>
    </row>
    <row r="11946" spans="2:2" ht="13.95" customHeight="1">
      <c r="B11946" s="16"/>
    </row>
    <row r="11947" spans="2:2" ht="13.95" customHeight="1">
      <c r="B11947" s="16"/>
    </row>
    <row r="11948" spans="2:2" ht="13.95" customHeight="1">
      <c r="B11948" s="16"/>
    </row>
    <row r="11949" spans="2:2" ht="13.95" customHeight="1">
      <c r="B11949" s="16"/>
    </row>
    <row r="11950" spans="2:2" ht="13.95" customHeight="1">
      <c r="B11950" s="16"/>
    </row>
    <row r="11951" spans="2:2" ht="13.95" customHeight="1">
      <c r="B11951" s="16"/>
    </row>
    <row r="11952" spans="2:2" ht="13.95" customHeight="1">
      <c r="B11952" s="16"/>
    </row>
    <row r="11953" spans="2:2" ht="13.95" customHeight="1">
      <c r="B11953" s="16"/>
    </row>
    <row r="11954" spans="2:2" ht="13.95" customHeight="1">
      <c r="B11954" s="16"/>
    </row>
    <row r="11955" spans="2:2" ht="13.95" customHeight="1">
      <c r="B11955" s="16"/>
    </row>
    <row r="11956" spans="2:2" ht="13.95" customHeight="1">
      <c r="B11956" s="16"/>
    </row>
    <row r="11957" spans="2:2" ht="13.95" customHeight="1">
      <c r="B11957" s="16"/>
    </row>
    <row r="11958" spans="2:2" ht="13.95" customHeight="1">
      <c r="B11958" s="16"/>
    </row>
    <row r="11959" spans="2:2" ht="13.95" customHeight="1">
      <c r="B11959" s="16"/>
    </row>
    <row r="11960" spans="2:2" ht="13.95" customHeight="1">
      <c r="B11960" s="16"/>
    </row>
    <row r="11961" spans="2:2" ht="13.95" customHeight="1">
      <c r="B11961" s="16"/>
    </row>
    <row r="11962" spans="2:2" ht="13.95" customHeight="1">
      <c r="B11962" s="16"/>
    </row>
    <row r="11963" spans="2:2" ht="13.95" customHeight="1">
      <c r="B11963" s="16"/>
    </row>
    <row r="11964" spans="2:2" ht="13.95" customHeight="1">
      <c r="B11964" s="16"/>
    </row>
    <row r="11965" spans="2:2" ht="13.95" customHeight="1">
      <c r="B11965" s="16"/>
    </row>
    <row r="11966" spans="2:2" ht="13.95" customHeight="1">
      <c r="B11966" s="16"/>
    </row>
    <row r="11967" spans="2:2" ht="13.95" customHeight="1">
      <c r="B11967" s="16"/>
    </row>
    <row r="11968" spans="2:2" ht="13.95" customHeight="1">
      <c r="B11968" s="16"/>
    </row>
    <row r="11969" spans="2:2" ht="13.95" customHeight="1">
      <c r="B11969" s="16"/>
    </row>
    <row r="11970" spans="2:2" ht="13.95" customHeight="1">
      <c r="B11970" s="16"/>
    </row>
    <row r="11971" spans="2:2" ht="13.95" customHeight="1">
      <c r="B11971" s="16"/>
    </row>
    <row r="11972" spans="2:2" ht="13.95" customHeight="1">
      <c r="B11972" s="16"/>
    </row>
    <row r="11973" spans="2:2" ht="13.95" customHeight="1">
      <c r="B11973" s="16"/>
    </row>
    <row r="11974" spans="2:2" ht="13.95" customHeight="1">
      <c r="B11974" s="16"/>
    </row>
    <row r="11975" spans="2:2" ht="13.95" customHeight="1">
      <c r="B11975" s="16"/>
    </row>
    <row r="11976" spans="2:2" ht="13.95" customHeight="1">
      <c r="B11976" s="16"/>
    </row>
    <row r="11977" spans="2:2" ht="13.95" customHeight="1">
      <c r="B11977" s="16"/>
    </row>
    <row r="11978" spans="2:2" ht="13.95" customHeight="1">
      <c r="B11978" s="16"/>
    </row>
    <row r="11979" spans="2:2" ht="13.95" customHeight="1">
      <c r="B11979" s="16"/>
    </row>
    <row r="11980" spans="2:2" ht="13.95" customHeight="1">
      <c r="B11980" s="16"/>
    </row>
    <row r="11981" spans="2:2" ht="13.95" customHeight="1">
      <c r="B11981" s="16"/>
    </row>
    <row r="11982" spans="2:2" ht="13.95" customHeight="1">
      <c r="B11982" s="16"/>
    </row>
    <row r="11983" spans="2:2" ht="13.95" customHeight="1">
      <c r="B11983" s="16"/>
    </row>
    <row r="11984" spans="2:2" ht="13.95" customHeight="1">
      <c r="B11984" s="16"/>
    </row>
    <row r="11985" spans="2:2" ht="13.95" customHeight="1">
      <c r="B11985" s="16"/>
    </row>
    <row r="11986" spans="2:2" ht="13.95" customHeight="1">
      <c r="B11986" s="16"/>
    </row>
    <row r="11987" spans="2:2" ht="13.95" customHeight="1">
      <c r="B11987" s="16"/>
    </row>
    <row r="11988" spans="2:2" ht="13.95" customHeight="1">
      <c r="B11988" s="16"/>
    </row>
    <row r="11989" spans="2:2" ht="13.95" customHeight="1">
      <c r="B11989" s="16"/>
    </row>
    <row r="11990" spans="2:2" ht="13.95" customHeight="1">
      <c r="B11990" s="16"/>
    </row>
    <row r="11991" spans="2:2" ht="13.95" customHeight="1">
      <c r="B11991" s="16"/>
    </row>
    <row r="11992" spans="2:2" ht="13.95" customHeight="1">
      <c r="B11992" s="16"/>
    </row>
    <row r="11993" spans="2:2" ht="13.95" customHeight="1">
      <c r="B11993" s="16"/>
    </row>
    <row r="11994" spans="2:2" ht="13.95" customHeight="1">
      <c r="B11994" s="16"/>
    </row>
    <row r="11995" spans="2:2" ht="13.95" customHeight="1">
      <c r="B11995" s="16"/>
    </row>
    <row r="11996" spans="2:2" ht="13.95" customHeight="1">
      <c r="B11996" s="16"/>
    </row>
    <row r="11997" spans="2:2" ht="13.95" customHeight="1">
      <c r="B11997" s="16"/>
    </row>
    <row r="11998" spans="2:2" ht="13.95" customHeight="1">
      <c r="B11998" s="16"/>
    </row>
    <row r="11999" spans="2:2" ht="13.95" customHeight="1">
      <c r="B11999" s="16"/>
    </row>
    <row r="12000" spans="2:2" ht="13.95" customHeight="1">
      <c r="B12000" s="16"/>
    </row>
    <row r="12001" spans="2:2" ht="13.95" customHeight="1">
      <c r="B12001" s="16"/>
    </row>
    <row r="12002" spans="2:2" ht="13.95" customHeight="1">
      <c r="B12002" s="16"/>
    </row>
    <row r="12003" spans="2:2" ht="13.95" customHeight="1">
      <c r="B12003" s="16"/>
    </row>
    <row r="12004" spans="2:2" ht="13.95" customHeight="1">
      <c r="B12004" s="16"/>
    </row>
    <row r="12005" spans="2:2" ht="13.95" customHeight="1">
      <c r="B12005" s="16"/>
    </row>
    <row r="12006" spans="2:2" ht="13.95" customHeight="1">
      <c r="B12006" s="16"/>
    </row>
    <row r="12007" spans="2:2" ht="13.95" customHeight="1">
      <c r="B12007" s="16"/>
    </row>
    <row r="12008" spans="2:2" ht="13.95" customHeight="1">
      <c r="B12008" s="16"/>
    </row>
    <row r="12009" spans="2:2" ht="13.95" customHeight="1">
      <c r="B12009" s="16"/>
    </row>
    <row r="12010" spans="2:2" ht="13.95" customHeight="1">
      <c r="B12010" s="16"/>
    </row>
    <row r="12011" spans="2:2" ht="13.95" customHeight="1">
      <c r="B12011" s="16"/>
    </row>
    <row r="12012" spans="2:2" ht="13.95" customHeight="1">
      <c r="B12012" s="16"/>
    </row>
    <row r="12013" spans="2:2" ht="13.95" customHeight="1">
      <c r="B12013" s="16"/>
    </row>
    <row r="12014" spans="2:2" ht="13.95" customHeight="1">
      <c r="B12014" s="16"/>
    </row>
    <row r="12015" spans="2:2" ht="13.95" customHeight="1">
      <c r="B12015" s="16"/>
    </row>
    <row r="12016" spans="2:2" ht="13.95" customHeight="1">
      <c r="B12016" s="16"/>
    </row>
    <row r="12017" spans="2:2" ht="13.95" customHeight="1">
      <c r="B12017" s="16"/>
    </row>
    <row r="12018" spans="2:2" ht="13.95" customHeight="1">
      <c r="B12018" s="16"/>
    </row>
    <row r="12019" spans="2:2" ht="13.95" customHeight="1">
      <c r="B12019" s="16"/>
    </row>
    <row r="12020" spans="2:2" ht="13.95" customHeight="1">
      <c r="B12020" s="16"/>
    </row>
    <row r="12021" spans="2:2" ht="13.95" customHeight="1">
      <c r="B12021" s="16"/>
    </row>
    <row r="12022" spans="2:2" ht="13.95" customHeight="1">
      <c r="B12022" s="16"/>
    </row>
    <row r="12023" spans="2:2" ht="13.95" customHeight="1">
      <c r="B12023" s="16"/>
    </row>
    <row r="12024" spans="2:2" ht="13.95" customHeight="1">
      <c r="B12024" s="16"/>
    </row>
    <row r="12025" spans="2:2" ht="13.95" customHeight="1">
      <c r="B12025" s="16"/>
    </row>
    <row r="12026" spans="2:2" ht="13.95" customHeight="1">
      <c r="B12026" s="16"/>
    </row>
    <row r="12027" spans="2:2" ht="13.95" customHeight="1">
      <c r="B12027" s="16"/>
    </row>
    <row r="12028" spans="2:2" ht="13.95" customHeight="1">
      <c r="B12028" s="16"/>
    </row>
    <row r="12029" spans="2:2" ht="13.95" customHeight="1">
      <c r="B12029" s="16"/>
    </row>
    <row r="12030" spans="2:2" ht="13.95" customHeight="1">
      <c r="B12030" s="16"/>
    </row>
    <row r="12031" spans="2:2" ht="13.95" customHeight="1">
      <c r="B12031" s="16"/>
    </row>
    <row r="12032" spans="2:2" ht="13.95" customHeight="1">
      <c r="B12032" s="16"/>
    </row>
    <row r="12033" spans="2:2" ht="13.95" customHeight="1">
      <c r="B12033" s="16"/>
    </row>
    <row r="12034" spans="2:2" ht="13.95" customHeight="1">
      <c r="B12034" s="16"/>
    </row>
    <row r="12035" spans="2:2" ht="13.95" customHeight="1">
      <c r="B12035" s="16"/>
    </row>
    <row r="12036" spans="2:2" ht="13.95" customHeight="1">
      <c r="B12036" s="16"/>
    </row>
    <row r="12037" spans="2:2" ht="13.95" customHeight="1">
      <c r="B12037" s="16"/>
    </row>
    <row r="12038" spans="2:2" ht="13.95" customHeight="1">
      <c r="B12038" s="16"/>
    </row>
    <row r="12039" spans="2:2" ht="13.95" customHeight="1">
      <c r="B12039" s="16"/>
    </row>
    <row r="12040" spans="2:2" ht="13.95" customHeight="1">
      <c r="B12040" s="16"/>
    </row>
    <row r="12041" spans="2:2" ht="13.95" customHeight="1">
      <c r="B12041" s="16"/>
    </row>
    <row r="12042" spans="2:2" ht="13.95" customHeight="1">
      <c r="B12042" s="16"/>
    </row>
    <row r="12043" spans="2:2" ht="13.95" customHeight="1">
      <c r="B12043" s="16"/>
    </row>
    <row r="12044" spans="2:2" ht="13.95" customHeight="1">
      <c r="B12044" s="16"/>
    </row>
    <row r="12045" spans="2:2" ht="13.95" customHeight="1">
      <c r="B12045" s="16"/>
    </row>
    <row r="12046" spans="2:2" ht="13.95" customHeight="1">
      <c r="B12046" s="16"/>
    </row>
    <row r="12047" spans="2:2" ht="13.95" customHeight="1">
      <c r="B12047" s="16"/>
    </row>
    <row r="12048" spans="2:2" ht="13.95" customHeight="1">
      <c r="B12048" s="16"/>
    </row>
    <row r="12049" spans="2:2" ht="13.95" customHeight="1">
      <c r="B12049" s="16"/>
    </row>
    <row r="12050" spans="2:2" ht="13.95" customHeight="1">
      <c r="B12050" s="16"/>
    </row>
    <row r="12051" spans="2:2" ht="13.95" customHeight="1">
      <c r="B12051" s="16"/>
    </row>
    <row r="12052" spans="2:2" ht="13.95" customHeight="1">
      <c r="B12052" s="16"/>
    </row>
    <row r="12053" spans="2:2" ht="13.95" customHeight="1">
      <c r="B12053" s="16"/>
    </row>
    <row r="12054" spans="2:2" ht="13.95" customHeight="1">
      <c r="B12054" s="16"/>
    </row>
    <row r="12055" spans="2:2" ht="13.95" customHeight="1">
      <c r="B12055" s="16"/>
    </row>
    <row r="12056" spans="2:2" ht="13.95" customHeight="1">
      <c r="B12056" s="16"/>
    </row>
    <row r="12057" spans="2:2" ht="13.95" customHeight="1">
      <c r="B12057" s="16"/>
    </row>
    <row r="12058" spans="2:2" ht="13.95" customHeight="1">
      <c r="B12058" s="16"/>
    </row>
    <row r="12059" spans="2:2" ht="13.95" customHeight="1">
      <c r="B12059" s="16"/>
    </row>
    <row r="12060" spans="2:2" ht="13.95" customHeight="1">
      <c r="B12060" s="16"/>
    </row>
    <row r="12061" spans="2:2" ht="13.95" customHeight="1">
      <c r="B12061" s="16"/>
    </row>
    <row r="12062" spans="2:2" ht="13.95" customHeight="1">
      <c r="B12062" s="16"/>
    </row>
    <row r="12063" spans="2:2" ht="13.95" customHeight="1">
      <c r="B12063" s="16"/>
    </row>
    <row r="12064" spans="2:2" ht="13.95" customHeight="1">
      <c r="B12064" s="16"/>
    </row>
    <row r="12065" spans="2:2" ht="13.95" customHeight="1">
      <c r="B12065" s="16"/>
    </row>
    <row r="12066" spans="2:2" ht="13.95" customHeight="1">
      <c r="B12066" s="16"/>
    </row>
    <row r="12067" spans="2:2" ht="13.95" customHeight="1">
      <c r="B12067" s="16"/>
    </row>
    <row r="12068" spans="2:2" ht="13.95" customHeight="1">
      <c r="B12068" s="16"/>
    </row>
    <row r="12069" spans="2:2" ht="13.95" customHeight="1">
      <c r="B12069" s="16"/>
    </row>
    <row r="12070" spans="2:2" ht="13.95" customHeight="1">
      <c r="B12070" s="16"/>
    </row>
    <row r="12071" spans="2:2" ht="13.95" customHeight="1">
      <c r="B12071" s="16"/>
    </row>
    <row r="12072" spans="2:2" ht="13.95" customHeight="1">
      <c r="B12072" s="16"/>
    </row>
    <row r="12073" spans="2:2" ht="13.95" customHeight="1">
      <c r="B12073" s="16"/>
    </row>
    <row r="12074" spans="2:2" ht="13.95" customHeight="1">
      <c r="B12074" s="16"/>
    </row>
    <row r="12075" spans="2:2" ht="13.95" customHeight="1">
      <c r="B12075" s="16"/>
    </row>
    <row r="12076" spans="2:2" ht="13.95" customHeight="1">
      <c r="B12076" s="16"/>
    </row>
    <row r="12077" spans="2:2" ht="13.95" customHeight="1">
      <c r="B12077" s="16"/>
    </row>
    <row r="12078" spans="2:2" ht="13.95" customHeight="1">
      <c r="B12078" s="16"/>
    </row>
    <row r="12079" spans="2:2" ht="13.95" customHeight="1">
      <c r="B12079" s="16"/>
    </row>
    <row r="12080" spans="2:2" ht="13.95" customHeight="1">
      <c r="B12080" s="16"/>
    </row>
    <row r="12081" spans="2:2" ht="13.95" customHeight="1">
      <c r="B12081" s="16"/>
    </row>
    <row r="12082" spans="2:2" ht="13.95" customHeight="1">
      <c r="B12082" s="16"/>
    </row>
    <row r="12083" spans="2:2" ht="13.95" customHeight="1">
      <c r="B12083" s="16"/>
    </row>
    <row r="12084" spans="2:2" ht="13.95" customHeight="1">
      <c r="B12084" s="16"/>
    </row>
    <row r="12085" spans="2:2" ht="13.95" customHeight="1">
      <c r="B12085" s="16"/>
    </row>
    <row r="12086" spans="2:2" ht="13.95" customHeight="1">
      <c r="B12086" s="16"/>
    </row>
    <row r="12087" spans="2:2" ht="13.95" customHeight="1">
      <c r="B12087" s="16"/>
    </row>
    <row r="12088" spans="2:2" ht="13.95" customHeight="1">
      <c r="B12088" s="16"/>
    </row>
    <row r="12089" spans="2:2" ht="13.95" customHeight="1">
      <c r="B12089" s="16"/>
    </row>
    <row r="12090" spans="2:2" ht="13.95" customHeight="1">
      <c r="B12090" s="16"/>
    </row>
    <row r="12091" spans="2:2" ht="13.95" customHeight="1">
      <c r="B12091" s="16"/>
    </row>
    <row r="12092" spans="2:2" ht="13.95" customHeight="1">
      <c r="B12092" s="16"/>
    </row>
    <row r="12093" spans="2:2" ht="13.95" customHeight="1">
      <c r="B12093" s="16"/>
    </row>
    <row r="12094" spans="2:2" ht="13.95" customHeight="1">
      <c r="B12094" s="16"/>
    </row>
    <row r="12095" spans="2:2" ht="13.95" customHeight="1">
      <c r="B12095" s="16"/>
    </row>
    <row r="12096" spans="2:2" ht="13.95" customHeight="1">
      <c r="B12096" s="16"/>
    </row>
    <row r="12097" spans="2:2" ht="13.95" customHeight="1">
      <c r="B12097" s="16"/>
    </row>
    <row r="12098" spans="2:2" ht="13.95" customHeight="1">
      <c r="B12098" s="16"/>
    </row>
    <row r="12099" spans="2:2" ht="13.95" customHeight="1">
      <c r="B12099" s="16"/>
    </row>
    <row r="12100" spans="2:2" ht="13.95" customHeight="1">
      <c r="B12100" s="16"/>
    </row>
    <row r="12101" spans="2:2" ht="13.95" customHeight="1">
      <c r="B12101" s="16"/>
    </row>
    <row r="12102" spans="2:2" ht="13.95" customHeight="1">
      <c r="B12102" s="16"/>
    </row>
    <row r="12103" spans="2:2" ht="13.95" customHeight="1">
      <c r="B12103" s="16"/>
    </row>
    <row r="12104" spans="2:2" ht="13.95" customHeight="1">
      <c r="B12104" s="16"/>
    </row>
    <row r="12105" spans="2:2" ht="13.95" customHeight="1">
      <c r="B12105" s="16"/>
    </row>
    <row r="12106" spans="2:2" ht="13.95" customHeight="1">
      <c r="B12106" s="16"/>
    </row>
    <row r="12107" spans="2:2" ht="13.95" customHeight="1">
      <c r="B12107" s="16"/>
    </row>
    <row r="12108" spans="2:2" ht="13.95" customHeight="1">
      <c r="B12108" s="16"/>
    </row>
    <row r="12109" spans="2:2" ht="13.95" customHeight="1">
      <c r="B12109" s="16"/>
    </row>
    <row r="12110" spans="2:2" ht="13.95" customHeight="1">
      <c r="B12110" s="16"/>
    </row>
    <row r="12111" spans="2:2" ht="13.95" customHeight="1">
      <c r="B12111" s="16"/>
    </row>
    <row r="12112" spans="2:2" ht="13.95" customHeight="1">
      <c r="B12112" s="16"/>
    </row>
    <row r="12113" spans="2:2" ht="13.95" customHeight="1">
      <c r="B12113" s="16"/>
    </row>
    <row r="12114" spans="2:2" ht="13.95" customHeight="1">
      <c r="B12114" s="16"/>
    </row>
    <row r="12115" spans="2:2" ht="13.95" customHeight="1">
      <c r="B12115" s="16"/>
    </row>
    <row r="12116" spans="2:2" ht="13.95" customHeight="1">
      <c r="B12116" s="16"/>
    </row>
    <row r="12117" spans="2:2" ht="13.95" customHeight="1">
      <c r="B12117" s="16"/>
    </row>
    <row r="12118" spans="2:2" ht="13.95" customHeight="1">
      <c r="B12118" s="16"/>
    </row>
    <row r="12119" spans="2:2" ht="13.95" customHeight="1">
      <c r="B12119" s="16"/>
    </row>
    <row r="12120" spans="2:2" ht="13.95" customHeight="1">
      <c r="B12120" s="16"/>
    </row>
    <row r="12121" spans="2:2" ht="13.95" customHeight="1">
      <c r="B12121" s="16"/>
    </row>
    <row r="12122" spans="2:2" ht="13.95" customHeight="1">
      <c r="B12122" s="16"/>
    </row>
    <row r="12123" spans="2:2" ht="13.95" customHeight="1">
      <c r="B12123" s="16"/>
    </row>
    <row r="12124" spans="2:2" ht="13.95" customHeight="1">
      <c r="B12124" s="16"/>
    </row>
    <row r="12125" spans="2:2" ht="13.95" customHeight="1">
      <c r="B12125" s="16"/>
    </row>
    <row r="12126" spans="2:2" ht="13.95" customHeight="1">
      <c r="B12126" s="16"/>
    </row>
    <row r="12127" spans="2:2" ht="13.95" customHeight="1">
      <c r="B12127" s="16"/>
    </row>
    <row r="12128" spans="2:2" ht="13.95" customHeight="1">
      <c r="B12128" s="16"/>
    </row>
    <row r="12129" spans="2:2" ht="13.95" customHeight="1">
      <c r="B12129" s="16"/>
    </row>
    <row r="12130" spans="2:2" ht="13.95" customHeight="1">
      <c r="B12130" s="16"/>
    </row>
    <row r="12131" spans="2:2" ht="13.95" customHeight="1">
      <c r="B12131" s="16"/>
    </row>
    <row r="12132" spans="2:2" ht="13.95" customHeight="1">
      <c r="B12132" s="16"/>
    </row>
    <row r="12133" spans="2:2" ht="13.95" customHeight="1">
      <c r="B12133" s="16"/>
    </row>
    <row r="12134" spans="2:2" ht="13.95" customHeight="1">
      <c r="B12134" s="16"/>
    </row>
    <row r="12135" spans="2:2" ht="13.95" customHeight="1">
      <c r="B12135" s="16"/>
    </row>
    <row r="12136" spans="2:2" ht="13.95" customHeight="1">
      <c r="B12136" s="16"/>
    </row>
    <row r="12137" spans="2:2" ht="13.95" customHeight="1">
      <c r="B12137" s="16"/>
    </row>
    <row r="12138" spans="2:2" ht="13.95" customHeight="1">
      <c r="B12138" s="16"/>
    </row>
    <row r="12139" spans="2:2" ht="13.95" customHeight="1">
      <c r="B12139" s="16"/>
    </row>
    <row r="12140" spans="2:2" ht="13.95" customHeight="1">
      <c r="B12140" s="16"/>
    </row>
    <row r="12141" spans="2:2" ht="13.95" customHeight="1">
      <c r="B12141" s="16"/>
    </row>
    <row r="12142" spans="2:2" ht="13.95" customHeight="1">
      <c r="B12142" s="16"/>
    </row>
    <row r="12143" spans="2:2" ht="13.95" customHeight="1">
      <c r="B12143" s="16"/>
    </row>
    <row r="12144" spans="2:2" ht="13.95" customHeight="1">
      <c r="B12144" s="16"/>
    </row>
    <row r="12145" spans="2:2" ht="13.95" customHeight="1">
      <c r="B12145" s="16"/>
    </row>
    <row r="12146" spans="2:2" ht="13.95" customHeight="1">
      <c r="B12146" s="16"/>
    </row>
    <row r="12147" spans="2:2" ht="13.95" customHeight="1">
      <c r="B12147" s="16"/>
    </row>
    <row r="12148" spans="2:2" ht="13.95" customHeight="1">
      <c r="B12148" s="16"/>
    </row>
    <row r="12149" spans="2:2" ht="13.95" customHeight="1">
      <c r="B12149" s="16"/>
    </row>
    <row r="12150" spans="2:2" ht="13.95" customHeight="1">
      <c r="B12150" s="16"/>
    </row>
    <row r="12151" spans="2:2" ht="13.95" customHeight="1">
      <c r="B12151" s="16"/>
    </row>
    <row r="12152" spans="2:2" ht="13.95" customHeight="1">
      <c r="B12152" s="16"/>
    </row>
    <row r="12153" spans="2:2" ht="13.95" customHeight="1">
      <c r="B12153" s="16"/>
    </row>
    <row r="12154" spans="2:2" ht="13.95" customHeight="1">
      <c r="B12154" s="16"/>
    </row>
    <row r="12155" spans="2:2" ht="13.95" customHeight="1">
      <c r="B12155" s="16"/>
    </row>
    <row r="12156" spans="2:2" ht="13.95" customHeight="1">
      <c r="B12156" s="16"/>
    </row>
    <row r="12157" spans="2:2" ht="13.95" customHeight="1">
      <c r="B12157" s="16"/>
    </row>
    <row r="12158" spans="2:2" ht="13.95" customHeight="1">
      <c r="B12158" s="16"/>
    </row>
    <row r="12159" spans="2:2" ht="13.95" customHeight="1">
      <c r="B12159" s="16"/>
    </row>
    <row r="12160" spans="2:2" ht="13.95" customHeight="1">
      <c r="B12160" s="16"/>
    </row>
    <row r="12161" spans="2:2" ht="13.95" customHeight="1">
      <c r="B12161" s="16"/>
    </row>
    <row r="12162" spans="2:2" ht="13.95" customHeight="1">
      <c r="B12162" s="16"/>
    </row>
    <row r="12163" spans="2:2" ht="13.95" customHeight="1">
      <c r="B12163" s="16"/>
    </row>
    <row r="12164" spans="2:2" ht="13.95" customHeight="1">
      <c r="B12164" s="16"/>
    </row>
    <row r="12165" spans="2:2" ht="13.95" customHeight="1">
      <c r="B12165" s="16"/>
    </row>
    <row r="12166" spans="2:2" ht="13.95" customHeight="1">
      <c r="B12166" s="16"/>
    </row>
    <row r="12167" spans="2:2" ht="13.95" customHeight="1">
      <c r="B12167" s="16"/>
    </row>
    <row r="12168" spans="2:2" ht="13.95" customHeight="1">
      <c r="B12168" s="16"/>
    </row>
    <row r="12169" spans="2:2" ht="13.95" customHeight="1">
      <c r="B12169" s="16"/>
    </row>
    <row r="12170" spans="2:2" ht="13.95" customHeight="1">
      <c r="B12170" s="16"/>
    </row>
    <row r="12171" spans="2:2" ht="13.95" customHeight="1">
      <c r="B12171" s="16"/>
    </row>
    <row r="12172" spans="2:2" ht="13.95" customHeight="1">
      <c r="B12172" s="16"/>
    </row>
    <row r="12173" spans="2:2" ht="13.95" customHeight="1">
      <c r="B12173" s="16"/>
    </row>
    <row r="12174" spans="2:2" ht="13.95" customHeight="1">
      <c r="B12174" s="16"/>
    </row>
    <row r="12175" spans="2:2" ht="13.95" customHeight="1">
      <c r="B12175" s="16"/>
    </row>
    <row r="12176" spans="2:2" ht="13.95" customHeight="1">
      <c r="B12176" s="16"/>
    </row>
    <row r="12177" spans="2:2" ht="13.95" customHeight="1">
      <c r="B12177" s="16"/>
    </row>
    <row r="12178" spans="2:2" ht="13.95" customHeight="1">
      <c r="B12178" s="16"/>
    </row>
    <row r="12179" spans="2:2" ht="13.95" customHeight="1">
      <c r="B12179" s="16"/>
    </row>
    <row r="12180" spans="2:2" ht="13.95" customHeight="1">
      <c r="B12180" s="16"/>
    </row>
    <row r="12181" spans="2:2" ht="13.95" customHeight="1">
      <c r="B12181" s="16"/>
    </row>
    <row r="12182" spans="2:2" ht="13.95" customHeight="1">
      <c r="B12182" s="16"/>
    </row>
    <row r="12183" spans="2:2" ht="13.95" customHeight="1">
      <c r="B12183" s="16"/>
    </row>
    <row r="12184" spans="2:2" ht="13.95" customHeight="1">
      <c r="B12184" s="16"/>
    </row>
    <row r="12185" spans="2:2" ht="13.95" customHeight="1">
      <c r="B12185" s="16"/>
    </row>
    <row r="12186" spans="2:2" ht="13.95" customHeight="1">
      <c r="B12186" s="16"/>
    </row>
    <row r="12187" spans="2:2" ht="13.95" customHeight="1">
      <c r="B12187" s="16"/>
    </row>
    <row r="12188" spans="2:2" ht="13.95" customHeight="1">
      <c r="B12188" s="16"/>
    </row>
    <row r="12189" spans="2:2" ht="13.95" customHeight="1">
      <c r="B12189" s="16"/>
    </row>
    <row r="12190" spans="2:2" ht="13.95" customHeight="1">
      <c r="B12190" s="16"/>
    </row>
    <row r="12191" spans="2:2" ht="13.95" customHeight="1">
      <c r="B12191" s="16"/>
    </row>
    <row r="12192" spans="2:2" ht="13.95" customHeight="1">
      <c r="B12192" s="16"/>
    </row>
    <row r="12193" spans="2:2" ht="13.95" customHeight="1">
      <c r="B12193" s="16"/>
    </row>
    <row r="12194" spans="2:2" ht="13.95" customHeight="1">
      <c r="B12194" s="16"/>
    </row>
    <row r="12195" spans="2:2" ht="13.95" customHeight="1">
      <c r="B12195" s="16"/>
    </row>
    <row r="12196" spans="2:2" ht="13.95" customHeight="1">
      <c r="B12196" s="16"/>
    </row>
    <row r="12197" spans="2:2" ht="13.95" customHeight="1">
      <c r="B12197" s="16"/>
    </row>
    <row r="12198" spans="2:2" ht="13.95" customHeight="1">
      <c r="B12198" s="16"/>
    </row>
    <row r="12199" spans="2:2" ht="13.95" customHeight="1">
      <c r="B12199" s="16"/>
    </row>
    <row r="12200" spans="2:2" ht="13.95" customHeight="1">
      <c r="B12200" s="16"/>
    </row>
    <row r="12201" spans="2:2" ht="13.95" customHeight="1">
      <c r="B12201" s="16"/>
    </row>
    <row r="12202" spans="2:2" ht="13.95" customHeight="1">
      <c r="B12202" s="16"/>
    </row>
    <row r="12203" spans="2:2" ht="13.95" customHeight="1">
      <c r="B12203" s="16"/>
    </row>
    <row r="12204" spans="2:2" ht="13.95" customHeight="1">
      <c r="B12204" s="16"/>
    </row>
    <row r="12205" spans="2:2" ht="13.95" customHeight="1">
      <c r="B12205" s="16"/>
    </row>
    <row r="12206" spans="2:2" ht="13.95" customHeight="1">
      <c r="B12206" s="16"/>
    </row>
    <row r="12207" spans="2:2" ht="13.95" customHeight="1">
      <c r="B12207" s="16"/>
    </row>
    <row r="12208" spans="2:2" ht="13.95" customHeight="1">
      <c r="B12208" s="16"/>
    </row>
    <row r="12209" spans="2:2" ht="13.95" customHeight="1">
      <c r="B12209" s="16"/>
    </row>
    <row r="12210" spans="2:2" ht="13.95" customHeight="1">
      <c r="B12210" s="16"/>
    </row>
    <row r="12211" spans="2:2" ht="13.95" customHeight="1">
      <c r="B12211" s="16"/>
    </row>
    <row r="12212" spans="2:2" ht="13.95" customHeight="1">
      <c r="B12212" s="16"/>
    </row>
    <row r="12213" spans="2:2" ht="13.95" customHeight="1">
      <c r="B12213" s="16"/>
    </row>
    <row r="12214" spans="2:2" ht="13.95" customHeight="1">
      <c r="B12214" s="16"/>
    </row>
    <row r="12215" spans="2:2" ht="13.95" customHeight="1">
      <c r="B12215" s="16"/>
    </row>
    <row r="12216" spans="2:2" ht="13.95" customHeight="1">
      <c r="B12216" s="16"/>
    </row>
    <row r="12217" spans="2:2" ht="13.95" customHeight="1">
      <c r="B12217" s="16"/>
    </row>
    <row r="12218" spans="2:2" ht="13.95" customHeight="1">
      <c r="B12218" s="16"/>
    </row>
    <row r="12219" spans="2:2" ht="13.95" customHeight="1">
      <c r="B12219" s="16"/>
    </row>
    <row r="12220" spans="2:2" ht="13.95" customHeight="1">
      <c r="B12220" s="16"/>
    </row>
    <row r="12221" spans="2:2" ht="13.95" customHeight="1">
      <c r="B12221" s="16"/>
    </row>
    <row r="12222" spans="2:2" ht="13.95" customHeight="1">
      <c r="B12222" s="16"/>
    </row>
    <row r="12223" spans="2:2" ht="13.95" customHeight="1">
      <c r="B12223" s="16"/>
    </row>
    <row r="12224" spans="2:2" ht="13.95" customHeight="1">
      <c r="B12224" s="16"/>
    </row>
    <row r="12225" spans="2:2" ht="13.95" customHeight="1">
      <c r="B12225" s="16"/>
    </row>
    <row r="12226" spans="2:2" ht="13.95" customHeight="1">
      <c r="B12226" s="16"/>
    </row>
    <row r="12227" spans="2:2" ht="13.95" customHeight="1">
      <c r="B12227" s="16"/>
    </row>
    <row r="12228" spans="2:2" ht="13.95" customHeight="1">
      <c r="B12228" s="16"/>
    </row>
    <row r="12229" spans="2:2" ht="13.95" customHeight="1">
      <c r="B12229" s="16"/>
    </row>
    <row r="12230" spans="2:2" ht="13.95" customHeight="1">
      <c r="B12230" s="16"/>
    </row>
    <row r="12231" spans="2:2" ht="13.95" customHeight="1">
      <c r="B12231" s="16"/>
    </row>
    <row r="12232" spans="2:2" ht="13.95" customHeight="1">
      <c r="B12232" s="16"/>
    </row>
    <row r="12233" spans="2:2" ht="13.95" customHeight="1">
      <c r="B12233" s="16"/>
    </row>
    <row r="12234" spans="2:2" ht="13.95" customHeight="1">
      <c r="B12234" s="16"/>
    </row>
    <row r="12235" spans="2:2" ht="13.95" customHeight="1">
      <c r="B12235" s="16"/>
    </row>
    <row r="12236" spans="2:2" ht="13.95" customHeight="1">
      <c r="B12236" s="16"/>
    </row>
    <row r="12237" spans="2:2" ht="13.95" customHeight="1">
      <c r="B12237" s="16"/>
    </row>
    <row r="12238" spans="2:2" ht="13.95" customHeight="1">
      <c r="B12238" s="16"/>
    </row>
    <row r="12239" spans="2:2" ht="13.95" customHeight="1">
      <c r="B12239" s="16"/>
    </row>
    <row r="12240" spans="2:2" ht="13.95" customHeight="1">
      <c r="B12240" s="16"/>
    </row>
    <row r="12241" spans="2:2" ht="13.95" customHeight="1">
      <c r="B12241" s="16"/>
    </row>
    <row r="12242" spans="2:2" ht="13.95" customHeight="1">
      <c r="B12242" s="16"/>
    </row>
    <row r="12243" spans="2:2" ht="13.95" customHeight="1">
      <c r="B12243" s="16"/>
    </row>
    <row r="12244" spans="2:2" ht="13.95" customHeight="1">
      <c r="B12244" s="16"/>
    </row>
    <row r="12245" spans="2:2" ht="13.95" customHeight="1">
      <c r="B12245" s="16"/>
    </row>
    <row r="12246" spans="2:2" ht="13.95" customHeight="1">
      <c r="B12246" s="16"/>
    </row>
    <row r="12247" spans="2:2" ht="13.95" customHeight="1">
      <c r="B12247" s="16"/>
    </row>
    <row r="12248" spans="2:2" ht="13.95" customHeight="1">
      <c r="B12248" s="16"/>
    </row>
    <row r="12249" spans="2:2" ht="13.95" customHeight="1">
      <c r="B12249" s="16"/>
    </row>
    <row r="12250" spans="2:2" ht="13.95" customHeight="1">
      <c r="B12250" s="16"/>
    </row>
    <row r="12251" spans="2:2" ht="13.95" customHeight="1">
      <c r="B12251" s="16"/>
    </row>
    <row r="12252" spans="2:2" ht="13.95" customHeight="1">
      <c r="B12252" s="16"/>
    </row>
    <row r="12253" spans="2:2" ht="13.95" customHeight="1">
      <c r="B12253" s="16"/>
    </row>
    <row r="12254" spans="2:2" ht="13.95" customHeight="1">
      <c r="B12254" s="16"/>
    </row>
    <row r="12255" spans="2:2" ht="13.95" customHeight="1">
      <c r="B12255" s="16"/>
    </row>
    <row r="12256" spans="2:2" ht="13.95" customHeight="1">
      <c r="B12256" s="16"/>
    </row>
    <row r="12257" spans="2:2" ht="13.95" customHeight="1">
      <c r="B12257" s="16"/>
    </row>
    <row r="12258" spans="2:2" ht="13.95" customHeight="1">
      <c r="B12258" s="16"/>
    </row>
    <row r="12259" spans="2:2" ht="13.95" customHeight="1">
      <c r="B12259" s="16"/>
    </row>
    <row r="12260" spans="2:2" ht="13.95" customHeight="1">
      <c r="B12260" s="16"/>
    </row>
    <row r="12261" spans="2:2" ht="13.95" customHeight="1">
      <c r="B12261" s="16"/>
    </row>
    <row r="12262" spans="2:2" ht="13.95" customHeight="1">
      <c r="B12262" s="16"/>
    </row>
    <row r="12263" spans="2:2" ht="13.95" customHeight="1">
      <c r="B12263" s="16"/>
    </row>
    <row r="12264" spans="2:2" ht="13.95" customHeight="1">
      <c r="B12264" s="16"/>
    </row>
    <row r="12265" spans="2:2" ht="13.95" customHeight="1">
      <c r="B12265" s="16"/>
    </row>
    <row r="12266" spans="2:2" ht="13.95" customHeight="1">
      <c r="B12266" s="16"/>
    </row>
    <row r="12267" spans="2:2" ht="13.95" customHeight="1">
      <c r="B12267" s="16"/>
    </row>
    <row r="12268" spans="2:2" ht="13.95" customHeight="1">
      <c r="B12268" s="16"/>
    </row>
    <row r="12269" spans="2:2" ht="13.95" customHeight="1">
      <c r="B12269" s="16"/>
    </row>
    <row r="12270" spans="2:2" ht="13.95" customHeight="1">
      <c r="B12270" s="16"/>
    </row>
    <row r="12271" spans="2:2" ht="13.95" customHeight="1">
      <c r="B12271" s="16"/>
    </row>
    <row r="12272" spans="2:2" ht="13.95" customHeight="1">
      <c r="B12272" s="16"/>
    </row>
    <row r="12273" spans="2:2" ht="13.95" customHeight="1">
      <c r="B12273" s="16"/>
    </row>
    <row r="12274" spans="2:2" ht="13.95" customHeight="1">
      <c r="B12274" s="16"/>
    </row>
    <row r="12275" spans="2:2" ht="13.95" customHeight="1">
      <c r="B12275" s="16"/>
    </row>
    <row r="12276" spans="2:2" ht="13.95" customHeight="1">
      <c r="B12276" s="16"/>
    </row>
    <row r="12277" spans="2:2" ht="13.95" customHeight="1">
      <c r="B12277" s="16"/>
    </row>
    <row r="12278" spans="2:2" ht="13.95" customHeight="1">
      <c r="B12278" s="16"/>
    </row>
    <row r="12279" spans="2:2" ht="13.95" customHeight="1">
      <c r="B12279" s="16"/>
    </row>
    <row r="12280" spans="2:2" ht="13.95" customHeight="1">
      <c r="B12280" s="16"/>
    </row>
    <row r="12281" spans="2:2" ht="13.95" customHeight="1">
      <c r="B12281" s="16"/>
    </row>
    <row r="12282" spans="2:2" ht="13.95" customHeight="1">
      <c r="B12282" s="16"/>
    </row>
    <row r="12283" spans="2:2" ht="13.95" customHeight="1">
      <c r="B12283" s="16"/>
    </row>
    <row r="12284" spans="2:2" ht="13.95" customHeight="1">
      <c r="B12284" s="16"/>
    </row>
    <row r="12285" spans="2:2" ht="13.95" customHeight="1">
      <c r="B12285" s="16"/>
    </row>
    <row r="12286" spans="2:2" ht="13.95" customHeight="1">
      <c r="B12286" s="16"/>
    </row>
    <row r="12287" spans="2:2" ht="13.95" customHeight="1">
      <c r="B12287" s="16"/>
    </row>
    <row r="12288" spans="2:2" ht="13.95" customHeight="1">
      <c r="B12288" s="16"/>
    </row>
    <row r="12289" spans="2:2" ht="13.95" customHeight="1">
      <c r="B12289" s="16"/>
    </row>
    <row r="12290" spans="2:2" ht="13.95" customHeight="1">
      <c r="B12290" s="16"/>
    </row>
    <row r="12291" spans="2:2" ht="13.95" customHeight="1">
      <c r="B12291" s="16"/>
    </row>
    <row r="12292" spans="2:2" ht="13.95" customHeight="1">
      <c r="B12292" s="16"/>
    </row>
    <row r="12293" spans="2:2" ht="13.95" customHeight="1">
      <c r="B12293" s="16"/>
    </row>
    <row r="12294" spans="2:2" ht="13.95" customHeight="1">
      <c r="B12294" s="16"/>
    </row>
    <row r="12295" spans="2:2" ht="13.95" customHeight="1">
      <c r="B12295" s="16"/>
    </row>
    <row r="12296" spans="2:2" ht="13.95" customHeight="1">
      <c r="B12296" s="16"/>
    </row>
    <row r="12297" spans="2:2" ht="13.95" customHeight="1">
      <c r="B12297" s="16"/>
    </row>
    <row r="12298" spans="2:2" ht="13.95" customHeight="1">
      <c r="B12298" s="16"/>
    </row>
    <row r="12299" spans="2:2" ht="13.95" customHeight="1">
      <c r="B12299" s="16"/>
    </row>
    <row r="12300" spans="2:2" ht="13.95" customHeight="1">
      <c r="B12300" s="16"/>
    </row>
    <row r="12301" spans="2:2" ht="13.95" customHeight="1">
      <c r="B12301" s="16"/>
    </row>
    <row r="12302" spans="2:2" ht="13.95" customHeight="1">
      <c r="B12302" s="16"/>
    </row>
    <row r="12303" spans="2:2" ht="13.95" customHeight="1">
      <c r="B12303" s="16"/>
    </row>
    <row r="12304" spans="2:2" ht="13.95" customHeight="1">
      <c r="B12304" s="16"/>
    </row>
    <row r="12305" spans="2:2" ht="13.95" customHeight="1">
      <c r="B12305" s="16"/>
    </row>
    <row r="12306" spans="2:2" ht="13.95" customHeight="1">
      <c r="B12306" s="16"/>
    </row>
    <row r="12307" spans="2:2" ht="13.95" customHeight="1">
      <c r="B12307" s="16"/>
    </row>
    <row r="12308" spans="2:2" ht="13.95" customHeight="1">
      <c r="B12308" s="16"/>
    </row>
    <row r="12309" spans="2:2" ht="13.95" customHeight="1">
      <c r="B12309" s="16"/>
    </row>
    <row r="12310" spans="2:2" ht="13.95" customHeight="1">
      <c r="B12310" s="16"/>
    </row>
    <row r="12311" spans="2:2" ht="13.95" customHeight="1">
      <c r="B12311" s="16"/>
    </row>
    <row r="12312" spans="2:2" ht="13.95" customHeight="1">
      <c r="B12312" s="16"/>
    </row>
    <row r="12313" spans="2:2" ht="13.95" customHeight="1">
      <c r="B12313" s="16"/>
    </row>
    <row r="12314" spans="2:2" ht="13.95" customHeight="1">
      <c r="B12314" s="16"/>
    </row>
    <row r="12315" spans="2:2" ht="13.95" customHeight="1">
      <c r="B12315" s="16"/>
    </row>
    <row r="12316" spans="2:2" ht="13.95" customHeight="1">
      <c r="B12316" s="16"/>
    </row>
    <row r="12317" spans="2:2" ht="13.95" customHeight="1">
      <c r="B12317" s="16"/>
    </row>
    <row r="12318" spans="2:2" ht="13.95" customHeight="1">
      <c r="B12318" s="16"/>
    </row>
    <row r="12319" spans="2:2" ht="13.95" customHeight="1">
      <c r="B12319" s="16"/>
    </row>
    <row r="12320" spans="2:2" ht="13.95" customHeight="1">
      <c r="B12320" s="16"/>
    </row>
    <row r="12321" spans="2:2" ht="13.95" customHeight="1">
      <c r="B12321" s="16"/>
    </row>
    <row r="12322" spans="2:2" ht="13.95" customHeight="1">
      <c r="B12322" s="16"/>
    </row>
    <row r="12323" spans="2:2" ht="13.95" customHeight="1">
      <c r="B12323" s="16"/>
    </row>
    <row r="12324" spans="2:2" ht="13.95" customHeight="1">
      <c r="B12324" s="16"/>
    </row>
    <row r="12325" spans="2:2" ht="13.95" customHeight="1">
      <c r="B12325" s="16"/>
    </row>
    <row r="12326" spans="2:2" ht="13.95" customHeight="1">
      <c r="B12326" s="16"/>
    </row>
    <row r="12327" spans="2:2" ht="13.95" customHeight="1">
      <c r="B12327" s="16"/>
    </row>
    <row r="12328" spans="2:2" ht="13.95" customHeight="1">
      <c r="B12328" s="16"/>
    </row>
    <row r="12329" spans="2:2" ht="13.95" customHeight="1">
      <c r="B12329" s="16"/>
    </row>
    <row r="12330" spans="2:2" ht="13.95" customHeight="1">
      <c r="B12330" s="16"/>
    </row>
    <row r="12331" spans="2:2" ht="13.95" customHeight="1">
      <c r="B12331" s="16"/>
    </row>
    <row r="12332" spans="2:2" ht="13.95" customHeight="1">
      <c r="B12332" s="16"/>
    </row>
    <row r="12333" spans="2:2" ht="13.95" customHeight="1">
      <c r="B12333" s="16"/>
    </row>
    <row r="12334" spans="2:2" ht="13.95" customHeight="1">
      <c r="B12334" s="16"/>
    </row>
    <row r="12335" spans="2:2" ht="13.95" customHeight="1">
      <c r="B12335" s="16"/>
    </row>
    <row r="12336" spans="2:2" ht="13.95" customHeight="1">
      <c r="B12336" s="16"/>
    </row>
    <row r="12337" spans="2:2" ht="13.95" customHeight="1">
      <c r="B12337" s="16"/>
    </row>
    <row r="12338" spans="2:2" ht="13.95" customHeight="1">
      <c r="B12338" s="16"/>
    </row>
    <row r="12339" spans="2:2" ht="13.95" customHeight="1">
      <c r="B12339" s="16"/>
    </row>
    <row r="12340" spans="2:2" ht="13.95" customHeight="1">
      <c r="B12340" s="16"/>
    </row>
    <row r="12341" spans="2:2" ht="13.95" customHeight="1">
      <c r="B12341" s="16"/>
    </row>
    <row r="12342" spans="2:2" ht="13.95" customHeight="1">
      <c r="B12342" s="16"/>
    </row>
    <row r="12343" spans="2:2" ht="13.95" customHeight="1">
      <c r="B12343" s="16"/>
    </row>
    <row r="12344" spans="2:2" ht="13.95" customHeight="1">
      <c r="B12344" s="16"/>
    </row>
    <row r="12345" spans="2:2" ht="13.95" customHeight="1">
      <c r="B12345" s="16"/>
    </row>
    <row r="12346" spans="2:2" ht="13.95" customHeight="1">
      <c r="B12346" s="16"/>
    </row>
    <row r="12347" spans="2:2" ht="13.95" customHeight="1">
      <c r="B12347" s="16"/>
    </row>
    <row r="12348" spans="2:2" ht="13.95" customHeight="1">
      <c r="B12348" s="16"/>
    </row>
    <row r="12349" spans="2:2" ht="13.95" customHeight="1">
      <c r="B12349" s="16"/>
    </row>
    <row r="12350" spans="2:2" ht="13.95" customHeight="1">
      <c r="B12350" s="16"/>
    </row>
    <row r="12351" spans="2:2" ht="13.95" customHeight="1">
      <c r="B12351" s="16"/>
    </row>
    <row r="12352" spans="2:2" ht="13.95" customHeight="1">
      <c r="B12352" s="16"/>
    </row>
    <row r="12353" spans="2:2" ht="13.95" customHeight="1">
      <c r="B12353" s="16"/>
    </row>
    <row r="12354" spans="2:2" ht="13.95" customHeight="1">
      <c r="B12354" s="16"/>
    </row>
    <row r="12355" spans="2:2" ht="13.95" customHeight="1">
      <c r="B12355" s="16"/>
    </row>
    <row r="12356" spans="2:2" ht="13.95" customHeight="1">
      <c r="B12356" s="16"/>
    </row>
    <row r="12357" spans="2:2" ht="13.95" customHeight="1">
      <c r="B12357" s="16"/>
    </row>
    <row r="12358" spans="2:2" ht="13.95" customHeight="1">
      <c r="B12358" s="16"/>
    </row>
    <row r="12359" spans="2:2" ht="13.95" customHeight="1">
      <c r="B12359" s="16"/>
    </row>
    <row r="12360" spans="2:2" ht="13.95" customHeight="1">
      <c r="B12360" s="16"/>
    </row>
    <row r="12361" spans="2:2" ht="13.95" customHeight="1">
      <c r="B12361" s="16"/>
    </row>
    <row r="12362" spans="2:2" ht="13.95" customHeight="1">
      <c r="B12362" s="16"/>
    </row>
    <row r="12363" spans="2:2" ht="13.95" customHeight="1">
      <c r="B12363" s="16"/>
    </row>
    <row r="12364" spans="2:2" ht="13.95" customHeight="1">
      <c r="B12364" s="16"/>
    </row>
    <row r="12365" spans="2:2" ht="13.95" customHeight="1">
      <c r="B12365" s="16"/>
    </row>
    <row r="12366" spans="2:2" ht="13.95" customHeight="1">
      <c r="B12366" s="16"/>
    </row>
    <row r="12367" spans="2:2" ht="13.95" customHeight="1">
      <c r="B12367" s="16"/>
    </row>
    <row r="12368" spans="2:2" ht="13.95" customHeight="1">
      <c r="B12368" s="16"/>
    </row>
    <row r="12369" spans="2:2" ht="13.95" customHeight="1">
      <c r="B12369" s="16"/>
    </row>
    <row r="12370" spans="2:2" ht="13.95" customHeight="1">
      <c r="B12370" s="16"/>
    </row>
    <row r="12371" spans="2:2" ht="13.95" customHeight="1">
      <c r="B12371" s="16"/>
    </row>
    <row r="12372" spans="2:2" ht="13.95" customHeight="1">
      <c r="B12372" s="16"/>
    </row>
    <row r="12373" spans="2:2" ht="13.95" customHeight="1">
      <c r="B12373" s="16"/>
    </row>
    <row r="12374" spans="2:2" ht="13.95" customHeight="1">
      <c r="B12374" s="16"/>
    </row>
    <row r="12375" spans="2:2" ht="13.95" customHeight="1">
      <c r="B12375" s="16"/>
    </row>
    <row r="12376" spans="2:2" ht="13.95" customHeight="1">
      <c r="B12376" s="16"/>
    </row>
    <row r="12377" spans="2:2" ht="13.95" customHeight="1">
      <c r="B12377" s="16"/>
    </row>
    <row r="12378" spans="2:2" ht="13.95" customHeight="1">
      <c r="B12378" s="16"/>
    </row>
    <row r="12379" spans="2:2" ht="13.95" customHeight="1">
      <c r="B12379" s="16"/>
    </row>
    <row r="12380" spans="2:2" ht="13.95" customHeight="1">
      <c r="B12380" s="16"/>
    </row>
    <row r="12381" spans="2:2" ht="13.95" customHeight="1">
      <c r="B12381" s="16"/>
    </row>
    <row r="12382" spans="2:2" ht="13.95" customHeight="1">
      <c r="B12382" s="16"/>
    </row>
    <row r="12383" spans="2:2" ht="13.95" customHeight="1">
      <c r="B12383" s="16"/>
    </row>
    <row r="12384" spans="2:2" ht="13.95" customHeight="1">
      <c r="B12384" s="16"/>
    </row>
    <row r="12385" spans="2:2" ht="13.95" customHeight="1">
      <c r="B12385" s="16"/>
    </row>
    <row r="12386" spans="2:2" ht="13.95" customHeight="1">
      <c r="B12386" s="16"/>
    </row>
    <row r="12387" spans="2:2" ht="13.95" customHeight="1">
      <c r="B12387" s="16"/>
    </row>
    <row r="12388" spans="2:2" ht="13.95" customHeight="1">
      <c r="B12388" s="16"/>
    </row>
    <row r="12389" spans="2:2" ht="13.95" customHeight="1">
      <c r="B12389" s="16"/>
    </row>
    <row r="12390" spans="2:2" ht="13.95" customHeight="1">
      <c r="B12390" s="16"/>
    </row>
    <row r="12391" spans="2:2" ht="13.95" customHeight="1">
      <c r="B12391" s="16"/>
    </row>
    <row r="12392" spans="2:2" ht="13.95" customHeight="1">
      <c r="B12392" s="16"/>
    </row>
    <row r="12393" spans="2:2" ht="13.95" customHeight="1">
      <c r="B12393" s="16"/>
    </row>
    <row r="12394" spans="2:2" ht="13.95" customHeight="1">
      <c r="B12394" s="16"/>
    </row>
    <row r="12395" spans="2:2" ht="13.95" customHeight="1">
      <c r="B12395" s="16"/>
    </row>
    <row r="12396" spans="2:2" ht="13.95" customHeight="1">
      <c r="B12396" s="16"/>
    </row>
    <row r="12397" spans="2:2" ht="13.95" customHeight="1">
      <c r="B12397" s="16"/>
    </row>
    <row r="12398" spans="2:2" ht="13.95" customHeight="1">
      <c r="B12398" s="16"/>
    </row>
    <row r="12399" spans="2:2" ht="13.95" customHeight="1">
      <c r="B12399" s="16"/>
    </row>
    <row r="12400" spans="2:2" ht="13.95" customHeight="1">
      <c r="B12400" s="16"/>
    </row>
    <row r="12401" spans="2:2" ht="13.95" customHeight="1">
      <c r="B12401" s="16"/>
    </row>
    <row r="12402" spans="2:2" ht="13.95" customHeight="1">
      <c r="B12402" s="16"/>
    </row>
    <row r="12403" spans="2:2" ht="13.95" customHeight="1">
      <c r="B12403" s="16"/>
    </row>
    <row r="12404" spans="2:2" ht="13.95" customHeight="1">
      <c r="B12404" s="16"/>
    </row>
    <row r="12405" spans="2:2" ht="13.95" customHeight="1">
      <c r="B12405" s="16"/>
    </row>
    <row r="12406" spans="2:2" ht="13.95" customHeight="1">
      <c r="B12406" s="16"/>
    </row>
    <row r="12407" spans="2:2" ht="13.95" customHeight="1">
      <c r="B12407" s="16"/>
    </row>
    <row r="12408" spans="2:2" ht="13.95" customHeight="1">
      <c r="B12408" s="16"/>
    </row>
    <row r="12409" spans="2:2" ht="13.95" customHeight="1">
      <c r="B12409" s="16"/>
    </row>
    <row r="12410" spans="2:2" ht="13.95" customHeight="1">
      <c r="B12410" s="16"/>
    </row>
    <row r="12411" spans="2:2" ht="13.95" customHeight="1">
      <c r="B12411" s="16"/>
    </row>
    <row r="12412" spans="2:2" ht="13.95" customHeight="1">
      <c r="B12412" s="16"/>
    </row>
    <row r="12413" spans="2:2" ht="13.95" customHeight="1">
      <c r="B12413" s="16"/>
    </row>
    <row r="12414" spans="2:2" ht="13.95" customHeight="1">
      <c r="B12414" s="16"/>
    </row>
    <row r="12415" spans="2:2" ht="13.95" customHeight="1">
      <c r="B12415" s="16"/>
    </row>
    <row r="12416" spans="2:2" ht="13.95" customHeight="1">
      <c r="B12416" s="16"/>
    </row>
    <row r="12417" spans="2:2" ht="13.95" customHeight="1">
      <c r="B12417" s="16"/>
    </row>
    <row r="12418" spans="2:2" ht="13.95" customHeight="1">
      <c r="B12418" s="16"/>
    </row>
    <row r="12419" spans="2:2" ht="13.95" customHeight="1">
      <c r="B12419" s="16"/>
    </row>
    <row r="12420" spans="2:2" ht="13.95" customHeight="1">
      <c r="B12420" s="16"/>
    </row>
    <row r="12421" spans="2:2" ht="13.95" customHeight="1">
      <c r="B12421" s="16"/>
    </row>
    <row r="12422" spans="2:2" ht="13.95" customHeight="1">
      <c r="B12422" s="16"/>
    </row>
    <row r="12423" spans="2:2" ht="13.95" customHeight="1">
      <c r="B12423" s="16"/>
    </row>
    <row r="12424" spans="2:2" ht="13.95" customHeight="1">
      <c r="B12424" s="16"/>
    </row>
    <row r="12425" spans="2:2" ht="13.95" customHeight="1">
      <c r="B12425" s="16"/>
    </row>
    <row r="12426" spans="2:2" ht="13.95" customHeight="1">
      <c r="B12426" s="16"/>
    </row>
    <row r="12427" spans="2:2" ht="13.95" customHeight="1">
      <c r="B12427" s="16"/>
    </row>
    <row r="12428" spans="2:2" ht="13.95" customHeight="1">
      <c r="B12428" s="16"/>
    </row>
    <row r="12429" spans="2:2" ht="13.95" customHeight="1">
      <c r="B12429" s="16"/>
    </row>
    <row r="12430" spans="2:2" ht="13.95" customHeight="1">
      <c r="B12430" s="16"/>
    </row>
    <row r="12431" spans="2:2" ht="13.95" customHeight="1">
      <c r="B12431" s="16"/>
    </row>
    <row r="12432" spans="2:2" ht="13.95" customHeight="1">
      <c r="B12432" s="16"/>
    </row>
    <row r="12433" spans="2:2" ht="13.95" customHeight="1">
      <c r="B12433" s="16"/>
    </row>
    <row r="12434" spans="2:2" ht="13.95" customHeight="1">
      <c r="B12434" s="16"/>
    </row>
    <row r="12435" spans="2:2" ht="13.95" customHeight="1">
      <c r="B12435" s="16"/>
    </row>
    <row r="12436" spans="2:2" ht="13.95" customHeight="1">
      <c r="B12436" s="16"/>
    </row>
    <row r="12437" spans="2:2" ht="13.95" customHeight="1">
      <c r="B12437" s="16"/>
    </row>
    <row r="12438" spans="2:2" ht="13.95" customHeight="1">
      <c r="B12438" s="16"/>
    </row>
    <row r="12439" spans="2:2" ht="13.95" customHeight="1">
      <c r="B12439" s="16"/>
    </row>
    <row r="12440" spans="2:2" ht="13.95" customHeight="1">
      <c r="B12440" s="16"/>
    </row>
    <row r="12441" spans="2:2" ht="13.95" customHeight="1">
      <c r="B12441" s="16"/>
    </row>
    <row r="12442" spans="2:2" ht="13.95" customHeight="1">
      <c r="B12442" s="16"/>
    </row>
    <row r="12443" spans="2:2" ht="13.95" customHeight="1">
      <c r="B12443" s="16"/>
    </row>
    <row r="12444" spans="2:2" ht="13.95" customHeight="1">
      <c r="B12444" s="16"/>
    </row>
    <row r="12445" spans="2:2" ht="13.95" customHeight="1">
      <c r="B12445" s="16"/>
    </row>
    <row r="12446" spans="2:2" ht="13.95" customHeight="1">
      <c r="B12446" s="16"/>
    </row>
    <row r="12447" spans="2:2" ht="13.95" customHeight="1">
      <c r="B12447" s="16"/>
    </row>
    <row r="12448" spans="2:2" ht="13.95" customHeight="1">
      <c r="B12448" s="16"/>
    </row>
    <row r="12449" spans="2:2" ht="13.95" customHeight="1">
      <c r="B12449" s="16"/>
    </row>
    <row r="12450" spans="2:2" ht="13.95" customHeight="1">
      <c r="B12450" s="16"/>
    </row>
    <row r="12451" spans="2:2" ht="13.95" customHeight="1">
      <c r="B12451" s="16"/>
    </row>
    <row r="12452" spans="2:2" ht="13.95" customHeight="1">
      <c r="B12452" s="16"/>
    </row>
    <row r="12453" spans="2:2" ht="13.95" customHeight="1">
      <c r="B12453" s="16"/>
    </row>
    <row r="12454" spans="2:2" ht="13.95" customHeight="1">
      <c r="B12454" s="16"/>
    </row>
    <row r="12455" spans="2:2" ht="13.95" customHeight="1">
      <c r="B12455" s="16"/>
    </row>
    <row r="12456" spans="2:2" ht="13.95" customHeight="1">
      <c r="B12456" s="16"/>
    </row>
    <row r="12457" spans="2:2" ht="13.95" customHeight="1">
      <c r="B12457" s="16"/>
    </row>
    <row r="12458" spans="2:2" ht="13.95" customHeight="1">
      <c r="B12458" s="16"/>
    </row>
    <row r="12459" spans="2:2" ht="13.95" customHeight="1">
      <c r="B12459" s="16"/>
    </row>
    <row r="12460" spans="2:2" ht="13.95" customHeight="1">
      <c r="B12460" s="16"/>
    </row>
    <row r="12461" spans="2:2" ht="13.95" customHeight="1">
      <c r="B12461" s="16"/>
    </row>
    <row r="12462" spans="2:2" ht="13.95" customHeight="1">
      <c r="B12462" s="16"/>
    </row>
    <row r="12463" spans="2:2" ht="13.95" customHeight="1">
      <c r="B12463" s="16"/>
    </row>
    <row r="12464" spans="2:2" ht="13.95" customHeight="1">
      <c r="B12464" s="16"/>
    </row>
    <row r="12465" spans="2:2" ht="13.95" customHeight="1">
      <c r="B12465" s="16"/>
    </row>
    <row r="12466" spans="2:2" ht="13.95" customHeight="1">
      <c r="B12466" s="16"/>
    </row>
    <row r="12467" spans="2:2" ht="13.95" customHeight="1">
      <c r="B12467" s="16"/>
    </row>
    <row r="12468" spans="2:2" ht="13.95" customHeight="1">
      <c r="B12468" s="16"/>
    </row>
    <row r="12469" spans="2:2" ht="13.95" customHeight="1">
      <c r="B12469" s="16"/>
    </row>
    <row r="12470" spans="2:2" ht="13.95" customHeight="1">
      <c r="B12470" s="16"/>
    </row>
    <row r="12471" spans="2:2" ht="13.95" customHeight="1">
      <c r="B12471" s="16"/>
    </row>
    <row r="12472" spans="2:2" ht="13.95" customHeight="1">
      <c r="B12472" s="16"/>
    </row>
    <row r="12473" spans="2:2" ht="13.95" customHeight="1">
      <c r="B12473" s="16"/>
    </row>
    <row r="12474" spans="2:2" ht="13.95" customHeight="1">
      <c r="B12474" s="16"/>
    </row>
    <row r="12475" spans="2:2" ht="13.95" customHeight="1">
      <c r="B12475" s="16"/>
    </row>
    <row r="12476" spans="2:2" ht="13.95" customHeight="1">
      <c r="B12476" s="16"/>
    </row>
    <row r="12477" spans="2:2" ht="13.95" customHeight="1">
      <c r="B12477" s="16"/>
    </row>
    <row r="12478" spans="2:2" ht="13.95" customHeight="1">
      <c r="B12478" s="16"/>
    </row>
    <row r="12479" spans="2:2" ht="13.95" customHeight="1">
      <c r="B12479" s="16"/>
    </row>
    <row r="12480" spans="2:2" ht="13.95" customHeight="1">
      <c r="B12480" s="16"/>
    </row>
    <row r="12481" spans="2:2" ht="13.95" customHeight="1">
      <c r="B12481" s="16"/>
    </row>
    <row r="12482" spans="2:2" ht="13.95" customHeight="1">
      <c r="B12482" s="16"/>
    </row>
    <row r="12483" spans="2:2" ht="13.95" customHeight="1">
      <c r="B12483" s="16"/>
    </row>
    <row r="12484" spans="2:2" ht="13.95" customHeight="1">
      <c r="B12484" s="16"/>
    </row>
    <row r="12485" spans="2:2" ht="13.95" customHeight="1">
      <c r="B12485" s="16"/>
    </row>
    <row r="12486" spans="2:2" ht="13.95" customHeight="1">
      <c r="B12486" s="16"/>
    </row>
    <row r="12487" spans="2:2" ht="13.95" customHeight="1">
      <c r="B12487" s="16"/>
    </row>
    <row r="12488" spans="2:2" ht="13.95" customHeight="1">
      <c r="B12488" s="16"/>
    </row>
    <row r="12489" spans="2:2" ht="13.95" customHeight="1">
      <c r="B12489" s="16"/>
    </row>
    <row r="12490" spans="2:2" ht="13.95" customHeight="1">
      <c r="B12490" s="16"/>
    </row>
    <row r="12491" spans="2:2" ht="13.95" customHeight="1">
      <c r="B12491" s="16"/>
    </row>
    <row r="12492" spans="2:2" ht="13.95" customHeight="1">
      <c r="B12492" s="16"/>
    </row>
    <row r="12493" spans="2:2" ht="13.95" customHeight="1">
      <c r="B12493" s="16"/>
    </row>
    <row r="12494" spans="2:2" ht="13.95" customHeight="1">
      <c r="B12494" s="16"/>
    </row>
    <row r="12495" spans="2:2" ht="13.95" customHeight="1">
      <c r="B12495" s="16"/>
    </row>
    <row r="12496" spans="2:2" ht="13.95" customHeight="1">
      <c r="B12496" s="16"/>
    </row>
    <row r="12497" spans="2:2" ht="13.95" customHeight="1">
      <c r="B12497" s="16"/>
    </row>
    <row r="12498" spans="2:2" ht="13.95" customHeight="1">
      <c r="B12498" s="16"/>
    </row>
    <row r="12499" spans="2:2" ht="13.95" customHeight="1">
      <c r="B12499" s="16"/>
    </row>
    <row r="12500" spans="2:2" ht="13.95" customHeight="1">
      <c r="B12500" s="16"/>
    </row>
    <row r="12501" spans="2:2" ht="13.95" customHeight="1">
      <c r="B12501" s="16"/>
    </row>
    <row r="12502" spans="2:2" ht="13.95" customHeight="1">
      <c r="B12502" s="16"/>
    </row>
    <row r="12503" spans="2:2" ht="13.95" customHeight="1">
      <c r="B12503" s="16"/>
    </row>
    <row r="12504" spans="2:2" ht="13.95" customHeight="1">
      <c r="B12504" s="16"/>
    </row>
    <row r="12505" spans="2:2" ht="13.95" customHeight="1">
      <c r="B12505" s="16"/>
    </row>
    <row r="12506" spans="2:2" ht="13.95" customHeight="1">
      <c r="B12506" s="16"/>
    </row>
    <row r="12507" spans="2:2" ht="13.95" customHeight="1">
      <c r="B12507" s="16"/>
    </row>
    <row r="12508" spans="2:2" ht="13.95" customHeight="1">
      <c r="B12508" s="16"/>
    </row>
    <row r="12509" spans="2:2" ht="13.95" customHeight="1">
      <c r="B12509" s="16"/>
    </row>
    <row r="12510" spans="2:2" ht="13.95" customHeight="1">
      <c r="B12510" s="16"/>
    </row>
    <row r="12511" spans="2:2" ht="13.95" customHeight="1">
      <c r="B12511" s="16"/>
    </row>
    <row r="12512" spans="2:2" ht="13.95" customHeight="1">
      <c r="B12512" s="16"/>
    </row>
    <row r="12513" spans="2:2" ht="13.95" customHeight="1">
      <c r="B12513" s="16"/>
    </row>
    <row r="12514" spans="2:2" ht="13.95" customHeight="1">
      <c r="B12514" s="16"/>
    </row>
    <row r="12515" spans="2:2" ht="13.95" customHeight="1">
      <c r="B12515" s="16"/>
    </row>
    <row r="12516" spans="2:2" ht="13.95" customHeight="1">
      <c r="B12516" s="16"/>
    </row>
    <row r="12517" spans="2:2" ht="13.95" customHeight="1">
      <c r="B12517" s="16"/>
    </row>
    <row r="12518" spans="2:2" ht="13.95" customHeight="1">
      <c r="B12518" s="16"/>
    </row>
    <row r="12519" spans="2:2" ht="13.95" customHeight="1">
      <c r="B12519" s="16"/>
    </row>
    <row r="12520" spans="2:2" ht="13.95" customHeight="1">
      <c r="B12520" s="16"/>
    </row>
    <row r="12521" spans="2:2" ht="13.95" customHeight="1">
      <c r="B12521" s="16"/>
    </row>
    <row r="12522" spans="2:2" ht="13.95" customHeight="1">
      <c r="B12522" s="16"/>
    </row>
    <row r="12523" spans="2:2" ht="13.95" customHeight="1">
      <c r="B12523" s="16"/>
    </row>
    <row r="12524" spans="2:2" ht="13.95" customHeight="1">
      <c r="B12524" s="16"/>
    </row>
    <row r="12525" spans="2:2" ht="13.95" customHeight="1">
      <c r="B12525" s="16"/>
    </row>
    <row r="12526" spans="2:2" ht="13.95" customHeight="1">
      <c r="B12526" s="16"/>
    </row>
    <row r="12527" spans="2:2" ht="13.95" customHeight="1">
      <c r="B12527" s="16"/>
    </row>
    <row r="12528" spans="2:2" ht="13.95" customHeight="1">
      <c r="B12528" s="16"/>
    </row>
    <row r="12529" spans="2:2" ht="13.95" customHeight="1">
      <c r="B12529" s="16"/>
    </row>
    <row r="12530" spans="2:2" ht="13.95" customHeight="1">
      <c r="B12530" s="16"/>
    </row>
    <row r="12531" spans="2:2" ht="13.95" customHeight="1">
      <c r="B12531" s="16"/>
    </row>
    <row r="12532" spans="2:2" ht="13.95" customHeight="1">
      <c r="B12532" s="16"/>
    </row>
    <row r="12533" spans="2:2" ht="13.95" customHeight="1">
      <c r="B12533" s="16"/>
    </row>
    <row r="12534" spans="2:2" ht="13.95" customHeight="1">
      <c r="B12534" s="16"/>
    </row>
    <row r="12535" spans="2:2" ht="13.95" customHeight="1">
      <c r="B12535" s="16"/>
    </row>
    <row r="12536" spans="2:2" ht="13.95" customHeight="1">
      <c r="B12536" s="16"/>
    </row>
    <row r="12537" spans="2:2" ht="13.95" customHeight="1">
      <c r="B12537" s="16"/>
    </row>
    <row r="12538" spans="2:2" ht="13.95" customHeight="1">
      <c r="B12538" s="16"/>
    </row>
    <row r="12539" spans="2:2" ht="13.95" customHeight="1">
      <c r="B12539" s="16"/>
    </row>
    <row r="12540" spans="2:2" ht="13.95" customHeight="1">
      <c r="B12540" s="16"/>
    </row>
    <row r="12541" spans="2:2" ht="13.95" customHeight="1">
      <c r="B12541" s="16"/>
    </row>
    <row r="12542" spans="2:2" ht="13.95" customHeight="1">
      <c r="B12542" s="16"/>
    </row>
    <row r="12543" spans="2:2" ht="13.95" customHeight="1">
      <c r="B12543" s="16"/>
    </row>
    <row r="12544" spans="2:2" ht="13.95" customHeight="1">
      <c r="B12544" s="16"/>
    </row>
    <row r="12545" spans="2:2" ht="13.95" customHeight="1">
      <c r="B12545" s="16"/>
    </row>
    <row r="12546" spans="2:2" ht="13.95" customHeight="1">
      <c r="B12546" s="16"/>
    </row>
    <row r="12547" spans="2:2" ht="13.95" customHeight="1">
      <c r="B12547" s="16"/>
    </row>
    <row r="12548" spans="2:2" ht="13.95" customHeight="1">
      <c r="B12548" s="16"/>
    </row>
    <row r="12549" spans="2:2" ht="13.95" customHeight="1">
      <c r="B12549" s="16"/>
    </row>
    <row r="12550" spans="2:2" ht="13.95" customHeight="1">
      <c r="B12550" s="16"/>
    </row>
    <row r="12551" spans="2:2" ht="13.95" customHeight="1">
      <c r="B12551" s="16"/>
    </row>
    <row r="12552" spans="2:2" ht="13.95" customHeight="1">
      <c r="B12552" s="16"/>
    </row>
    <row r="12553" spans="2:2" ht="13.95" customHeight="1">
      <c r="B12553" s="16"/>
    </row>
    <row r="12554" spans="2:2" ht="13.95" customHeight="1">
      <c r="B12554" s="16"/>
    </row>
    <row r="12555" spans="2:2" ht="13.95" customHeight="1">
      <c r="B12555" s="16"/>
    </row>
    <row r="12556" spans="2:2" ht="13.95" customHeight="1">
      <c r="B12556" s="16"/>
    </row>
    <row r="12557" spans="2:2" ht="13.95" customHeight="1">
      <c r="B12557" s="16"/>
    </row>
    <row r="12558" spans="2:2" ht="13.95" customHeight="1">
      <c r="B12558" s="16"/>
    </row>
    <row r="12559" spans="2:2" ht="13.95" customHeight="1">
      <c r="B12559" s="16"/>
    </row>
    <row r="12560" spans="2:2" ht="13.95" customHeight="1">
      <c r="B12560" s="16"/>
    </row>
    <row r="12561" spans="2:2" ht="13.95" customHeight="1">
      <c r="B12561" s="16"/>
    </row>
    <row r="12562" spans="2:2" ht="13.95" customHeight="1">
      <c r="B12562" s="16"/>
    </row>
    <row r="12563" spans="2:2" ht="13.95" customHeight="1">
      <c r="B12563" s="16"/>
    </row>
    <row r="12564" spans="2:2" ht="13.95" customHeight="1">
      <c r="B12564" s="16"/>
    </row>
    <row r="12565" spans="2:2" ht="13.95" customHeight="1">
      <c r="B12565" s="16"/>
    </row>
    <row r="12566" spans="2:2" ht="13.95" customHeight="1">
      <c r="B12566" s="16"/>
    </row>
    <row r="12567" spans="2:2" ht="13.95" customHeight="1">
      <c r="B12567" s="16"/>
    </row>
    <row r="12568" spans="2:2" ht="13.95" customHeight="1">
      <c r="B12568" s="16"/>
    </row>
    <row r="12569" spans="2:2" ht="13.95" customHeight="1">
      <c r="B12569" s="16"/>
    </row>
    <row r="12570" spans="2:2" ht="13.95" customHeight="1">
      <c r="B12570" s="16"/>
    </row>
    <row r="12571" spans="2:2" ht="13.95" customHeight="1">
      <c r="B12571" s="16"/>
    </row>
    <row r="12572" spans="2:2" ht="13.95" customHeight="1">
      <c r="B12572" s="16"/>
    </row>
    <row r="12573" spans="2:2" ht="13.95" customHeight="1">
      <c r="B12573" s="16"/>
    </row>
    <row r="12574" spans="2:2" ht="13.95" customHeight="1">
      <c r="B12574" s="16"/>
    </row>
    <row r="12575" spans="2:2" ht="13.95" customHeight="1">
      <c r="B12575" s="16"/>
    </row>
    <row r="12576" spans="2:2" ht="13.95" customHeight="1">
      <c r="B12576" s="16"/>
    </row>
    <row r="12577" spans="2:2" ht="13.95" customHeight="1">
      <c r="B12577" s="16"/>
    </row>
    <row r="12578" spans="2:2" ht="13.95" customHeight="1">
      <c r="B12578" s="16"/>
    </row>
    <row r="12579" spans="2:2" ht="13.95" customHeight="1">
      <c r="B12579" s="16"/>
    </row>
    <row r="12580" spans="2:2" ht="13.95" customHeight="1">
      <c r="B12580" s="16"/>
    </row>
    <row r="12581" spans="2:2" ht="13.95" customHeight="1">
      <c r="B12581" s="16"/>
    </row>
    <row r="12582" spans="2:2" ht="13.95" customHeight="1">
      <c r="B12582" s="16"/>
    </row>
    <row r="12583" spans="2:2" ht="13.95" customHeight="1">
      <c r="B12583" s="16"/>
    </row>
    <row r="12584" spans="2:2" ht="13.95" customHeight="1">
      <c r="B12584" s="16"/>
    </row>
    <row r="12585" spans="2:2" ht="13.95" customHeight="1">
      <c r="B12585" s="16"/>
    </row>
    <row r="12586" spans="2:2" ht="13.95" customHeight="1">
      <c r="B12586" s="16"/>
    </row>
    <row r="12587" spans="2:2" ht="13.95" customHeight="1">
      <c r="B12587" s="16"/>
    </row>
    <row r="12588" spans="2:2" ht="13.95" customHeight="1">
      <c r="B12588" s="16"/>
    </row>
    <row r="12589" spans="2:2" ht="13.95" customHeight="1">
      <c r="B12589" s="16"/>
    </row>
    <row r="12590" spans="2:2" ht="13.95" customHeight="1">
      <c r="B12590" s="16"/>
    </row>
    <row r="12591" spans="2:2" ht="13.95" customHeight="1">
      <c r="B12591" s="16"/>
    </row>
    <row r="12592" spans="2:2" ht="13.95" customHeight="1">
      <c r="B12592" s="16"/>
    </row>
    <row r="12593" spans="2:2" ht="13.95" customHeight="1">
      <c r="B12593" s="16"/>
    </row>
    <row r="12594" spans="2:2" ht="13.95" customHeight="1">
      <c r="B12594" s="16"/>
    </row>
    <row r="12595" spans="2:2" ht="13.95" customHeight="1">
      <c r="B12595" s="16"/>
    </row>
    <row r="12596" spans="2:2" ht="13.95" customHeight="1">
      <c r="B12596" s="16"/>
    </row>
    <row r="12597" spans="2:2" ht="13.95" customHeight="1">
      <c r="B12597" s="16"/>
    </row>
    <row r="12598" spans="2:2" ht="13.95" customHeight="1">
      <c r="B12598" s="16"/>
    </row>
    <row r="12599" spans="2:2" ht="13.95" customHeight="1">
      <c r="B12599" s="16"/>
    </row>
    <row r="12600" spans="2:2" ht="13.95" customHeight="1">
      <c r="B12600" s="16"/>
    </row>
    <row r="12601" spans="2:2" ht="13.95" customHeight="1">
      <c r="B12601" s="16"/>
    </row>
    <row r="12602" spans="2:2" ht="13.95" customHeight="1">
      <c r="B12602" s="16"/>
    </row>
    <row r="12603" spans="2:2" ht="13.95" customHeight="1">
      <c r="B12603" s="16"/>
    </row>
    <row r="12604" spans="2:2" ht="13.95" customHeight="1">
      <c r="B12604" s="16"/>
    </row>
    <row r="12605" spans="2:2" ht="13.95" customHeight="1">
      <c r="B12605" s="16"/>
    </row>
    <row r="12606" spans="2:2" ht="13.95" customHeight="1">
      <c r="B12606" s="16"/>
    </row>
    <row r="12607" spans="2:2" ht="13.95" customHeight="1">
      <c r="B12607" s="16"/>
    </row>
    <row r="12608" spans="2:2" ht="13.95" customHeight="1">
      <c r="B12608" s="16"/>
    </row>
    <row r="12609" spans="2:2" ht="13.95" customHeight="1">
      <c r="B12609" s="16"/>
    </row>
    <row r="12610" spans="2:2" ht="13.95" customHeight="1">
      <c r="B12610" s="16"/>
    </row>
    <row r="12611" spans="2:2" ht="13.95" customHeight="1">
      <c r="B12611" s="16"/>
    </row>
    <row r="12612" spans="2:2" ht="13.95" customHeight="1">
      <c r="B12612" s="16"/>
    </row>
    <row r="12613" spans="2:2" ht="13.95" customHeight="1">
      <c r="B12613" s="16"/>
    </row>
    <row r="12614" spans="2:2" ht="13.95" customHeight="1">
      <c r="B12614" s="16"/>
    </row>
    <row r="12615" spans="2:2" ht="13.95" customHeight="1">
      <c r="B12615" s="16"/>
    </row>
    <row r="12616" spans="2:2" ht="13.95" customHeight="1">
      <c r="B12616" s="16"/>
    </row>
    <row r="12617" spans="2:2" ht="13.95" customHeight="1">
      <c r="B12617" s="16"/>
    </row>
    <row r="12618" spans="2:2" ht="13.95" customHeight="1">
      <c r="B12618" s="16"/>
    </row>
    <row r="12619" spans="2:2" ht="13.95" customHeight="1">
      <c r="B12619" s="16"/>
    </row>
    <row r="12620" spans="2:2" ht="13.95" customHeight="1">
      <c r="B12620" s="16"/>
    </row>
    <row r="12621" spans="2:2" ht="13.95" customHeight="1">
      <c r="B12621" s="16"/>
    </row>
    <row r="12622" spans="2:2" ht="13.95" customHeight="1">
      <c r="B12622" s="16"/>
    </row>
    <row r="12623" spans="2:2" ht="13.95" customHeight="1">
      <c r="B12623" s="16"/>
    </row>
    <row r="12624" spans="2:2" ht="13.95" customHeight="1">
      <c r="B12624" s="16"/>
    </row>
    <row r="12625" spans="2:2" ht="13.95" customHeight="1">
      <c r="B12625" s="16"/>
    </row>
    <row r="12626" spans="2:2" ht="13.95" customHeight="1">
      <c r="B12626" s="16"/>
    </row>
    <row r="12627" spans="2:2" ht="13.95" customHeight="1">
      <c r="B12627" s="16"/>
    </row>
    <row r="12628" spans="2:2" ht="13.95" customHeight="1">
      <c r="B12628" s="16"/>
    </row>
    <row r="12629" spans="2:2" ht="13.95" customHeight="1">
      <c r="B12629" s="16"/>
    </row>
    <row r="12630" spans="2:2" ht="13.95" customHeight="1">
      <c r="B12630" s="16"/>
    </row>
    <row r="12631" spans="2:2" ht="13.95" customHeight="1">
      <c r="B12631" s="16"/>
    </row>
    <row r="12632" spans="2:2" ht="13.95" customHeight="1">
      <c r="B12632" s="16"/>
    </row>
    <row r="12633" spans="2:2" ht="13.95" customHeight="1">
      <c r="B12633" s="16"/>
    </row>
    <row r="12634" spans="2:2" ht="13.95" customHeight="1">
      <c r="B12634" s="16"/>
    </row>
    <row r="12635" spans="2:2" ht="13.95" customHeight="1">
      <c r="B12635" s="16"/>
    </row>
    <row r="12636" spans="2:2" ht="13.95" customHeight="1">
      <c r="B12636" s="16"/>
    </row>
    <row r="12637" spans="2:2" ht="13.95" customHeight="1">
      <c r="B12637" s="16"/>
    </row>
    <row r="12638" spans="2:2" ht="13.95" customHeight="1">
      <c r="B12638" s="16"/>
    </row>
    <row r="12639" spans="2:2" ht="13.95" customHeight="1">
      <c r="B12639" s="16"/>
    </row>
    <row r="12640" spans="2:2" ht="13.95" customHeight="1">
      <c r="B12640" s="16"/>
    </row>
    <row r="12641" spans="2:2" ht="13.95" customHeight="1">
      <c r="B12641" s="16"/>
    </row>
    <row r="12642" spans="2:2" ht="13.95" customHeight="1">
      <c r="B12642" s="16"/>
    </row>
    <row r="12643" spans="2:2" ht="13.95" customHeight="1">
      <c r="B12643" s="16"/>
    </row>
    <row r="12644" spans="2:2" ht="13.95" customHeight="1">
      <c r="B12644" s="16"/>
    </row>
    <row r="12645" spans="2:2" ht="13.95" customHeight="1">
      <c r="B12645" s="16"/>
    </row>
    <row r="12646" spans="2:2" ht="13.95" customHeight="1">
      <c r="B12646" s="16"/>
    </row>
    <row r="12647" spans="2:2" ht="13.95" customHeight="1">
      <c r="B12647" s="16"/>
    </row>
    <row r="12648" spans="2:2" ht="13.95" customHeight="1">
      <c r="B12648" s="16"/>
    </row>
    <row r="12649" spans="2:2" ht="13.95" customHeight="1">
      <c r="B12649" s="16"/>
    </row>
    <row r="12650" spans="2:2" ht="13.95" customHeight="1">
      <c r="B12650" s="16"/>
    </row>
    <row r="12651" spans="2:2" ht="13.95" customHeight="1">
      <c r="B12651" s="16"/>
    </row>
    <row r="12652" spans="2:2" ht="13.95" customHeight="1">
      <c r="B12652" s="16"/>
    </row>
    <row r="12653" spans="2:2" ht="13.95" customHeight="1">
      <c r="B12653" s="16"/>
    </row>
    <row r="12654" spans="2:2" ht="13.95" customHeight="1">
      <c r="B12654" s="16"/>
    </row>
    <row r="12655" spans="2:2" ht="13.95" customHeight="1">
      <c r="B12655" s="16"/>
    </row>
    <row r="12656" spans="2:2" ht="13.95" customHeight="1">
      <c r="B12656" s="16"/>
    </row>
    <row r="12657" spans="2:2" ht="13.95" customHeight="1">
      <c r="B12657" s="16"/>
    </row>
    <row r="12658" spans="2:2" ht="13.95" customHeight="1">
      <c r="B12658" s="16"/>
    </row>
    <row r="12659" spans="2:2" ht="13.95" customHeight="1">
      <c r="B12659" s="16"/>
    </row>
    <row r="12660" spans="2:2" ht="13.95" customHeight="1">
      <c r="B12660" s="16"/>
    </row>
    <row r="12661" spans="2:2" ht="13.95" customHeight="1">
      <c r="B12661" s="16"/>
    </row>
    <row r="12662" spans="2:2" ht="13.95" customHeight="1">
      <c r="B12662" s="16"/>
    </row>
    <row r="12663" spans="2:2" ht="13.95" customHeight="1">
      <c r="B12663" s="16"/>
    </row>
    <row r="12664" spans="2:2" ht="13.95" customHeight="1">
      <c r="B12664" s="16"/>
    </row>
    <row r="12665" spans="2:2" ht="13.95" customHeight="1">
      <c r="B12665" s="16"/>
    </row>
    <row r="12666" spans="2:2" ht="13.95" customHeight="1">
      <c r="B12666" s="16"/>
    </row>
    <row r="12667" spans="2:2" ht="13.95" customHeight="1">
      <c r="B12667" s="16"/>
    </row>
    <row r="12668" spans="2:2" ht="13.95" customHeight="1">
      <c r="B12668" s="16"/>
    </row>
    <row r="12669" spans="2:2" ht="13.95" customHeight="1">
      <c r="B12669" s="16"/>
    </row>
    <row r="12670" spans="2:2" ht="13.95" customHeight="1">
      <c r="B12670" s="16"/>
    </row>
    <row r="12671" spans="2:2" ht="13.95" customHeight="1">
      <c r="B12671" s="16"/>
    </row>
    <row r="12672" spans="2:2" ht="13.95" customHeight="1">
      <c r="B12672" s="16"/>
    </row>
    <row r="12673" spans="2:2" ht="13.95" customHeight="1">
      <c r="B12673" s="16"/>
    </row>
    <row r="12674" spans="2:2" ht="13.95" customHeight="1">
      <c r="B12674" s="16"/>
    </row>
    <row r="12675" spans="2:2" ht="13.95" customHeight="1">
      <c r="B12675" s="16"/>
    </row>
    <row r="12676" spans="2:2" ht="13.95" customHeight="1">
      <c r="B12676" s="16"/>
    </row>
    <row r="12677" spans="2:2" ht="13.95" customHeight="1">
      <c r="B12677" s="16"/>
    </row>
    <row r="12678" spans="2:2" ht="13.95" customHeight="1">
      <c r="B12678" s="16"/>
    </row>
    <row r="12679" spans="2:2" ht="13.95" customHeight="1">
      <c r="B12679" s="16"/>
    </row>
    <row r="12680" spans="2:2" ht="13.95" customHeight="1">
      <c r="B12680" s="16"/>
    </row>
    <row r="12681" spans="2:2" ht="13.95" customHeight="1">
      <c r="B12681" s="16"/>
    </row>
    <row r="12682" spans="2:2" ht="13.95" customHeight="1">
      <c r="B12682" s="16"/>
    </row>
    <row r="12683" spans="2:2" ht="13.95" customHeight="1">
      <c r="B12683" s="16"/>
    </row>
    <row r="12684" spans="2:2" ht="13.95" customHeight="1">
      <c r="B12684" s="16"/>
    </row>
    <row r="12685" spans="2:2" ht="13.95" customHeight="1">
      <c r="B12685" s="16"/>
    </row>
    <row r="12686" spans="2:2" ht="13.95" customHeight="1">
      <c r="B12686" s="16"/>
    </row>
    <row r="12687" spans="2:2" ht="13.95" customHeight="1">
      <c r="B12687" s="16"/>
    </row>
    <row r="12688" spans="2:2" ht="13.95" customHeight="1">
      <c r="B12688" s="16"/>
    </row>
    <row r="12689" spans="2:2" ht="13.95" customHeight="1">
      <c r="B12689" s="16"/>
    </row>
    <row r="12690" spans="2:2" ht="13.95" customHeight="1">
      <c r="B12690" s="16"/>
    </row>
    <row r="12691" spans="2:2" ht="13.95" customHeight="1">
      <c r="B12691" s="16"/>
    </row>
    <row r="12692" spans="2:2" ht="13.95" customHeight="1">
      <c r="B12692" s="16"/>
    </row>
    <row r="12693" spans="2:2" ht="13.95" customHeight="1">
      <c r="B12693" s="16"/>
    </row>
    <row r="12694" spans="2:2" ht="13.95" customHeight="1">
      <c r="B12694" s="16"/>
    </row>
    <row r="12695" spans="2:2" ht="13.95" customHeight="1">
      <c r="B12695" s="16"/>
    </row>
    <row r="12696" spans="2:2" ht="13.95" customHeight="1">
      <c r="B12696" s="16"/>
    </row>
    <row r="12697" spans="2:2" ht="13.95" customHeight="1">
      <c r="B12697" s="16"/>
    </row>
    <row r="12698" spans="2:2" ht="13.95" customHeight="1">
      <c r="B12698" s="16"/>
    </row>
    <row r="12699" spans="2:2" ht="13.95" customHeight="1">
      <c r="B12699" s="16"/>
    </row>
    <row r="12700" spans="2:2" ht="13.95" customHeight="1">
      <c r="B12700" s="16"/>
    </row>
    <row r="12701" spans="2:2" ht="13.95" customHeight="1">
      <c r="B12701" s="16"/>
    </row>
    <row r="12702" spans="2:2" ht="13.95" customHeight="1">
      <c r="B12702" s="16"/>
    </row>
    <row r="12703" spans="2:2" ht="13.95" customHeight="1">
      <c r="B12703" s="16"/>
    </row>
    <row r="12704" spans="2:2" ht="13.95" customHeight="1">
      <c r="B12704" s="16"/>
    </row>
    <row r="12705" spans="2:2" ht="13.95" customHeight="1">
      <c r="B12705" s="16"/>
    </row>
    <row r="12706" spans="2:2" ht="13.95" customHeight="1">
      <c r="B12706" s="16"/>
    </row>
    <row r="12707" spans="2:2" ht="13.95" customHeight="1">
      <c r="B12707" s="16"/>
    </row>
    <row r="12708" spans="2:2" ht="13.95" customHeight="1">
      <c r="B12708" s="16"/>
    </row>
    <row r="12709" spans="2:2" ht="13.95" customHeight="1">
      <c r="B12709" s="16"/>
    </row>
    <row r="12710" spans="2:2" ht="13.95" customHeight="1">
      <c r="B12710" s="16"/>
    </row>
    <row r="12711" spans="2:2" ht="13.95" customHeight="1">
      <c r="B12711" s="16"/>
    </row>
    <row r="12712" spans="2:2" ht="13.95" customHeight="1">
      <c r="B12712" s="16"/>
    </row>
    <row r="12713" spans="2:2" ht="13.95" customHeight="1">
      <c r="B12713" s="16"/>
    </row>
    <row r="12714" spans="2:2" ht="13.95" customHeight="1">
      <c r="B12714" s="16"/>
    </row>
    <row r="12715" spans="2:2" ht="13.95" customHeight="1">
      <c r="B12715" s="16"/>
    </row>
    <row r="12716" spans="2:2" ht="13.95" customHeight="1">
      <c r="B12716" s="16"/>
    </row>
    <row r="12717" spans="2:2" ht="13.95" customHeight="1">
      <c r="B12717" s="16"/>
    </row>
    <row r="12718" spans="2:2" ht="13.95" customHeight="1">
      <c r="B12718" s="16"/>
    </row>
    <row r="12719" spans="2:2" ht="13.95" customHeight="1">
      <c r="B12719" s="16"/>
    </row>
    <row r="12720" spans="2:2" ht="13.95" customHeight="1">
      <c r="B12720" s="16"/>
    </row>
    <row r="12721" spans="2:2" ht="13.95" customHeight="1">
      <c r="B12721" s="16"/>
    </row>
    <row r="12722" spans="2:2" ht="13.95" customHeight="1">
      <c r="B12722" s="16"/>
    </row>
    <row r="12723" spans="2:2" ht="13.95" customHeight="1">
      <c r="B12723" s="16"/>
    </row>
    <row r="12724" spans="2:2" ht="13.95" customHeight="1">
      <c r="B12724" s="16"/>
    </row>
    <row r="12725" spans="2:2" ht="13.95" customHeight="1">
      <c r="B12725" s="16"/>
    </row>
    <row r="12726" spans="2:2" ht="13.95" customHeight="1">
      <c r="B12726" s="16"/>
    </row>
    <row r="12727" spans="2:2" ht="13.95" customHeight="1">
      <c r="B12727" s="16"/>
    </row>
    <row r="12728" spans="2:2" ht="13.95" customHeight="1">
      <c r="B12728" s="16"/>
    </row>
    <row r="12729" spans="2:2" ht="13.95" customHeight="1">
      <c r="B12729" s="16"/>
    </row>
    <row r="12730" spans="2:2" ht="13.95" customHeight="1">
      <c r="B12730" s="16"/>
    </row>
    <row r="12731" spans="2:2" ht="13.95" customHeight="1">
      <c r="B12731" s="16"/>
    </row>
    <row r="12732" spans="2:2" ht="13.95" customHeight="1">
      <c r="B12732" s="16"/>
    </row>
    <row r="12733" spans="2:2" ht="13.95" customHeight="1">
      <c r="B12733" s="16"/>
    </row>
    <row r="12734" spans="2:2" ht="13.95" customHeight="1">
      <c r="B12734" s="16"/>
    </row>
    <row r="12735" spans="2:2" ht="13.95" customHeight="1">
      <c r="B12735" s="16"/>
    </row>
    <row r="12736" spans="2:2" ht="13.95" customHeight="1">
      <c r="B12736" s="16"/>
    </row>
    <row r="12737" spans="2:2" ht="13.95" customHeight="1">
      <c r="B12737" s="16"/>
    </row>
    <row r="12738" spans="2:2" ht="13.95" customHeight="1">
      <c r="B12738" s="16"/>
    </row>
    <row r="12739" spans="2:2" ht="13.95" customHeight="1">
      <c r="B12739" s="16"/>
    </row>
    <row r="12740" spans="2:2" ht="13.95" customHeight="1">
      <c r="B12740" s="16"/>
    </row>
    <row r="12741" spans="2:2" ht="13.95" customHeight="1">
      <c r="B12741" s="16"/>
    </row>
    <row r="12742" spans="2:2" ht="13.95" customHeight="1">
      <c r="B12742" s="16"/>
    </row>
    <row r="12743" spans="2:2" ht="13.95" customHeight="1">
      <c r="B12743" s="16"/>
    </row>
    <row r="12744" spans="2:2" ht="13.95" customHeight="1">
      <c r="B12744" s="16"/>
    </row>
    <row r="12745" spans="2:2" ht="13.95" customHeight="1">
      <c r="B12745" s="16"/>
    </row>
    <row r="12746" spans="2:2" ht="13.95" customHeight="1">
      <c r="B12746" s="16"/>
    </row>
    <row r="12747" spans="2:2" ht="13.95" customHeight="1">
      <c r="B12747" s="16"/>
    </row>
    <row r="12748" spans="2:2" ht="13.95" customHeight="1">
      <c r="B12748" s="16"/>
    </row>
    <row r="12749" spans="2:2" ht="13.95" customHeight="1">
      <c r="B12749" s="16"/>
    </row>
    <row r="12750" spans="2:2" ht="13.95" customHeight="1">
      <c r="B12750" s="16"/>
    </row>
    <row r="12751" spans="2:2" ht="13.95" customHeight="1">
      <c r="B12751" s="16"/>
    </row>
    <row r="12752" spans="2:2" ht="13.95" customHeight="1">
      <c r="B12752" s="16"/>
    </row>
    <row r="12753" spans="2:2" ht="13.95" customHeight="1">
      <c r="B12753" s="16"/>
    </row>
    <row r="12754" spans="2:2" ht="13.95" customHeight="1">
      <c r="B12754" s="16"/>
    </row>
    <row r="12755" spans="2:2" ht="13.95" customHeight="1">
      <c r="B12755" s="16"/>
    </row>
    <row r="12756" spans="2:2" ht="13.95" customHeight="1">
      <c r="B12756" s="16"/>
    </row>
    <row r="12757" spans="2:2" ht="13.95" customHeight="1">
      <c r="B12757" s="16"/>
    </row>
    <row r="12758" spans="2:2" ht="13.95" customHeight="1">
      <c r="B12758" s="16"/>
    </row>
    <row r="12759" spans="2:2" ht="13.95" customHeight="1">
      <c r="B12759" s="16"/>
    </row>
    <row r="12760" spans="2:2" ht="13.95" customHeight="1">
      <c r="B12760" s="16"/>
    </row>
    <row r="12761" spans="2:2" ht="13.95" customHeight="1">
      <c r="B12761" s="16"/>
    </row>
    <row r="12762" spans="2:2" ht="13.95" customHeight="1">
      <c r="B12762" s="16"/>
    </row>
    <row r="12763" spans="2:2" ht="13.95" customHeight="1">
      <c r="B12763" s="16"/>
    </row>
    <row r="12764" spans="2:2" ht="13.95" customHeight="1">
      <c r="B12764" s="16"/>
    </row>
    <row r="12765" spans="2:2" ht="13.95" customHeight="1">
      <c r="B12765" s="16"/>
    </row>
    <row r="12766" spans="2:2" ht="13.95" customHeight="1">
      <c r="B12766" s="16"/>
    </row>
    <row r="12767" spans="2:2" ht="13.95" customHeight="1">
      <c r="B12767" s="16"/>
    </row>
    <row r="12768" spans="2:2" ht="13.95" customHeight="1">
      <c r="B12768" s="16"/>
    </row>
    <row r="12769" spans="2:2" ht="13.95" customHeight="1">
      <c r="B12769" s="16"/>
    </row>
    <row r="12770" spans="2:2" ht="13.95" customHeight="1">
      <c r="B12770" s="16"/>
    </row>
    <row r="12771" spans="2:2" ht="13.95" customHeight="1">
      <c r="B12771" s="16"/>
    </row>
    <row r="12772" spans="2:2" ht="13.95" customHeight="1">
      <c r="B12772" s="16"/>
    </row>
    <row r="12773" spans="2:2" ht="13.95" customHeight="1">
      <c r="B12773" s="16"/>
    </row>
    <row r="12774" spans="2:2" ht="13.95" customHeight="1">
      <c r="B12774" s="16"/>
    </row>
    <row r="12775" spans="2:2" ht="13.95" customHeight="1">
      <c r="B12775" s="16"/>
    </row>
    <row r="12776" spans="2:2" ht="13.95" customHeight="1">
      <c r="B12776" s="16"/>
    </row>
    <row r="12777" spans="2:2" ht="13.95" customHeight="1">
      <c r="B12777" s="16"/>
    </row>
    <row r="12778" spans="2:2" ht="13.95" customHeight="1">
      <c r="B12778" s="16"/>
    </row>
    <row r="12779" spans="2:2" ht="13.95" customHeight="1">
      <c r="B12779" s="16"/>
    </row>
    <row r="12780" spans="2:2" ht="13.95" customHeight="1">
      <c r="B12780" s="16"/>
    </row>
    <row r="12781" spans="2:2" ht="13.95" customHeight="1">
      <c r="B12781" s="16"/>
    </row>
    <row r="12782" spans="2:2" ht="13.95" customHeight="1">
      <c r="B12782" s="16"/>
    </row>
    <row r="12783" spans="2:2" ht="13.95" customHeight="1">
      <c r="B12783" s="16"/>
    </row>
    <row r="12784" spans="2:2" ht="13.95" customHeight="1">
      <c r="B12784" s="16"/>
    </row>
    <row r="12785" spans="2:2" ht="13.95" customHeight="1">
      <c r="B12785" s="16"/>
    </row>
    <row r="12786" spans="2:2" ht="13.95" customHeight="1">
      <c r="B12786" s="16"/>
    </row>
    <row r="12787" spans="2:2" ht="13.95" customHeight="1">
      <c r="B12787" s="16"/>
    </row>
    <row r="12788" spans="2:2" ht="13.95" customHeight="1">
      <c r="B12788" s="16"/>
    </row>
    <row r="12789" spans="2:2" ht="13.95" customHeight="1">
      <c r="B12789" s="16"/>
    </row>
    <row r="12790" spans="2:2" ht="13.95" customHeight="1">
      <c r="B12790" s="16"/>
    </row>
    <row r="12791" spans="2:2" ht="13.95" customHeight="1">
      <c r="B12791" s="16"/>
    </row>
    <row r="12792" spans="2:2" ht="13.95" customHeight="1">
      <c r="B12792" s="16"/>
    </row>
    <row r="12793" spans="2:2" ht="13.95" customHeight="1">
      <c r="B12793" s="16"/>
    </row>
    <row r="12794" spans="2:2" ht="13.95" customHeight="1">
      <c r="B12794" s="16"/>
    </row>
    <row r="12795" spans="2:2" ht="13.95" customHeight="1">
      <c r="B12795" s="16"/>
    </row>
    <row r="12796" spans="2:2" ht="13.95" customHeight="1">
      <c r="B12796" s="16"/>
    </row>
    <row r="12797" spans="2:2" ht="13.95" customHeight="1">
      <c r="B12797" s="16"/>
    </row>
    <row r="12798" spans="2:2" ht="13.95" customHeight="1">
      <c r="B12798" s="16"/>
    </row>
    <row r="12799" spans="2:2" ht="13.95" customHeight="1">
      <c r="B12799" s="16"/>
    </row>
    <row r="12800" spans="2:2" ht="13.95" customHeight="1">
      <c r="B12800" s="16"/>
    </row>
    <row r="12801" spans="2:2" ht="13.95" customHeight="1">
      <c r="B12801" s="16"/>
    </row>
    <row r="12802" spans="2:2" ht="13.95" customHeight="1">
      <c r="B12802" s="16"/>
    </row>
    <row r="12803" spans="2:2" ht="13.95" customHeight="1">
      <c r="B12803" s="16"/>
    </row>
    <row r="12804" spans="2:2" ht="13.95" customHeight="1">
      <c r="B12804" s="16"/>
    </row>
    <row r="12805" spans="2:2" ht="13.95" customHeight="1">
      <c r="B12805" s="16"/>
    </row>
    <row r="12806" spans="2:2" ht="13.95" customHeight="1">
      <c r="B12806" s="16"/>
    </row>
    <row r="12807" spans="2:2" ht="13.95" customHeight="1">
      <c r="B12807" s="16"/>
    </row>
    <row r="12808" spans="2:2" ht="13.95" customHeight="1">
      <c r="B12808" s="16"/>
    </row>
    <row r="12809" spans="2:2" ht="13.95" customHeight="1">
      <c r="B12809" s="16"/>
    </row>
    <row r="12810" spans="2:2" ht="13.95" customHeight="1">
      <c r="B12810" s="16"/>
    </row>
    <row r="12811" spans="2:2" ht="13.95" customHeight="1">
      <c r="B12811" s="16"/>
    </row>
    <row r="12812" spans="2:2" ht="13.95" customHeight="1">
      <c r="B12812" s="16"/>
    </row>
    <row r="12813" spans="2:2" ht="13.95" customHeight="1">
      <c r="B12813" s="16"/>
    </row>
    <row r="12814" spans="2:2" ht="13.95" customHeight="1">
      <c r="B12814" s="16"/>
    </row>
    <row r="12815" spans="2:2" ht="13.95" customHeight="1">
      <c r="B12815" s="16"/>
    </row>
    <row r="12816" spans="2:2" ht="13.95" customHeight="1">
      <c r="B12816" s="16"/>
    </row>
    <row r="12817" spans="2:2" ht="13.95" customHeight="1">
      <c r="B12817" s="16"/>
    </row>
    <row r="12818" spans="2:2" ht="13.95" customHeight="1">
      <c r="B12818" s="16"/>
    </row>
    <row r="12819" spans="2:2" ht="13.95" customHeight="1">
      <c r="B12819" s="16"/>
    </row>
    <row r="12820" spans="2:2" ht="13.95" customHeight="1">
      <c r="B12820" s="16"/>
    </row>
    <row r="12821" spans="2:2" ht="13.95" customHeight="1">
      <c r="B12821" s="16"/>
    </row>
    <row r="12822" spans="2:2" ht="13.95" customHeight="1">
      <c r="B12822" s="16"/>
    </row>
    <row r="12823" spans="2:2" ht="13.95" customHeight="1">
      <c r="B12823" s="16"/>
    </row>
    <row r="12824" spans="2:2" ht="13.95" customHeight="1">
      <c r="B12824" s="16"/>
    </row>
    <row r="12825" spans="2:2" ht="13.95" customHeight="1">
      <c r="B12825" s="16"/>
    </row>
    <row r="12826" spans="2:2" ht="13.95" customHeight="1">
      <c r="B12826" s="16"/>
    </row>
    <row r="12827" spans="2:2" ht="13.95" customHeight="1">
      <c r="B12827" s="16"/>
    </row>
    <row r="12828" spans="2:2" ht="13.95" customHeight="1">
      <c r="B12828" s="16"/>
    </row>
    <row r="12829" spans="2:2" ht="13.95" customHeight="1">
      <c r="B12829" s="16"/>
    </row>
    <row r="12830" spans="2:2" ht="13.95" customHeight="1">
      <c r="B12830" s="16"/>
    </row>
    <row r="12831" spans="2:2" ht="13.95" customHeight="1">
      <c r="B12831" s="16"/>
    </row>
    <row r="12832" spans="2:2" ht="13.95" customHeight="1">
      <c r="B12832" s="16"/>
    </row>
    <row r="12833" spans="2:2" ht="13.95" customHeight="1">
      <c r="B12833" s="16"/>
    </row>
    <row r="12834" spans="2:2" ht="13.95" customHeight="1">
      <c r="B12834" s="16"/>
    </row>
    <row r="12835" spans="2:2" ht="13.95" customHeight="1">
      <c r="B12835" s="16"/>
    </row>
    <row r="12836" spans="2:2" ht="13.95" customHeight="1">
      <c r="B12836" s="16"/>
    </row>
    <row r="12837" spans="2:2" ht="13.95" customHeight="1">
      <c r="B12837" s="16"/>
    </row>
    <row r="12838" spans="2:2" ht="13.95" customHeight="1">
      <c r="B12838" s="16"/>
    </row>
    <row r="12839" spans="2:2" ht="13.95" customHeight="1">
      <c r="B12839" s="16"/>
    </row>
    <row r="12840" spans="2:2" ht="13.95" customHeight="1">
      <c r="B12840" s="16"/>
    </row>
    <row r="12841" spans="2:2" ht="13.95" customHeight="1">
      <c r="B12841" s="16"/>
    </row>
    <row r="12842" spans="2:2" ht="13.95" customHeight="1">
      <c r="B12842" s="16"/>
    </row>
    <row r="12843" spans="2:2" ht="13.95" customHeight="1">
      <c r="B12843" s="16"/>
    </row>
    <row r="12844" spans="2:2" ht="13.95" customHeight="1">
      <c r="B12844" s="16"/>
    </row>
    <row r="12845" spans="2:2" ht="13.95" customHeight="1">
      <c r="B12845" s="16"/>
    </row>
    <row r="12846" spans="2:2" ht="13.95" customHeight="1">
      <c r="B12846" s="16"/>
    </row>
    <row r="12847" spans="2:2" ht="13.95" customHeight="1">
      <c r="B12847" s="16"/>
    </row>
    <row r="12848" spans="2:2" ht="13.95" customHeight="1">
      <c r="B12848" s="16"/>
    </row>
    <row r="12849" spans="2:2" ht="13.95" customHeight="1">
      <c r="B12849" s="16"/>
    </row>
    <row r="12850" spans="2:2" ht="13.95" customHeight="1">
      <c r="B12850" s="16"/>
    </row>
    <row r="12851" spans="2:2" ht="13.95" customHeight="1">
      <c r="B12851" s="16"/>
    </row>
    <row r="12852" spans="2:2" ht="13.95" customHeight="1">
      <c r="B12852" s="16"/>
    </row>
    <row r="12853" spans="2:2" ht="13.95" customHeight="1">
      <c r="B12853" s="16"/>
    </row>
    <row r="12854" spans="2:2" ht="13.95" customHeight="1">
      <c r="B12854" s="16"/>
    </row>
    <row r="12855" spans="2:2" ht="13.95" customHeight="1">
      <c r="B12855" s="16"/>
    </row>
    <row r="12856" spans="2:2" ht="13.95" customHeight="1">
      <c r="B12856" s="16"/>
    </row>
    <row r="12857" spans="2:2" ht="13.95" customHeight="1">
      <c r="B12857" s="16"/>
    </row>
    <row r="12858" spans="2:2" ht="13.95" customHeight="1">
      <c r="B12858" s="16"/>
    </row>
    <row r="12859" spans="2:2" ht="13.95" customHeight="1">
      <c r="B12859" s="16"/>
    </row>
    <row r="12860" spans="2:2" ht="13.95" customHeight="1">
      <c r="B12860" s="16"/>
    </row>
    <row r="12861" spans="2:2" ht="13.95" customHeight="1">
      <c r="B12861" s="16"/>
    </row>
    <row r="12862" spans="2:2" ht="13.95" customHeight="1">
      <c r="B12862" s="16"/>
    </row>
    <row r="12863" spans="2:2" ht="13.95" customHeight="1">
      <c r="B12863" s="16"/>
    </row>
    <row r="12864" spans="2:2" ht="13.95" customHeight="1">
      <c r="B12864" s="16"/>
    </row>
    <row r="12865" spans="2:2" ht="13.95" customHeight="1">
      <c r="B12865" s="16"/>
    </row>
    <row r="12866" spans="2:2" ht="13.95" customHeight="1">
      <c r="B12866" s="16"/>
    </row>
    <row r="12867" spans="2:2" ht="13.95" customHeight="1">
      <c r="B12867" s="16"/>
    </row>
    <row r="12868" spans="2:2" ht="13.95" customHeight="1">
      <c r="B12868" s="16"/>
    </row>
    <row r="12869" spans="2:2" ht="13.95" customHeight="1">
      <c r="B12869" s="16"/>
    </row>
    <row r="12870" spans="2:2" ht="13.95" customHeight="1">
      <c r="B12870" s="16"/>
    </row>
    <row r="12871" spans="2:2" ht="13.95" customHeight="1">
      <c r="B12871" s="16"/>
    </row>
    <row r="12872" spans="2:2" ht="13.95" customHeight="1">
      <c r="B12872" s="16"/>
    </row>
    <row r="12873" spans="2:2" ht="13.95" customHeight="1">
      <c r="B12873" s="16"/>
    </row>
    <row r="12874" spans="2:2" ht="13.95" customHeight="1">
      <c r="B12874" s="16"/>
    </row>
    <row r="12875" spans="2:2" ht="13.95" customHeight="1">
      <c r="B12875" s="16"/>
    </row>
    <row r="12876" spans="2:2" ht="13.95" customHeight="1">
      <c r="B12876" s="16"/>
    </row>
    <row r="12877" spans="2:2" ht="13.95" customHeight="1">
      <c r="B12877" s="16"/>
    </row>
    <row r="12878" spans="2:2" ht="13.95" customHeight="1">
      <c r="B12878" s="16"/>
    </row>
    <row r="12879" spans="2:2" ht="13.95" customHeight="1">
      <c r="B12879" s="16"/>
    </row>
    <row r="12880" spans="2:2" ht="13.95" customHeight="1">
      <c r="B12880" s="16"/>
    </row>
    <row r="12881" spans="2:2" ht="13.95" customHeight="1">
      <c r="B12881" s="16"/>
    </row>
    <row r="12882" spans="2:2" ht="13.95" customHeight="1">
      <c r="B12882" s="16"/>
    </row>
    <row r="12883" spans="2:2" ht="13.95" customHeight="1">
      <c r="B12883" s="16"/>
    </row>
    <row r="12884" spans="2:2" ht="13.95" customHeight="1">
      <c r="B12884" s="16"/>
    </row>
    <row r="12885" spans="2:2" ht="13.95" customHeight="1">
      <c r="B12885" s="16"/>
    </row>
    <row r="12886" spans="2:2" ht="13.95" customHeight="1">
      <c r="B12886" s="16"/>
    </row>
    <row r="12887" spans="2:2" ht="13.95" customHeight="1">
      <c r="B12887" s="16"/>
    </row>
    <row r="12888" spans="2:2" ht="13.95" customHeight="1">
      <c r="B12888" s="16"/>
    </row>
    <row r="12889" spans="2:2" ht="13.95" customHeight="1">
      <c r="B12889" s="16"/>
    </row>
    <row r="12890" spans="2:2" ht="13.95" customHeight="1">
      <c r="B12890" s="16"/>
    </row>
    <row r="12891" spans="2:2" ht="13.95" customHeight="1">
      <c r="B12891" s="16"/>
    </row>
    <row r="12892" spans="2:2" ht="13.95" customHeight="1">
      <c r="B12892" s="16"/>
    </row>
    <row r="12893" spans="2:2" ht="13.95" customHeight="1">
      <c r="B12893" s="16"/>
    </row>
    <row r="12894" spans="2:2" ht="13.95" customHeight="1">
      <c r="B12894" s="16"/>
    </row>
    <row r="12895" spans="2:2" ht="13.95" customHeight="1">
      <c r="B12895" s="16"/>
    </row>
    <row r="12896" spans="2:2" ht="13.95" customHeight="1">
      <c r="B12896" s="16"/>
    </row>
    <row r="12897" spans="2:2" ht="13.95" customHeight="1">
      <c r="B12897" s="16"/>
    </row>
    <row r="12898" spans="2:2" ht="13.95" customHeight="1">
      <c r="B12898" s="16"/>
    </row>
    <row r="12899" spans="2:2" ht="13.95" customHeight="1">
      <c r="B12899" s="16"/>
    </row>
    <row r="12900" spans="2:2" ht="13.95" customHeight="1">
      <c r="B12900" s="16"/>
    </row>
    <row r="12901" spans="2:2" ht="13.95" customHeight="1">
      <c r="B12901" s="16"/>
    </row>
    <row r="12902" spans="2:2" ht="13.95" customHeight="1">
      <c r="B12902" s="16"/>
    </row>
    <row r="12903" spans="2:2" ht="13.95" customHeight="1">
      <c r="B12903" s="16"/>
    </row>
    <row r="12904" spans="2:2" ht="13.95" customHeight="1">
      <c r="B12904" s="16"/>
    </row>
    <row r="12905" spans="2:2" ht="13.95" customHeight="1">
      <c r="B12905" s="16"/>
    </row>
    <row r="12906" spans="2:2" ht="13.95" customHeight="1">
      <c r="B12906" s="16"/>
    </row>
    <row r="12907" spans="2:2" ht="13.95" customHeight="1">
      <c r="B12907" s="16"/>
    </row>
    <row r="12908" spans="2:2" ht="13.95" customHeight="1">
      <c r="B12908" s="16"/>
    </row>
    <row r="12909" spans="2:2" ht="13.95" customHeight="1">
      <c r="B12909" s="16"/>
    </row>
    <row r="12910" spans="2:2" ht="13.95" customHeight="1">
      <c r="B12910" s="16"/>
    </row>
    <row r="12911" spans="2:2" ht="13.95" customHeight="1">
      <c r="B12911" s="16"/>
    </row>
    <row r="12912" spans="2:2" ht="13.95" customHeight="1">
      <c r="B12912" s="16"/>
    </row>
    <row r="12913" spans="2:2" ht="13.95" customHeight="1">
      <c r="B12913" s="16"/>
    </row>
    <row r="12914" spans="2:2" ht="13.95" customHeight="1">
      <c r="B12914" s="16"/>
    </row>
    <row r="12915" spans="2:2" ht="13.95" customHeight="1">
      <c r="B12915" s="16"/>
    </row>
    <row r="12916" spans="2:2" ht="13.95" customHeight="1">
      <c r="B12916" s="16"/>
    </row>
    <row r="12917" spans="2:2" ht="13.95" customHeight="1">
      <c r="B12917" s="16"/>
    </row>
    <row r="12918" spans="2:2" ht="13.95" customHeight="1">
      <c r="B12918" s="16"/>
    </row>
    <row r="12919" spans="2:2" ht="13.95" customHeight="1">
      <c r="B12919" s="16"/>
    </row>
    <row r="12920" spans="2:2" ht="13.95" customHeight="1">
      <c r="B12920" s="16"/>
    </row>
    <row r="12921" spans="2:2" ht="13.95" customHeight="1">
      <c r="B12921" s="16"/>
    </row>
    <row r="12922" spans="2:2" ht="13.95" customHeight="1">
      <c r="B12922" s="16"/>
    </row>
    <row r="12923" spans="2:2" ht="13.95" customHeight="1">
      <c r="B12923" s="16"/>
    </row>
    <row r="12924" spans="2:2" ht="13.95" customHeight="1">
      <c r="B12924" s="16"/>
    </row>
    <row r="12925" spans="2:2" ht="13.95" customHeight="1">
      <c r="B12925" s="16"/>
    </row>
    <row r="12926" spans="2:2" ht="13.95" customHeight="1">
      <c r="B12926" s="16"/>
    </row>
    <row r="12927" spans="2:2" ht="13.95" customHeight="1">
      <c r="B12927" s="16"/>
    </row>
    <row r="12928" spans="2:2" ht="13.95" customHeight="1">
      <c r="B12928" s="16"/>
    </row>
    <row r="12929" spans="2:2" ht="13.95" customHeight="1">
      <c r="B12929" s="16"/>
    </row>
    <row r="12930" spans="2:2" ht="13.95" customHeight="1">
      <c r="B12930" s="16"/>
    </row>
    <row r="12931" spans="2:2" ht="13.95" customHeight="1">
      <c r="B12931" s="16"/>
    </row>
    <row r="12932" spans="2:2" ht="13.95" customHeight="1">
      <c r="B12932" s="16"/>
    </row>
    <row r="12933" spans="2:2" ht="13.95" customHeight="1">
      <c r="B12933" s="16"/>
    </row>
    <row r="12934" spans="2:2" ht="13.95" customHeight="1">
      <c r="B12934" s="16"/>
    </row>
    <row r="12935" spans="2:2" ht="13.95" customHeight="1">
      <c r="B12935" s="16"/>
    </row>
    <row r="12936" spans="2:2" ht="13.95" customHeight="1">
      <c r="B12936" s="16"/>
    </row>
    <row r="12937" spans="2:2" ht="13.95" customHeight="1">
      <c r="B12937" s="16"/>
    </row>
    <row r="12938" spans="2:2" ht="13.95" customHeight="1">
      <c r="B12938" s="16"/>
    </row>
    <row r="12939" spans="2:2" ht="13.95" customHeight="1">
      <c r="B12939" s="16"/>
    </row>
    <row r="12940" spans="2:2" ht="13.95" customHeight="1">
      <c r="B12940" s="16"/>
    </row>
    <row r="12941" spans="2:2" ht="13.95" customHeight="1">
      <c r="B12941" s="16"/>
    </row>
    <row r="12942" spans="2:2" ht="13.95" customHeight="1">
      <c r="B12942" s="16"/>
    </row>
    <row r="12943" spans="2:2" ht="13.95" customHeight="1">
      <c r="B12943" s="16"/>
    </row>
    <row r="12944" spans="2:2" ht="13.95" customHeight="1">
      <c r="B12944" s="16"/>
    </row>
    <row r="12945" spans="2:2" ht="13.95" customHeight="1">
      <c r="B12945" s="16"/>
    </row>
    <row r="12946" spans="2:2" ht="13.95" customHeight="1">
      <c r="B12946" s="16"/>
    </row>
    <row r="12947" spans="2:2" ht="13.95" customHeight="1">
      <c r="B12947" s="16"/>
    </row>
    <row r="12948" spans="2:2" ht="13.95" customHeight="1">
      <c r="B12948" s="16"/>
    </row>
    <row r="12949" spans="2:2" ht="13.95" customHeight="1">
      <c r="B12949" s="16"/>
    </row>
    <row r="12950" spans="2:2" ht="13.95" customHeight="1">
      <c r="B12950" s="16"/>
    </row>
    <row r="12951" spans="2:2" ht="13.95" customHeight="1">
      <c r="B12951" s="16"/>
    </row>
    <row r="12952" spans="2:2" ht="13.95" customHeight="1">
      <c r="B12952" s="16"/>
    </row>
    <row r="12953" spans="2:2" ht="13.95" customHeight="1">
      <c r="B12953" s="16"/>
    </row>
    <row r="12954" spans="2:2" ht="13.95" customHeight="1">
      <c r="B12954" s="16"/>
    </row>
    <row r="12955" spans="2:2" ht="13.95" customHeight="1">
      <c r="B12955" s="16"/>
    </row>
    <row r="12956" spans="2:2" ht="13.95" customHeight="1">
      <c r="B12956" s="16"/>
    </row>
    <row r="12957" spans="2:2" ht="13.95" customHeight="1">
      <c r="B12957" s="16"/>
    </row>
    <row r="12958" spans="2:2" ht="13.95" customHeight="1">
      <c r="B12958" s="16"/>
    </row>
    <row r="12959" spans="2:2" ht="13.95" customHeight="1">
      <c r="B12959" s="16"/>
    </row>
    <row r="12960" spans="2:2" ht="13.95" customHeight="1">
      <c r="B12960" s="16"/>
    </row>
    <row r="12961" spans="2:2" ht="13.95" customHeight="1">
      <c r="B12961" s="16"/>
    </row>
    <row r="12962" spans="2:2" ht="13.95" customHeight="1">
      <c r="B12962" s="16"/>
    </row>
    <row r="12963" spans="2:2" ht="13.95" customHeight="1">
      <c r="B12963" s="16"/>
    </row>
    <row r="12964" spans="2:2" ht="13.95" customHeight="1">
      <c r="B12964" s="16"/>
    </row>
    <row r="12965" spans="2:2" ht="13.95" customHeight="1">
      <c r="B12965" s="16"/>
    </row>
    <row r="12966" spans="2:2" ht="13.95" customHeight="1">
      <c r="B12966" s="16"/>
    </row>
    <row r="12967" spans="2:2" ht="13.95" customHeight="1">
      <c r="B12967" s="16"/>
    </row>
    <row r="12968" spans="2:2" ht="13.95" customHeight="1">
      <c r="B12968" s="16"/>
    </row>
    <row r="12969" spans="2:2" ht="13.95" customHeight="1">
      <c r="B12969" s="16"/>
    </row>
    <row r="12970" spans="2:2" ht="13.95" customHeight="1">
      <c r="B12970" s="16"/>
    </row>
    <row r="12971" spans="2:2" ht="13.95" customHeight="1">
      <c r="B12971" s="16"/>
    </row>
    <row r="12972" spans="2:2" ht="13.95" customHeight="1">
      <c r="B12972" s="16"/>
    </row>
    <row r="12973" spans="2:2" ht="13.95" customHeight="1">
      <c r="B12973" s="16"/>
    </row>
    <row r="12974" spans="2:2" ht="13.95" customHeight="1">
      <c r="B12974" s="16"/>
    </row>
    <row r="12975" spans="2:2" ht="13.95" customHeight="1">
      <c r="B12975" s="16"/>
    </row>
    <row r="12976" spans="2:2" ht="13.95" customHeight="1">
      <c r="B12976" s="16"/>
    </row>
    <row r="12977" spans="2:2" ht="13.95" customHeight="1">
      <c r="B12977" s="16"/>
    </row>
    <row r="12978" spans="2:2" ht="13.95" customHeight="1">
      <c r="B12978" s="16"/>
    </row>
    <row r="12979" spans="2:2" ht="13.95" customHeight="1">
      <c r="B12979" s="16"/>
    </row>
    <row r="12980" spans="2:2" ht="13.95" customHeight="1">
      <c r="B12980" s="16"/>
    </row>
    <row r="12981" spans="2:2" ht="13.95" customHeight="1">
      <c r="B12981" s="16"/>
    </row>
    <row r="12982" spans="2:2" ht="13.95" customHeight="1">
      <c r="B12982" s="16"/>
    </row>
    <row r="12983" spans="2:2" ht="13.95" customHeight="1">
      <c r="B12983" s="16"/>
    </row>
    <row r="12984" spans="2:2" ht="13.95" customHeight="1">
      <c r="B12984" s="16"/>
    </row>
    <row r="12985" spans="2:2" ht="13.95" customHeight="1">
      <c r="B12985" s="16"/>
    </row>
    <row r="12986" spans="2:2" ht="13.95" customHeight="1">
      <c r="B12986" s="16"/>
    </row>
    <row r="12987" spans="2:2" ht="13.95" customHeight="1">
      <c r="B12987" s="16"/>
    </row>
    <row r="12988" spans="2:2" ht="13.95" customHeight="1">
      <c r="B12988" s="16"/>
    </row>
    <row r="12989" spans="2:2" ht="13.95" customHeight="1">
      <c r="B12989" s="16"/>
    </row>
    <row r="12990" spans="2:2" ht="13.95" customHeight="1">
      <c r="B12990" s="16"/>
    </row>
    <row r="12991" spans="2:2" ht="13.95" customHeight="1">
      <c r="B12991" s="16"/>
    </row>
    <row r="12992" spans="2:2" ht="13.95" customHeight="1">
      <c r="B12992" s="16"/>
    </row>
    <row r="12993" spans="2:2" ht="13.95" customHeight="1">
      <c r="B12993" s="16"/>
    </row>
    <row r="12994" spans="2:2" ht="13.95" customHeight="1">
      <c r="B12994" s="16"/>
    </row>
    <row r="12995" spans="2:2" ht="13.95" customHeight="1">
      <c r="B12995" s="16"/>
    </row>
    <row r="12996" spans="2:2" ht="13.95" customHeight="1">
      <c r="B12996" s="16"/>
    </row>
    <row r="12997" spans="2:2" ht="13.95" customHeight="1">
      <c r="B12997" s="16"/>
    </row>
    <row r="12998" spans="2:2" ht="13.95" customHeight="1">
      <c r="B12998" s="16"/>
    </row>
    <row r="12999" spans="2:2" ht="13.95" customHeight="1">
      <c r="B12999" s="16"/>
    </row>
    <row r="13000" spans="2:2" ht="13.95" customHeight="1">
      <c r="B13000" s="16"/>
    </row>
    <row r="13001" spans="2:2" ht="13.95" customHeight="1">
      <c r="B13001" s="16"/>
    </row>
    <row r="13002" spans="2:2" ht="13.95" customHeight="1">
      <c r="B13002" s="16"/>
    </row>
    <row r="13003" spans="2:2" ht="13.95" customHeight="1">
      <c r="B13003" s="16"/>
    </row>
    <row r="13004" spans="2:2" ht="13.95" customHeight="1">
      <c r="B13004" s="16"/>
    </row>
    <row r="13005" spans="2:2" ht="13.95" customHeight="1">
      <c r="B13005" s="16"/>
    </row>
    <row r="13006" spans="2:2" ht="13.95" customHeight="1">
      <c r="B13006" s="16"/>
    </row>
    <row r="13007" spans="2:2" ht="13.95" customHeight="1">
      <c r="B13007" s="16"/>
    </row>
    <row r="13008" spans="2:2" ht="13.95" customHeight="1">
      <c r="B13008" s="16"/>
    </row>
    <row r="13009" spans="2:2" ht="13.95" customHeight="1">
      <c r="B13009" s="16"/>
    </row>
    <row r="13010" spans="2:2" ht="13.95" customHeight="1">
      <c r="B13010" s="16"/>
    </row>
    <row r="13011" spans="2:2" ht="13.95" customHeight="1">
      <c r="B13011" s="16"/>
    </row>
    <row r="13012" spans="2:2" ht="13.95" customHeight="1">
      <c r="B13012" s="16"/>
    </row>
    <row r="13013" spans="2:2" ht="13.95" customHeight="1">
      <c r="B13013" s="16"/>
    </row>
    <row r="13014" spans="2:2" ht="13.95" customHeight="1">
      <c r="B13014" s="16"/>
    </row>
    <row r="13015" spans="2:2" ht="13.95" customHeight="1">
      <c r="B13015" s="16"/>
    </row>
    <row r="13016" spans="2:2" ht="13.95" customHeight="1">
      <c r="B13016" s="16"/>
    </row>
    <row r="13017" spans="2:2" ht="13.95" customHeight="1">
      <c r="B13017" s="16"/>
    </row>
    <row r="13018" spans="2:2" ht="13.95" customHeight="1">
      <c r="B13018" s="16"/>
    </row>
    <row r="13019" spans="2:2" ht="13.95" customHeight="1">
      <c r="B13019" s="16"/>
    </row>
    <row r="13020" spans="2:2" ht="13.95" customHeight="1">
      <c r="B13020" s="16"/>
    </row>
    <row r="13021" spans="2:2" ht="13.95" customHeight="1">
      <c r="B13021" s="16"/>
    </row>
    <row r="13022" spans="2:2" ht="13.95" customHeight="1">
      <c r="B13022" s="16"/>
    </row>
    <row r="13023" spans="2:2" ht="13.95" customHeight="1">
      <c r="B13023" s="16"/>
    </row>
    <row r="13024" spans="2:2" ht="13.95" customHeight="1">
      <c r="B13024" s="16"/>
    </row>
    <row r="13025" spans="2:2" ht="13.95" customHeight="1">
      <c r="B13025" s="16"/>
    </row>
    <row r="13026" spans="2:2" ht="13.95" customHeight="1">
      <c r="B13026" s="16"/>
    </row>
    <row r="13027" spans="2:2" ht="13.95" customHeight="1">
      <c r="B13027" s="16"/>
    </row>
    <row r="13028" spans="2:2" ht="13.95" customHeight="1">
      <c r="B13028" s="16"/>
    </row>
    <row r="13029" spans="2:2" ht="13.95" customHeight="1">
      <c r="B13029" s="16"/>
    </row>
    <row r="13030" spans="2:2" ht="13.95" customHeight="1">
      <c r="B13030" s="16"/>
    </row>
    <row r="13031" spans="2:2" ht="13.95" customHeight="1">
      <c r="B13031" s="16"/>
    </row>
    <row r="13032" spans="2:2" ht="13.95" customHeight="1">
      <c r="B13032" s="16"/>
    </row>
    <row r="13033" spans="2:2" ht="13.95" customHeight="1">
      <c r="B13033" s="16"/>
    </row>
    <row r="13034" spans="2:2" ht="13.95" customHeight="1">
      <c r="B13034" s="16"/>
    </row>
    <row r="13035" spans="2:2" ht="13.95" customHeight="1">
      <c r="B13035" s="16"/>
    </row>
    <row r="13036" spans="2:2" ht="13.95" customHeight="1">
      <c r="B13036" s="16"/>
    </row>
    <row r="13037" spans="2:2" ht="13.95" customHeight="1">
      <c r="B13037" s="16"/>
    </row>
    <row r="13038" spans="2:2" ht="13.95" customHeight="1">
      <c r="B13038" s="16"/>
    </row>
    <row r="13039" spans="2:2" ht="13.95" customHeight="1">
      <c r="B13039" s="16"/>
    </row>
    <row r="13040" spans="2:2" ht="13.95" customHeight="1">
      <c r="B13040" s="16"/>
    </row>
    <row r="13041" spans="2:2" ht="13.95" customHeight="1">
      <c r="B13041" s="16"/>
    </row>
    <row r="13042" spans="2:2" ht="13.95" customHeight="1">
      <c r="B13042" s="16"/>
    </row>
    <row r="13043" spans="2:2" ht="13.95" customHeight="1">
      <c r="B13043" s="16"/>
    </row>
    <row r="13044" spans="2:2" ht="13.95" customHeight="1">
      <c r="B13044" s="16"/>
    </row>
    <row r="13045" spans="2:2" ht="13.95" customHeight="1">
      <c r="B13045" s="16"/>
    </row>
    <row r="13046" spans="2:2" ht="13.95" customHeight="1">
      <c r="B13046" s="16"/>
    </row>
    <row r="13047" spans="2:2" ht="13.95" customHeight="1">
      <c r="B13047" s="16"/>
    </row>
    <row r="13048" spans="2:2" ht="13.95" customHeight="1">
      <c r="B13048" s="16"/>
    </row>
    <row r="13049" spans="2:2" ht="13.95" customHeight="1">
      <c r="B13049" s="16"/>
    </row>
    <row r="13050" spans="2:2" ht="13.95" customHeight="1">
      <c r="B13050" s="16"/>
    </row>
    <row r="13051" spans="2:2" ht="13.95" customHeight="1">
      <c r="B13051" s="16"/>
    </row>
    <row r="13052" spans="2:2" ht="13.95" customHeight="1">
      <c r="B13052" s="16"/>
    </row>
    <row r="13053" spans="2:2" ht="13.95" customHeight="1">
      <c r="B13053" s="16"/>
    </row>
    <row r="13054" spans="2:2" ht="13.95" customHeight="1">
      <c r="B13054" s="16"/>
    </row>
    <row r="13055" spans="2:2" ht="13.95" customHeight="1">
      <c r="B13055" s="16"/>
    </row>
    <row r="13056" spans="2:2" ht="13.95" customHeight="1">
      <c r="B13056" s="16"/>
    </row>
    <row r="13057" spans="2:2" ht="13.95" customHeight="1">
      <c r="B13057" s="16"/>
    </row>
    <row r="13058" spans="2:2" ht="13.95" customHeight="1">
      <c r="B13058" s="16"/>
    </row>
    <row r="13059" spans="2:2" ht="13.95" customHeight="1">
      <c r="B13059" s="16"/>
    </row>
    <row r="13060" spans="2:2" ht="13.95" customHeight="1">
      <c r="B13060" s="16"/>
    </row>
    <row r="13061" spans="2:2" ht="13.95" customHeight="1">
      <c r="B13061" s="16"/>
    </row>
    <row r="13062" spans="2:2" ht="13.95" customHeight="1">
      <c r="B13062" s="16"/>
    </row>
    <row r="13063" spans="2:2" ht="13.95" customHeight="1">
      <c r="B13063" s="16"/>
    </row>
    <row r="13064" spans="2:2" ht="13.95" customHeight="1">
      <c r="B13064" s="16"/>
    </row>
    <row r="13065" spans="2:2" ht="13.95" customHeight="1">
      <c r="B13065" s="16"/>
    </row>
    <row r="13066" spans="2:2" ht="13.95" customHeight="1">
      <c r="B13066" s="16"/>
    </row>
    <row r="13067" spans="2:2" ht="13.95" customHeight="1">
      <c r="B13067" s="16"/>
    </row>
    <row r="13068" spans="2:2" ht="13.95" customHeight="1">
      <c r="B13068" s="16"/>
    </row>
    <row r="13069" spans="2:2" ht="13.95" customHeight="1">
      <c r="B13069" s="16"/>
    </row>
    <row r="13070" spans="2:2" ht="13.95" customHeight="1">
      <c r="B13070" s="16"/>
    </row>
    <row r="13071" spans="2:2" ht="13.95" customHeight="1">
      <c r="B13071" s="16"/>
    </row>
    <row r="13072" spans="2:2" ht="13.95" customHeight="1">
      <c r="B13072" s="16"/>
    </row>
    <row r="13073" spans="2:2" ht="13.95" customHeight="1">
      <c r="B13073" s="16"/>
    </row>
    <row r="13074" spans="2:2" ht="13.95" customHeight="1">
      <c r="B13074" s="16"/>
    </row>
    <row r="13075" spans="2:2" ht="13.95" customHeight="1">
      <c r="B13075" s="16"/>
    </row>
    <row r="13076" spans="2:2" ht="13.95" customHeight="1">
      <c r="B13076" s="16"/>
    </row>
    <row r="13077" spans="2:2" ht="13.95" customHeight="1">
      <c r="B13077" s="16"/>
    </row>
    <row r="13078" spans="2:2" ht="13.95" customHeight="1">
      <c r="B13078" s="16"/>
    </row>
    <row r="13079" spans="2:2" ht="13.95" customHeight="1">
      <c r="B13079" s="16"/>
    </row>
    <row r="13080" spans="2:2" ht="13.95" customHeight="1">
      <c r="B13080" s="16"/>
    </row>
    <row r="13081" spans="2:2" ht="13.95" customHeight="1">
      <c r="B13081" s="16"/>
    </row>
    <row r="13082" spans="2:2" ht="13.95" customHeight="1">
      <c r="B13082" s="16"/>
    </row>
    <row r="13083" spans="2:2" ht="13.95" customHeight="1">
      <c r="B13083" s="16"/>
    </row>
    <row r="13084" spans="2:2" ht="13.95" customHeight="1">
      <c r="B13084" s="16"/>
    </row>
    <row r="13085" spans="2:2" ht="13.95" customHeight="1">
      <c r="B13085" s="16"/>
    </row>
    <row r="13086" spans="2:2" ht="13.95" customHeight="1">
      <c r="B13086" s="16"/>
    </row>
    <row r="13087" spans="2:2" ht="13.95" customHeight="1">
      <c r="B13087" s="16"/>
    </row>
    <row r="13088" spans="2:2" ht="13.95" customHeight="1">
      <c r="B13088" s="16"/>
    </row>
    <row r="13089" spans="2:2" ht="13.95" customHeight="1">
      <c r="B13089" s="16"/>
    </row>
    <row r="13090" spans="2:2" ht="13.95" customHeight="1">
      <c r="B13090" s="16"/>
    </row>
    <row r="13091" spans="2:2" ht="13.95" customHeight="1">
      <c r="B13091" s="16"/>
    </row>
    <row r="13092" spans="2:2" ht="13.95" customHeight="1">
      <c r="B13092" s="16"/>
    </row>
    <row r="13093" spans="2:2" ht="13.95" customHeight="1">
      <c r="B13093" s="16"/>
    </row>
    <row r="13094" spans="2:2" ht="13.95" customHeight="1">
      <c r="B13094" s="16"/>
    </row>
    <row r="13095" spans="2:2" ht="13.95" customHeight="1">
      <c r="B13095" s="16"/>
    </row>
    <row r="13096" spans="2:2" ht="13.95" customHeight="1">
      <c r="B13096" s="16"/>
    </row>
    <row r="13097" spans="2:2" ht="13.95" customHeight="1">
      <c r="B13097" s="16"/>
    </row>
    <row r="13098" spans="2:2" ht="13.95" customHeight="1">
      <c r="B13098" s="16"/>
    </row>
    <row r="13099" spans="2:2" ht="13.95" customHeight="1">
      <c r="B13099" s="16"/>
    </row>
    <row r="13100" spans="2:2" ht="13.95" customHeight="1">
      <c r="B13100" s="16"/>
    </row>
    <row r="13101" spans="2:2" ht="13.95" customHeight="1">
      <c r="B13101" s="16"/>
    </row>
    <row r="13102" spans="2:2" ht="13.95" customHeight="1">
      <c r="B13102" s="16"/>
    </row>
    <row r="13103" spans="2:2" ht="13.95" customHeight="1">
      <c r="B13103" s="16"/>
    </row>
    <row r="13104" spans="2:2" ht="13.95" customHeight="1">
      <c r="B13104" s="16"/>
    </row>
    <row r="13105" spans="2:2" ht="13.95" customHeight="1">
      <c r="B13105" s="16"/>
    </row>
    <row r="13106" spans="2:2" ht="13.95" customHeight="1">
      <c r="B13106" s="16"/>
    </row>
    <row r="13107" spans="2:2" ht="13.95" customHeight="1">
      <c r="B13107" s="16"/>
    </row>
    <row r="13108" spans="2:2" ht="13.95" customHeight="1">
      <c r="B13108" s="16"/>
    </row>
    <row r="13109" spans="2:2" ht="13.95" customHeight="1">
      <c r="B13109" s="16"/>
    </row>
    <row r="13110" spans="2:2" ht="13.95" customHeight="1">
      <c r="B13110" s="16"/>
    </row>
    <row r="13111" spans="2:2" ht="13.95" customHeight="1">
      <c r="B13111" s="16"/>
    </row>
    <row r="13112" spans="2:2" ht="13.95" customHeight="1">
      <c r="B13112" s="16"/>
    </row>
    <row r="13113" spans="2:2" ht="13.95" customHeight="1">
      <c r="B13113" s="16"/>
    </row>
    <row r="13114" spans="2:2" ht="13.95" customHeight="1">
      <c r="B13114" s="16"/>
    </row>
    <row r="13115" spans="2:2" ht="13.95" customHeight="1">
      <c r="B13115" s="16"/>
    </row>
    <row r="13116" spans="2:2" ht="13.95" customHeight="1">
      <c r="B13116" s="16"/>
    </row>
    <row r="13117" spans="2:2" ht="13.95" customHeight="1">
      <c r="B13117" s="16"/>
    </row>
    <row r="13118" spans="2:2" ht="13.95" customHeight="1">
      <c r="B13118" s="16"/>
    </row>
    <row r="13119" spans="2:2" ht="13.95" customHeight="1">
      <c r="B13119" s="16"/>
    </row>
    <row r="13120" spans="2:2" ht="13.95" customHeight="1">
      <c r="B13120" s="16"/>
    </row>
    <row r="13121" spans="2:2" ht="13.95" customHeight="1">
      <c r="B13121" s="16"/>
    </row>
    <row r="13122" spans="2:2" ht="13.95" customHeight="1">
      <c r="B13122" s="16"/>
    </row>
    <row r="13123" spans="2:2" ht="13.95" customHeight="1">
      <c r="B13123" s="16"/>
    </row>
    <row r="13124" spans="2:2" ht="13.95" customHeight="1">
      <c r="B13124" s="16"/>
    </row>
    <row r="13125" spans="2:2" ht="13.95" customHeight="1">
      <c r="B13125" s="16"/>
    </row>
    <row r="13126" spans="2:2" ht="13.95" customHeight="1">
      <c r="B13126" s="16"/>
    </row>
    <row r="13127" spans="2:2" ht="13.95" customHeight="1">
      <c r="B13127" s="16"/>
    </row>
    <row r="13128" spans="2:2" ht="13.95" customHeight="1">
      <c r="B13128" s="16"/>
    </row>
    <row r="13129" spans="2:2" ht="13.95" customHeight="1">
      <c r="B13129" s="16"/>
    </row>
    <row r="13130" spans="2:2" ht="13.95" customHeight="1">
      <c r="B13130" s="16"/>
    </row>
    <row r="13131" spans="2:2" ht="13.95" customHeight="1">
      <c r="B13131" s="16"/>
    </row>
    <row r="13132" spans="2:2" ht="13.95" customHeight="1">
      <c r="B13132" s="16"/>
    </row>
    <row r="13133" spans="2:2" ht="13.95" customHeight="1">
      <c r="B13133" s="16"/>
    </row>
    <row r="13134" spans="2:2" ht="13.95" customHeight="1">
      <c r="B13134" s="16"/>
    </row>
    <row r="13135" spans="2:2" ht="13.95" customHeight="1">
      <c r="B13135" s="16"/>
    </row>
    <row r="13136" spans="2:2" ht="13.95" customHeight="1">
      <c r="B13136" s="16"/>
    </row>
    <row r="13137" spans="2:2" ht="13.95" customHeight="1">
      <c r="B13137" s="16"/>
    </row>
    <row r="13138" spans="2:2" ht="13.95" customHeight="1">
      <c r="B13138" s="16"/>
    </row>
    <row r="13139" spans="2:2" ht="13.95" customHeight="1">
      <c r="B13139" s="16"/>
    </row>
    <row r="13140" spans="2:2" ht="13.95" customHeight="1">
      <c r="B13140" s="16"/>
    </row>
    <row r="13141" spans="2:2" ht="13.95" customHeight="1">
      <c r="B13141" s="16"/>
    </row>
    <row r="13142" spans="2:2" ht="13.95" customHeight="1">
      <c r="B13142" s="16"/>
    </row>
    <row r="13143" spans="2:2" ht="13.95" customHeight="1">
      <c r="B13143" s="16"/>
    </row>
    <row r="13144" spans="2:2" ht="13.95" customHeight="1">
      <c r="B13144" s="16"/>
    </row>
    <row r="13145" spans="2:2" ht="13.95" customHeight="1">
      <c r="B13145" s="16"/>
    </row>
    <row r="13146" spans="2:2" ht="13.95" customHeight="1">
      <c r="B13146" s="16"/>
    </row>
    <row r="13147" spans="2:2" ht="13.95" customHeight="1">
      <c r="B13147" s="16"/>
    </row>
    <row r="13148" spans="2:2" ht="13.95" customHeight="1">
      <c r="B13148" s="16"/>
    </row>
    <row r="13149" spans="2:2" ht="13.95" customHeight="1">
      <c r="B13149" s="16"/>
    </row>
    <row r="13150" spans="2:2" ht="13.95" customHeight="1">
      <c r="B13150" s="16"/>
    </row>
    <row r="13151" spans="2:2" ht="13.95" customHeight="1">
      <c r="B13151" s="16"/>
    </row>
    <row r="13152" spans="2:2" ht="13.95" customHeight="1">
      <c r="B13152" s="16"/>
    </row>
    <row r="13153" spans="2:2" ht="13.95" customHeight="1">
      <c r="B13153" s="16"/>
    </row>
    <row r="13154" spans="2:2" ht="13.95" customHeight="1">
      <c r="B13154" s="16"/>
    </row>
    <row r="13155" spans="2:2" ht="13.95" customHeight="1">
      <c r="B13155" s="16"/>
    </row>
    <row r="13156" spans="2:2" ht="13.95" customHeight="1">
      <c r="B13156" s="16"/>
    </row>
    <row r="13157" spans="2:2" ht="13.95" customHeight="1">
      <c r="B13157" s="16"/>
    </row>
    <row r="13158" spans="2:2" ht="13.95" customHeight="1">
      <c r="B13158" s="16"/>
    </row>
    <row r="13159" spans="2:2" ht="13.95" customHeight="1">
      <c r="B13159" s="16"/>
    </row>
    <row r="13160" spans="2:2" ht="13.95" customHeight="1">
      <c r="B13160" s="16"/>
    </row>
    <row r="13161" spans="2:2" ht="13.95" customHeight="1">
      <c r="B13161" s="16"/>
    </row>
    <row r="13162" spans="2:2" ht="13.95" customHeight="1">
      <c r="B13162" s="16"/>
    </row>
    <row r="13163" spans="2:2" ht="13.95" customHeight="1">
      <c r="B13163" s="16"/>
    </row>
    <row r="13164" spans="2:2" ht="13.95" customHeight="1">
      <c r="B13164" s="16"/>
    </row>
    <row r="13165" spans="2:2" ht="13.95" customHeight="1">
      <c r="B13165" s="16"/>
    </row>
    <row r="13166" spans="2:2" ht="13.95" customHeight="1">
      <c r="B13166" s="16"/>
    </row>
    <row r="13167" spans="2:2" ht="13.95" customHeight="1">
      <c r="B13167" s="16"/>
    </row>
    <row r="13168" spans="2:2" ht="13.95" customHeight="1">
      <c r="B13168" s="16"/>
    </row>
    <row r="13169" spans="2:2" ht="13.95" customHeight="1">
      <c r="B13169" s="16"/>
    </row>
    <row r="13170" spans="2:2" ht="13.95" customHeight="1">
      <c r="B13170" s="16"/>
    </row>
    <row r="13171" spans="2:2" ht="13.95" customHeight="1">
      <c r="B13171" s="16"/>
    </row>
    <row r="13172" spans="2:2" ht="13.95" customHeight="1">
      <c r="B13172" s="16"/>
    </row>
    <row r="13173" spans="2:2" ht="13.95" customHeight="1">
      <c r="B13173" s="16"/>
    </row>
    <row r="13174" spans="2:2" ht="13.95" customHeight="1">
      <c r="B13174" s="16"/>
    </row>
    <row r="13175" spans="2:2" ht="13.95" customHeight="1">
      <c r="B13175" s="16"/>
    </row>
    <row r="13176" spans="2:2" ht="13.95" customHeight="1">
      <c r="B13176" s="16"/>
    </row>
    <row r="13177" spans="2:2" ht="13.95" customHeight="1">
      <c r="B13177" s="16"/>
    </row>
    <row r="13178" spans="2:2" ht="13.95" customHeight="1">
      <c r="B13178" s="16"/>
    </row>
    <row r="13179" spans="2:2" ht="13.95" customHeight="1">
      <c r="B13179" s="16"/>
    </row>
    <row r="13180" spans="2:2" ht="13.95" customHeight="1">
      <c r="B13180" s="16"/>
    </row>
    <row r="13181" spans="2:2" ht="13.95" customHeight="1">
      <c r="B13181" s="16"/>
    </row>
    <row r="13182" spans="2:2" ht="13.95" customHeight="1">
      <c r="B13182" s="16"/>
    </row>
    <row r="13183" spans="2:2" ht="13.95" customHeight="1">
      <c r="B13183" s="16"/>
    </row>
    <row r="13184" spans="2:2" ht="13.95" customHeight="1">
      <c r="B13184" s="16"/>
    </row>
    <row r="13185" spans="2:2" ht="13.95" customHeight="1">
      <c r="B13185" s="16"/>
    </row>
    <row r="13186" spans="2:2" ht="13.95" customHeight="1">
      <c r="B13186" s="16"/>
    </row>
    <row r="13187" spans="2:2" ht="13.95" customHeight="1">
      <c r="B13187" s="16"/>
    </row>
    <row r="13188" spans="2:2" ht="13.95" customHeight="1">
      <c r="B13188" s="16"/>
    </row>
    <row r="13189" spans="2:2" ht="13.95" customHeight="1">
      <c r="B13189" s="16"/>
    </row>
    <row r="13190" spans="2:2" ht="13.95" customHeight="1">
      <c r="B13190" s="16"/>
    </row>
    <row r="13191" spans="2:2" ht="13.95" customHeight="1">
      <c r="B13191" s="16"/>
    </row>
    <row r="13192" spans="2:2" ht="13.95" customHeight="1">
      <c r="B13192" s="16"/>
    </row>
    <row r="13193" spans="2:2" ht="13.95" customHeight="1">
      <c r="B13193" s="16"/>
    </row>
    <row r="13194" spans="2:2" ht="13.95" customHeight="1">
      <c r="B13194" s="16"/>
    </row>
    <row r="13195" spans="2:2" ht="13.95" customHeight="1">
      <c r="B13195" s="16"/>
    </row>
    <row r="13196" spans="2:2" ht="13.95" customHeight="1">
      <c r="B13196" s="16"/>
    </row>
    <row r="13197" spans="2:2" ht="13.95" customHeight="1">
      <c r="B13197" s="16"/>
    </row>
    <row r="13198" spans="2:2" ht="13.95" customHeight="1">
      <c r="B13198" s="16"/>
    </row>
    <row r="13199" spans="2:2" ht="13.95" customHeight="1">
      <c r="B13199" s="16"/>
    </row>
    <row r="13200" spans="2:2" ht="13.95" customHeight="1">
      <c r="B13200" s="16"/>
    </row>
    <row r="13201" spans="2:2" ht="13.95" customHeight="1">
      <c r="B13201" s="16"/>
    </row>
    <row r="13202" spans="2:2" ht="13.95" customHeight="1">
      <c r="B13202" s="16"/>
    </row>
    <row r="13203" spans="2:2" ht="13.95" customHeight="1">
      <c r="B13203" s="16"/>
    </row>
    <row r="13204" spans="2:2" ht="13.95" customHeight="1">
      <c r="B13204" s="16"/>
    </row>
    <row r="13205" spans="2:2" ht="13.95" customHeight="1">
      <c r="B13205" s="16"/>
    </row>
    <row r="13206" spans="2:2" ht="13.95" customHeight="1">
      <c r="B13206" s="16"/>
    </row>
    <row r="13207" spans="2:2" ht="13.95" customHeight="1">
      <c r="B13207" s="16"/>
    </row>
    <row r="13208" spans="2:2" ht="13.95" customHeight="1">
      <c r="B13208" s="16"/>
    </row>
    <row r="13209" spans="2:2" ht="13.95" customHeight="1">
      <c r="B13209" s="16"/>
    </row>
    <row r="13210" spans="2:2" ht="13.95" customHeight="1">
      <c r="B13210" s="16"/>
    </row>
    <row r="13211" spans="2:2" ht="13.95" customHeight="1">
      <c r="B13211" s="16"/>
    </row>
    <row r="13212" spans="2:2" ht="13.95" customHeight="1">
      <c r="B13212" s="16"/>
    </row>
    <row r="13213" spans="2:2" ht="13.95" customHeight="1">
      <c r="B13213" s="16"/>
    </row>
    <row r="13214" spans="2:2" ht="13.95" customHeight="1">
      <c r="B13214" s="16"/>
    </row>
    <row r="13215" spans="2:2" ht="13.95" customHeight="1">
      <c r="B13215" s="16"/>
    </row>
    <row r="13216" spans="2:2" ht="13.95" customHeight="1">
      <c r="B13216" s="16"/>
    </row>
    <row r="13217" spans="2:2" ht="13.95" customHeight="1">
      <c r="B13217" s="16"/>
    </row>
    <row r="13218" spans="2:2" ht="13.95" customHeight="1">
      <c r="B13218" s="16"/>
    </row>
    <row r="13219" spans="2:2" ht="13.95" customHeight="1">
      <c r="B13219" s="16"/>
    </row>
    <row r="13220" spans="2:2" ht="13.95" customHeight="1">
      <c r="B13220" s="16"/>
    </row>
    <row r="13221" spans="2:2" ht="13.95" customHeight="1">
      <c r="B13221" s="16"/>
    </row>
    <row r="13222" spans="2:2" ht="13.95" customHeight="1">
      <c r="B13222" s="16"/>
    </row>
    <row r="13223" spans="2:2" ht="13.95" customHeight="1">
      <c r="B13223" s="16"/>
    </row>
    <row r="13224" spans="2:2" ht="13.95" customHeight="1">
      <c r="B13224" s="16"/>
    </row>
    <row r="13225" spans="2:2" ht="13.95" customHeight="1">
      <c r="B13225" s="16"/>
    </row>
    <row r="13226" spans="2:2" ht="13.95" customHeight="1">
      <c r="B13226" s="16"/>
    </row>
    <row r="13227" spans="2:2" ht="13.95" customHeight="1">
      <c r="B13227" s="16"/>
    </row>
    <row r="13228" spans="2:2" ht="13.95" customHeight="1">
      <c r="B13228" s="16"/>
    </row>
    <row r="13229" spans="2:2" ht="13.95" customHeight="1">
      <c r="B13229" s="16"/>
    </row>
    <row r="13230" spans="2:2" ht="13.95" customHeight="1">
      <c r="B13230" s="16"/>
    </row>
    <row r="13231" spans="2:2" ht="13.95" customHeight="1">
      <c r="B13231" s="16"/>
    </row>
    <row r="13232" spans="2:2" ht="13.95" customHeight="1">
      <c r="B13232" s="16"/>
    </row>
    <row r="13233" spans="2:2" ht="13.95" customHeight="1">
      <c r="B13233" s="16"/>
    </row>
    <row r="13234" spans="2:2" ht="13.95" customHeight="1">
      <c r="B13234" s="16"/>
    </row>
    <row r="13235" spans="2:2" ht="13.95" customHeight="1">
      <c r="B13235" s="16"/>
    </row>
    <row r="13236" spans="2:2" ht="13.95" customHeight="1">
      <c r="B13236" s="16"/>
    </row>
    <row r="13237" spans="2:2" ht="13.95" customHeight="1">
      <c r="B13237" s="16"/>
    </row>
    <row r="13238" spans="2:2" ht="13.95" customHeight="1">
      <c r="B13238" s="16"/>
    </row>
    <row r="13239" spans="2:2" ht="13.95" customHeight="1">
      <c r="B13239" s="16"/>
    </row>
    <row r="13240" spans="2:2" ht="13.95" customHeight="1">
      <c r="B13240" s="16"/>
    </row>
    <row r="13241" spans="2:2" ht="13.95" customHeight="1">
      <c r="B13241" s="16"/>
    </row>
    <row r="13242" spans="2:2" ht="13.95" customHeight="1">
      <c r="B13242" s="16"/>
    </row>
    <row r="13243" spans="2:2" ht="13.95" customHeight="1">
      <c r="B13243" s="16"/>
    </row>
    <row r="13244" spans="2:2" ht="13.95" customHeight="1">
      <c r="B13244" s="16"/>
    </row>
    <row r="13245" spans="2:2" ht="13.95" customHeight="1">
      <c r="B13245" s="16"/>
    </row>
    <row r="13246" spans="2:2" ht="13.95" customHeight="1">
      <c r="B13246" s="16"/>
    </row>
    <row r="13247" spans="2:2" ht="13.95" customHeight="1">
      <c r="B13247" s="16"/>
    </row>
    <row r="13248" spans="2:2" ht="13.95" customHeight="1">
      <c r="B13248" s="16"/>
    </row>
    <row r="13249" spans="2:2" ht="13.95" customHeight="1">
      <c r="B13249" s="16"/>
    </row>
    <row r="13250" spans="2:2" ht="13.95" customHeight="1">
      <c r="B13250" s="16"/>
    </row>
    <row r="13251" spans="2:2" ht="13.95" customHeight="1">
      <c r="B13251" s="16"/>
    </row>
    <row r="13252" spans="2:2" ht="13.95" customHeight="1">
      <c r="B13252" s="16"/>
    </row>
    <row r="13253" spans="2:2" ht="13.95" customHeight="1">
      <c r="B13253" s="16"/>
    </row>
    <row r="13254" spans="2:2" ht="13.95" customHeight="1">
      <c r="B13254" s="16"/>
    </row>
    <row r="13255" spans="2:2" ht="13.95" customHeight="1">
      <c r="B13255" s="16"/>
    </row>
    <row r="13256" spans="2:2" ht="13.95" customHeight="1">
      <c r="B13256" s="16"/>
    </row>
    <row r="13257" spans="2:2" ht="13.95" customHeight="1">
      <c r="B13257" s="16"/>
    </row>
    <row r="13258" spans="2:2" ht="13.95" customHeight="1">
      <c r="B13258" s="16"/>
    </row>
    <row r="13259" spans="2:2" ht="13.95" customHeight="1">
      <c r="B13259" s="16"/>
    </row>
    <row r="13260" spans="2:2" ht="13.95" customHeight="1">
      <c r="B13260" s="16"/>
    </row>
    <row r="13261" spans="2:2" ht="13.95" customHeight="1">
      <c r="B13261" s="16"/>
    </row>
    <row r="13262" spans="2:2" ht="13.95" customHeight="1">
      <c r="B13262" s="16"/>
    </row>
    <row r="13263" spans="2:2" ht="13.95" customHeight="1">
      <c r="B13263" s="16"/>
    </row>
    <row r="13264" spans="2:2" ht="13.95" customHeight="1">
      <c r="B13264" s="16"/>
    </row>
    <row r="13265" spans="2:2" ht="13.95" customHeight="1">
      <c r="B13265" s="16"/>
    </row>
    <row r="13266" spans="2:2" ht="13.95" customHeight="1">
      <c r="B13266" s="16"/>
    </row>
    <row r="13267" spans="2:2" ht="13.95" customHeight="1">
      <c r="B13267" s="16"/>
    </row>
    <row r="13268" spans="2:2" ht="13.95" customHeight="1">
      <c r="B13268" s="16"/>
    </row>
    <row r="13269" spans="2:2" ht="13.95" customHeight="1">
      <c r="B13269" s="16"/>
    </row>
    <row r="13270" spans="2:2" ht="13.95" customHeight="1">
      <c r="B13270" s="16"/>
    </row>
    <row r="13271" spans="2:2" ht="13.95" customHeight="1">
      <c r="B13271" s="16"/>
    </row>
    <row r="13272" spans="2:2" ht="13.95" customHeight="1">
      <c r="B13272" s="16"/>
    </row>
    <row r="13273" spans="2:2" ht="13.95" customHeight="1">
      <c r="B13273" s="16"/>
    </row>
    <row r="13274" spans="2:2" ht="13.95" customHeight="1">
      <c r="B13274" s="16"/>
    </row>
    <row r="13275" spans="2:2" ht="13.95" customHeight="1">
      <c r="B13275" s="16"/>
    </row>
    <row r="13276" spans="2:2" ht="13.95" customHeight="1">
      <c r="B13276" s="16"/>
    </row>
    <row r="13277" spans="2:2" ht="13.95" customHeight="1">
      <c r="B13277" s="16"/>
    </row>
    <row r="13278" spans="2:2" ht="13.95" customHeight="1">
      <c r="B13278" s="16"/>
    </row>
    <row r="13279" spans="2:2" ht="13.95" customHeight="1">
      <c r="B13279" s="16"/>
    </row>
    <row r="13280" spans="2:2" ht="13.95" customHeight="1">
      <c r="B13280" s="16"/>
    </row>
    <row r="13281" spans="2:2" ht="13.95" customHeight="1">
      <c r="B13281" s="16"/>
    </row>
    <row r="13282" spans="2:2" ht="13.95" customHeight="1">
      <c r="B13282" s="16"/>
    </row>
    <row r="13283" spans="2:2" ht="13.95" customHeight="1">
      <c r="B13283" s="16"/>
    </row>
    <row r="13284" spans="2:2" ht="13.95" customHeight="1">
      <c r="B13284" s="16"/>
    </row>
    <row r="13285" spans="2:2" ht="13.95" customHeight="1">
      <c r="B13285" s="16"/>
    </row>
    <row r="13286" spans="2:2" ht="13.95" customHeight="1">
      <c r="B13286" s="16"/>
    </row>
    <row r="13287" spans="2:2" ht="13.95" customHeight="1">
      <c r="B13287" s="16"/>
    </row>
    <row r="13288" spans="2:2" ht="13.95" customHeight="1">
      <c r="B13288" s="16"/>
    </row>
    <row r="13289" spans="2:2" ht="13.95" customHeight="1">
      <c r="B13289" s="16"/>
    </row>
    <row r="13290" spans="2:2" ht="13.95" customHeight="1">
      <c r="B13290" s="16"/>
    </row>
    <row r="13291" spans="2:2" ht="13.95" customHeight="1">
      <c r="B13291" s="16"/>
    </row>
    <row r="13292" spans="2:2" ht="13.95" customHeight="1">
      <c r="B13292" s="16"/>
    </row>
    <row r="13293" spans="2:2" ht="13.95" customHeight="1">
      <c r="B13293" s="16"/>
    </row>
    <row r="13294" spans="2:2" ht="13.95" customHeight="1">
      <c r="B13294" s="16"/>
    </row>
    <row r="13295" spans="2:2" ht="13.95" customHeight="1">
      <c r="B13295" s="16"/>
    </row>
    <row r="13296" spans="2:2" ht="13.95" customHeight="1">
      <c r="B13296" s="16"/>
    </row>
    <row r="13297" spans="2:2" ht="13.95" customHeight="1">
      <c r="B13297" s="16"/>
    </row>
    <row r="13298" spans="2:2" ht="13.95" customHeight="1">
      <c r="B13298" s="16"/>
    </row>
    <row r="13299" spans="2:2" ht="13.95" customHeight="1">
      <c r="B13299" s="16"/>
    </row>
    <row r="13300" spans="2:2" ht="13.95" customHeight="1">
      <c r="B13300" s="16"/>
    </row>
    <row r="13301" spans="2:2" ht="13.95" customHeight="1">
      <c r="B13301" s="16"/>
    </row>
    <row r="13302" spans="2:2" ht="13.95" customHeight="1">
      <c r="B13302" s="16"/>
    </row>
    <row r="13303" spans="2:2" ht="13.95" customHeight="1">
      <c r="B13303" s="16"/>
    </row>
    <row r="13304" spans="2:2" ht="13.95" customHeight="1">
      <c r="B13304" s="16"/>
    </row>
    <row r="13305" spans="2:2" ht="13.95" customHeight="1">
      <c r="B13305" s="16"/>
    </row>
    <row r="13306" spans="2:2" ht="13.95" customHeight="1">
      <c r="B13306" s="16"/>
    </row>
    <row r="13307" spans="2:2" ht="13.95" customHeight="1">
      <c r="B13307" s="16"/>
    </row>
    <row r="13308" spans="2:2" ht="13.95" customHeight="1">
      <c r="B13308" s="16"/>
    </row>
    <row r="13309" spans="2:2" ht="13.95" customHeight="1">
      <c r="B13309" s="16"/>
    </row>
    <row r="13310" spans="2:2" ht="13.95" customHeight="1">
      <c r="B13310" s="16"/>
    </row>
    <row r="13311" spans="2:2" ht="13.95" customHeight="1">
      <c r="B13311" s="16"/>
    </row>
    <row r="13312" spans="2:2" ht="13.95" customHeight="1">
      <c r="B13312" s="16"/>
    </row>
    <row r="13313" spans="2:2" ht="13.95" customHeight="1">
      <c r="B13313" s="16"/>
    </row>
    <row r="13314" spans="2:2" ht="13.95" customHeight="1">
      <c r="B13314" s="16"/>
    </row>
    <row r="13315" spans="2:2" ht="13.95" customHeight="1">
      <c r="B13315" s="16"/>
    </row>
    <row r="13316" spans="2:2" ht="13.95" customHeight="1">
      <c r="B13316" s="16"/>
    </row>
    <row r="13317" spans="2:2" ht="13.95" customHeight="1">
      <c r="B13317" s="16"/>
    </row>
    <row r="13318" spans="2:2" ht="13.95" customHeight="1">
      <c r="B13318" s="16"/>
    </row>
    <row r="13319" spans="2:2" ht="13.95" customHeight="1">
      <c r="B13319" s="16"/>
    </row>
    <row r="13320" spans="2:2" ht="13.95" customHeight="1">
      <c r="B13320" s="16"/>
    </row>
    <row r="13321" spans="2:2" ht="13.95" customHeight="1">
      <c r="B13321" s="16"/>
    </row>
    <row r="13322" spans="2:2" ht="13.95" customHeight="1">
      <c r="B13322" s="16"/>
    </row>
    <row r="13323" spans="2:2" ht="13.95" customHeight="1">
      <c r="B13323" s="16"/>
    </row>
    <row r="13324" spans="2:2" ht="13.95" customHeight="1">
      <c r="B13324" s="16"/>
    </row>
    <row r="13325" spans="2:2" ht="13.95" customHeight="1">
      <c r="B13325" s="16"/>
    </row>
    <row r="13326" spans="2:2" ht="13.95" customHeight="1">
      <c r="B13326" s="16"/>
    </row>
    <row r="13327" spans="2:2" ht="13.95" customHeight="1">
      <c r="B13327" s="16"/>
    </row>
    <row r="13328" spans="2:2" ht="13.95" customHeight="1">
      <c r="B13328" s="16"/>
    </row>
    <row r="13329" spans="2:2" ht="13.95" customHeight="1">
      <c r="B13329" s="16"/>
    </row>
    <row r="13330" spans="2:2" ht="13.95" customHeight="1">
      <c r="B13330" s="16"/>
    </row>
    <row r="13331" spans="2:2" ht="13.95" customHeight="1">
      <c r="B13331" s="16"/>
    </row>
    <row r="13332" spans="2:2" ht="13.95" customHeight="1">
      <c r="B13332" s="16"/>
    </row>
    <row r="13333" spans="2:2" ht="13.95" customHeight="1">
      <c r="B13333" s="16"/>
    </row>
    <row r="13334" spans="2:2" ht="13.95" customHeight="1">
      <c r="B13334" s="16"/>
    </row>
    <row r="13335" spans="2:2" ht="13.95" customHeight="1">
      <c r="B13335" s="16"/>
    </row>
    <row r="13336" spans="2:2" ht="13.95" customHeight="1">
      <c r="B13336" s="16"/>
    </row>
    <row r="13337" spans="2:2" ht="13.95" customHeight="1">
      <c r="B13337" s="16"/>
    </row>
    <row r="13338" spans="2:2" ht="13.95" customHeight="1">
      <c r="B13338" s="16"/>
    </row>
    <row r="13339" spans="2:2" ht="13.95" customHeight="1">
      <c r="B13339" s="16"/>
    </row>
    <row r="13340" spans="2:2" ht="13.95" customHeight="1">
      <c r="B13340" s="16"/>
    </row>
    <row r="13341" spans="2:2" ht="13.95" customHeight="1">
      <c r="B13341" s="16"/>
    </row>
    <row r="13342" spans="2:2" ht="13.95" customHeight="1">
      <c r="B13342" s="16"/>
    </row>
    <row r="13343" spans="2:2" ht="13.95" customHeight="1">
      <c r="B13343" s="16"/>
    </row>
    <row r="13344" spans="2:2" ht="13.95" customHeight="1">
      <c r="B13344" s="16"/>
    </row>
    <row r="13345" spans="2:2" ht="13.95" customHeight="1">
      <c r="B13345" s="16"/>
    </row>
    <row r="13346" spans="2:2" ht="13.95" customHeight="1">
      <c r="B13346" s="16"/>
    </row>
    <row r="13347" spans="2:2" ht="13.95" customHeight="1">
      <c r="B13347" s="16"/>
    </row>
    <row r="13348" spans="2:2" ht="13.95" customHeight="1">
      <c r="B13348" s="16"/>
    </row>
    <row r="13349" spans="2:2" ht="13.95" customHeight="1">
      <c r="B13349" s="16"/>
    </row>
    <row r="13350" spans="2:2" ht="13.95" customHeight="1">
      <c r="B13350" s="16"/>
    </row>
    <row r="13351" spans="2:2" ht="13.95" customHeight="1">
      <c r="B13351" s="16"/>
    </row>
    <row r="13352" spans="2:2" ht="13.95" customHeight="1">
      <c r="B13352" s="16"/>
    </row>
    <row r="13353" spans="2:2" ht="13.95" customHeight="1">
      <c r="B13353" s="16"/>
    </row>
    <row r="13354" spans="2:2" ht="13.95" customHeight="1">
      <c r="B13354" s="16"/>
    </row>
    <row r="13355" spans="2:2" ht="13.95" customHeight="1">
      <c r="B13355" s="16"/>
    </row>
    <row r="13356" spans="2:2" ht="13.95" customHeight="1">
      <c r="B13356" s="16"/>
    </row>
    <row r="13357" spans="2:2" ht="13.95" customHeight="1">
      <c r="B13357" s="16"/>
    </row>
    <row r="13358" spans="2:2" ht="13.95" customHeight="1">
      <c r="B13358" s="16"/>
    </row>
    <row r="13359" spans="2:2" ht="13.95" customHeight="1">
      <c r="B13359" s="16"/>
    </row>
    <row r="13360" spans="2:2" ht="13.95" customHeight="1">
      <c r="B13360" s="16"/>
    </row>
    <row r="13361" spans="2:2" ht="13.95" customHeight="1">
      <c r="B13361" s="16"/>
    </row>
    <row r="13362" spans="2:2" ht="13.95" customHeight="1">
      <c r="B13362" s="16"/>
    </row>
    <row r="13363" spans="2:2" ht="13.95" customHeight="1">
      <c r="B13363" s="16"/>
    </row>
    <row r="13364" spans="2:2" ht="13.95" customHeight="1">
      <c r="B13364" s="16"/>
    </row>
    <row r="13365" spans="2:2" ht="13.95" customHeight="1">
      <c r="B13365" s="16"/>
    </row>
    <row r="13366" spans="2:2" ht="13.95" customHeight="1">
      <c r="B13366" s="16"/>
    </row>
    <row r="13367" spans="2:2" ht="13.95" customHeight="1">
      <c r="B13367" s="16"/>
    </row>
    <row r="13368" spans="2:2" ht="13.95" customHeight="1">
      <c r="B13368" s="16"/>
    </row>
    <row r="13369" spans="2:2" ht="13.95" customHeight="1">
      <c r="B13369" s="16"/>
    </row>
    <row r="13370" spans="2:2" ht="13.95" customHeight="1">
      <c r="B13370" s="16"/>
    </row>
    <row r="13371" spans="2:2" ht="13.95" customHeight="1">
      <c r="B13371" s="16"/>
    </row>
    <row r="13372" spans="2:2" ht="13.95" customHeight="1">
      <c r="B13372" s="16"/>
    </row>
    <row r="13373" spans="2:2" ht="13.95" customHeight="1">
      <c r="B13373" s="16"/>
    </row>
    <row r="13374" spans="2:2" ht="13.95" customHeight="1">
      <c r="B13374" s="16"/>
    </row>
    <row r="13375" spans="2:2" ht="13.95" customHeight="1">
      <c r="B13375" s="16"/>
    </row>
    <row r="13376" spans="2:2" ht="13.95" customHeight="1">
      <c r="B13376" s="16"/>
    </row>
    <row r="13377" spans="2:2" ht="13.95" customHeight="1">
      <c r="B13377" s="16"/>
    </row>
    <row r="13378" spans="2:2" ht="13.95" customHeight="1">
      <c r="B13378" s="16"/>
    </row>
    <row r="13379" spans="2:2" ht="13.95" customHeight="1">
      <c r="B13379" s="16"/>
    </row>
    <row r="13380" spans="2:2" ht="13.95" customHeight="1">
      <c r="B13380" s="16"/>
    </row>
    <row r="13381" spans="2:2" ht="13.95" customHeight="1">
      <c r="B13381" s="16"/>
    </row>
    <row r="13382" spans="2:2" ht="13.95" customHeight="1">
      <c r="B13382" s="16"/>
    </row>
    <row r="13383" spans="2:2" ht="13.95" customHeight="1">
      <c r="B13383" s="16"/>
    </row>
    <row r="13384" spans="2:2" ht="13.95" customHeight="1">
      <c r="B13384" s="16"/>
    </row>
    <row r="13385" spans="2:2" ht="13.95" customHeight="1">
      <c r="B13385" s="16"/>
    </row>
    <row r="13386" spans="2:2" ht="13.95" customHeight="1">
      <c r="B13386" s="16"/>
    </row>
    <row r="13387" spans="2:2" ht="13.95" customHeight="1">
      <c r="B13387" s="16"/>
    </row>
    <row r="13388" spans="2:2" ht="13.95" customHeight="1">
      <c r="B13388" s="16"/>
    </row>
    <row r="13389" spans="2:2" ht="13.95" customHeight="1">
      <c r="B13389" s="16"/>
    </row>
    <row r="13390" spans="2:2" ht="13.95" customHeight="1">
      <c r="B13390" s="16"/>
    </row>
    <row r="13391" spans="2:2" ht="13.95" customHeight="1">
      <c r="B13391" s="16"/>
    </row>
    <row r="13392" spans="2:2" ht="13.95" customHeight="1">
      <c r="B13392" s="16"/>
    </row>
    <row r="13393" spans="2:2" ht="13.95" customHeight="1">
      <c r="B13393" s="16"/>
    </row>
    <row r="13394" spans="2:2" ht="13.95" customHeight="1">
      <c r="B13394" s="16"/>
    </row>
    <row r="13395" spans="2:2" ht="13.95" customHeight="1">
      <c r="B13395" s="16"/>
    </row>
    <row r="13396" spans="2:2" ht="13.95" customHeight="1">
      <c r="B13396" s="16"/>
    </row>
    <row r="13397" spans="2:2" ht="13.95" customHeight="1">
      <c r="B13397" s="16"/>
    </row>
    <row r="13398" spans="2:2" ht="13.95" customHeight="1">
      <c r="B13398" s="16"/>
    </row>
    <row r="13399" spans="2:2" ht="13.95" customHeight="1">
      <c r="B13399" s="16"/>
    </row>
    <row r="13400" spans="2:2" ht="13.95" customHeight="1">
      <c r="B13400" s="16"/>
    </row>
    <row r="13401" spans="2:2" ht="13.95" customHeight="1">
      <c r="B13401" s="16"/>
    </row>
    <row r="13402" spans="2:2" ht="13.95" customHeight="1">
      <c r="B13402" s="16"/>
    </row>
    <row r="13403" spans="2:2" ht="13.95" customHeight="1">
      <c r="B13403" s="16"/>
    </row>
    <row r="13404" spans="2:2" ht="13.95" customHeight="1">
      <c r="B13404" s="16"/>
    </row>
    <row r="13405" spans="2:2" ht="13.95" customHeight="1">
      <c r="B13405" s="16"/>
    </row>
    <row r="13406" spans="2:2" ht="13.95" customHeight="1">
      <c r="B13406" s="16"/>
    </row>
    <row r="13407" spans="2:2" ht="13.95" customHeight="1">
      <c r="B13407" s="16"/>
    </row>
    <row r="13408" spans="2:2" ht="13.95" customHeight="1">
      <c r="B13408" s="16"/>
    </row>
    <row r="13409" spans="2:2" ht="13.95" customHeight="1">
      <c r="B13409" s="16"/>
    </row>
    <row r="13410" spans="2:2" ht="13.95" customHeight="1">
      <c r="B13410" s="16"/>
    </row>
    <row r="13411" spans="2:2" ht="13.95" customHeight="1">
      <c r="B13411" s="16"/>
    </row>
    <row r="13412" spans="2:2" ht="13.95" customHeight="1">
      <c r="B13412" s="16"/>
    </row>
    <row r="13413" spans="2:2" ht="13.95" customHeight="1">
      <c r="B13413" s="16"/>
    </row>
    <row r="13414" spans="2:2" ht="13.95" customHeight="1">
      <c r="B13414" s="16"/>
    </row>
    <row r="13415" spans="2:2" ht="13.95" customHeight="1">
      <c r="B13415" s="16"/>
    </row>
    <row r="13416" spans="2:2" ht="13.95" customHeight="1">
      <c r="B13416" s="16"/>
    </row>
    <row r="13417" spans="2:2" ht="13.95" customHeight="1">
      <c r="B13417" s="16"/>
    </row>
    <row r="13418" spans="2:2" ht="13.95" customHeight="1">
      <c r="B13418" s="16"/>
    </row>
    <row r="13419" spans="2:2" ht="13.95" customHeight="1">
      <c r="B13419" s="16"/>
    </row>
    <row r="13420" spans="2:2" ht="13.95" customHeight="1">
      <c r="B13420" s="16"/>
    </row>
    <row r="13421" spans="2:2" ht="13.95" customHeight="1">
      <c r="B13421" s="16"/>
    </row>
    <row r="13422" spans="2:2" ht="13.95" customHeight="1">
      <c r="B13422" s="16"/>
    </row>
    <row r="13423" spans="2:2" ht="13.95" customHeight="1">
      <c r="B13423" s="16"/>
    </row>
    <row r="13424" spans="2:2" ht="13.95" customHeight="1">
      <c r="B13424" s="16"/>
    </row>
    <row r="13425" spans="2:2" ht="13.95" customHeight="1">
      <c r="B13425" s="16"/>
    </row>
    <row r="13426" spans="2:2" ht="13.95" customHeight="1">
      <c r="B13426" s="16"/>
    </row>
    <row r="13427" spans="2:2" ht="13.95" customHeight="1">
      <c r="B13427" s="16"/>
    </row>
    <row r="13428" spans="2:2" ht="13.95" customHeight="1">
      <c r="B13428" s="16"/>
    </row>
    <row r="13429" spans="2:2" ht="13.95" customHeight="1">
      <c r="B13429" s="16"/>
    </row>
    <row r="13430" spans="2:2" ht="13.95" customHeight="1">
      <c r="B13430" s="16"/>
    </row>
    <row r="13431" spans="2:2" ht="13.95" customHeight="1">
      <c r="B13431" s="16"/>
    </row>
    <row r="13432" spans="2:2" ht="13.95" customHeight="1">
      <c r="B13432" s="16"/>
    </row>
    <row r="13433" spans="2:2" ht="13.95" customHeight="1">
      <c r="B13433" s="16"/>
    </row>
    <row r="13434" spans="2:2" ht="13.95" customHeight="1">
      <c r="B13434" s="16"/>
    </row>
    <row r="13435" spans="2:2" ht="13.95" customHeight="1">
      <c r="B13435" s="16"/>
    </row>
    <row r="13436" spans="2:2" ht="13.95" customHeight="1">
      <c r="B13436" s="16"/>
    </row>
    <row r="13437" spans="2:2" ht="13.95" customHeight="1">
      <c r="B13437" s="16"/>
    </row>
    <row r="13438" spans="2:2" ht="13.95" customHeight="1">
      <c r="B13438" s="16"/>
    </row>
    <row r="13439" spans="2:2" ht="13.95" customHeight="1">
      <c r="B13439" s="16"/>
    </row>
    <row r="13440" spans="2:2" ht="13.95" customHeight="1">
      <c r="B13440" s="16"/>
    </row>
    <row r="13441" spans="2:2" ht="13.95" customHeight="1">
      <c r="B13441" s="16"/>
    </row>
    <row r="13442" spans="2:2" ht="13.95" customHeight="1">
      <c r="B13442" s="16"/>
    </row>
    <row r="13443" spans="2:2" ht="13.95" customHeight="1">
      <c r="B13443" s="16"/>
    </row>
    <row r="13444" spans="2:2" ht="13.95" customHeight="1">
      <c r="B13444" s="16"/>
    </row>
    <row r="13445" spans="2:2" ht="13.95" customHeight="1">
      <c r="B13445" s="16"/>
    </row>
    <row r="13446" spans="2:2" ht="13.95" customHeight="1">
      <c r="B13446" s="16"/>
    </row>
    <row r="13447" spans="2:2" ht="13.95" customHeight="1">
      <c r="B13447" s="16"/>
    </row>
    <row r="13448" spans="2:2" ht="13.95" customHeight="1">
      <c r="B13448" s="16"/>
    </row>
    <row r="13449" spans="2:2" ht="13.95" customHeight="1">
      <c r="B13449" s="16"/>
    </row>
    <row r="13450" spans="2:2" ht="13.95" customHeight="1">
      <c r="B13450" s="16"/>
    </row>
    <row r="13451" spans="2:2" ht="13.95" customHeight="1">
      <c r="B13451" s="16"/>
    </row>
    <row r="13452" spans="2:2" ht="13.95" customHeight="1">
      <c r="B13452" s="16"/>
    </row>
    <row r="13453" spans="2:2" ht="13.95" customHeight="1">
      <c r="B13453" s="16"/>
    </row>
    <row r="13454" spans="2:2" ht="13.95" customHeight="1">
      <c r="B13454" s="16"/>
    </row>
    <row r="13455" spans="2:2" ht="13.95" customHeight="1">
      <c r="B13455" s="16"/>
    </row>
    <row r="13456" spans="2:2" ht="13.95" customHeight="1">
      <c r="B13456" s="16"/>
    </row>
    <row r="13457" spans="2:2" ht="13.95" customHeight="1">
      <c r="B13457" s="16"/>
    </row>
    <row r="13458" spans="2:2" ht="13.95" customHeight="1">
      <c r="B13458" s="16"/>
    </row>
    <row r="13459" spans="2:2" ht="13.95" customHeight="1">
      <c r="B13459" s="16"/>
    </row>
    <row r="13460" spans="2:2" ht="13.95" customHeight="1">
      <c r="B13460" s="16"/>
    </row>
    <row r="13461" spans="2:2" ht="13.95" customHeight="1">
      <c r="B13461" s="16"/>
    </row>
    <row r="13462" spans="2:2" ht="13.95" customHeight="1">
      <c r="B13462" s="16"/>
    </row>
    <row r="13463" spans="2:2" ht="13.95" customHeight="1">
      <c r="B13463" s="16"/>
    </row>
    <row r="13464" spans="2:2" ht="13.95" customHeight="1">
      <c r="B13464" s="16"/>
    </row>
    <row r="13465" spans="2:2" ht="13.95" customHeight="1">
      <c r="B13465" s="16"/>
    </row>
    <row r="13466" spans="2:2" ht="13.95" customHeight="1">
      <c r="B13466" s="16"/>
    </row>
    <row r="13467" spans="2:2" ht="13.95" customHeight="1">
      <c r="B13467" s="16"/>
    </row>
    <row r="13468" spans="2:2" ht="13.95" customHeight="1">
      <c r="B13468" s="16"/>
    </row>
    <row r="13469" spans="2:2" ht="13.95" customHeight="1">
      <c r="B13469" s="16"/>
    </row>
    <row r="13470" spans="2:2" ht="13.95" customHeight="1">
      <c r="B13470" s="16"/>
    </row>
    <row r="13471" spans="2:2" ht="13.95" customHeight="1">
      <c r="B13471" s="16"/>
    </row>
    <row r="13472" spans="2:2" ht="13.95" customHeight="1">
      <c r="B13472" s="16"/>
    </row>
    <row r="13473" spans="2:2" ht="13.95" customHeight="1">
      <c r="B13473" s="16"/>
    </row>
    <row r="13474" spans="2:2" ht="13.95" customHeight="1">
      <c r="B13474" s="16"/>
    </row>
    <row r="13475" spans="2:2" ht="13.95" customHeight="1">
      <c r="B13475" s="16"/>
    </row>
    <row r="13476" spans="2:2" ht="13.95" customHeight="1">
      <c r="B13476" s="16"/>
    </row>
    <row r="13477" spans="2:2" ht="13.95" customHeight="1">
      <c r="B13477" s="16"/>
    </row>
    <row r="13478" spans="2:2" ht="13.95" customHeight="1">
      <c r="B13478" s="16"/>
    </row>
    <row r="13479" spans="2:2" ht="13.95" customHeight="1">
      <c r="B13479" s="16"/>
    </row>
    <row r="13480" spans="2:2" ht="13.95" customHeight="1">
      <c r="B13480" s="16"/>
    </row>
    <row r="13481" spans="2:2" ht="13.95" customHeight="1">
      <c r="B13481" s="16"/>
    </row>
    <row r="13482" spans="2:2" ht="13.95" customHeight="1">
      <c r="B13482" s="16"/>
    </row>
    <row r="13483" spans="2:2" ht="13.95" customHeight="1">
      <c r="B13483" s="16"/>
    </row>
    <row r="13484" spans="2:2" ht="13.95" customHeight="1">
      <c r="B13484" s="16"/>
    </row>
    <row r="13485" spans="2:2" ht="13.95" customHeight="1">
      <c r="B13485" s="16"/>
    </row>
    <row r="13486" spans="2:2" ht="13.95" customHeight="1">
      <c r="B13486" s="16"/>
    </row>
    <row r="13487" spans="2:2" ht="13.95" customHeight="1">
      <c r="B13487" s="16"/>
    </row>
    <row r="13488" spans="2:2" ht="13.95" customHeight="1">
      <c r="B13488" s="16"/>
    </row>
    <row r="13489" spans="2:2" ht="13.95" customHeight="1">
      <c r="B13489" s="16"/>
    </row>
    <row r="13490" spans="2:2" ht="13.95" customHeight="1">
      <c r="B13490" s="16"/>
    </row>
    <row r="13491" spans="2:2" ht="13.95" customHeight="1">
      <c r="B13491" s="16"/>
    </row>
    <row r="13492" spans="2:2" ht="13.95" customHeight="1">
      <c r="B13492" s="16"/>
    </row>
    <row r="13493" spans="2:2" ht="13.95" customHeight="1">
      <c r="B13493" s="16"/>
    </row>
    <row r="13494" spans="2:2" ht="13.95" customHeight="1">
      <c r="B13494" s="16"/>
    </row>
    <row r="13495" spans="2:2" ht="13.95" customHeight="1">
      <c r="B13495" s="16"/>
    </row>
    <row r="13496" spans="2:2" ht="13.95" customHeight="1">
      <c r="B13496" s="16"/>
    </row>
    <row r="13497" spans="2:2" ht="13.95" customHeight="1">
      <c r="B13497" s="16"/>
    </row>
    <row r="13498" spans="2:2" ht="13.95" customHeight="1">
      <c r="B13498" s="16"/>
    </row>
    <row r="13499" spans="2:2" ht="13.95" customHeight="1">
      <c r="B13499" s="16"/>
    </row>
    <row r="13500" spans="2:2" ht="13.95" customHeight="1">
      <c r="B13500" s="16"/>
    </row>
    <row r="13501" spans="2:2" ht="13.95" customHeight="1">
      <c r="B13501" s="16"/>
    </row>
    <row r="13502" spans="2:2" ht="13.95" customHeight="1">
      <c r="B13502" s="16"/>
    </row>
    <row r="13503" spans="2:2" ht="13.95" customHeight="1">
      <c r="B13503" s="16"/>
    </row>
    <row r="13504" spans="2:2" ht="13.95" customHeight="1">
      <c r="B13504" s="16"/>
    </row>
    <row r="13505" spans="2:2" ht="13.95" customHeight="1">
      <c r="B13505" s="16"/>
    </row>
    <row r="13506" spans="2:2" ht="13.95" customHeight="1">
      <c r="B13506" s="16"/>
    </row>
    <row r="13507" spans="2:2" ht="13.95" customHeight="1">
      <c r="B13507" s="16"/>
    </row>
    <row r="13508" spans="2:2" ht="13.95" customHeight="1">
      <c r="B13508" s="16"/>
    </row>
    <row r="13509" spans="2:2" ht="13.95" customHeight="1">
      <c r="B13509" s="16"/>
    </row>
    <row r="13510" spans="2:2" ht="13.95" customHeight="1">
      <c r="B13510" s="16"/>
    </row>
    <row r="13511" spans="2:2" ht="13.95" customHeight="1">
      <c r="B13511" s="16"/>
    </row>
    <row r="13512" spans="2:2" ht="13.95" customHeight="1">
      <c r="B13512" s="16"/>
    </row>
    <row r="13513" spans="2:2" ht="13.95" customHeight="1">
      <c r="B13513" s="16"/>
    </row>
    <row r="13514" spans="2:2" ht="13.95" customHeight="1">
      <c r="B13514" s="16"/>
    </row>
    <row r="13515" spans="2:2" ht="13.95" customHeight="1">
      <c r="B13515" s="16"/>
    </row>
    <row r="13516" spans="2:2" ht="13.95" customHeight="1">
      <c r="B13516" s="16"/>
    </row>
    <row r="13517" spans="2:2" ht="13.95" customHeight="1">
      <c r="B13517" s="16"/>
    </row>
    <row r="13518" spans="2:2" ht="13.95" customHeight="1">
      <c r="B13518" s="16"/>
    </row>
    <row r="13519" spans="2:2" ht="13.95" customHeight="1">
      <c r="B13519" s="16"/>
    </row>
    <row r="13520" spans="2:2" ht="13.95" customHeight="1">
      <c r="B13520" s="16"/>
    </row>
    <row r="13521" spans="2:2" ht="13.95" customHeight="1">
      <c r="B13521" s="16"/>
    </row>
    <row r="13522" spans="2:2" ht="13.95" customHeight="1">
      <c r="B13522" s="16"/>
    </row>
    <row r="13523" spans="2:2" ht="13.95" customHeight="1">
      <c r="B13523" s="16"/>
    </row>
    <row r="13524" spans="2:2" ht="13.95" customHeight="1">
      <c r="B13524" s="16"/>
    </row>
    <row r="13525" spans="2:2" ht="13.95" customHeight="1">
      <c r="B13525" s="16"/>
    </row>
    <row r="13526" spans="2:2" ht="13.95" customHeight="1">
      <c r="B13526" s="16"/>
    </row>
    <row r="13527" spans="2:2" ht="13.95" customHeight="1">
      <c r="B13527" s="16"/>
    </row>
    <row r="13528" spans="2:2" ht="13.95" customHeight="1">
      <c r="B13528" s="16"/>
    </row>
    <row r="13529" spans="2:2" ht="13.95" customHeight="1">
      <c r="B13529" s="16"/>
    </row>
    <row r="13530" spans="2:2" ht="13.95" customHeight="1">
      <c r="B13530" s="16"/>
    </row>
    <row r="13531" spans="2:2" ht="13.95" customHeight="1">
      <c r="B13531" s="16"/>
    </row>
    <row r="13532" spans="2:2" ht="13.95" customHeight="1">
      <c r="B13532" s="16"/>
    </row>
    <row r="13533" spans="2:2" ht="13.95" customHeight="1">
      <c r="B13533" s="16"/>
    </row>
    <row r="13534" spans="2:2" ht="13.95" customHeight="1">
      <c r="B13534" s="16"/>
    </row>
    <row r="13535" spans="2:2" ht="13.95" customHeight="1">
      <c r="B13535" s="16"/>
    </row>
    <row r="13536" spans="2:2" ht="13.95" customHeight="1">
      <c r="B13536" s="16"/>
    </row>
    <row r="13537" spans="2:2" ht="13.95" customHeight="1">
      <c r="B13537" s="16"/>
    </row>
    <row r="13538" spans="2:2" ht="13.95" customHeight="1">
      <c r="B13538" s="16"/>
    </row>
    <row r="13539" spans="2:2" ht="13.95" customHeight="1">
      <c r="B13539" s="16"/>
    </row>
    <row r="13540" spans="2:2" ht="13.95" customHeight="1">
      <c r="B13540" s="16"/>
    </row>
    <row r="13541" spans="2:2" ht="13.95" customHeight="1">
      <c r="B13541" s="16"/>
    </row>
    <row r="13542" spans="2:2" ht="13.95" customHeight="1">
      <c r="B13542" s="16"/>
    </row>
    <row r="13543" spans="2:2" ht="13.95" customHeight="1">
      <c r="B13543" s="16"/>
    </row>
    <row r="13544" spans="2:2" ht="13.95" customHeight="1">
      <c r="B13544" s="16"/>
    </row>
    <row r="13545" spans="2:2" ht="13.95" customHeight="1">
      <c r="B13545" s="16"/>
    </row>
    <row r="13546" spans="2:2" ht="13.95" customHeight="1">
      <c r="B13546" s="16"/>
    </row>
    <row r="13547" spans="2:2" ht="13.95" customHeight="1">
      <c r="B13547" s="16"/>
    </row>
    <row r="13548" spans="2:2" ht="13.95" customHeight="1">
      <c r="B13548" s="16"/>
    </row>
    <row r="13549" spans="2:2" ht="13.95" customHeight="1">
      <c r="B13549" s="16"/>
    </row>
    <row r="13550" spans="2:2" ht="13.95" customHeight="1">
      <c r="B13550" s="16"/>
    </row>
    <row r="13551" spans="2:2" ht="13.95" customHeight="1">
      <c r="B13551" s="16"/>
    </row>
    <row r="13552" spans="2:2" ht="13.95" customHeight="1">
      <c r="B13552" s="16"/>
    </row>
    <row r="13553" spans="2:2" ht="13.95" customHeight="1">
      <c r="B13553" s="16"/>
    </row>
    <row r="13554" spans="2:2" ht="13.95" customHeight="1">
      <c r="B13554" s="16"/>
    </row>
    <row r="13555" spans="2:2" ht="13.95" customHeight="1">
      <c r="B13555" s="16"/>
    </row>
    <row r="13556" spans="2:2" ht="13.95" customHeight="1">
      <c r="B13556" s="16"/>
    </row>
    <row r="13557" spans="2:2" ht="13.95" customHeight="1">
      <c r="B13557" s="16"/>
    </row>
    <row r="13558" spans="2:2" ht="13.95" customHeight="1">
      <c r="B13558" s="16"/>
    </row>
    <row r="13559" spans="2:2" ht="13.95" customHeight="1">
      <c r="B13559" s="16"/>
    </row>
    <row r="13560" spans="2:2" ht="13.95" customHeight="1">
      <c r="B13560" s="16"/>
    </row>
    <row r="13561" spans="2:2" ht="13.95" customHeight="1">
      <c r="B13561" s="16"/>
    </row>
    <row r="13562" spans="2:2" ht="13.95" customHeight="1">
      <c r="B13562" s="16"/>
    </row>
    <row r="13563" spans="2:2" ht="13.95" customHeight="1">
      <c r="B13563" s="16"/>
    </row>
    <row r="13564" spans="2:2" ht="13.95" customHeight="1">
      <c r="B13564" s="16"/>
    </row>
    <row r="13565" spans="2:2" ht="13.95" customHeight="1">
      <c r="B13565" s="16"/>
    </row>
    <row r="13566" spans="2:2" ht="13.95" customHeight="1">
      <c r="B13566" s="16"/>
    </row>
    <row r="13567" spans="2:2" ht="13.95" customHeight="1">
      <c r="B13567" s="16"/>
    </row>
    <row r="13568" spans="2:2" ht="13.95" customHeight="1">
      <c r="B13568" s="16"/>
    </row>
    <row r="13569" spans="2:2" ht="13.95" customHeight="1">
      <c r="B13569" s="16"/>
    </row>
    <row r="13570" spans="2:2" ht="13.95" customHeight="1">
      <c r="B13570" s="16"/>
    </row>
    <row r="13571" spans="2:2" ht="13.95" customHeight="1">
      <c r="B13571" s="16"/>
    </row>
    <row r="13572" spans="2:2" ht="13.95" customHeight="1">
      <c r="B13572" s="16"/>
    </row>
    <row r="13573" spans="2:2" ht="13.95" customHeight="1">
      <c r="B13573" s="16"/>
    </row>
    <row r="13574" spans="2:2" ht="13.95" customHeight="1">
      <c r="B13574" s="16"/>
    </row>
    <row r="13575" spans="2:2" ht="13.95" customHeight="1">
      <c r="B13575" s="16"/>
    </row>
    <row r="13576" spans="2:2" ht="13.95" customHeight="1">
      <c r="B13576" s="16"/>
    </row>
    <row r="13577" spans="2:2" ht="13.95" customHeight="1">
      <c r="B13577" s="16"/>
    </row>
    <row r="13578" spans="2:2" ht="13.95" customHeight="1">
      <c r="B13578" s="16"/>
    </row>
    <row r="13579" spans="2:2" ht="13.95" customHeight="1">
      <c r="B13579" s="16"/>
    </row>
    <row r="13580" spans="2:2" ht="13.95" customHeight="1">
      <c r="B13580" s="16"/>
    </row>
    <row r="13581" spans="2:2" ht="13.95" customHeight="1">
      <c r="B13581" s="16"/>
    </row>
    <row r="13582" spans="2:2" ht="13.95" customHeight="1">
      <c r="B13582" s="16"/>
    </row>
    <row r="13583" spans="2:2" ht="13.95" customHeight="1">
      <c r="B13583" s="16"/>
    </row>
    <row r="13584" spans="2:2" ht="13.95" customHeight="1">
      <c r="B13584" s="16"/>
    </row>
    <row r="13585" spans="2:2" ht="13.95" customHeight="1">
      <c r="B13585" s="16"/>
    </row>
    <row r="13586" spans="2:2" ht="13.95" customHeight="1">
      <c r="B13586" s="16"/>
    </row>
    <row r="13587" spans="2:2" ht="13.95" customHeight="1">
      <c r="B13587" s="16"/>
    </row>
    <row r="13588" spans="2:2" ht="13.95" customHeight="1">
      <c r="B13588" s="16"/>
    </row>
    <row r="13589" spans="2:2" ht="13.95" customHeight="1">
      <c r="B13589" s="16"/>
    </row>
    <row r="13590" spans="2:2" ht="13.95" customHeight="1">
      <c r="B13590" s="16"/>
    </row>
    <row r="13591" spans="2:2" ht="13.95" customHeight="1">
      <c r="B13591" s="16"/>
    </row>
    <row r="13592" spans="2:2" ht="13.95" customHeight="1">
      <c r="B13592" s="16"/>
    </row>
    <row r="13593" spans="2:2" ht="13.95" customHeight="1">
      <c r="B13593" s="16"/>
    </row>
    <row r="13594" spans="2:2" ht="13.95" customHeight="1">
      <c r="B13594" s="16"/>
    </row>
    <row r="13595" spans="2:2" ht="13.95" customHeight="1">
      <c r="B13595" s="16"/>
    </row>
    <row r="13596" spans="2:2" ht="13.95" customHeight="1">
      <c r="B13596" s="16"/>
    </row>
    <row r="13597" spans="2:2" ht="13.95" customHeight="1">
      <c r="B13597" s="16"/>
    </row>
    <row r="13598" spans="2:2" ht="13.95" customHeight="1">
      <c r="B13598" s="16"/>
    </row>
    <row r="13599" spans="2:2" ht="13.95" customHeight="1">
      <c r="B13599" s="16"/>
    </row>
    <row r="13600" spans="2:2" ht="13.95" customHeight="1">
      <c r="B13600" s="16"/>
    </row>
    <row r="13601" spans="2:2" ht="13.95" customHeight="1">
      <c r="B13601" s="16"/>
    </row>
    <row r="13602" spans="2:2" ht="13.95" customHeight="1">
      <c r="B13602" s="16"/>
    </row>
    <row r="13603" spans="2:2" ht="13.95" customHeight="1">
      <c r="B13603" s="16"/>
    </row>
    <row r="13604" spans="2:2" ht="13.95" customHeight="1">
      <c r="B13604" s="16"/>
    </row>
    <row r="13605" spans="2:2" ht="13.95" customHeight="1">
      <c r="B13605" s="16"/>
    </row>
    <row r="13606" spans="2:2" ht="13.95" customHeight="1">
      <c r="B13606" s="16"/>
    </row>
    <row r="13607" spans="2:2" ht="13.95" customHeight="1">
      <c r="B13607" s="16"/>
    </row>
    <row r="13608" spans="2:2" ht="13.95" customHeight="1">
      <c r="B13608" s="16"/>
    </row>
    <row r="13609" spans="2:2" ht="13.95" customHeight="1">
      <c r="B13609" s="16"/>
    </row>
    <row r="13610" spans="2:2" ht="13.95" customHeight="1">
      <c r="B13610" s="16"/>
    </row>
    <row r="13611" spans="2:2" ht="13.95" customHeight="1">
      <c r="B13611" s="16"/>
    </row>
    <row r="13612" spans="2:2" ht="13.95" customHeight="1">
      <c r="B13612" s="16"/>
    </row>
    <row r="13613" spans="2:2" ht="13.95" customHeight="1">
      <c r="B13613" s="16"/>
    </row>
    <row r="13614" spans="2:2" ht="13.95" customHeight="1">
      <c r="B13614" s="16"/>
    </row>
    <row r="13615" spans="2:2" ht="13.95" customHeight="1">
      <c r="B13615" s="16"/>
    </row>
    <row r="13616" spans="2:2" ht="13.95" customHeight="1">
      <c r="B13616" s="16"/>
    </row>
    <row r="13617" spans="2:2" ht="13.95" customHeight="1">
      <c r="B13617" s="16"/>
    </row>
    <row r="13618" spans="2:2" ht="13.95" customHeight="1">
      <c r="B13618" s="16"/>
    </row>
    <row r="13619" spans="2:2" ht="13.95" customHeight="1">
      <c r="B13619" s="16"/>
    </row>
    <row r="13620" spans="2:2" ht="13.95" customHeight="1">
      <c r="B13620" s="16"/>
    </row>
    <row r="13621" spans="2:2" ht="13.95" customHeight="1">
      <c r="B13621" s="16"/>
    </row>
    <row r="13622" spans="2:2" ht="13.95" customHeight="1">
      <c r="B13622" s="16"/>
    </row>
    <row r="13623" spans="2:2" ht="13.95" customHeight="1">
      <c r="B13623" s="16"/>
    </row>
    <row r="13624" spans="2:2" ht="13.95" customHeight="1">
      <c r="B13624" s="16"/>
    </row>
    <row r="13625" spans="2:2" ht="13.95" customHeight="1">
      <c r="B13625" s="16"/>
    </row>
    <row r="13626" spans="2:2" ht="13.95" customHeight="1">
      <c r="B13626" s="16"/>
    </row>
    <row r="13627" spans="2:2" ht="13.95" customHeight="1">
      <c r="B13627" s="16"/>
    </row>
    <row r="13628" spans="2:2" ht="13.95" customHeight="1">
      <c r="B13628" s="16"/>
    </row>
    <row r="13629" spans="2:2" ht="13.95" customHeight="1">
      <c r="B13629" s="16"/>
    </row>
    <row r="13630" spans="2:2" ht="13.95" customHeight="1">
      <c r="B13630" s="16"/>
    </row>
    <row r="13631" spans="2:2" ht="13.95" customHeight="1">
      <c r="B13631" s="16"/>
    </row>
    <row r="13632" spans="2:2" ht="13.95" customHeight="1">
      <c r="B13632" s="16"/>
    </row>
    <row r="13633" spans="2:2" ht="13.95" customHeight="1">
      <c r="B13633" s="16"/>
    </row>
    <row r="13634" spans="2:2" ht="13.95" customHeight="1">
      <c r="B13634" s="16"/>
    </row>
    <row r="13635" spans="2:2" ht="13.95" customHeight="1">
      <c r="B13635" s="16"/>
    </row>
    <row r="13636" spans="2:2" ht="13.95" customHeight="1">
      <c r="B13636" s="16"/>
    </row>
    <row r="13637" spans="2:2" ht="13.95" customHeight="1">
      <c r="B13637" s="16"/>
    </row>
    <row r="13638" spans="2:2" ht="13.95" customHeight="1">
      <c r="B13638" s="16"/>
    </row>
    <row r="13639" spans="2:2" ht="13.95" customHeight="1">
      <c r="B13639" s="16"/>
    </row>
    <row r="13640" spans="2:2" ht="13.95" customHeight="1">
      <c r="B13640" s="16"/>
    </row>
    <row r="13641" spans="2:2" ht="13.95" customHeight="1">
      <c r="B13641" s="16"/>
    </row>
    <row r="13642" spans="2:2" ht="13.95" customHeight="1">
      <c r="B13642" s="16"/>
    </row>
    <row r="13643" spans="2:2" ht="13.95" customHeight="1">
      <c r="B13643" s="16"/>
    </row>
    <row r="13644" spans="2:2" ht="13.95" customHeight="1">
      <c r="B13644" s="16"/>
    </row>
    <row r="13645" spans="2:2" ht="13.95" customHeight="1">
      <c r="B13645" s="16"/>
    </row>
    <row r="13646" spans="2:2" ht="13.95" customHeight="1">
      <c r="B13646" s="16"/>
    </row>
    <row r="13647" spans="2:2" ht="13.95" customHeight="1">
      <c r="B13647" s="16"/>
    </row>
    <row r="13648" spans="2:2" ht="13.95" customHeight="1">
      <c r="B13648" s="16"/>
    </row>
    <row r="13649" spans="2:2" ht="13.95" customHeight="1">
      <c r="B13649" s="16"/>
    </row>
    <row r="13650" spans="2:2" ht="13.95" customHeight="1">
      <c r="B13650" s="16"/>
    </row>
    <row r="13651" spans="2:2" ht="13.95" customHeight="1">
      <c r="B13651" s="16"/>
    </row>
    <row r="13652" spans="2:2" ht="13.95" customHeight="1">
      <c r="B13652" s="16"/>
    </row>
    <row r="13653" spans="2:2" ht="13.95" customHeight="1">
      <c r="B13653" s="16"/>
    </row>
    <row r="13654" spans="2:2" ht="13.95" customHeight="1">
      <c r="B13654" s="16"/>
    </row>
    <row r="13655" spans="2:2" ht="13.95" customHeight="1">
      <c r="B13655" s="16"/>
    </row>
    <row r="13656" spans="2:2" ht="13.95" customHeight="1">
      <c r="B13656" s="16"/>
    </row>
    <row r="13657" spans="2:2" ht="13.95" customHeight="1">
      <c r="B13657" s="16"/>
    </row>
    <row r="13658" spans="2:2" ht="13.95" customHeight="1">
      <c r="B13658" s="16"/>
    </row>
    <row r="13659" spans="2:2" ht="13.95" customHeight="1">
      <c r="B13659" s="16"/>
    </row>
    <row r="13660" spans="2:2" ht="13.95" customHeight="1">
      <c r="B13660" s="16"/>
    </row>
    <row r="13661" spans="2:2" ht="13.95" customHeight="1">
      <c r="B13661" s="16"/>
    </row>
    <row r="13662" spans="2:2" ht="13.95" customHeight="1">
      <c r="B13662" s="16"/>
    </row>
    <row r="13663" spans="2:2" ht="13.95" customHeight="1">
      <c r="B13663" s="16"/>
    </row>
    <row r="13664" spans="2:2" ht="13.95" customHeight="1">
      <c r="B13664" s="16"/>
    </row>
    <row r="13665" spans="2:2" ht="13.95" customHeight="1">
      <c r="B13665" s="16"/>
    </row>
    <row r="13666" spans="2:2" ht="13.95" customHeight="1">
      <c r="B13666" s="16"/>
    </row>
    <row r="13667" spans="2:2" ht="13.95" customHeight="1">
      <c r="B13667" s="16"/>
    </row>
    <row r="13668" spans="2:2" ht="13.95" customHeight="1">
      <c r="B13668" s="16"/>
    </row>
    <row r="13669" spans="2:2" ht="13.95" customHeight="1">
      <c r="B13669" s="16"/>
    </row>
    <row r="13670" spans="2:2" ht="13.95" customHeight="1">
      <c r="B13670" s="16"/>
    </row>
    <row r="13671" spans="2:2" ht="13.95" customHeight="1">
      <c r="B13671" s="16"/>
    </row>
    <row r="13672" spans="2:2" ht="13.95" customHeight="1">
      <c r="B13672" s="16"/>
    </row>
    <row r="13673" spans="2:2" ht="13.95" customHeight="1">
      <c r="B13673" s="16"/>
    </row>
    <row r="13674" spans="2:2" ht="13.95" customHeight="1">
      <c r="B13674" s="16"/>
    </row>
    <row r="13675" spans="2:2" ht="13.95" customHeight="1">
      <c r="B13675" s="16"/>
    </row>
    <row r="13676" spans="2:2" ht="13.95" customHeight="1">
      <c r="B13676" s="16"/>
    </row>
    <row r="13677" spans="2:2" ht="13.95" customHeight="1">
      <c r="B13677" s="16"/>
    </row>
    <row r="13678" spans="2:2" ht="13.95" customHeight="1">
      <c r="B13678" s="16"/>
    </row>
    <row r="13679" spans="2:2" ht="13.95" customHeight="1">
      <c r="B13679" s="16"/>
    </row>
    <row r="13680" spans="2:2" ht="13.95" customHeight="1">
      <c r="B13680" s="16"/>
    </row>
    <row r="13681" spans="2:2" ht="13.95" customHeight="1">
      <c r="B13681" s="16"/>
    </row>
    <row r="13682" spans="2:2" ht="13.95" customHeight="1">
      <c r="B13682" s="16"/>
    </row>
    <row r="13683" spans="2:2" ht="13.95" customHeight="1">
      <c r="B13683" s="16"/>
    </row>
    <row r="13684" spans="2:2" ht="13.95" customHeight="1">
      <c r="B13684" s="16"/>
    </row>
    <row r="13685" spans="2:2" ht="13.95" customHeight="1">
      <c r="B13685" s="16"/>
    </row>
    <row r="13686" spans="2:2" ht="13.95" customHeight="1">
      <c r="B13686" s="16"/>
    </row>
    <row r="13687" spans="2:2" ht="13.95" customHeight="1">
      <c r="B13687" s="16"/>
    </row>
    <row r="13688" spans="2:2" ht="13.95" customHeight="1">
      <c r="B13688" s="16"/>
    </row>
    <row r="13689" spans="2:2" ht="13.95" customHeight="1">
      <c r="B13689" s="16"/>
    </row>
    <row r="13690" spans="2:2" ht="13.95" customHeight="1">
      <c r="B13690" s="16"/>
    </row>
    <row r="13691" spans="2:2" ht="13.95" customHeight="1">
      <c r="B13691" s="16"/>
    </row>
    <row r="13692" spans="2:2" ht="13.95" customHeight="1">
      <c r="B13692" s="16"/>
    </row>
    <row r="13693" spans="2:2" ht="13.95" customHeight="1">
      <c r="B13693" s="16"/>
    </row>
    <row r="13694" spans="2:2" ht="13.95" customHeight="1">
      <c r="B13694" s="16"/>
    </row>
    <row r="13695" spans="2:2" ht="13.95" customHeight="1">
      <c r="B13695" s="16"/>
    </row>
    <row r="13696" spans="2:2" ht="13.95" customHeight="1">
      <c r="B13696" s="16"/>
    </row>
    <row r="13697" spans="2:2" ht="13.95" customHeight="1">
      <c r="B13697" s="16"/>
    </row>
    <row r="13698" spans="2:2" ht="13.95" customHeight="1">
      <c r="B13698" s="16"/>
    </row>
    <row r="13699" spans="2:2" ht="13.95" customHeight="1">
      <c r="B13699" s="16"/>
    </row>
    <row r="13700" spans="2:2" ht="13.95" customHeight="1">
      <c r="B13700" s="16"/>
    </row>
    <row r="13701" spans="2:2" ht="13.95" customHeight="1">
      <c r="B13701" s="16"/>
    </row>
    <row r="13702" spans="2:2" ht="13.95" customHeight="1">
      <c r="B13702" s="16"/>
    </row>
    <row r="13703" spans="2:2" ht="13.95" customHeight="1">
      <c r="B13703" s="16"/>
    </row>
    <row r="13704" spans="2:2" ht="13.95" customHeight="1">
      <c r="B13704" s="16"/>
    </row>
    <row r="13705" spans="2:2" ht="13.95" customHeight="1">
      <c r="B13705" s="16"/>
    </row>
    <row r="13706" spans="2:2" ht="13.95" customHeight="1">
      <c r="B13706" s="16"/>
    </row>
    <row r="13707" spans="2:2" ht="13.95" customHeight="1">
      <c r="B13707" s="16"/>
    </row>
    <row r="13708" spans="2:2" ht="13.95" customHeight="1">
      <c r="B13708" s="16"/>
    </row>
    <row r="13709" spans="2:2" ht="13.95" customHeight="1">
      <c r="B13709" s="16"/>
    </row>
    <row r="13710" spans="2:2" ht="13.95" customHeight="1">
      <c r="B13710" s="16"/>
    </row>
    <row r="13711" spans="2:2" ht="13.95" customHeight="1">
      <c r="B13711" s="16"/>
    </row>
    <row r="13712" spans="2:2" ht="13.95" customHeight="1">
      <c r="B13712" s="16"/>
    </row>
    <row r="13713" spans="2:2" ht="13.95" customHeight="1">
      <c r="B13713" s="16"/>
    </row>
    <row r="13714" spans="2:2" ht="13.95" customHeight="1">
      <c r="B13714" s="16"/>
    </row>
    <row r="13715" spans="2:2" ht="13.95" customHeight="1">
      <c r="B13715" s="16"/>
    </row>
    <row r="13716" spans="2:2" ht="13.95" customHeight="1">
      <c r="B13716" s="16"/>
    </row>
    <row r="13717" spans="2:2" ht="13.95" customHeight="1">
      <c r="B13717" s="16"/>
    </row>
    <row r="13718" spans="2:2" ht="13.95" customHeight="1">
      <c r="B13718" s="16"/>
    </row>
    <row r="13719" spans="2:2" ht="13.95" customHeight="1">
      <c r="B13719" s="16"/>
    </row>
    <row r="13720" spans="2:2" ht="13.95" customHeight="1">
      <c r="B13720" s="16"/>
    </row>
    <row r="13721" spans="2:2" ht="13.95" customHeight="1">
      <c r="B13721" s="16"/>
    </row>
    <row r="13722" spans="2:2" ht="13.95" customHeight="1">
      <c r="B13722" s="16"/>
    </row>
    <row r="13723" spans="2:2" ht="13.95" customHeight="1">
      <c r="B13723" s="16"/>
    </row>
    <row r="13724" spans="2:2" ht="13.95" customHeight="1">
      <c r="B13724" s="16"/>
    </row>
    <row r="13725" spans="2:2" ht="13.95" customHeight="1">
      <c r="B13725" s="16"/>
    </row>
    <row r="13726" spans="2:2" ht="13.95" customHeight="1">
      <c r="B13726" s="16"/>
    </row>
    <row r="13727" spans="2:2" ht="13.95" customHeight="1">
      <c r="B13727" s="16"/>
    </row>
    <row r="13728" spans="2:2" ht="13.95" customHeight="1">
      <c r="B13728" s="16"/>
    </row>
    <row r="13729" spans="2:2" ht="13.95" customHeight="1">
      <c r="B13729" s="16"/>
    </row>
    <row r="13730" spans="2:2" ht="13.95" customHeight="1">
      <c r="B13730" s="16"/>
    </row>
    <row r="13731" spans="2:2" ht="13.95" customHeight="1">
      <c r="B13731" s="16"/>
    </row>
    <row r="13732" spans="2:2" ht="13.95" customHeight="1">
      <c r="B13732" s="16"/>
    </row>
    <row r="13733" spans="2:2" ht="13.95" customHeight="1">
      <c r="B13733" s="16"/>
    </row>
    <row r="13734" spans="2:2" ht="13.95" customHeight="1">
      <c r="B13734" s="16"/>
    </row>
    <row r="13735" spans="2:2" ht="13.95" customHeight="1">
      <c r="B13735" s="16"/>
    </row>
    <row r="13736" spans="2:2" ht="13.95" customHeight="1">
      <c r="B13736" s="16"/>
    </row>
    <row r="13737" spans="2:2" ht="13.95" customHeight="1">
      <c r="B13737" s="16"/>
    </row>
    <row r="13738" spans="2:2" ht="13.95" customHeight="1">
      <c r="B13738" s="16"/>
    </row>
    <row r="13739" spans="2:2" ht="13.95" customHeight="1">
      <c r="B13739" s="16"/>
    </row>
    <row r="13740" spans="2:2" ht="13.95" customHeight="1">
      <c r="B13740" s="16"/>
    </row>
    <row r="13741" spans="2:2" ht="13.95" customHeight="1">
      <c r="B13741" s="16"/>
    </row>
    <row r="13742" spans="2:2" ht="13.95" customHeight="1">
      <c r="B13742" s="16"/>
    </row>
    <row r="13743" spans="2:2" ht="13.95" customHeight="1">
      <c r="B13743" s="16"/>
    </row>
    <row r="13744" spans="2:2" ht="13.95" customHeight="1">
      <c r="B13744" s="16"/>
    </row>
    <row r="13745" spans="2:2" ht="13.95" customHeight="1">
      <c r="B13745" s="16"/>
    </row>
    <row r="13746" spans="2:2" ht="13.95" customHeight="1">
      <c r="B13746" s="16"/>
    </row>
    <row r="13747" spans="2:2" ht="13.95" customHeight="1">
      <c r="B13747" s="16"/>
    </row>
    <row r="13748" spans="2:2" ht="13.95" customHeight="1">
      <c r="B13748" s="16"/>
    </row>
    <row r="13749" spans="2:2" ht="13.95" customHeight="1">
      <c r="B13749" s="16"/>
    </row>
    <row r="13750" spans="2:2" ht="13.95" customHeight="1">
      <c r="B13750" s="16"/>
    </row>
    <row r="13751" spans="2:2" ht="13.95" customHeight="1">
      <c r="B13751" s="16"/>
    </row>
    <row r="13752" spans="2:2" ht="13.95" customHeight="1">
      <c r="B13752" s="16"/>
    </row>
    <row r="13753" spans="2:2" ht="13.95" customHeight="1">
      <c r="B13753" s="16"/>
    </row>
    <row r="13754" spans="2:2" ht="13.95" customHeight="1">
      <c r="B13754" s="16"/>
    </row>
    <row r="13755" spans="2:2" ht="13.95" customHeight="1">
      <c r="B13755" s="16"/>
    </row>
    <row r="13756" spans="2:2" ht="13.95" customHeight="1">
      <c r="B13756" s="16"/>
    </row>
    <row r="13757" spans="2:2" ht="13.95" customHeight="1">
      <c r="B13757" s="16"/>
    </row>
    <row r="13758" spans="2:2" ht="13.95" customHeight="1">
      <c r="B13758" s="16"/>
    </row>
    <row r="13759" spans="2:2" ht="13.95" customHeight="1">
      <c r="B13759" s="16"/>
    </row>
    <row r="13760" spans="2:2" ht="13.95" customHeight="1">
      <c r="B13760" s="16"/>
    </row>
    <row r="13761" spans="2:2" ht="13.95" customHeight="1">
      <c r="B13761" s="16"/>
    </row>
    <row r="13762" spans="2:2" ht="13.95" customHeight="1">
      <c r="B13762" s="16"/>
    </row>
    <row r="13763" spans="2:2" ht="13.95" customHeight="1">
      <c r="B13763" s="16"/>
    </row>
    <row r="13764" spans="2:2" ht="13.95" customHeight="1">
      <c r="B13764" s="16"/>
    </row>
    <row r="13765" spans="2:2" ht="13.95" customHeight="1">
      <c r="B13765" s="16"/>
    </row>
    <row r="13766" spans="2:2" ht="13.95" customHeight="1">
      <c r="B13766" s="16"/>
    </row>
    <row r="13767" spans="2:2" ht="13.95" customHeight="1">
      <c r="B13767" s="16"/>
    </row>
    <row r="13768" spans="2:2" ht="13.95" customHeight="1">
      <c r="B13768" s="16"/>
    </row>
    <row r="13769" spans="2:2" ht="13.95" customHeight="1">
      <c r="B13769" s="16"/>
    </row>
    <row r="13770" spans="2:2" ht="13.95" customHeight="1">
      <c r="B13770" s="16"/>
    </row>
    <row r="13771" spans="2:2" ht="13.95" customHeight="1">
      <c r="B13771" s="16"/>
    </row>
    <row r="13772" spans="2:2" ht="13.95" customHeight="1">
      <c r="B13772" s="16"/>
    </row>
    <row r="13773" spans="2:2" ht="13.95" customHeight="1">
      <c r="B13773" s="16"/>
    </row>
    <row r="13774" spans="2:2" ht="13.95" customHeight="1">
      <c r="B13774" s="16"/>
    </row>
    <row r="13775" spans="2:2" ht="13.95" customHeight="1">
      <c r="B13775" s="16"/>
    </row>
    <row r="13776" spans="2:2" ht="13.95" customHeight="1">
      <c r="B13776" s="16"/>
    </row>
    <row r="13777" spans="2:2" ht="13.95" customHeight="1">
      <c r="B13777" s="16"/>
    </row>
    <row r="13778" spans="2:2" ht="13.95" customHeight="1">
      <c r="B13778" s="16"/>
    </row>
    <row r="13779" spans="2:2" ht="13.95" customHeight="1">
      <c r="B13779" s="16"/>
    </row>
    <row r="13780" spans="2:2" ht="13.95" customHeight="1">
      <c r="B13780" s="16"/>
    </row>
    <row r="13781" spans="2:2" ht="13.95" customHeight="1">
      <c r="B13781" s="16"/>
    </row>
    <row r="13782" spans="2:2" ht="13.95" customHeight="1">
      <c r="B13782" s="16"/>
    </row>
    <row r="13783" spans="2:2" ht="13.95" customHeight="1">
      <c r="B13783" s="16"/>
    </row>
    <row r="13784" spans="2:2" ht="13.95" customHeight="1">
      <c r="B13784" s="16"/>
    </row>
    <row r="13785" spans="2:2" ht="13.95" customHeight="1">
      <c r="B13785" s="16"/>
    </row>
    <row r="13786" spans="2:2" ht="13.95" customHeight="1">
      <c r="B13786" s="16"/>
    </row>
    <row r="13787" spans="2:2" ht="13.95" customHeight="1">
      <c r="B13787" s="16"/>
    </row>
    <row r="13788" spans="2:2" ht="13.95" customHeight="1">
      <c r="B13788" s="16"/>
    </row>
    <row r="13789" spans="2:2" ht="13.95" customHeight="1">
      <c r="B13789" s="16"/>
    </row>
    <row r="13790" spans="2:2" ht="13.95" customHeight="1">
      <c r="B13790" s="16"/>
    </row>
    <row r="13791" spans="2:2" ht="13.95" customHeight="1">
      <c r="B13791" s="16"/>
    </row>
    <row r="13792" spans="2:2" ht="13.95" customHeight="1">
      <c r="B13792" s="16"/>
    </row>
    <row r="13793" spans="2:2" ht="13.95" customHeight="1">
      <c r="B13793" s="16"/>
    </row>
    <row r="13794" spans="2:2" ht="13.95" customHeight="1">
      <c r="B13794" s="16"/>
    </row>
    <row r="13795" spans="2:2" ht="13.95" customHeight="1">
      <c r="B13795" s="16"/>
    </row>
    <row r="13796" spans="2:2" ht="13.95" customHeight="1">
      <c r="B13796" s="16"/>
    </row>
    <row r="13797" spans="2:2" ht="13.95" customHeight="1">
      <c r="B13797" s="16"/>
    </row>
    <row r="13798" spans="2:2" ht="13.95" customHeight="1">
      <c r="B13798" s="16"/>
    </row>
    <row r="13799" spans="2:2" ht="13.95" customHeight="1">
      <c r="B13799" s="16"/>
    </row>
    <row r="13800" spans="2:2" ht="13.95" customHeight="1">
      <c r="B13800" s="16"/>
    </row>
    <row r="13801" spans="2:2" ht="13.95" customHeight="1">
      <c r="B13801" s="16"/>
    </row>
    <row r="13802" spans="2:2" ht="13.95" customHeight="1">
      <c r="B13802" s="16"/>
    </row>
    <row r="13803" spans="2:2" ht="13.95" customHeight="1">
      <c r="B13803" s="16"/>
    </row>
    <row r="13804" spans="2:2" ht="13.95" customHeight="1">
      <c r="B13804" s="16"/>
    </row>
    <row r="13805" spans="2:2" ht="13.95" customHeight="1">
      <c r="B13805" s="16"/>
    </row>
    <row r="13806" spans="2:2" ht="13.95" customHeight="1">
      <c r="B13806" s="16"/>
    </row>
    <row r="13807" spans="2:2" ht="13.95" customHeight="1">
      <c r="B13807" s="16"/>
    </row>
    <row r="13808" spans="2:2" ht="13.95" customHeight="1">
      <c r="B13808" s="16"/>
    </row>
    <row r="13809" spans="2:2" ht="13.95" customHeight="1">
      <c r="B13809" s="16"/>
    </row>
    <row r="13810" spans="2:2" ht="13.95" customHeight="1">
      <c r="B13810" s="16"/>
    </row>
    <row r="13811" spans="2:2" ht="13.95" customHeight="1">
      <c r="B13811" s="16"/>
    </row>
    <row r="13812" spans="2:2" ht="13.95" customHeight="1">
      <c r="B13812" s="16"/>
    </row>
    <row r="13813" spans="2:2" ht="13.95" customHeight="1">
      <c r="B13813" s="16"/>
    </row>
    <row r="13814" spans="2:2" ht="13.95" customHeight="1">
      <c r="B13814" s="16"/>
    </row>
    <row r="13815" spans="2:2" ht="13.95" customHeight="1">
      <c r="B13815" s="16"/>
    </row>
    <row r="13816" spans="2:2" ht="13.95" customHeight="1">
      <c r="B13816" s="16"/>
    </row>
    <row r="13817" spans="2:2" ht="13.95" customHeight="1">
      <c r="B13817" s="16"/>
    </row>
    <row r="13818" spans="2:2" ht="13.95" customHeight="1">
      <c r="B13818" s="16"/>
    </row>
    <row r="13819" spans="2:2" ht="13.95" customHeight="1">
      <c r="B13819" s="16"/>
    </row>
    <row r="13820" spans="2:2" ht="13.95" customHeight="1">
      <c r="B13820" s="16"/>
    </row>
    <row r="13821" spans="2:2" ht="13.95" customHeight="1">
      <c r="B13821" s="16"/>
    </row>
    <row r="13822" spans="2:2" ht="13.95" customHeight="1">
      <c r="B13822" s="16"/>
    </row>
    <row r="13823" spans="2:2" ht="13.95" customHeight="1">
      <c r="B13823" s="16"/>
    </row>
    <row r="13824" spans="2:2" ht="13.95" customHeight="1">
      <c r="B13824" s="16"/>
    </row>
    <row r="13825" spans="2:2" ht="13.95" customHeight="1">
      <c r="B13825" s="16"/>
    </row>
    <row r="13826" spans="2:2" ht="13.95" customHeight="1">
      <c r="B13826" s="16"/>
    </row>
    <row r="13827" spans="2:2" ht="13.95" customHeight="1">
      <c r="B13827" s="16"/>
    </row>
    <row r="13828" spans="2:2" ht="13.95" customHeight="1">
      <c r="B13828" s="16"/>
    </row>
    <row r="13829" spans="2:2" ht="13.95" customHeight="1">
      <c r="B13829" s="16"/>
    </row>
    <row r="13830" spans="2:2" ht="13.95" customHeight="1">
      <c r="B13830" s="16"/>
    </row>
    <row r="13831" spans="2:2" ht="13.95" customHeight="1">
      <c r="B13831" s="16"/>
    </row>
    <row r="13832" spans="2:2" ht="13.95" customHeight="1">
      <c r="B13832" s="16"/>
    </row>
    <row r="13833" spans="2:2" ht="13.95" customHeight="1">
      <c r="B13833" s="16"/>
    </row>
    <row r="13834" spans="2:2" ht="13.95" customHeight="1">
      <c r="B13834" s="16"/>
    </row>
    <row r="13835" spans="2:2" ht="13.95" customHeight="1">
      <c r="B13835" s="16"/>
    </row>
    <row r="13836" spans="2:2" ht="13.95" customHeight="1">
      <c r="B13836" s="16"/>
    </row>
    <row r="13837" spans="2:2" ht="13.95" customHeight="1">
      <c r="B13837" s="16"/>
    </row>
    <row r="13838" spans="2:2" ht="13.95" customHeight="1">
      <c r="B13838" s="16"/>
    </row>
    <row r="13839" spans="2:2" ht="13.95" customHeight="1">
      <c r="B13839" s="16"/>
    </row>
    <row r="13840" spans="2:2" ht="13.95" customHeight="1">
      <c r="B13840" s="16"/>
    </row>
    <row r="13841" spans="2:2" ht="13.95" customHeight="1">
      <c r="B13841" s="16"/>
    </row>
    <row r="13842" spans="2:2" ht="13.95" customHeight="1">
      <c r="B13842" s="16"/>
    </row>
    <row r="13843" spans="2:2" ht="13.95" customHeight="1">
      <c r="B13843" s="16"/>
    </row>
    <row r="13844" spans="2:2" ht="13.95" customHeight="1">
      <c r="B13844" s="16"/>
    </row>
    <row r="13845" spans="2:2" ht="13.95" customHeight="1">
      <c r="B13845" s="16"/>
    </row>
    <row r="13846" spans="2:2" ht="13.95" customHeight="1">
      <c r="B13846" s="16"/>
    </row>
    <row r="13847" spans="2:2" ht="13.95" customHeight="1">
      <c r="B13847" s="16"/>
    </row>
    <row r="13848" spans="2:2" ht="13.95" customHeight="1">
      <c r="B13848" s="16"/>
    </row>
    <row r="13849" spans="2:2" ht="13.95" customHeight="1">
      <c r="B13849" s="16"/>
    </row>
    <row r="13850" spans="2:2" ht="13.95" customHeight="1">
      <c r="B13850" s="16"/>
    </row>
    <row r="13851" spans="2:2" ht="13.95" customHeight="1">
      <c r="B13851" s="16"/>
    </row>
    <row r="13852" spans="2:2" ht="13.95" customHeight="1">
      <c r="B13852" s="16"/>
    </row>
    <row r="13853" spans="2:2" ht="13.95" customHeight="1">
      <c r="B13853" s="16"/>
    </row>
    <row r="13854" spans="2:2" ht="13.95" customHeight="1">
      <c r="B13854" s="16"/>
    </row>
    <row r="13855" spans="2:2" ht="13.95" customHeight="1">
      <c r="B13855" s="16"/>
    </row>
    <row r="13856" spans="2:2" ht="13.95" customHeight="1">
      <c r="B13856" s="16"/>
    </row>
    <row r="13857" spans="2:2" ht="13.95" customHeight="1">
      <c r="B13857" s="16"/>
    </row>
    <row r="13858" spans="2:2" ht="13.95" customHeight="1">
      <c r="B13858" s="16"/>
    </row>
    <row r="13859" spans="2:2" ht="13.95" customHeight="1">
      <c r="B13859" s="16"/>
    </row>
    <row r="13860" spans="2:2" ht="13.95" customHeight="1">
      <c r="B13860" s="16"/>
    </row>
    <row r="13861" spans="2:2" ht="13.95" customHeight="1">
      <c r="B13861" s="16"/>
    </row>
    <row r="13862" spans="2:2" ht="13.95" customHeight="1">
      <c r="B13862" s="16"/>
    </row>
    <row r="13863" spans="2:2" ht="13.95" customHeight="1">
      <c r="B13863" s="16"/>
    </row>
    <row r="13864" spans="2:2" ht="13.95" customHeight="1">
      <c r="B13864" s="16"/>
    </row>
    <row r="13865" spans="2:2" ht="13.95" customHeight="1">
      <c r="B13865" s="16"/>
    </row>
    <row r="13866" spans="2:2" ht="13.95" customHeight="1">
      <c r="B13866" s="16"/>
    </row>
    <row r="13867" spans="2:2" ht="13.95" customHeight="1">
      <c r="B13867" s="16"/>
    </row>
    <row r="13868" spans="2:2" ht="13.95" customHeight="1">
      <c r="B13868" s="16"/>
    </row>
    <row r="13869" spans="2:2" ht="13.95" customHeight="1">
      <c r="B13869" s="16"/>
    </row>
    <row r="13870" spans="2:2" ht="13.95" customHeight="1">
      <c r="B13870" s="16"/>
    </row>
    <row r="13871" spans="2:2" ht="13.95" customHeight="1">
      <c r="B13871" s="16"/>
    </row>
    <row r="13872" spans="2:2" ht="13.95" customHeight="1">
      <c r="B13872" s="16"/>
    </row>
    <row r="13873" spans="2:2" ht="13.95" customHeight="1">
      <c r="B13873" s="16"/>
    </row>
    <row r="13874" spans="2:2" ht="13.95" customHeight="1">
      <c r="B13874" s="16"/>
    </row>
    <row r="13875" spans="2:2" ht="13.95" customHeight="1">
      <c r="B13875" s="16"/>
    </row>
    <row r="13876" spans="2:2" ht="13.95" customHeight="1">
      <c r="B13876" s="16"/>
    </row>
    <row r="13877" spans="2:2" ht="13.95" customHeight="1">
      <c r="B13877" s="16"/>
    </row>
    <row r="13878" spans="2:2" ht="13.95" customHeight="1">
      <c r="B13878" s="16"/>
    </row>
    <row r="13879" spans="2:2" ht="13.95" customHeight="1">
      <c r="B13879" s="16"/>
    </row>
    <row r="13880" spans="2:2" ht="13.95" customHeight="1">
      <c r="B13880" s="16"/>
    </row>
    <row r="13881" spans="2:2" ht="13.95" customHeight="1">
      <c r="B13881" s="16"/>
    </row>
    <row r="13882" spans="2:2" ht="13.95" customHeight="1">
      <c r="B13882" s="16"/>
    </row>
    <row r="13883" spans="2:2" ht="13.95" customHeight="1">
      <c r="B13883" s="16"/>
    </row>
    <row r="13884" spans="2:2" ht="13.95" customHeight="1">
      <c r="B13884" s="16"/>
    </row>
    <row r="13885" spans="2:2" ht="13.95" customHeight="1">
      <c r="B13885" s="16"/>
    </row>
    <row r="13886" spans="2:2" ht="13.95" customHeight="1">
      <c r="B13886" s="16"/>
    </row>
    <row r="13887" spans="2:2" ht="13.95" customHeight="1">
      <c r="B13887" s="16"/>
    </row>
    <row r="13888" spans="2:2" ht="13.95" customHeight="1">
      <c r="B13888" s="16"/>
    </row>
    <row r="13889" spans="2:2" ht="13.95" customHeight="1">
      <c r="B13889" s="16"/>
    </row>
    <row r="13890" spans="2:2" ht="13.95" customHeight="1">
      <c r="B13890" s="16"/>
    </row>
    <row r="13891" spans="2:2" ht="13.95" customHeight="1">
      <c r="B13891" s="16"/>
    </row>
    <row r="13892" spans="2:2" ht="13.95" customHeight="1">
      <c r="B13892" s="16"/>
    </row>
    <row r="13893" spans="2:2" ht="13.95" customHeight="1">
      <c r="B13893" s="16"/>
    </row>
    <row r="13894" spans="2:2" ht="13.95" customHeight="1">
      <c r="B13894" s="16"/>
    </row>
    <row r="13895" spans="2:2" ht="13.95" customHeight="1">
      <c r="B13895" s="16"/>
    </row>
    <row r="13896" spans="2:2" ht="13.95" customHeight="1">
      <c r="B13896" s="16"/>
    </row>
    <row r="13897" spans="2:2" ht="13.95" customHeight="1">
      <c r="B13897" s="16"/>
    </row>
    <row r="13898" spans="2:2" ht="13.95" customHeight="1">
      <c r="B13898" s="16"/>
    </row>
    <row r="13899" spans="2:2" ht="13.95" customHeight="1">
      <c r="B13899" s="16"/>
    </row>
    <row r="13900" spans="2:2" ht="13.95" customHeight="1">
      <c r="B13900" s="16"/>
    </row>
    <row r="13901" spans="2:2" ht="13.95" customHeight="1">
      <c r="B13901" s="16"/>
    </row>
    <row r="13902" spans="2:2" ht="13.95" customHeight="1">
      <c r="B13902" s="16"/>
    </row>
    <row r="13903" spans="2:2" ht="13.95" customHeight="1">
      <c r="B13903" s="16"/>
    </row>
    <row r="13904" spans="2:2" ht="13.95" customHeight="1">
      <c r="B13904" s="16"/>
    </row>
    <row r="13905" spans="2:2" ht="13.95" customHeight="1">
      <c r="B13905" s="16"/>
    </row>
    <row r="13906" spans="2:2" ht="13.95" customHeight="1">
      <c r="B13906" s="16"/>
    </row>
    <row r="13907" spans="2:2" ht="13.95" customHeight="1">
      <c r="B13907" s="16"/>
    </row>
    <row r="13908" spans="2:2" ht="13.95" customHeight="1">
      <c r="B13908" s="16"/>
    </row>
    <row r="13909" spans="2:2" ht="13.95" customHeight="1">
      <c r="B13909" s="16"/>
    </row>
    <row r="13910" spans="2:2" ht="13.95" customHeight="1">
      <c r="B13910" s="16"/>
    </row>
    <row r="13911" spans="2:2" ht="13.95" customHeight="1">
      <c r="B13911" s="16"/>
    </row>
    <row r="13912" spans="2:2" ht="13.95" customHeight="1">
      <c r="B13912" s="16"/>
    </row>
    <row r="13913" spans="2:2" ht="13.95" customHeight="1">
      <c r="B13913" s="16"/>
    </row>
    <row r="13914" spans="2:2" ht="13.95" customHeight="1">
      <c r="B13914" s="16"/>
    </row>
    <row r="13915" spans="2:2" ht="13.95" customHeight="1">
      <c r="B13915" s="16"/>
    </row>
    <row r="13916" spans="2:2" ht="13.95" customHeight="1">
      <c r="B13916" s="16"/>
    </row>
    <row r="13917" spans="2:2" ht="13.95" customHeight="1">
      <c r="B13917" s="16"/>
    </row>
    <row r="13918" spans="2:2" ht="13.95" customHeight="1">
      <c r="B13918" s="16"/>
    </row>
    <row r="13919" spans="2:2" ht="13.95" customHeight="1">
      <c r="B13919" s="16"/>
    </row>
    <row r="13920" spans="2:2" ht="13.95" customHeight="1">
      <c r="B13920" s="16"/>
    </row>
    <row r="13921" spans="2:2" ht="13.95" customHeight="1">
      <c r="B13921" s="16"/>
    </row>
    <row r="13922" spans="2:2" ht="13.95" customHeight="1">
      <c r="B13922" s="16"/>
    </row>
    <row r="13923" spans="2:2" ht="13.95" customHeight="1">
      <c r="B13923" s="16"/>
    </row>
    <row r="13924" spans="2:2" ht="13.95" customHeight="1">
      <c r="B13924" s="16"/>
    </row>
    <row r="13925" spans="2:2" ht="13.95" customHeight="1">
      <c r="B13925" s="16"/>
    </row>
    <row r="13926" spans="2:2" ht="13.95" customHeight="1">
      <c r="B13926" s="16"/>
    </row>
    <row r="13927" spans="2:2" ht="13.95" customHeight="1">
      <c r="B13927" s="16"/>
    </row>
    <row r="13928" spans="2:2" ht="13.95" customHeight="1">
      <c r="B13928" s="16"/>
    </row>
    <row r="13929" spans="2:2" ht="13.95" customHeight="1">
      <c r="B13929" s="16"/>
    </row>
    <row r="13930" spans="2:2" ht="13.95" customHeight="1">
      <c r="B13930" s="16"/>
    </row>
    <row r="13931" spans="2:2" ht="13.95" customHeight="1">
      <c r="B13931" s="16"/>
    </row>
    <row r="13932" spans="2:2" ht="13.95" customHeight="1">
      <c r="B13932" s="16"/>
    </row>
    <row r="13933" spans="2:2" ht="13.95" customHeight="1">
      <c r="B13933" s="16"/>
    </row>
    <row r="13934" spans="2:2" ht="13.95" customHeight="1">
      <c r="B13934" s="16"/>
    </row>
    <row r="13935" spans="2:2" ht="13.95" customHeight="1">
      <c r="B13935" s="16"/>
    </row>
    <row r="13936" spans="2:2" ht="13.95" customHeight="1">
      <c r="B13936" s="16"/>
    </row>
    <row r="13937" spans="2:2" ht="13.95" customHeight="1">
      <c r="B13937" s="16"/>
    </row>
    <row r="13938" spans="2:2" ht="13.95" customHeight="1">
      <c r="B13938" s="16"/>
    </row>
    <row r="13939" spans="2:2" ht="13.95" customHeight="1">
      <c r="B13939" s="16"/>
    </row>
    <row r="13940" spans="2:2" ht="13.95" customHeight="1">
      <c r="B13940" s="16"/>
    </row>
    <row r="13941" spans="2:2" ht="13.95" customHeight="1">
      <c r="B13941" s="16"/>
    </row>
    <row r="13942" spans="2:2" ht="13.95" customHeight="1">
      <c r="B13942" s="16"/>
    </row>
    <row r="13943" spans="2:2" ht="13.95" customHeight="1">
      <c r="B13943" s="16"/>
    </row>
    <row r="13944" spans="2:2" ht="13.95" customHeight="1">
      <c r="B13944" s="16"/>
    </row>
    <row r="13945" spans="2:2" ht="13.95" customHeight="1">
      <c r="B13945" s="16"/>
    </row>
    <row r="13946" spans="2:2" ht="13.95" customHeight="1">
      <c r="B13946" s="16"/>
    </row>
    <row r="13947" spans="2:2" ht="13.95" customHeight="1">
      <c r="B13947" s="16"/>
    </row>
    <row r="13948" spans="2:2" ht="13.95" customHeight="1">
      <c r="B13948" s="16"/>
    </row>
    <row r="13949" spans="2:2" ht="13.95" customHeight="1">
      <c r="B13949" s="16"/>
    </row>
    <row r="13950" spans="2:2" ht="13.95" customHeight="1">
      <c r="B13950" s="16"/>
    </row>
    <row r="13951" spans="2:2" ht="13.95" customHeight="1">
      <c r="B13951" s="16"/>
    </row>
    <row r="13952" spans="2:2" ht="13.95" customHeight="1">
      <c r="B13952" s="16"/>
    </row>
    <row r="13953" spans="2:2" ht="13.95" customHeight="1">
      <c r="B13953" s="16"/>
    </row>
    <row r="13954" spans="2:2" ht="13.95" customHeight="1">
      <c r="B13954" s="16"/>
    </row>
    <row r="13955" spans="2:2" ht="13.95" customHeight="1">
      <c r="B13955" s="16"/>
    </row>
    <row r="13956" spans="2:2" ht="13.95" customHeight="1">
      <c r="B13956" s="16"/>
    </row>
    <row r="13957" spans="2:2" ht="13.95" customHeight="1">
      <c r="B13957" s="16"/>
    </row>
    <row r="13958" spans="2:2" ht="13.95" customHeight="1">
      <c r="B13958" s="16"/>
    </row>
    <row r="13959" spans="2:2" ht="13.95" customHeight="1">
      <c r="B13959" s="16"/>
    </row>
    <row r="13960" spans="2:2" ht="13.95" customHeight="1">
      <c r="B13960" s="16"/>
    </row>
    <row r="13961" spans="2:2" ht="13.95" customHeight="1">
      <c r="B13961" s="16"/>
    </row>
    <row r="13962" spans="2:2" ht="13.95" customHeight="1">
      <c r="B13962" s="16"/>
    </row>
    <row r="13963" spans="2:2" ht="13.95" customHeight="1">
      <c r="B13963" s="16"/>
    </row>
    <row r="13964" spans="2:2" ht="13.95" customHeight="1">
      <c r="B13964" s="16"/>
    </row>
    <row r="13965" spans="2:2" ht="13.95" customHeight="1">
      <c r="B13965" s="16"/>
    </row>
    <row r="13966" spans="2:2" ht="13.95" customHeight="1">
      <c r="B13966" s="16"/>
    </row>
    <row r="13967" spans="2:2" ht="13.95" customHeight="1">
      <c r="B13967" s="16"/>
    </row>
    <row r="13968" spans="2:2" ht="13.95" customHeight="1">
      <c r="B13968" s="16"/>
    </row>
    <row r="13969" spans="2:2" ht="13.95" customHeight="1">
      <c r="B13969" s="16"/>
    </row>
    <row r="13970" spans="2:2" ht="13.95" customHeight="1">
      <c r="B13970" s="16"/>
    </row>
    <row r="13971" spans="2:2" ht="13.95" customHeight="1">
      <c r="B13971" s="16"/>
    </row>
    <row r="13972" spans="2:2" ht="13.95" customHeight="1">
      <c r="B13972" s="16"/>
    </row>
    <row r="13973" spans="2:2" ht="13.95" customHeight="1">
      <c r="B13973" s="16"/>
    </row>
    <row r="13974" spans="2:2" ht="13.95" customHeight="1">
      <c r="B13974" s="16"/>
    </row>
    <row r="13975" spans="2:2" ht="13.95" customHeight="1">
      <c r="B13975" s="16"/>
    </row>
    <row r="13976" spans="2:2" ht="13.95" customHeight="1">
      <c r="B13976" s="16"/>
    </row>
    <row r="13977" spans="2:2" ht="13.95" customHeight="1">
      <c r="B13977" s="16"/>
    </row>
    <row r="13978" spans="2:2" ht="13.95" customHeight="1">
      <c r="B13978" s="16"/>
    </row>
    <row r="13979" spans="2:2" ht="13.95" customHeight="1">
      <c r="B13979" s="16"/>
    </row>
    <row r="13980" spans="2:2" ht="13.95" customHeight="1">
      <c r="B13980" s="16"/>
    </row>
    <row r="13981" spans="2:2" ht="13.95" customHeight="1">
      <c r="B13981" s="16"/>
    </row>
    <row r="13982" spans="2:2" ht="13.95" customHeight="1">
      <c r="B13982" s="16"/>
    </row>
    <row r="13983" spans="2:2" ht="13.95" customHeight="1">
      <c r="B13983" s="16"/>
    </row>
    <row r="13984" spans="2:2" ht="13.95" customHeight="1">
      <c r="B13984" s="16"/>
    </row>
    <row r="13985" spans="2:2" ht="13.95" customHeight="1">
      <c r="B13985" s="16"/>
    </row>
    <row r="13986" spans="2:2" ht="13.95" customHeight="1">
      <c r="B13986" s="16"/>
    </row>
    <row r="13987" spans="2:2" ht="13.95" customHeight="1">
      <c r="B13987" s="16"/>
    </row>
    <row r="13988" spans="2:2" ht="13.95" customHeight="1">
      <c r="B13988" s="16"/>
    </row>
    <row r="13989" spans="2:2" ht="13.95" customHeight="1">
      <c r="B13989" s="16"/>
    </row>
    <row r="13990" spans="2:2" ht="13.95" customHeight="1">
      <c r="B13990" s="16"/>
    </row>
    <row r="13991" spans="2:2" ht="13.95" customHeight="1">
      <c r="B13991" s="16"/>
    </row>
    <row r="13992" spans="2:2" ht="13.95" customHeight="1">
      <c r="B13992" s="16"/>
    </row>
    <row r="13993" spans="2:2" ht="13.95" customHeight="1">
      <c r="B13993" s="16"/>
    </row>
    <row r="13994" spans="2:2" ht="13.95" customHeight="1">
      <c r="B13994" s="16"/>
    </row>
    <row r="13995" spans="2:2" ht="13.95" customHeight="1">
      <c r="B13995" s="16"/>
    </row>
    <row r="13996" spans="2:2" ht="13.95" customHeight="1">
      <c r="B13996" s="16"/>
    </row>
    <row r="13997" spans="2:2" ht="13.95" customHeight="1">
      <c r="B13997" s="16"/>
    </row>
    <row r="13998" spans="2:2" ht="13.95" customHeight="1">
      <c r="B13998" s="16"/>
    </row>
    <row r="13999" spans="2:2" ht="13.95" customHeight="1">
      <c r="B13999" s="16"/>
    </row>
    <row r="14000" spans="2:2" ht="13.95" customHeight="1">
      <c r="B14000" s="16"/>
    </row>
    <row r="14001" spans="2:2" ht="13.95" customHeight="1">
      <c r="B14001" s="16"/>
    </row>
    <row r="14002" spans="2:2" ht="13.95" customHeight="1">
      <c r="B14002" s="16"/>
    </row>
    <row r="14003" spans="2:2" ht="13.95" customHeight="1">
      <c r="B14003" s="16"/>
    </row>
    <row r="14004" spans="2:2" ht="13.95" customHeight="1">
      <c r="B14004" s="16"/>
    </row>
    <row r="14005" spans="2:2" ht="13.95" customHeight="1">
      <c r="B14005" s="16"/>
    </row>
    <row r="14006" spans="2:2" ht="13.95" customHeight="1">
      <c r="B14006" s="16"/>
    </row>
    <row r="14007" spans="2:2" ht="13.95" customHeight="1">
      <c r="B14007" s="16"/>
    </row>
    <row r="14008" spans="2:2" ht="13.95" customHeight="1">
      <c r="B14008" s="16"/>
    </row>
    <row r="14009" spans="2:2" ht="13.95" customHeight="1">
      <c r="B14009" s="16"/>
    </row>
    <row r="14010" spans="2:2" ht="13.95" customHeight="1">
      <c r="B14010" s="16"/>
    </row>
    <row r="14011" spans="2:2" ht="13.95" customHeight="1">
      <c r="B14011" s="16"/>
    </row>
    <row r="14012" spans="2:2" ht="13.95" customHeight="1">
      <c r="B14012" s="16"/>
    </row>
    <row r="14013" spans="2:2" ht="13.95" customHeight="1">
      <c r="B14013" s="16"/>
    </row>
    <row r="14014" spans="2:2" ht="13.95" customHeight="1">
      <c r="B14014" s="16"/>
    </row>
    <row r="14015" spans="2:2" ht="13.95" customHeight="1">
      <c r="B14015" s="16"/>
    </row>
    <row r="14016" spans="2:2" ht="13.95" customHeight="1">
      <c r="B14016" s="16"/>
    </row>
    <row r="14017" spans="2:2" ht="13.95" customHeight="1">
      <c r="B14017" s="16"/>
    </row>
    <row r="14018" spans="2:2" ht="13.95" customHeight="1">
      <c r="B14018" s="16"/>
    </row>
    <row r="14019" spans="2:2" ht="13.95" customHeight="1">
      <c r="B14019" s="16"/>
    </row>
    <row r="14020" spans="2:2" ht="13.95" customHeight="1">
      <c r="B14020" s="16"/>
    </row>
    <row r="14021" spans="2:2" ht="13.95" customHeight="1">
      <c r="B14021" s="16"/>
    </row>
    <row r="14022" spans="2:2" ht="13.95" customHeight="1">
      <c r="B14022" s="16"/>
    </row>
    <row r="14023" spans="2:2" ht="13.95" customHeight="1">
      <c r="B14023" s="16"/>
    </row>
    <row r="14024" spans="2:2" ht="13.95" customHeight="1">
      <c r="B14024" s="16"/>
    </row>
    <row r="14025" spans="2:2" ht="13.95" customHeight="1">
      <c r="B14025" s="16"/>
    </row>
    <row r="14026" spans="2:2" ht="13.95" customHeight="1">
      <c r="B14026" s="16"/>
    </row>
    <row r="14027" spans="2:2" ht="13.95" customHeight="1">
      <c r="B14027" s="16"/>
    </row>
    <row r="14028" spans="2:2" ht="13.95" customHeight="1">
      <c r="B14028" s="16"/>
    </row>
    <row r="14029" spans="2:2" ht="13.95" customHeight="1">
      <c r="B14029" s="16"/>
    </row>
    <row r="14030" spans="2:2" ht="13.95" customHeight="1">
      <c r="B14030" s="16"/>
    </row>
    <row r="14031" spans="2:2" ht="13.95" customHeight="1">
      <c r="B14031" s="16"/>
    </row>
    <row r="14032" spans="2:2" ht="13.95" customHeight="1">
      <c r="B14032" s="16"/>
    </row>
    <row r="14033" spans="2:2" ht="13.95" customHeight="1">
      <c r="B14033" s="16"/>
    </row>
    <row r="14034" spans="2:2" ht="13.95" customHeight="1">
      <c r="B14034" s="16"/>
    </row>
    <row r="14035" spans="2:2" ht="13.95" customHeight="1">
      <c r="B14035" s="16"/>
    </row>
    <row r="14036" spans="2:2" ht="13.95" customHeight="1">
      <c r="B14036" s="16"/>
    </row>
    <row r="14037" spans="2:2" ht="13.95" customHeight="1">
      <c r="B14037" s="16"/>
    </row>
    <row r="14038" spans="2:2" ht="13.95" customHeight="1">
      <c r="B14038" s="16"/>
    </row>
    <row r="14039" spans="2:2" ht="13.95" customHeight="1">
      <c r="B14039" s="16"/>
    </row>
    <row r="14040" spans="2:2" ht="13.95" customHeight="1">
      <c r="B14040" s="16"/>
    </row>
    <row r="14041" spans="2:2" ht="13.95" customHeight="1">
      <c r="B14041" s="16"/>
    </row>
    <row r="14042" spans="2:2" ht="13.95" customHeight="1">
      <c r="B14042" s="16"/>
    </row>
    <row r="14043" spans="2:2" ht="13.95" customHeight="1">
      <c r="B14043" s="16"/>
    </row>
    <row r="14044" spans="2:2" ht="13.95" customHeight="1">
      <c r="B14044" s="16"/>
    </row>
    <row r="14045" spans="2:2" ht="13.95" customHeight="1">
      <c r="B14045" s="16"/>
    </row>
    <row r="14046" spans="2:2" ht="13.95" customHeight="1">
      <c r="B14046" s="16"/>
    </row>
    <row r="14047" spans="2:2" ht="13.95" customHeight="1">
      <c r="B14047" s="16"/>
    </row>
    <row r="14048" spans="2:2" ht="13.95" customHeight="1">
      <c r="B14048" s="16"/>
    </row>
    <row r="14049" spans="2:2" ht="13.95" customHeight="1">
      <c r="B14049" s="16"/>
    </row>
    <row r="14050" spans="2:2" ht="13.95" customHeight="1">
      <c r="B14050" s="16"/>
    </row>
    <row r="14051" spans="2:2" ht="13.95" customHeight="1">
      <c r="B14051" s="16"/>
    </row>
    <row r="14052" spans="2:2" ht="13.95" customHeight="1">
      <c r="B14052" s="16"/>
    </row>
    <row r="14053" spans="2:2" ht="13.95" customHeight="1">
      <c r="B14053" s="16"/>
    </row>
    <row r="14054" spans="2:2" ht="13.95" customHeight="1">
      <c r="B14054" s="16"/>
    </row>
    <row r="14055" spans="2:2" ht="13.95" customHeight="1">
      <c r="B14055" s="16"/>
    </row>
    <row r="14056" spans="2:2" ht="13.95" customHeight="1">
      <c r="B14056" s="16"/>
    </row>
    <row r="14057" spans="2:2" ht="13.95" customHeight="1">
      <c r="B14057" s="16"/>
    </row>
    <row r="14058" spans="2:2" ht="13.95" customHeight="1">
      <c r="B14058" s="16"/>
    </row>
    <row r="14059" spans="2:2" ht="13.95" customHeight="1">
      <c r="B14059" s="16"/>
    </row>
    <row r="14060" spans="2:2" ht="13.95" customHeight="1">
      <c r="B14060" s="16"/>
    </row>
    <row r="14061" spans="2:2" ht="13.95" customHeight="1">
      <c r="B14061" s="16"/>
    </row>
    <row r="14062" spans="2:2" ht="13.95" customHeight="1">
      <c r="B14062" s="16"/>
    </row>
    <row r="14063" spans="2:2" ht="13.95" customHeight="1">
      <c r="B14063" s="16"/>
    </row>
    <row r="14064" spans="2:2" ht="13.95" customHeight="1">
      <c r="B14064" s="16"/>
    </row>
    <row r="14065" spans="2:2" ht="13.95" customHeight="1">
      <c r="B14065" s="16"/>
    </row>
    <row r="14066" spans="2:2" ht="13.95" customHeight="1">
      <c r="B14066" s="16"/>
    </row>
    <row r="14067" spans="2:2" ht="13.95" customHeight="1">
      <c r="B14067" s="16"/>
    </row>
    <row r="14068" spans="2:2" ht="13.95" customHeight="1">
      <c r="B14068" s="16"/>
    </row>
    <row r="14069" spans="2:2" ht="13.95" customHeight="1">
      <c r="B14069" s="16"/>
    </row>
    <row r="14070" spans="2:2" ht="13.95" customHeight="1">
      <c r="B14070" s="16"/>
    </row>
    <row r="14071" spans="2:2" ht="13.95" customHeight="1">
      <c r="B14071" s="16"/>
    </row>
    <row r="14072" spans="2:2" ht="13.95" customHeight="1">
      <c r="B14072" s="16"/>
    </row>
    <row r="14073" spans="2:2" ht="13.95" customHeight="1">
      <c r="B14073" s="16"/>
    </row>
    <row r="14074" spans="2:2" ht="13.95" customHeight="1">
      <c r="B14074" s="16"/>
    </row>
    <row r="14075" spans="2:2" ht="13.95" customHeight="1">
      <c r="B14075" s="16"/>
    </row>
    <row r="14076" spans="2:2" ht="13.95" customHeight="1">
      <c r="B14076" s="16"/>
    </row>
    <row r="14077" spans="2:2" ht="13.95" customHeight="1">
      <c r="B14077" s="16"/>
    </row>
    <row r="14078" spans="2:2" ht="13.95" customHeight="1">
      <c r="B14078" s="16"/>
    </row>
    <row r="14079" spans="2:2" ht="13.95" customHeight="1">
      <c r="B14079" s="16"/>
    </row>
    <row r="14080" spans="2:2" ht="13.95" customHeight="1">
      <c r="B14080" s="16"/>
    </row>
    <row r="14081" spans="2:2" ht="13.95" customHeight="1">
      <c r="B14081" s="16"/>
    </row>
    <row r="14082" spans="2:2" ht="13.95" customHeight="1">
      <c r="B14082" s="16"/>
    </row>
    <row r="14083" spans="2:2" ht="13.95" customHeight="1">
      <c r="B14083" s="16"/>
    </row>
    <row r="14084" spans="2:2" ht="13.95" customHeight="1">
      <c r="B14084" s="16"/>
    </row>
    <row r="14085" spans="2:2" ht="13.95" customHeight="1">
      <c r="B14085" s="16"/>
    </row>
    <row r="14086" spans="2:2" ht="13.95" customHeight="1">
      <c r="B14086" s="16"/>
    </row>
    <row r="14087" spans="2:2" ht="13.95" customHeight="1">
      <c r="B14087" s="16"/>
    </row>
    <row r="14088" spans="2:2" ht="13.95" customHeight="1">
      <c r="B14088" s="16"/>
    </row>
    <row r="14089" spans="2:2" ht="13.95" customHeight="1">
      <c r="B14089" s="16"/>
    </row>
    <row r="14090" spans="2:2" ht="13.95" customHeight="1">
      <c r="B14090" s="16"/>
    </row>
    <row r="14091" spans="2:2" ht="13.95" customHeight="1">
      <c r="B14091" s="16"/>
    </row>
    <row r="14092" spans="2:2" ht="13.95" customHeight="1">
      <c r="B14092" s="16"/>
    </row>
    <row r="14093" spans="2:2" ht="13.95" customHeight="1">
      <c r="B14093" s="16"/>
    </row>
    <row r="14094" spans="2:2" ht="13.95" customHeight="1">
      <c r="B14094" s="16"/>
    </row>
    <row r="14095" spans="2:2" ht="13.95" customHeight="1">
      <c r="B14095" s="16"/>
    </row>
    <row r="14096" spans="2:2" ht="13.95" customHeight="1">
      <c r="B14096" s="16"/>
    </row>
    <row r="14097" spans="2:2" ht="13.95" customHeight="1">
      <c r="B14097" s="16"/>
    </row>
    <row r="14098" spans="2:2" ht="13.95" customHeight="1">
      <c r="B14098" s="16"/>
    </row>
    <row r="14099" spans="2:2" ht="13.95" customHeight="1">
      <c r="B14099" s="16"/>
    </row>
    <row r="14100" spans="2:2" ht="13.95" customHeight="1">
      <c r="B14100" s="16"/>
    </row>
    <row r="14101" spans="2:2" ht="13.95" customHeight="1">
      <c r="B14101" s="16"/>
    </row>
    <row r="14102" spans="2:2" ht="13.95" customHeight="1">
      <c r="B14102" s="16"/>
    </row>
    <row r="14103" spans="2:2" ht="13.95" customHeight="1">
      <c r="B14103" s="16"/>
    </row>
    <row r="14104" spans="2:2" ht="13.95" customHeight="1">
      <c r="B14104" s="16"/>
    </row>
    <row r="14105" spans="2:2" ht="13.95" customHeight="1">
      <c r="B14105" s="16"/>
    </row>
    <row r="14106" spans="2:2" ht="13.95" customHeight="1">
      <c r="B14106" s="16"/>
    </row>
    <row r="14107" spans="2:2" ht="13.95" customHeight="1">
      <c r="B14107" s="16"/>
    </row>
    <row r="14108" spans="2:2" ht="13.95" customHeight="1">
      <c r="B14108" s="16"/>
    </row>
    <row r="14109" spans="2:2" ht="13.95" customHeight="1">
      <c r="B14109" s="16"/>
    </row>
    <row r="14110" spans="2:2" ht="13.95" customHeight="1">
      <c r="B14110" s="16"/>
    </row>
    <row r="14111" spans="2:2" ht="13.95" customHeight="1">
      <c r="B14111" s="16"/>
    </row>
    <row r="14112" spans="2:2" ht="13.95" customHeight="1">
      <c r="B14112" s="16"/>
    </row>
    <row r="14113" spans="2:2" ht="13.95" customHeight="1">
      <c r="B14113" s="16"/>
    </row>
    <row r="14114" spans="2:2" ht="13.95" customHeight="1">
      <c r="B14114" s="16"/>
    </row>
    <row r="14115" spans="2:2" ht="13.95" customHeight="1">
      <c r="B14115" s="16"/>
    </row>
    <row r="14116" spans="2:2" ht="13.95" customHeight="1">
      <c r="B14116" s="16"/>
    </row>
    <row r="14117" spans="2:2" ht="13.95" customHeight="1">
      <c r="B14117" s="16"/>
    </row>
    <row r="14118" spans="2:2" ht="13.95" customHeight="1">
      <c r="B14118" s="16"/>
    </row>
    <row r="14119" spans="2:2" ht="13.95" customHeight="1">
      <c r="B14119" s="16"/>
    </row>
    <row r="14120" spans="2:2" ht="13.95" customHeight="1">
      <c r="B14120" s="16"/>
    </row>
    <row r="14121" spans="2:2" ht="13.95" customHeight="1">
      <c r="B14121" s="16"/>
    </row>
    <row r="14122" spans="2:2" ht="13.95" customHeight="1">
      <c r="B14122" s="16"/>
    </row>
    <row r="14123" spans="2:2" ht="13.95" customHeight="1">
      <c r="B14123" s="16"/>
    </row>
    <row r="14124" spans="2:2" ht="13.95" customHeight="1">
      <c r="B14124" s="16"/>
    </row>
    <row r="14125" spans="2:2" ht="13.95" customHeight="1">
      <c r="B14125" s="16"/>
    </row>
    <row r="14126" spans="2:2" ht="13.95" customHeight="1">
      <c r="B14126" s="16"/>
    </row>
    <row r="14127" spans="2:2" ht="13.95" customHeight="1">
      <c r="B14127" s="16"/>
    </row>
    <row r="14128" spans="2:2" ht="13.95" customHeight="1">
      <c r="B14128" s="16"/>
    </row>
    <row r="14129" spans="2:2" ht="13.95" customHeight="1">
      <c r="B14129" s="16"/>
    </row>
    <row r="14130" spans="2:2" ht="13.95" customHeight="1">
      <c r="B14130" s="16"/>
    </row>
    <row r="14131" spans="2:2" ht="13.95" customHeight="1">
      <c r="B14131" s="16"/>
    </row>
    <row r="14132" spans="2:2" ht="13.95" customHeight="1">
      <c r="B14132" s="16"/>
    </row>
    <row r="14133" spans="2:2" ht="13.95" customHeight="1">
      <c r="B14133" s="16"/>
    </row>
    <row r="14134" spans="2:2" ht="13.95" customHeight="1">
      <c r="B14134" s="16"/>
    </row>
    <row r="14135" spans="2:2" ht="13.95" customHeight="1">
      <c r="B14135" s="16"/>
    </row>
    <row r="14136" spans="2:2" ht="13.95" customHeight="1">
      <c r="B14136" s="16"/>
    </row>
    <row r="14137" spans="2:2" ht="13.95" customHeight="1">
      <c r="B14137" s="16"/>
    </row>
    <row r="14138" spans="2:2" ht="13.95" customHeight="1">
      <c r="B14138" s="16"/>
    </row>
    <row r="14139" spans="2:2" ht="13.95" customHeight="1">
      <c r="B14139" s="16"/>
    </row>
    <row r="14140" spans="2:2" ht="13.95" customHeight="1">
      <c r="B14140" s="16"/>
    </row>
    <row r="14141" spans="2:2" ht="13.95" customHeight="1">
      <c r="B14141" s="16"/>
    </row>
    <row r="14142" spans="2:2" ht="13.95" customHeight="1">
      <c r="B14142" s="16"/>
    </row>
    <row r="14143" spans="2:2" ht="13.95" customHeight="1">
      <c r="B14143" s="16"/>
    </row>
    <row r="14144" spans="2:2" ht="13.95" customHeight="1">
      <c r="B14144" s="16"/>
    </row>
    <row r="14145" spans="2:2" ht="13.95" customHeight="1">
      <c r="B14145" s="16"/>
    </row>
    <row r="14146" spans="2:2" ht="13.95" customHeight="1">
      <c r="B14146" s="16"/>
    </row>
    <row r="14147" spans="2:2" ht="13.95" customHeight="1">
      <c r="B14147" s="16"/>
    </row>
    <row r="14148" spans="2:2" ht="13.95" customHeight="1">
      <c r="B14148" s="16"/>
    </row>
    <row r="14149" spans="2:2" ht="13.95" customHeight="1">
      <c r="B14149" s="16"/>
    </row>
    <row r="14150" spans="2:2" ht="13.95" customHeight="1">
      <c r="B14150" s="16"/>
    </row>
    <row r="14151" spans="2:2" ht="13.95" customHeight="1">
      <c r="B14151" s="16"/>
    </row>
    <row r="14152" spans="2:2" ht="13.95" customHeight="1">
      <c r="B14152" s="16"/>
    </row>
    <row r="14153" spans="2:2" ht="13.95" customHeight="1">
      <c r="B14153" s="16"/>
    </row>
    <row r="14154" spans="2:2" ht="13.95" customHeight="1">
      <c r="B14154" s="16"/>
    </row>
    <row r="14155" spans="2:2" ht="13.95" customHeight="1">
      <c r="B14155" s="16"/>
    </row>
    <row r="14156" spans="2:2" ht="13.95" customHeight="1">
      <c r="B14156" s="16"/>
    </row>
    <row r="14157" spans="2:2" ht="13.95" customHeight="1">
      <c r="B14157" s="16"/>
    </row>
    <row r="14158" spans="2:2" ht="13.95" customHeight="1">
      <c r="B14158" s="16"/>
    </row>
    <row r="14159" spans="2:2" ht="13.95" customHeight="1">
      <c r="B14159" s="16"/>
    </row>
    <row r="14160" spans="2:2" ht="13.95" customHeight="1">
      <c r="B14160" s="16"/>
    </row>
    <row r="14161" spans="2:2" ht="13.95" customHeight="1">
      <c r="B14161" s="16"/>
    </row>
    <row r="14162" spans="2:2" ht="13.95" customHeight="1">
      <c r="B14162" s="16"/>
    </row>
    <row r="14163" spans="2:2" ht="13.95" customHeight="1">
      <c r="B14163" s="16"/>
    </row>
    <row r="14164" spans="2:2" ht="13.95" customHeight="1">
      <c r="B14164" s="16"/>
    </row>
    <row r="14165" spans="2:2" ht="13.95" customHeight="1">
      <c r="B14165" s="16"/>
    </row>
    <row r="14166" spans="2:2" ht="13.95" customHeight="1">
      <c r="B14166" s="16"/>
    </row>
    <row r="14167" spans="2:2" ht="13.95" customHeight="1">
      <c r="B14167" s="16"/>
    </row>
    <row r="14168" spans="2:2" ht="13.95" customHeight="1">
      <c r="B14168" s="16"/>
    </row>
    <row r="14169" spans="2:2" ht="13.95" customHeight="1">
      <c r="B14169" s="16"/>
    </row>
    <row r="14170" spans="2:2" ht="13.95" customHeight="1">
      <c r="B14170" s="16"/>
    </row>
    <row r="14171" spans="2:2" ht="13.95" customHeight="1">
      <c r="B14171" s="16"/>
    </row>
    <row r="14172" spans="2:2" ht="13.95" customHeight="1">
      <c r="B14172" s="16"/>
    </row>
    <row r="14173" spans="2:2" ht="13.95" customHeight="1">
      <c r="B14173" s="16"/>
    </row>
    <row r="14174" spans="2:2" ht="13.95" customHeight="1">
      <c r="B14174" s="16"/>
    </row>
    <row r="14175" spans="2:2" ht="13.95" customHeight="1">
      <c r="B14175" s="16"/>
    </row>
    <row r="14176" spans="2:2" ht="13.95" customHeight="1">
      <c r="B14176" s="16"/>
    </row>
    <row r="14177" spans="2:2" ht="13.95" customHeight="1">
      <c r="B14177" s="16"/>
    </row>
    <row r="14178" spans="2:2" ht="13.95" customHeight="1">
      <c r="B14178" s="16"/>
    </row>
    <row r="14179" spans="2:2" ht="13.95" customHeight="1">
      <c r="B14179" s="16"/>
    </row>
    <row r="14180" spans="2:2" ht="13.95" customHeight="1">
      <c r="B14180" s="16"/>
    </row>
    <row r="14181" spans="2:2" ht="13.95" customHeight="1">
      <c r="B14181" s="16"/>
    </row>
    <row r="14182" spans="2:2" ht="13.95" customHeight="1">
      <c r="B14182" s="16"/>
    </row>
    <row r="14183" spans="2:2" ht="13.95" customHeight="1">
      <c r="B14183" s="16"/>
    </row>
    <row r="14184" spans="2:2" ht="13.95" customHeight="1">
      <c r="B14184" s="16"/>
    </row>
    <row r="14185" spans="2:2" ht="13.95" customHeight="1">
      <c r="B14185" s="16"/>
    </row>
    <row r="14186" spans="2:2" ht="13.95" customHeight="1">
      <c r="B14186" s="16"/>
    </row>
    <row r="14187" spans="2:2" ht="13.95" customHeight="1">
      <c r="B14187" s="16"/>
    </row>
    <row r="14188" spans="2:2" ht="13.95" customHeight="1">
      <c r="B14188" s="16"/>
    </row>
    <row r="14189" spans="2:2" ht="13.95" customHeight="1">
      <c r="B14189" s="16"/>
    </row>
    <row r="14190" spans="2:2" ht="13.95" customHeight="1">
      <c r="B14190" s="16"/>
    </row>
    <row r="14191" spans="2:2" ht="13.95" customHeight="1">
      <c r="B14191" s="16"/>
    </row>
    <row r="14192" spans="2:2" ht="13.95" customHeight="1">
      <c r="B14192" s="16"/>
    </row>
    <row r="14193" spans="2:2" ht="13.95" customHeight="1">
      <c r="B14193" s="16"/>
    </row>
    <row r="14194" spans="2:2" ht="13.95" customHeight="1">
      <c r="B14194" s="16"/>
    </row>
    <row r="14195" spans="2:2" ht="13.95" customHeight="1">
      <c r="B14195" s="16"/>
    </row>
    <row r="14196" spans="2:2" ht="13.95" customHeight="1">
      <c r="B14196" s="16"/>
    </row>
    <row r="14197" spans="2:2" ht="13.95" customHeight="1">
      <c r="B14197" s="16"/>
    </row>
    <row r="14198" spans="2:2" ht="13.95" customHeight="1">
      <c r="B14198" s="16"/>
    </row>
    <row r="14199" spans="2:2" ht="13.95" customHeight="1">
      <c r="B14199" s="16"/>
    </row>
    <row r="14200" spans="2:2" ht="13.95" customHeight="1">
      <c r="B14200" s="16"/>
    </row>
    <row r="14201" spans="2:2" ht="13.95" customHeight="1">
      <c r="B14201" s="16"/>
    </row>
    <row r="14202" spans="2:2" ht="13.95" customHeight="1">
      <c r="B14202" s="16"/>
    </row>
    <row r="14203" spans="2:2" ht="13.95" customHeight="1">
      <c r="B14203" s="16"/>
    </row>
    <row r="14204" spans="2:2" ht="13.95" customHeight="1">
      <c r="B14204" s="16"/>
    </row>
    <row r="14205" spans="2:2" ht="13.95" customHeight="1">
      <c r="B14205" s="16"/>
    </row>
    <row r="14206" spans="2:2" ht="13.95" customHeight="1">
      <c r="B14206" s="16"/>
    </row>
    <row r="14207" spans="2:2" ht="13.95" customHeight="1">
      <c r="B14207" s="16"/>
    </row>
    <row r="14208" spans="2:2" ht="13.95" customHeight="1">
      <c r="B14208" s="16"/>
    </row>
    <row r="14209" spans="2:2" ht="13.95" customHeight="1">
      <c r="B14209" s="16"/>
    </row>
    <row r="14210" spans="2:2" ht="13.95" customHeight="1">
      <c r="B14210" s="16"/>
    </row>
    <row r="14211" spans="2:2" ht="13.95" customHeight="1">
      <c r="B14211" s="16"/>
    </row>
    <row r="14212" spans="2:2" ht="13.95" customHeight="1">
      <c r="B14212" s="16"/>
    </row>
    <row r="14213" spans="2:2" ht="13.95" customHeight="1">
      <c r="B14213" s="16"/>
    </row>
    <row r="14214" spans="2:2" ht="13.95" customHeight="1">
      <c r="B14214" s="16"/>
    </row>
    <row r="14215" spans="2:2" ht="13.95" customHeight="1">
      <c r="B14215" s="16"/>
    </row>
    <row r="14216" spans="2:2" ht="13.95" customHeight="1">
      <c r="B14216" s="16"/>
    </row>
    <row r="14217" spans="2:2" ht="13.95" customHeight="1">
      <c r="B14217" s="16"/>
    </row>
    <row r="14218" spans="2:2" ht="13.95" customHeight="1">
      <c r="B14218" s="16"/>
    </row>
    <row r="14219" spans="2:2" ht="13.95" customHeight="1">
      <c r="B14219" s="16"/>
    </row>
    <row r="14220" spans="2:2" ht="13.95" customHeight="1">
      <c r="B14220" s="16"/>
    </row>
    <row r="14221" spans="2:2" ht="13.95" customHeight="1">
      <c r="B14221" s="16"/>
    </row>
    <row r="14222" spans="2:2" ht="13.95" customHeight="1">
      <c r="B14222" s="16"/>
    </row>
    <row r="14223" spans="2:2" ht="13.95" customHeight="1">
      <c r="B14223" s="16"/>
    </row>
    <row r="14224" spans="2:2" ht="13.95" customHeight="1">
      <c r="B14224" s="16"/>
    </row>
    <row r="14225" spans="2:2" ht="13.95" customHeight="1">
      <c r="B14225" s="16"/>
    </row>
    <row r="14226" spans="2:2" ht="13.95" customHeight="1">
      <c r="B14226" s="16"/>
    </row>
    <row r="14227" spans="2:2" ht="13.95" customHeight="1">
      <c r="B14227" s="16"/>
    </row>
    <row r="14228" spans="2:2" ht="13.95" customHeight="1">
      <c r="B14228" s="16"/>
    </row>
    <row r="14229" spans="2:2" ht="13.95" customHeight="1">
      <c r="B14229" s="16"/>
    </row>
    <row r="14230" spans="2:2" ht="13.95" customHeight="1">
      <c r="B14230" s="16"/>
    </row>
    <row r="14231" spans="2:2" ht="13.95" customHeight="1">
      <c r="B14231" s="16"/>
    </row>
    <row r="14232" spans="2:2" ht="13.95" customHeight="1">
      <c r="B14232" s="16"/>
    </row>
    <row r="14233" spans="2:2" ht="13.95" customHeight="1">
      <c r="B14233" s="16"/>
    </row>
    <row r="14234" spans="2:2" ht="13.95" customHeight="1">
      <c r="B14234" s="16"/>
    </row>
    <row r="14235" spans="2:2" ht="13.95" customHeight="1">
      <c r="B14235" s="16"/>
    </row>
    <row r="14236" spans="2:2" ht="13.95" customHeight="1">
      <c r="B14236" s="16"/>
    </row>
    <row r="14237" spans="2:2" ht="13.95" customHeight="1">
      <c r="B14237" s="16"/>
    </row>
    <row r="14238" spans="2:2" ht="13.95" customHeight="1">
      <c r="B14238" s="16"/>
    </row>
    <row r="14239" spans="2:2" ht="13.95" customHeight="1">
      <c r="B14239" s="16"/>
    </row>
    <row r="14240" spans="2:2" ht="13.95" customHeight="1">
      <c r="B14240" s="16"/>
    </row>
    <row r="14241" spans="2:2" ht="13.95" customHeight="1">
      <c r="B14241" s="16"/>
    </row>
    <row r="14242" spans="2:2" ht="13.95" customHeight="1">
      <c r="B14242" s="16"/>
    </row>
    <row r="14243" spans="2:2" ht="13.95" customHeight="1">
      <c r="B14243" s="16"/>
    </row>
    <row r="14244" spans="2:2" ht="13.95" customHeight="1">
      <c r="B14244" s="16"/>
    </row>
    <row r="14245" spans="2:2" ht="13.95" customHeight="1">
      <c r="B14245" s="16"/>
    </row>
    <row r="14246" spans="2:2" ht="13.95" customHeight="1">
      <c r="B14246" s="16"/>
    </row>
    <row r="14247" spans="2:2" ht="13.95" customHeight="1">
      <c r="B14247" s="16"/>
    </row>
    <row r="14248" spans="2:2" ht="13.95" customHeight="1">
      <c r="B14248" s="16"/>
    </row>
    <row r="14249" spans="2:2" ht="13.95" customHeight="1">
      <c r="B14249" s="16"/>
    </row>
    <row r="14250" spans="2:2" ht="13.95" customHeight="1">
      <c r="B14250" s="16"/>
    </row>
    <row r="14251" spans="2:2" ht="13.95" customHeight="1">
      <c r="B14251" s="16"/>
    </row>
    <row r="14252" spans="2:2" ht="13.95" customHeight="1">
      <c r="B14252" s="16"/>
    </row>
    <row r="14253" spans="2:2" ht="13.95" customHeight="1">
      <c r="B14253" s="16"/>
    </row>
    <row r="14254" spans="2:2" ht="13.95" customHeight="1">
      <c r="B14254" s="16"/>
    </row>
    <row r="14255" spans="2:2" ht="13.95" customHeight="1">
      <c r="B14255" s="16"/>
    </row>
    <row r="14256" spans="2:2" ht="13.95" customHeight="1">
      <c r="B14256" s="16"/>
    </row>
    <row r="14257" spans="2:2" ht="13.95" customHeight="1">
      <c r="B14257" s="16"/>
    </row>
    <row r="14258" spans="2:2" ht="13.95" customHeight="1">
      <c r="B14258" s="16"/>
    </row>
    <row r="14259" spans="2:2" ht="13.95" customHeight="1">
      <c r="B14259" s="16"/>
    </row>
    <row r="14260" spans="2:2" ht="13.95" customHeight="1">
      <c r="B14260" s="16"/>
    </row>
    <row r="14261" spans="2:2" ht="13.95" customHeight="1">
      <c r="B14261" s="16"/>
    </row>
    <row r="14262" spans="2:2" ht="13.95" customHeight="1">
      <c r="B14262" s="16"/>
    </row>
    <row r="14263" spans="2:2" ht="13.95" customHeight="1">
      <c r="B14263" s="16"/>
    </row>
    <row r="14264" spans="2:2" ht="13.95" customHeight="1">
      <c r="B14264" s="16"/>
    </row>
    <row r="14265" spans="2:2" ht="13.95" customHeight="1">
      <c r="B14265" s="16"/>
    </row>
    <row r="14266" spans="2:2" ht="13.95" customHeight="1">
      <c r="B14266" s="16"/>
    </row>
    <row r="14267" spans="2:2" ht="13.95" customHeight="1">
      <c r="B14267" s="16"/>
    </row>
    <row r="14268" spans="2:2" ht="13.95" customHeight="1">
      <c r="B14268" s="16"/>
    </row>
    <row r="14269" spans="2:2" ht="13.95" customHeight="1">
      <c r="B14269" s="16"/>
    </row>
    <row r="14270" spans="2:2" ht="13.95" customHeight="1">
      <c r="B14270" s="16"/>
    </row>
    <row r="14271" spans="2:2" ht="13.95" customHeight="1">
      <c r="B14271" s="16"/>
    </row>
    <row r="14272" spans="2:2" ht="13.95" customHeight="1">
      <c r="B14272" s="16"/>
    </row>
    <row r="14273" spans="2:2" ht="13.95" customHeight="1">
      <c r="B14273" s="16"/>
    </row>
    <row r="14274" spans="2:2" ht="13.95" customHeight="1">
      <c r="B14274" s="16"/>
    </row>
    <row r="14275" spans="2:2" ht="13.95" customHeight="1">
      <c r="B14275" s="16"/>
    </row>
    <row r="14276" spans="2:2" ht="13.95" customHeight="1">
      <c r="B14276" s="16"/>
    </row>
    <row r="14277" spans="2:2" ht="13.95" customHeight="1">
      <c r="B14277" s="16"/>
    </row>
    <row r="14278" spans="2:2" ht="13.95" customHeight="1">
      <c r="B14278" s="16"/>
    </row>
    <row r="14279" spans="2:2" ht="13.95" customHeight="1">
      <c r="B14279" s="16"/>
    </row>
    <row r="14280" spans="2:2" ht="13.95" customHeight="1">
      <c r="B14280" s="16"/>
    </row>
    <row r="14281" spans="2:2" ht="13.95" customHeight="1">
      <c r="B14281" s="16"/>
    </row>
    <row r="14282" spans="2:2" ht="13.95" customHeight="1">
      <c r="B14282" s="16"/>
    </row>
    <row r="14283" spans="2:2" ht="13.95" customHeight="1">
      <c r="B14283" s="16"/>
    </row>
    <row r="14284" spans="2:2" ht="13.95" customHeight="1">
      <c r="B14284" s="16"/>
    </row>
    <row r="14285" spans="2:2" ht="13.95" customHeight="1">
      <c r="B14285" s="16"/>
    </row>
    <row r="14286" spans="2:2" ht="13.95" customHeight="1">
      <c r="B14286" s="16"/>
    </row>
    <row r="14287" spans="2:2" ht="13.95" customHeight="1">
      <c r="B14287" s="16"/>
    </row>
    <row r="14288" spans="2:2" ht="13.95" customHeight="1">
      <c r="B14288" s="16"/>
    </row>
    <row r="14289" spans="2:2" ht="13.95" customHeight="1">
      <c r="B14289" s="16"/>
    </row>
    <row r="14290" spans="2:2" ht="13.95" customHeight="1">
      <c r="B14290" s="16"/>
    </row>
    <row r="14291" spans="2:2" ht="13.95" customHeight="1">
      <c r="B14291" s="16"/>
    </row>
    <row r="14292" spans="2:2" ht="13.95" customHeight="1">
      <c r="B14292" s="16"/>
    </row>
    <row r="14293" spans="2:2" ht="13.95" customHeight="1">
      <c r="B14293" s="16"/>
    </row>
    <row r="14294" spans="2:2" ht="13.95" customHeight="1">
      <c r="B14294" s="16"/>
    </row>
    <row r="14295" spans="2:2" ht="13.95" customHeight="1">
      <c r="B14295" s="16"/>
    </row>
    <row r="14296" spans="2:2" ht="13.95" customHeight="1">
      <c r="B14296" s="16"/>
    </row>
    <row r="14297" spans="2:2" ht="13.95" customHeight="1">
      <c r="B14297" s="16"/>
    </row>
    <row r="14298" spans="2:2" ht="13.95" customHeight="1">
      <c r="B14298" s="16"/>
    </row>
    <row r="14299" spans="2:2" ht="13.95" customHeight="1">
      <c r="B14299" s="16"/>
    </row>
    <row r="14300" spans="2:2" ht="13.95" customHeight="1">
      <c r="B14300" s="16"/>
    </row>
    <row r="14301" spans="2:2" ht="13.95" customHeight="1">
      <c r="B14301" s="16"/>
    </row>
    <row r="14302" spans="2:2" ht="13.95" customHeight="1">
      <c r="B14302" s="16"/>
    </row>
    <row r="14303" spans="2:2" ht="13.95" customHeight="1">
      <c r="B14303" s="16"/>
    </row>
    <row r="14304" spans="2:2" ht="13.95" customHeight="1">
      <c r="B14304" s="16"/>
    </row>
    <row r="14305" spans="2:2" ht="13.95" customHeight="1">
      <c r="B14305" s="16"/>
    </row>
    <row r="14306" spans="2:2" ht="13.95" customHeight="1">
      <c r="B14306" s="16"/>
    </row>
    <row r="14307" spans="2:2" ht="13.95" customHeight="1">
      <c r="B14307" s="16"/>
    </row>
    <row r="14308" spans="2:2" ht="13.95" customHeight="1">
      <c r="B14308" s="16"/>
    </row>
    <row r="14309" spans="2:2" ht="13.95" customHeight="1">
      <c r="B14309" s="16"/>
    </row>
    <row r="14310" spans="2:2" ht="13.95" customHeight="1">
      <c r="B14310" s="16"/>
    </row>
    <row r="14311" spans="2:2" ht="13.95" customHeight="1">
      <c r="B14311" s="16"/>
    </row>
    <row r="14312" spans="2:2" ht="13.95" customHeight="1">
      <c r="B14312" s="16"/>
    </row>
    <row r="14313" spans="2:2" ht="13.95" customHeight="1">
      <c r="B14313" s="16"/>
    </row>
    <row r="14314" spans="2:2" ht="13.95" customHeight="1">
      <c r="B14314" s="16"/>
    </row>
    <row r="14315" spans="2:2" ht="13.95" customHeight="1">
      <c r="B14315" s="16"/>
    </row>
    <row r="14316" spans="2:2" ht="13.95" customHeight="1">
      <c r="B14316" s="16"/>
    </row>
    <row r="14317" spans="2:2" ht="13.95" customHeight="1">
      <c r="B14317" s="16"/>
    </row>
    <row r="14318" spans="2:2" ht="13.95" customHeight="1">
      <c r="B14318" s="16"/>
    </row>
    <row r="14319" spans="2:2" ht="13.95" customHeight="1">
      <c r="B14319" s="16"/>
    </row>
    <row r="14320" spans="2:2" ht="13.95" customHeight="1">
      <c r="B14320" s="16"/>
    </row>
    <row r="14321" spans="2:2" ht="13.95" customHeight="1">
      <c r="B14321" s="16"/>
    </row>
    <row r="14322" spans="2:2" ht="13.95" customHeight="1">
      <c r="B14322" s="16"/>
    </row>
    <row r="14323" spans="2:2" ht="13.95" customHeight="1">
      <c r="B14323" s="16"/>
    </row>
    <row r="14324" spans="2:2" ht="13.95" customHeight="1">
      <c r="B14324" s="16"/>
    </row>
    <row r="14325" spans="2:2" ht="13.95" customHeight="1">
      <c r="B14325" s="16"/>
    </row>
    <row r="14326" spans="2:2" ht="13.95" customHeight="1">
      <c r="B14326" s="16"/>
    </row>
    <row r="14327" spans="2:2" ht="13.95" customHeight="1">
      <c r="B14327" s="16"/>
    </row>
    <row r="14328" spans="2:2" ht="13.95" customHeight="1">
      <c r="B14328" s="16"/>
    </row>
    <row r="14329" spans="2:2" ht="13.95" customHeight="1">
      <c r="B14329" s="16"/>
    </row>
    <row r="14330" spans="2:2" ht="13.95" customHeight="1">
      <c r="B14330" s="16"/>
    </row>
    <row r="14331" spans="2:2" ht="13.95" customHeight="1">
      <c r="B14331" s="16"/>
    </row>
    <row r="14332" spans="2:2" ht="13.95" customHeight="1">
      <c r="B14332" s="16"/>
    </row>
    <row r="14333" spans="2:2" ht="13.95" customHeight="1">
      <c r="B14333" s="16"/>
    </row>
    <row r="14334" spans="2:2" ht="13.95" customHeight="1">
      <c r="B14334" s="16"/>
    </row>
    <row r="14335" spans="2:2" ht="13.95" customHeight="1">
      <c r="B14335" s="16"/>
    </row>
    <row r="14336" spans="2:2" ht="13.95" customHeight="1">
      <c r="B14336" s="16"/>
    </row>
    <row r="14337" spans="2:2" ht="13.95" customHeight="1">
      <c r="B14337" s="16"/>
    </row>
    <row r="14338" spans="2:2" ht="13.95" customHeight="1">
      <c r="B14338" s="16"/>
    </row>
    <row r="14339" spans="2:2" ht="13.95" customHeight="1">
      <c r="B14339" s="16"/>
    </row>
    <row r="14340" spans="2:2" ht="13.95" customHeight="1">
      <c r="B14340" s="16"/>
    </row>
    <row r="14341" spans="2:2" ht="13.95" customHeight="1">
      <c r="B14341" s="16"/>
    </row>
    <row r="14342" spans="2:2" ht="13.95" customHeight="1">
      <c r="B14342" s="16"/>
    </row>
    <row r="14343" spans="2:2" ht="13.95" customHeight="1">
      <c r="B14343" s="16"/>
    </row>
    <row r="14344" spans="2:2" ht="13.95" customHeight="1">
      <c r="B14344" s="16"/>
    </row>
    <row r="14345" spans="2:2" ht="13.95" customHeight="1">
      <c r="B14345" s="16"/>
    </row>
    <row r="14346" spans="2:2" ht="13.95" customHeight="1">
      <c r="B14346" s="16"/>
    </row>
    <row r="14347" spans="2:2" ht="13.95" customHeight="1">
      <c r="B14347" s="16"/>
    </row>
    <row r="14348" spans="2:2" ht="13.95" customHeight="1">
      <c r="B14348" s="16"/>
    </row>
    <row r="14349" spans="2:2" ht="13.95" customHeight="1">
      <c r="B14349" s="16"/>
    </row>
    <row r="14350" spans="2:2" ht="13.95" customHeight="1">
      <c r="B14350" s="16"/>
    </row>
    <row r="14351" spans="2:2" ht="13.95" customHeight="1">
      <c r="B14351" s="16"/>
    </row>
    <row r="14352" spans="2:2" ht="13.95" customHeight="1">
      <c r="B14352" s="16"/>
    </row>
    <row r="14353" spans="2:2" ht="13.95" customHeight="1">
      <c r="B14353" s="16"/>
    </row>
    <row r="14354" spans="2:2" ht="13.95" customHeight="1">
      <c r="B14354" s="16"/>
    </row>
    <row r="14355" spans="2:2" ht="13.95" customHeight="1">
      <c r="B14355" s="16"/>
    </row>
    <row r="14356" spans="2:2" ht="13.95" customHeight="1">
      <c r="B14356" s="16"/>
    </row>
    <row r="14357" spans="2:2" ht="13.95" customHeight="1">
      <c r="B14357" s="16"/>
    </row>
    <row r="14358" spans="2:2" ht="13.95" customHeight="1">
      <c r="B14358" s="16"/>
    </row>
    <row r="14359" spans="2:2" ht="13.95" customHeight="1">
      <c r="B14359" s="16"/>
    </row>
    <row r="14360" spans="2:2" ht="13.95" customHeight="1">
      <c r="B14360" s="16"/>
    </row>
    <row r="14361" spans="2:2" ht="13.95" customHeight="1">
      <c r="B14361" s="16"/>
    </row>
    <row r="14362" spans="2:2" ht="13.95" customHeight="1">
      <c r="B14362" s="16"/>
    </row>
    <row r="14363" spans="2:2" ht="13.95" customHeight="1">
      <c r="B14363" s="16"/>
    </row>
    <row r="14364" spans="2:2" ht="13.95" customHeight="1">
      <c r="B14364" s="16"/>
    </row>
    <row r="14365" spans="2:2" ht="13.95" customHeight="1">
      <c r="B14365" s="16"/>
    </row>
    <row r="14366" spans="2:2" ht="13.95" customHeight="1">
      <c r="B14366" s="16"/>
    </row>
    <row r="14367" spans="2:2" ht="13.95" customHeight="1">
      <c r="B14367" s="16"/>
    </row>
    <row r="14368" spans="2:2" ht="13.95" customHeight="1">
      <c r="B14368" s="16"/>
    </row>
    <row r="14369" spans="2:2" ht="13.95" customHeight="1">
      <c r="B14369" s="16"/>
    </row>
    <row r="14370" spans="2:2" ht="13.95" customHeight="1">
      <c r="B14370" s="16"/>
    </row>
    <row r="14371" spans="2:2" ht="13.95" customHeight="1">
      <c r="B14371" s="16"/>
    </row>
    <row r="14372" spans="2:2" ht="13.95" customHeight="1">
      <c r="B14372" s="16"/>
    </row>
    <row r="14373" spans="2:2" ht="13.95" customHeight="1">
      <c r="B14373" s="16"/>
    </row>
    <row r="14374" spans="2:2" ht="13.95" customHeight="1">
      <c r="B14374" s="16"/>
    </row>
    <row r="14375" spans="2:2" ht="13.95" customHeight="1">
      <c r="B14375" s="16"/>
    </row>
    <row r="14376" spans="2:2" ht="13.95" customHeight="1">
      <c r="B14376" s="16"/>
    </row>
    <row r="14377" spans="2:2" ht="13.95" customHeight="1">
      <c r="B14377" s="16"/>
    </row>
    <row r="14378" spans="2:2" ht="13.95" customHeight="1">
      <c r="B14378" s="16"/>
    </row>
    <row r="14379" spans="2:2" ht="13.95" customHeight="1">
      <c r="B14379" s="16"/>
    </row>
    <row r="14380" spans="2:2" ht="13.95" customHeight="1">
      <c r="B14380" s="16"/>
    </row>
    <row r="14381" spans="2:2" ht="13.95" customHeight="1">
      <c r="B14381" s="16"/>
    </row>
    <row r="14382" spans="2:2" ht="13.95" customHeight="1">
      <c r="B14382" s="16"/>
    </row>
    <row r="14383" spans="2:2" ht="13.95" customHeight="1">
      <c r="B14383" s="16"/>
    </row>
    <row r="14384" spans="2:2" ht="13.95" customHeight="1">
      <c r="B14384" s="16"/>
    </row>
    <row r="14385" spans="2:2" ht="13.95" customHeight="1">
      <c r="B14385" s="16"/>
    </row>
    <row r="14386" spans="2:2" ht="13.95" customHeight="1">
      <c r="B14386" s="16"/>
    </row>
    <row r="14387" spans="2:2" ht="13.95" customHeight="1">
      <c r="B14387" s="16"/>
    </row>
    <row r="14388" spans="2:2" ht="13.95" customHeight="1">
      <c r="B14388" s="16"/>
    </row>
    <row r="14389" spans="2:2" ht="13.95" customHeight="1">
      <c r="B14389" s="16"/>
    </row>
    <row r="14390" spans="2:2" ht="13.95" customHeight="1">
      <c r="B14390" s="16"/>
    </row>
    <row r="14391" spans="2:2" ht="13.95" customHeight="1">
      <c r="B14391" s="16"/>
    </row>
    <row r="14392" spans="2:2" ht="13.95" customHeight="1">
      <c r="B14392" s="16"/>
    </row>
    <row r="14393" spans="2:2" ht="13.95" customHeight="1">
      <c r="B14393" s="16"/>
    </row>
    <row r="14394" spans="2:2" ht="13.95" customHeight="1">
      <c r="B14394" s="16"/>
    </row>
    <row r="14395" spans="2:2" ht="13.95" customHeight="1">
      <c r="B14395" s="16"/>
    </row>
    <row r="14396" spans="2:2" ht="13.95" customHeight="1">
      <c r="B14396" s="16"/>
    </row>
    <row r="14397" spans="2:2" ht="13.95" customHeight="1">
      <c r="B14397" s="16"/>
    </row>
    <row r="14398" spans="2:2" ht="13.95" customHeight="1">
      <c r="B14398" s="16"/>
    </row>
    <row r="14399" spans="2:2" ht="13.95" customHeight="1">
      <c r="B14399" s="16"/>
    </row>
    <row r="14400" spans="2:2" ht="13.95" customHeight="1">
      <c r="B14400" s="16"/>
    </row>
    <row r="14401" spans="2:2" ht="13.95" customHeight="1">
      <c r="B14401" s="16"/>
    </row>
    <row r="14402" spans="2:2" ht="13.95" customHeight="1">
      <c r="B14402" s="16"/>
    </row>
    <row r="14403" spans="2:2" ht="13.95" customHeight="1">
      <c r="B14403" s="16"/>
    </row>
    <row r="14404" spans="2:2" ht="13.95" customHeight="1">
      <c r="B14404" s="16"/>
    </row>
    <row r="14405" spans="2:2" ht="13.95" customHeight="1">
      <c r="B14405" s="16"/>
    </row>
    <row r="14406" spans="2:2" ht="13.95" customHeight="1">
      <c r="B14406" s="16"/>
    </row>
    <row r="14407" spans="2:2" ht="13.95" customHeight="1">
      <c r="B14407" s="16"/>
    </row>
    <row r="14408" spans="2:2" ht="13.95" customHeight="1">
      <c r="B14408" s="16"/>
    </row>
    <row r="14409" spans="2:2" ht="13.95" customHeight="1">
      <c r="B14409" s="16"/>
    </row>
    <row r="14410" spans="2:2" ht="13.95" customHeight="1">
      <c r="B14410" s="16"/>
    </row>
    <row r="14411" spans="2:2" ht="13.95" customHeight="1">
      <c r="B14411" s="16"/>
    </row>
    <row r="14412" spans="2:2" ht="13.95" customHeight="1">
      <c r="B14412" s="16"/>
    </row>
    <row r="14413" spans="2:2" ht="13.95" customHeight="1">
      <c r="B14413" s="16"/>
    </row>
    <row r="14414" spans="2:2" ht="13.95" customHeight="1">
      <c r="B14414" s="16"/>
    </row>
    <row r="14415" spans="2:2" ht="13.95" customHeight="1">
      <c r="B14415" s="16"/>
    </row>
    <row r="14416" spans="2:2" ht="13.95" customHeight="1">
      <c r="B14416" s="16"/>
    </row>
    <row r="14417" spans="2:2" ht="13.95" customHeight="1">
      <c r="B14417" s="16"/>
    </row>
    <row r="14418" spans="2:2" ht="13.95" customHeight="1">
      <c r="B14418" s="16"/>
    </row>
    <row r="14419" spans="2:2" ht="13.95" customHeight="1">
      <c r="B14419" s="16"/>
    </row>
    <row r="14420" spans="2:2" ht="13.95" customHeight="1">
      <c r="B14420" s="16"/>
    </row>
    <row r="14421" spans="2:2" ht="13.95" customHeight="1">
      <c r="B14421" s="16"/>
    </row>
    <row r="14422" spans="2:2" ht="13.95" customHeight="1">
      <c r="B14422" s="16"/>
    </row>
    <row r="14423" spans="2:2" ht="13.95" customHeight="1">
      <c r="B14423" s="16"/>
    </row>
    <row r="14424" spans="2:2" ht="13.95" customHeight="1">
      <c r="B14424" s="16"/>
    </row>
    <row r="14425" spans="2:2" ht="13.95" customHeight="1">
      <c r="B14425" s="16"/>
    </row>
    <row r="14426" spans="2:2" ht="13.95" customHeight="1">
      <c r="B14426" s="16"/>
    </row>
    <row r="14427" spans="2:2" ht="13.95" customHeight="1">
      <c r="B14427" s="16"/>
    </row>
    <row r="14428" spans="2:2" ht="13.95" customHeight="1">
      <c r="B14428" s="16"/>
    </row>
    <row r="14429" spans="2:2" ht="13.95" customHeight="1">
      <c r="B14429" s="16"/>
    </row>
    <row r="14430" spans="2:2" ht="13.95" customHeight="1">
      <c r="B14430" s="16"/>
    </row>
    <row r="14431" spans="2:2" ht="13.95" customHeight="1">
      <c r="B14431" s="16"/>
    </row>
    <row r="14432" spans="2:2" ht="13.95" customHeight="1">
      <c r="B14432" s="16"/>
    </row>
    <row r="14433" spans="2:2" ht="13.95" customHeight="1">
      <c r="B14433" s="16"/>
    </row>
    <row r="14434" spans="2:2" ht="13.95" customHeight="1">
      <c r="B14434" s="16"/>
    </row>
    <row r="14435" spans="2:2" ht="13.95" customHeight="1">
      <c r="B14435" s="16"/>
    </row>
    <row r="14436" spans="2:2" ht="13.95" customHeight="1">
      <c r="B14436" s="16"/>
    </row>
    <row r="14437" spans="2:2" ht="13.95" customHeight="1">
      <c r="B14437" s="16"/>
    </row>
    <row r="14438" spans="2:2" ht="13.95" customHeight="1">
      <c r="B14438" s="16"/>
    </row>
    <row r="14439" spans="2:2" ht="13.95" customHeight="1">
      <c r="B14439" s="16"/>
    </row>
    <row r="14440" spans="2:2" ht="13.95" customHeight="1">
      <c r="B14440" s="16"/>
    </row>
    <row r="14441" spans="2:2" ht="13.95" customHeight="1">
      <c r="B14441" s="16"/>
    </row>
    <row r="14442" spans="2:2" ht="13.95" customHeight="1">
      <c r="B14442" s="16"/>
    </row>
    <row r="14443" spans="2:2" ht="13.95" customHeight="1">
      <c r="B14443" s="16"/>
    </row>
    <row r="14444" spans="2:2" ht="13.95" customHeight="1">
      <c r="B14444" s="16"/>
    </row>
    <row r="14445" spans="2:2" ht="13.95" customHeight="1">
      <c r="B14445" s="16"/>
    </row>
    <row r="14446" spans="2:2" ht="13.95" customHeight="1">
      <c r="B14446" s="16"/>
    </row>
    <row r="14447" spans="2:2" ht="13.95" customHeight="1">
      <c r="B14447" s="16"/>
    </row>
    <row r="14448" spans="2:2" ht="13.95" customHeight="1">
      <c r="B14448" s="16"/>
    </row>
    <row r="14449" spans="2:2" ht="13.95" customHeight="1">
      <c r="B14449" s="16"/>
    </row>
    <row r="14450" spans="2:2" ht="13.95" customHeight="1">
      <c r="B14450" s="16"/>
    </row>
    <row r="14451" spans="2:2" ht="13.95" customHeight="1">
      <c r="B14451" s="16"/>
    </row>
    <row r="14452" spans="2:2" ht="13.95" customHeight="1">
      <c r="B14452" s="16"/>
    </row>
    <row r="14453" spans="2:2" ht="13.95" customHeight="1">
      <c r="B14453" s="16"/>
    </row>
    <row r="14454" spans="2:2" ht="13.95" customHeight="1">
      <c r="B14454" s="16"/>
    </row>
    <row r="14455" spans="2:2" ht="13.95" customHeight="1">
      <c r="B14455" s="16"/>
    </row>
    <row r="14456" spans="2:2" ht="13.95" customHeight="1">
      <c r="B14456" s="16"/>
    </row>
    <row r="14457" spans="2:2" ht="13.95" customHeight="1">
      <c r="B14457" s="16"/>
    </row>
    <row r="14458" spans="2:2" ht="13.95" customHeight="1">
      <c r="B14458" s="16"/>
    </row>
    <row r="14459" spans="2:2" ht="13.95" customHeight="1">
      <c r="B14459" s="16"/>
    </row>
    <row r="14460" spans="2:2" ht="13.95" customHeight="1">
      <c r="B14460" s="16"/>
    </row>
    <row r="14461" spans="2:2" ht="13.95" customHeight="1">
      <c r="B14461" s="16"/>
    </row>
    <row r="14462" spans="2:2" ht="13.95" customHeight="1">
      <c r="B14462" s="16"/>
    </row>
    <row r="14463" spans="2:2" ht="13.95" customHeight="1">
      <c r="B14463" s="16"/>
    </row>
    <row r="14464" spans="2:2" ht="13.95" customHeight="1">
      <c r="B14464" s="16"/>
    </row>
    <row r="14465" spans="2:2" ht="13.95" customHeight="1">
      <c r="B14465" s="16"/>
    </row>
    <row r="14466" spans="2:2" ht="13.95" customHeight="1">
      <c r="B14466" s="16"/>
    </row>
    <row r="14467" spans="2:2" ht="13.95" customHeight="1">
      <c r="B14467" s="16"/>
    </row>
    <row r="14468" spans="2:2" ht="13.95" customHeight="1">
      <c r="B14468" s="16"/>
    </row>
    <row r="14469" spans="2:2" ht="13.95" customHeight="1">
      <c r="B14469" s="16"/>
    </row>
    <row r="14470" spans="2:2" ht="13.95" customHeight="1">
      <c r="B14470" s="16"/>
    </row>
    <row r="14471" spans="2:2" ht="13.95" customHeight="1">
      <c r="B14471" s="16"/>
    </row>
    <row r="14472" spans="2:2" ht="13.95" customHeight="1">
      <c r="B14472" s="16"/>
    </row>
    <row r="14473" spans="2:2" ht="13.95" customHeight="1">
      <c r="B14473" s="16"/>
    </row>
    <row r="14474" spans="2:2" ht="13.95" customHeight="1">
      <c r="B14474" s="16"/>
    </row>
    <row r="14475" spans="2:2" ht="13.95" customHeight="1">
      <c r="B14475" s="16"/>
    </row>
    <row r="14476" spans="2:2" ht="13.95" customHeight="1">
      <c r="B14476" s="16"/>
    </row>
    <row r="14477" spans="2:2" ht="13.95" customHeight="1">
      <c r="B14477" s="16"/>
    </row>
    <row r="14478" spans="2:2" ht="13.95" customHeight="1">
      <c r="B14478" s="16"/>
    </row>
    <row r="14479" spans="2:2" ht="13.95" customHeight="1">
      <c r="B14479" s="16"/>
    </row>
    <row r="14480" spans="2:2" ht="13.95" customHeight="1">
      <c r="B14480" s="16"/>
    </row>
    <row r="14481" spans="2:2" ht="13.95" customHeight="1">
      <c r="B14481" s="16"/>
    </row>
    <row r="14482" spans="2:2" ht="13.95" customHeight="1">
      <c r="B14482" s="16"/>
    </row>
    <row r="14483" spans="2:2" ht="13.95" customHeight="1">
      <c r="B14483" s="16"/>
    </row>
    <row r="14484" spans="2:2" ht="13.95" customHeight="1">
      <c r="B14484" s="16"/>
    </row>
    <row r="14485" spans="2:2" ht="13.95" customHeight="1">
      <c r="B14485" s="16"/>
    </row>
    <row r="14486" spans="2:2" ht="13.95" customHeight="1">
      <c r="B14486" s="16"/>
    </row>
    <row r="14487" spans="2:2" ht="13.95" customHeight="1">
      <c r="B14487" s="16"/>
    </row>
    <row r="14488" spans="2:2" ht="13.95" customHeight="1">
      <c r="B14488" s="16"/>
    </row>
    <row r="14489" spans="2:2" ht="13.95" customHeight="1">
      <c r="B14489" s="16"/>
    </row>
    <row r="14490" spans="2:2" ht="13.95" customHeight="1">
      <c r="B14490" s="16"/>
    </row>
    <row r="14491" spans="2:2" ht="13.95" customHeight="1">
      <c r="B14491" s="16"/>
    </row>
    <row r="14492" spans="2:2" ht="13.95" customHeight="1">
      <c r="B14492" s="16"/>
    </row>
    <row r="14493" spans="2:2" ht="13.95" customHeight="1">
      <c r="B14493" s="16"/>
    </row>
    <row r="14494" spans="2:2" ht="13.95" customHeight="1">
      <c r="B14494" s="16"/>
    </row>
    <row r="14495" spans="2:2" ht="13.95" customHeight="1">
      <c r="B14495" s="16"/>
    </row>
    <row r="14496" spans="2:2" ht="13.95" customHeight="1">
      <c r="B14496" s="16"/>
    </row>
    <row r="14497" spans="2:2" ht="13.95" customHeight="1">
      <c r="B14497" s="16"/>
    </row>
    <row r="14498" spans="2:2" ht="13.95" customHeight="1">
      <c r="B14498" s="16"/>
    </row>
    <row r="14499" spans="2:2" ht="13.95" customHeight="1">
      <c r="B14499" s="16"/>
    </row>
    <row r="14500" spans="2:2" ht="13.95" customHeight="1">
      <c r="B14500" s="16"/>
    </row>
    <row r="14501" spans="2:2" ht="13.95" customHeight="1">
      <c r="B14501" s="16"/>
    </row>
    <row r="14502" spans="2:2" ht="13.95" customHeight="1">
      <c r="B14502" s="16"/>
    </row>
    <row r="14503" spans="2:2" ht="13.95" customHeight="1">
      <c r="B14503" s="16"/>
    </row>
    <row r="14504" spans="2:2" ht="13.95" customHeight="1">
      <c r="B14504" s="16"/>
    </row>
    <row r="14505" spans="2:2" ht="13.95" customHeight="1">
      <c r="B14505" s="16"/>
    </row>
    <row r="14506" spans="2:2" ht="13.95" customHeight="1">
      <c r="B14506" s="16"/>
    </row>
    <row r="14507" spans="2:2" ht="13.95" customHeight="1">
      <c r="B14507" s="16"/>
    </row>
    <row r="14508" spans="2:2" ht="13.95" customHeight="1">
      <c r="B14508" s="16"/>
    </row>
    <row r="14509" spans="2:2" ht="13.95" customHeight="1">
      <c r="B14509" s="16"/>
    </row>
    <row r="14510" spans="2:2" ht="13.95" customHeight="1">
      <c r="B14510" s="16"/>
    </row>
    <row r="14511" spans="2:2" ht="13.95" customHeight="1">
      <c r="B14511" s="16"/>
    </row>
    <row r="14512" spans="2:2" ht="13.95" customHeight="1">
      <c r="B14512" s="16"/>
    </row>
    <row r="14513" spans="2:2" ht="13.95" customHeight="1">
      <c r="B14513" s="16"/>
    </row>
    <row r="14514" spans="2:2" ht="13.95" customHeight="1">
      <c r="B14514" s="16"/>
    </row>
    <row r="14515" spans="2:2" ht="13.95" customHeight="1">
      <c r="B14515" s="16"/>
    </row>
    <row r="14516" spans="2:2" ht="13.95" customHeight="1">
      <c r="B14516" s="16"/>
    </row>
    <row r="14517" spans="2:2" ht="13.95" customHeight="1">
      <c r="B14517" s="16"/>
    </row>
    <row r="14518" spans="2:2" ht="13.95" customHeight="1">
      <c r="B14518" s="16"/>
    </row>
    <row r="14519" spans="2:2" ht="13.95" customHeight="1">
      <c r="B14519" s="16"/>
    </row>
    <row r="14520" spans="2:2" ht="13.95" customHeight="1">
      <c r="B14520" s="16"/>
    </row>
    <row r="14521" spans="2:2" ht="13.95" customHeight="1">
      <c r="B14521" s="16"/>
    </row>
    <row r="14522" spans="2:2" ht="13.95" customHeight="1">
      <c r="B14522" s="16"/>
    </row>
    <row r="14523" spans="2:2" ht="13.95" customHeight="1">
      <c r="B14523" s="16"/>
    </row>
    <row r="14524" spans="2:2" ht="13.95" customHeight="1">
      <c r="B14524" s="16"/>
    </row>
    <row r="14525" spans="2:2" ht="13.95" customHeight="1">
      <c r="B14525" s="16"/>
    </row>
    <row r="14526" spans="2:2" ht="13.95" customHeight="1">
      <c r="B14526" s="16"/>
    </row>
    <row r="14527" spans="2:2" ht="13.95" customHeight="1">
      <c r="B14527" s="16"/>
    </row>
    <row r="14528" spans="2:2" ht="13.95" customHeight="1">
      <c r="B14528" s="16"/>
    </row>
    <row r="14529" spans="2:2" ht="13.95" customHeight="1">
      <c r="B14529" s="16"/>
    </row>
    <row r="14530" spans="2:2" ht="13.95" customHeight="1">
      <c r="B14530" s="16"/>
    </row>
    <row r="14531" spans="2:2" ht="13.95" customHeight="1">
      <c r="B14531" s="16"/>
    </row>
    <row r="14532" spans="2:2" ht="13.95" customHeight="1">
      <c r="B14532" s="16"/>
    </row>
    <row r="14533" spans="2:2" ht="13.95" customHeight="1">
      <c r="B14533" s="16"/>
    </row>
    <row r="14534" spans="2:2" ht="13.95" customHeight="1">
      <c r="B14534" s="16"/>
    </row>
    <row r="14535" spans="2:2" ht="13.95" customHeight="1">
      <c r="B14535" s="16"/>
    </row>
    <row r="14536" spans="2:2" ht="13.95" customHeight="1">
      <c r="B14536" s="16"/>
    </row>
    <row r="14537" spans="2:2" ht="13.95" customHeight="1">
      <c r="B14537" s="16"/>
    </row>
    <row r="14538" spans="2:2" ht="13.95" customHeight="1">
      <c r="B14538" s="16"/>
    </row>
    <row r="14539" spans="2:2" ht="13.95" customHeight="1">
      <c r="B14539" s="16"/>
    </row>
    <row r="14540" spans="2:2" ht="13.95" customHeight="1">
      <c r="B14540" s="16"/>
    </row>
    <row r="14541" spans="2:2" ht="13.95" customHeight="1">
      <c r="B14541" s="16"/>
    </row>
    <row r="14542" spans="2:2" ht="13.95" customHeight="1">
      <c r="B14542" s="16"/>
    </row>
    <row r="14543" spans="2:2" ht="13.95" customHeight="1">
      <c r="B14543" s="16"/>
    </row>
    <row r="14544" spans="2:2" ht="13.95" customHeight="1">
      <c r="B14544" s="16"/>
    </row>
    <row r="14545" spans="2:2" ht="13.95" customHeight="1">
      <c r="B14545" s="16"/>
    </row>
    <row r="14546" spans="2:2" ht="13.95" customHeight="1">
      <c r="B14546" s="16"/>
    </row>
    <row r="14547" spans="2:2" ht="13.95" customHeight="1">
      <c r="B14547" s="16"/>
    </row>
    <row r="14548" spans="2:2" ht="13.95" customHeight="1">
      <c r="B14548" s="16"/>
    </row>
    <row r="14549" spans="2:2" ht="13.95" customHeight="1">
      <c r="B14549" s="16"/>
    </row>
    <row r="14550" spans="2:2" ht="13.95" customHeight="1">
      <c r="B14550" s="16"/>
    </row>
    <row r="14551" spans="2:2" ht="13.95" customHeight="1">
      <c r="B14551" s="16"/>
    </row>
    <row r="14552" spans="2:2" ht="13.95" customHeight="1">
      <c r="B14552" s="16"/>
    </row>
    <row r="14553" spans="2:2" ht="13.95" customHeight="1">
      <c r="B14553" s="16"/>
    </row>
    <row r="14554" spans="2:2" ht="13.95" customHeight="1">
      <c r="B14554" s="16"/>
    </row>
    <row r="14555" spans="2:2" ht="13.95" customHeight="1">
      <c r="B14555" s="16"/>
    </row>
    <row r="14556" spans="2:2" ht="13.95" customHeight="1">
      <c r="B14556" s="16"/>
    </row>
    <row r="14557" spans="2:2" ht="13.95" customHeight="1">
      <c r="B14557" s="16"/>
    </row>
    <row r="14558" spans="2:2" ht="13.95" customHeight="1">
      <c r="B14558" s="16"/>
    </row>
    <row r="14559" spans="2:2" ht="13.95" customHeight="1">
      <c r="B14559" s="16"/>
    </row>
    <row r="14560" spans="2:2" ht="13.95" customHeight="1">
      <c r="B14560" s="16"/>
    </row>
    <row r="14561" spans="2:2" ht="13.95" customHeight="1">
      <c r="B14561" s="16"/>
    </row>
    <row r="14562" spans="2:2" ht="13.95" customHeight="1">
      <c r="B14562" s="16"/>
    </row>
    <row r="14563" spans="2:2" ht="13.95" customHeight="1">
      <c r="B14563" s="16"/>
    </row>
    <row r="14564" spans="2:2" ht="13.95" customHeight="1">
      <c r="B14564" s="16"/>
    </row>
    <row r="14565" spans="2:2" ht="13.95" customHeight="1">
      <c r="B14565" s="16"/>
    </row>
    <row r="14566" spans="2:2" ht="13.95" customHeight="1">
      <c r="B14566" s="16"/>
    </row>
    <row r="14567" spans="2:2" ht="13.95" customHeight="1">
      <c r="B14567" s="16"/>
    </row>
    <row r="14568" spans="2:2" ht="13.95" customHeight="1">
      <c r="B14568" s="16"/>
    </row>
    <row r="14569" spans="2:2" ht="13.95" customHeight="1">
      <c r="B14569" s="16"/>
    </row>
    <row r="14570" spans="2:2" ht="13.95" customHeight="1">
      <c r="B14570" s="16"/>
    </row>
    <row r="14571" spans="2:2" ht="13.95" customHeight="1">
      <c r="B14571" s="16"/>
    </row>
    <row r="14572" spans="2:2" ht="13.95" customHeight="1">
      <c r="B14572" s="16"/>
    </row>
    <row r="14573" spans="2:2" ht="13.95" customHeight="1">
      <c r="B14573" s="16"/>
    </row>
    <row r="14574" spans="2:2" ht="13.95" customHeight="1">
      <c r="B14574" s="16"/>
    </row>
    <row r="14575" spans="2:2" ht="13.95" customHeight="1">
      <c r="B14575" s="16"/>
    </row>
    <row r="14576" spans="2:2" ht="13.95" customHeight="1">
      <c r="B14576" s="16"/>
    </row>
    <row r="14577" spans="2:2" ht="13.95" customHeight="1">
      <c r="B14577" s="16"/>
    </row>
    <row r="14578" spans="2:2" ht="13.95" customHeight="1">
      <c r="B14578" s="16"/>
    </row>
    <row r="14579" spans="2:2" ht="13.95" customHeight="1">
      <c r="B14579" s="16"/>
    </row>
    <row r="14580" spans="2:2" ht="13.95" customHeight="1">
      <c r="B14580" s="16"/>
    </row>
    <row r="14581" spans="2:2" ht="13.95" customHeight="1">
      <c r="B14581" s="16"/>
    </row>
    <row r="14582" spans="2:2" ht="13.95" customHeight="1">
      <c r="B14582" s="16"/>
    </row>
    <row r="14583" spans="2:2" ht="13.95" customHeight="1">
      <c r="B14583" s="16"/>
    </row>
    <row r="14584" spans="2:2" ht="13.95" customHeight="1">
      <c r="B14584" s="16"/>
    </row>
    <row r="14585" spans="2:2" ht="13.95" customHeight="1">
      <c r="B14585" s="16"/>
    </row>
    <row r="14586" spans="2:2" ht="13.95" customHeight="1">
      <c r="B14586" s="16"/>
    </row>
    <row r="14587" spans="2:2" ht="13.95" customHeight="1">
      <c r="B14587" s="16"/>
    </row>
    <row r="14588" spans="2:2" ht="13.95" customHeight="1">
      <c r="B14588" s="16"/>
    </row>
    <row r="14589" spans="2:2" ht="13.95" customHeight="1">
      <c r="B14589" s="16"/>
    </row>
    <row r="14590" spans="2:2" ht="13.95" customHeight="1">
      <c r="B14590" s="16"/>
    </row>
    <row r="14591" spans="2:2" ht="13.95" customHeight="1">
      <c r="B14591" s="16"/>
    </row>
    <row r="14592" spans="2:2" ht="13.95" customHeight="1">
      <c r="B14592" s="16"/>
    </row>
    <row r="14593" spans="2:2" ht="13.95" customHeight="1">
      <c r="B14593" s="16"/>
    </row>
    <row r="14594" spans="2:2" ht="13.95" customHeight="1">
      <c r="B14594" s="16"/>
    </row>
    <row r="14595" spans="2:2" ht="13.95" customHeight="1">
      <c r="B14595" s="16"/>
    </row>
    <row r="14596" spans="2:2" ht="13.95" customHeight="1">
      <c r="B14596" s="16"/>
    </row>
    <row r="14597" spans="2:2" ht="13.95" customHeight="1">
      <c r="B14597" s="16"/>
    </row>
    <row r="14598" spans="2:2" ht="13.95" customHeight="1">
      <c r="B14598" s="16"/>
    </row>
    <row r="14599" spans="2:2" ht="13.95" customHeight="1">
      <c r="B14599" s="16"/>
    </row>
    <row r="14600" spans="2:2" ht="13.95" customHeight="1">
      <c r="B14600" s="16"/>
    </row>
    <row r="14601" spans="2:2" ht="13.95" customHeight="1">
      <c r="B14601" s="16"/>
    </row>
    <row r="14602" spans="2:2" ht="13.95" customHeight="1">
      <c r="B14602" s="16"/>
    </row>
    <row r="14603" spans="2:2" ht="13.95" customHeight="1">
      <c r="B14603" s="16"/>
    </row>
    <row r="14604" spans="2:2" ht="13.95" customHeight="1">
      <c r="B14604" s="16"/>
    </row>
    <row r="14605" spans="2:2" ht="13.95" customHeight="1">
      <c r="B14605" s="16"/>
    </row>
    <row r="14606" spans="2:2" ht="13.95" customHeight="1">
      <c r="B14606" s="16"/>
    </row>
    <row r="14607" spans="2:2" ht="13.95" customHeight="1">
      <c r="B14607" s="16"/>
    </row>
    <row r="14608" spans="2:2" ht="13.95" customHeight="1">
      <c r="B14608" s="16"/>
    </row>
    <row r="14609" spans="2:2" ht="13.95" customHeight="1">
      <c r="B14609" s="16"/>
    </row>
    <row r="14610" spans="2:2" ht="13.95" customHeight="1">
      <c r="B14610" s="16"/>
    </row>
    <row r="14611" spans="2:2" ht="13.95" customHeight="1">
      <c r="B14611" s="16"/>
    </row>
    <row r="14612" spans="2:2" ht="13.95" customHeight="1">
      <c r="B14612" s="16"/>
    </row>
    <row r="14613" spans="2:2" ht="13.95" customHeight="1">
      <c r="B14613" s="16"/>
    </row>
    <row r="14614" spans="2:2" ht="13.95" customHeight="1">
      <c r="B14614" s="16"/>
    </row>
    <row r="14615" spans="2:2" ht="13.95" customHeight="1">
      <c r="B14615" s="16"/>
    </row>
    <row r="14616" spans="2:2" ht="13.95" customHeight="1">
      <c r="B14616" s="16"/>
    </row>
    <row r="14617" spans="2:2" ht="13.95" customHeight="1">
      <c r="B14617" s="16"/>
    </row>
    <row r="14618" spans="2:2" ht="13.95" customHeight="1">
      <c r="B14618" s="16"/>
    </row>
    <row r="14619" spans="2:2" ht="13.95" customHeight="1">
      <c r="B14619" s="16"/>
    </row>
    <row r="14620" spans="2:2" ht="13.95" customHeight="1">
      <c r="B14620" s="16"/>
    </row>
    <row r="14621" spans="2:2" ht="13.95" customHeight="1">
      <c r="B14621" s="16"/>
    </row>
    <row r="14622" spans="2:2" ht="13.95" customHeight="1">
      <c r="B14622" s="16"/>
    </row>
    <row r="14623" spans="2:2" ht="13.95" customHeight="1">
      <c r="B14623" s="16"/>
    </row>
    <row r="14624" spans="2:2" ht="13.95" customHeight="1">
      <c r="B14624" s="16"/>
    </row>
    <row r="14625" spans="2:2" ht="13.95" customHeight="1">
      <c r="B14625" s="16"/>
    </row>
    <row r="14626" spans="2:2" ht="13.95" customHeight="1">
      <c r="B14626" s="16"/>
    </row>
    <row r="14627" spans="2:2" ht="13.95" customHeight="1">
      <c r="B14627" s="16"/>
    </row>
    <row r="14628" spans="2:2" ht="13.95" customHeight="1">
      <c r="B14628" s="16"/>
    </row>
    <row r="14629" spans="2:2" ht="13.95" customHeight="1">
      <c r="B14629" s="16"/>
    </row>
    <row r="14630" spans="2:2" ht="13.95" customHeight="1">
      <c r="B14630" s="16"/>
    </row>
    <row r="14631" spans="2:2" ht="13.95" customHeight="1">
      <c r="B14631" s="16"/>
    </row>
    <row r="14632" spans="2:2" ht="13.95" customHeight="1">
      <c r="B14632" s="16"/>
    </row>
    <row r="14633" spans="2:2" ht="13.95" customHeight="1">
      <c r="B14633" s="16"/>
    </row>
    <row r="14634" spans="2:2" ht="13.95" customHeight="1">
      <c r="B14634" s="16"/>
    </row>
    <row r="14635" spans="2:2" ht="13.95" customHeight="1">
      <c r="B14635" s="16"/>
    </row>
    <row r="14636" spans="2:2" ht="13.95" customHeight="1">
      <c r="B14636" s="16"/>
    </row>
    <row r="14637" spans="2:2" ht="13.95" customHeight="1">
      <c r="B14637" s="16"/>
    </row>
    <row r="14638" spans="2:2" ht="13.95" customHeight="1">
      <c r="B14638" s="16"/>
    </row>
    <row r="14639" spans="2:2" ht="13.95" customHeight="1">
      <c r="B14639" s="16"/>
    </row>
    <row r="14640" spans="2:2" ht="13.95" customHeight="1">
      <c r="B14640" s="16"/>
    </row>
    <row r="14641" spans="2:2" ht="13.95" customHeight="1">
      <c r="B14641" s="16"/>
    </row>
    <row r="14642" spans="2:2" ht="13.95" customHeight="1">
      <c r="B14642" s="16"/>
    </row>
    <row r="14643" spans="2:2" ht="13.95" customHeight="1">
      <c r="B14643" s="16"/>
    </row>
    <row r="14644" spans="2:2" ht="13.95" customHeight="1">
      <c r="B14644" s="16"/>
    </row>
    <row r="14645" spans="2:2" ht="13.95" customHeight="1">
      <c r="B14645" s="16"/>
    </row>
    <row r="14646" spans="2:2" ht="13.95" customHeight="1">
      <c r="B14646" s="16"/>
    </row>
    <row r="14647" spans="2:2" ht="13.95" customHeight="1">
      <c r="B14647" s="16"/>
    </row>
    <row r="14648" spans="2:2" ht="13.95" customHeight="1">
      <c r="B14648" s="16"/>
    </row>
    <row r="14649" spans="2:2" ht="13.95" customHeight="1">
      <c r="B14649" s="16"/>
    </row>
    <row r="14650" spans="2:2" ht="13.95" customHeight="1">
      <c r="B14650" s="16"/>
    </row>
    <row r="14651" spans="2:2" ht="13.95" customHeight="1">
      <c r="B14651" s="16"/>
    </row>
    <row r="14652" spans="2:2" ht="13.95" customHeight="1">
      <c r="B14652" s="16"/>
    </row>
    <row r="14653" spans="2:2" ht="13.95" customHeight="1">
      <c r="B14653" s="16"/>
    </row>
    <row r="14654" spans="2:2" ht="13.95" customHeight="1">
      <c r="B14654" s="16"/>
    </row>
    <row r="14655" spans="2:2" ht="13.95" customHeight="1">
      <c r="B14655" s="16"/>
    </row>
    <row r="14656" spans="2:2" ht="13.95" customHeight="1">
      <c r="B14656" s="16"/>
    </row>
    <row r="14657" spans="2:2" ht="13.95" customHeight="1">
      <c r="B14657" s="16"/>
    </row>
    <row r="14658" spans="2:2" ht="13.95" customHeight="1">
      <c r="B14658" s="16"/>
    </row>
    <row r="14659" spans="2:2" ht="13.95" customHeight="1">
      <c r="B14659" s="16"/>
    </row>
    <row r="14660" spans="2:2" ht="13.95" customHeight="1">
      <c r="B14660" s="16"/>
    </row>
    <row r="14661" spans="2:2" ht="13.95" customHeight="1">
      <c r="B14661" s="16"/>
    </row>
    <row r="14662" spans="2:2" ht="13.95" customHeight="1">
      <c r="B14662" s="16"/>
    </row>
    <row r="14663" spans="2:2" ht="13.95" customHeight="1">
      <c r="B14663" s="16"/>
    </row>
    <row r="14664" spans="2:2" ht="13.95" customHeight="1">
      <c r="B14664" s="16"/>
    </row>
    <row r="14665" spans="2:2" ht="13.95" customHeight="1">
      <c r="B14665" s="16"/>
    </row>
    <row r="14666" spans="2:2" ht="13.95" customHeight="1">
      <c r="B14666" s="16"/>
    </row>
    <row r="14667" spans="2:2" ht="13.95" customHeight="1">
      <c r="B14667" s="16"/>
    </row>
    <row r="14668" spans="2:2" ht="13.95" customHeight="1">
      <c r="B14668" s="16"/>
    </row>
    <row r="14669" spans="2:2" ht="13.95" customHeight="1">
      <c r="B14669" s="16"/>
    </row>
    <row r="14670" spans="2:2" ht="13.95" customHeight="1">
      <c r="B14670" s="16"/>
    </row>
    <row r="14671" spans="2:2" ht="13.95" customHeight="1">
      <c r="B14671" s="16"/>
    </row>
    <row r="14672" spans="2:2" ht="13.95" customHeight="1">
      <c r="B14672" s="16"/>
    </row>
    <row r="14673" spans="2:2" ht="13.95" customHeight="1">
      <c r="B14673" s="16"/>
    </row>
    <row r="14674" spans="2:2" ht="13.95" customHeight="1">
      <c r="B14674" s="16"/>
    </row>
    <row r="14675" spans="2:2" ht="13.95" customHeight="1">
      <c r="B14675" s="16"/>
    </row>
    <row r="14676" spans="2:2" ht="13.95" customHeight="1">
      <c r="B14676" s="16"/>
    </row>
    <row r="14677" spans="2:2" ht="13.95" customHeight="1">
      <c r="B14677" s="16"/>
    </row>
    <row r="14678" spans="2:2" ht="13.95" customHeight="1">
      <c r="B14678" s="16"/>
    </row>
    <row r="14679" spans="2:2" ht="13.95" customHeight="1">
      <c r="B14679" s="16"/>
    </row>
    <row r="14680" spans="2:2" ht="13.95" customHeight="1">
      <c r="B14680" s="16"/>
    </row>
    <row r="14681" spans="2:2" ht="13.95" customHeight="1">
      <c r="B14681" s="16"/>
    </row>
    <row r="14682" spans="2:2" ht="13.95" customHeight="1">
      <c r="B14682" s="16"/>
    </row>
    <row r="14683" spans="2:2" ht="13.95" customHeight="1">
      <c r="B14683" s="16"/>
    </row>
    <row r="14684" spans="2:2" ht="13.95" customHeight="1">
      <c r="B14684" s="16"/>
    </row>
    <row r="14685" spans="2:2" ht="13.95" customHeight="1">
      <c r="B14685" s="16"/>
    </row>
    <row r="14686" spans="2:2" ht="13.95" customHeight="1">
      <c r="B14686" s="16"/>
    </row>
    <row r="14687" spans="2:2" ht="13.95" customHeight="1">
      <c r="B14687" s="16"/>
    </row>
    <row r="14688" spans="2:2" ht="13.95" customHeight="1">
      <c r="B14688" s="16"/>
    </row>
    <row r="14689" spans="2:2" ht="13.95" customHeight="1">
      <c r="B14689" s="16"/>
    </row>
    <row r="14690" spans="2:2" ht="13.95" customHeight="1">
      <c r="B14690" s="16"/>
    </row>
    <row r="14691" spans="2:2" ht="13.95" customHeight="1">
      <c r="B14691" s="16"/>
    </row>
    <row r="14692" spans="2:2" ht="13.95" customHeight="1">
      <c r="B14692" s="16"/>
    </row>
    <row r="14693" spans="2:2" ht="13.95" customHeight="1">
      <c r="B14693" s="16"/>
    </row>
    <row r="14694" spans="2:2" ht="13.95" customHeight="1">
      <c r="B14694" s="16"/>
    </row>
    <row r="14695" spans="2:2" ht="13.95" customHeight="1">
      <c r="B14695" s="16"/>
    </row>
    <row r="14696" spans="2:2" ht="13.95" customHeight="1">
      <c r="B14696" s="16"/>
    </row>
    <row r="14697" spans="2:2" ht="13.95" customHeight="1">
      <c r="B14697" s="16"/>
    </row>
    <row r="14698" spans="2:2" ht="13.95" customHeight="1">
      <c r="B14698" s="16"/>
    </row>
    <row r="14699" spans="2:2" ht="13.95" customHeight="1">
      <c r="B14699" s="16"/>
    </row>
    <row r="14700" spans="2:2" ht="13.95" customHeight="1">
      <c r="B14700" s="16"/>
    </row>
    <row r="14701" spans="2:2" ht="13.95" customHeight="1">
      <c r="B14701" s="16"/>
    </row>
    <row r="14702" spans="2:2" ht="13.95" customHeight="1">
      <c r="B14702" s="16"/>
    </row>
    <row r="14703" spans="2:2" ht="13.95" customHeight="1">
      <c r="B14703" s="16"/>
    </row>
    <row r="14704" spans="2:2" ht="13.95" customHeight="1">
      <c r="B14704" s="16"/>
    </row>
    <row r="14705" spans="2:2" ht="13.95" customHeight="1">
      <c r="B14705" s="16"/>
    </row>
    <row r="14706" spans="2:2" ht="13.95" customHeight="1">
      <c r="B14706" s="16"/>
    </row>
    <row r="14707" spans="2:2" ht="13.95" customHeight="1">
      <c r="B14707" s="16"/>
    </row>
    <row r="14708" spans="2:2" ht="13.95" customHeight="1">
      <c r="B14708" s="16"/>
    </row>
    <row r="14709" spans="2:2" ht="13.95" customHeight="1">
      <c r="B14709" s="16"/>
    </row>
    <row r="14710" spans="2:2" ht="13.95" customHeight="1">
      <c r="B14710" s="16"/>
    </row>
    <row r="14711" spans="2:2" ht="13.95" customHeight="1">
      <c r="B14711" s="16"/>
    </row>
    <row r="14712" spans="2:2" ht="13.95" customHeight="1">
      <c r="B14712" s="16"/>
    </row>
    <row r="14713" spans="2:2" ht="13.95" customHeight="1">
      <c r="B14713" s="16"/>
    </row>
    <row r="14714" spans="2:2" ht="13.95" customHeight="1">
      <c r="B14714" s="16"/>
    </row>
    <row r="14715" spans="2:2" ht="13.95" customHeight="1">
      <c r="B14715" s="16"/>
    </row>
    <row r="14716" spans="2:2" ht="13.95" customHeight="1">
      <c r="B14716" s="16"/>
    </row>
    <row r="14717" spans="2:2" ht="13.95" customHeight="1">
      <c r="B14717" s="16"/>
    </row>
    <row r="14718" spans="2:2" ht="13.95" customHeight="1">
      <c r="B14718" s="16"/>
    </row>
    <row r="14719" spans="2:2" ht="13.95" customHeight="1">
      <c r="B14719" s="16"/>
    </row>
    <row r="14720" spans="2:2" ht="13.95" customHeight="1">
      <c r="B14720" s="16"/>
    </row>
    <row r="14721" spans="2:2" ht="13.95" customHeight="1">
      <c r="B14721" s="16"/>
    </row>
    <row r="14722" spans="2:2" ht="13.95" customHeight="1">
      <c r="B14722" s="16"/>
    </row>
    <row r="14723" spans="2:2" ht="13.95" customHeight="1">
      <c r="B14723" s="16"/>
    </row>
    <row r="14724" spans="2:2" ht="13.95" customHeight="1">
      <c r="B14724" s="16"/>
    </row>
    <row r="14725" spans="2:2" ht="13.95" customHeight="1">
      <c r="B14725" s="16"/>
    </row>
    <row r="14726" spans="2:2" ht="13.95" customHeight="1">
      <c r="B14726" s="16"/>
    </row>
    <row r="14727" spans="2:2" ht="13.95" customHeight="1">
      <c r="B14727" s="16"/>
    </row>
    <row r="14728" spans="2:2" ht="13.95" customHeight="1">
      <c r="B14728" s="16"/>
    </row>
    <row r="14729" spans="2:2" ht="13.95" customHeight="1">
      <c r="B14729" s="16"/>
    </row>
    <row r="14730" spans="2:2" ht="13.95" customHeight="1">
      <c r="B14730" s="16"/>
    </row>
    <row r="14731" spans="2:2" ht="13.95" customHeight="1">
      <c r="B14731" s="16"/>
    </row>
    <row r="14732" spans="2:2" ht="13.95" customHeight="1">
      <c r="B14732" s="16"/>
    </row>
    <row r="14733" spans="2:2" ht="13.95" customHeight="1">
      <c r="B14733" s="16"/>
    </row>
    <row r="14734" spans="2:2" ht="13.95" customHeight="1">
      <c r="B14734" s="16"/>
    </row>
    <row r="14735" spans="2:2" ht="13.95" customHeight="1">
      <c r="B14735" s="16"/>
    </row>
    <row r="14736" spans="2:2" ht="13.95" customHeight="1">
      <c r="B14736" s="16"/>
    </row>
    <row r="14737" spans="2:2" ht="13.95" customHeight="1">
      <c r="B14737" s="16"/>
    </row>
    <row r="14738" spans="2:2" ht="13.95" customHeight="1">
      <c r="B14738" s="16"/>
    </row>
    <row r="14739" spans="2:2" ht="13.95" customHeight="1">
      <c r="B14739" s="16"/>
    </row>
    <row r="14740" spans="2:2" ht="13.95" customHeight="1">
      <c r="B14740" s="16"/>
    </row>
    <row r="14741" spans="2:2" ht="13.95" customHeight="1">
      <c r="B14741" s="16"/>
    </row>
    <row r="14742" spans="2:2" ht="13.95" customHeight="1">
      <c r="B14742" s="16"/>
    </row>
    <row r="14743" spans="2:2" ht="13.95" customHeight="1">
      <c r="B14743" s="16"/>
    </row>
    <row r="14744" spans="2:2" ht="13.95" customHeight="1">
      <c r="B14744" s="16"/>
    </row>
    <row r="14745" spans="2:2" ht="13.95" customHeight="1">
      <c r="B14745" s="16"/>
    </row>
    <row r="14746" spans="2:2" ht="13.95" customHeight="1">
      <c r="B14746" s="16"/>
    </row>
    <row r="14747" spans="2:2" ht="13.95" customHeight="1">
      <c r="B14747" s="16"/>
    </row>
    <row r="14748" spans="2:2" ht="13.95" customHeight="1">
      <c r="B14748" s="16"/>
    </row>
    <row r="14749" spans="2:2" ht="13.95" customHeight="1">
      <c r="B14749" s="16"/>
    </row>
    <row r="14750" spans="2:2" ht="13.95" customHeight="1">
      <c r="B14750" s="16"/>
    </row>
    <row r="14751" spans="2:2" ht="13.95" customHeight="1">
      <c r="B14751" s="16"/>
    </row>
    <row r="14752" spans="2:2" ht="13.95" customHeight="1">
      <c r="B14752" s="16"/>
    </row>
    <row r="14753" spans="2:2" ht="13.95" customHeight="1">
      <c r="B14753" s="16"/>
    </row>
    <row r="14754" spans="2:2" ht="13.95" customHeight="1">
      <c r="B14754" s="16"/>
    </row>
    <row r="14755" spans="2:2" ht="13.95" customHeight="1">
      <c r="B14755" s="16"/>
    </row>
    <row r="14756" spans="2:2" ht="13.95" customHeight="1">
      <c r="B14756" s="16"/>
    </row>
    <row r="14757" spans="2:2" ht="13.95" customHeight="1">
      <c r="B14757" s="16"/>
    </row>
    <row r="14758" spans="2:2" ht="13.95" customHeight="1">
      <c r="B14758" s="16"/>
    </row>
    <row r="14759" spans="2:2" ht="13.95" customHeight="1">
      <c r="B14759" s="16"/>
    </row>
    <row r="14760" spans="2:2" ht="13.95" customHeight="1">
      <c r="B14760" s="16"/>
    </row>
    <row r="14761" spans="2:2" ht="13.95" customHeight="1">
      <c r="B14761" s="16"/>
    </row>
    <row r="14762" spans="2:2" ht="13.95" customHeight="1">
      <c r="B14762" s="16"/>
    </row>
    <row r="14763" spans="2:2" ht="13.95" customHeight="1">
      <c r="B14763" s="16"/>
    </row>
    <row r="14764" spans="2:2" ht="13.95" customHeight="1">
      <c r="B14764" s="16"/>
    </row>
    <row r="14765" spans="2:2" ht="13.95" customHeight="1">
      <c r="B14765" s="16"/>
    </row>
    <row r="14766" spans="2:2" ht="13.95" customHeight="1">
      <c r="B14766" s="16"/>
    </row>
    <row r="14767" spans="2:2" ht="13.95" customHeight="1">
      <c r="B14767" s="16"/>
    </row>
    <row r="14768" spans="2:2" ht="13.95" customHeight="1">
      <c r="B14768" s="16"/>
    </row>
    <row r="14769" spans="2:2" ht="13.95" customHeight="1">
      <c r="B14769" s="16"/>
    </row>
    <row r="14770" spans="2:2" ht="13.95" customHeight="1">
      <c r="B14770" s="16"/>
    </row>
    <row r="14771" spans="2:2" ht="13.95" customHeight="1">
      <c r="B14771" s="16"/>
    </row>
    <row r="14772" spans="2:2" ht="13.95" customHeight="1">
      <c r="B14772" s="16"/>
    </row>
    <row r="14773" spans="2:2" ht="13.95" customHeight="1">
      <c r="B14773" s="16"/>
    </row>
    <row r="14774" spans="2:2" ht="13.95" customHeight="1">
      <c r="B14774" s="16"/>
    </row>
    <row r="14775" spans="2:2" ht="13.95" customHeight="1">
      <c r="B14775" s="16"/>
    </row>
    <row r="14776" spans="2:2" ht="13.95" customHeight="1">
      <c r="B14776" s="16"/>
    </row>
    <row r="14777" spans="2:2" ht="13.95" customHeight="1">
      <c r="B14777" s="16"/>
    </row>
    <row r="14778" spans="2:2" ht="13.95" customHeight="1">
      <c r="B14778" s="16"/>
    </row>
    <row r="14779" spans="2:2" ht="13.95" customHeight="1">
      <c r="B14779" s="16"/>
    </row>
    <row r="14780" spans="2:2" ht="13.95" customHeight="1">
      <c r="B14780" s="16"/>
    </row>
    <row r="14781" spans="2:2" ht="13.95" customHeight="1">
      <c r="B14781" s="16"/>
    </row>
    <row r="14782" spans="2:2" ht="13.95" customHeight="1">
      <c r="B14782" s="16"/>
    </row>
    <row r="14783" spans="2:2" ht="13.95" customHeight="1">
      <c r="B14783" s="16"/>
    </row>
    <row r="14784" spans="2:2" ht="13.95" customHeight="1">
      <c r="B14784" s="16"/>
    </row>
    <row r="14785" spans="2:2" ht="13.95" customHeight="1">
      <c r="B14785" s="16"/>
    </row>
    <row r="14786" spans="2:2" ht="13.95" customHeight="1">
      <c r="B14786" s="16"/>
    </row>
    <row r="14787" spans="2:2" ht="13.95" customHeight="1">
      <c r="B14787" s="16"/>
    </row>
    <row r="14788" spans="2:2" ht="13.95" customHeight="1">
      <c r="B14788" s="16"/>
    </row>
    <row r="14789" spans="2:2" ht="13.95" customHeight="1">
      <c r="B14789" s="16"/>
    </row>
    <row r="14790" spans="2:2" ht="13.95" customHeight="1">
      <c r="B14790" s="16"/>
    </row>
    <row r="14791" spans="2:2" ht="13.95" customHeight="1">
      <c r="B14791" s="16"/>
    </row>
    <row r="14792" spans="2:2" ht="13.95" customHeight="1">
      <c r="B14792" s="16"/>
    </row>
    <row r="14793" spans="2:2" ht="13.95" customHeight="1">
      <c r="B14793" s="16"/>
    </row>
    <row r="14794" spans="2:2" ht="13.95" customHeight="1">
      <c r="B14794" s="16"/>
    </row>
    <row r="14795" spans="2:2" ht="13.95" customHeight="1">
      <c r="B14795" s="16"/>
    </row>
    <row r="14796" spans="2:2" ht="13.95" customHeight="1">
      <c r="B14796" s="16"/>
    </row>
    <row r="14797" spans="2:2" ht="13.95" customHeight="1">
      <c r="B14797" s="16"/>
    </row>
    <row r="14798" spans="2:2" ht="13.95" customHeight="1">
      <c r="B14798" s="16"/>
    </row>
    <row r="14799" spans="2:2" ht="13.95" customHeight="1">
      <c r="B14799" s="16"/>
    </row>
    <row r="14800" spans="2:2" ht="13.95" customHeight="1">
      <c r="B14800" s="16"/>
    </row>
    <row r="14801" spans="2:2" ht="13.95" customHeight="1">
      <c r="B14801" s="16"/>
    </row>
    <row r="14802" spans="2:2" ht="13.95" customHeight="1">
      <c r="B14802" s="16"/>
    </row>
    <row r="14803" spans="2:2" ht="13.95" customHeight="1">
      <c r="B14803" s="16"/>
    </row>
    <row r="14804" spans="2:2" ht="13.95" customHeight="1">
      <c r="B14804" s="16"/>
    </row>
    <row r="14805" spans="2:2" ht="13.95" customHeight="1">
      <c r="B14805" s="16"/>
    </row>
    <row r="14806" spans="2:2" ht="13.95" customHeight="1">
      <c r="B14806" s="16"/>
    </row>
    <row r="14807" spans="2:2" ht="13.95" customHeight="1">
      <c r="B14807" s="16"/>
    </row>
    <row r="14808" spans="2:2" ht="13.95" customHeight="1">
      <c r="B14808" s="16"/>
    </row>
    <row r="14809" spans="2:2" ht="13.95" customHeight="1">
      <c r="B14809" s="16"/>
    </row>
    <row r="14810" spans="2:2" ht="13.95" customHeight="1">
      <c r="B14810" s="16"/>
    </row>
    <row r="14811" spans="2:2" ht="13.95" customHeight="1">
      <c r="B14811" s="16"/>
    </row>
    <row r="14812" spans="2:2" ht="13.95" customHeight="1">
      <c r="B14812" s="16"/>
    </row>
    <row r="14813" spans="2:2" ht="13.95" customHeight="1">
      <c r="B14813" s="16"/>
    </row>
    <row r="14814" spans="2:2" ht="13.95" customHeight="1">
      <c r="B14814" s="16"/>
    </row>
    <row r="14815" spans="2:2" ht="13.95" customHeight="1">
      <c r="B14815" s="16"/>
    </row>
    <row r="14816" spans="2:2" ht="13.95" customHeight="1">
      <c r="B14816" s="16"/>
    </row>
    <row r="14817" spans="2:2" ht="13.95" customHeight="1">
      <c r="B14817" s="16"/>
    </row>
    <row r="14818" spans="2:2" ht="13.95" customHeight="1">
      <c r="B14818" s="16"/>
    </row>
    <row r="14819" spans="2:2" ht="13.95" customHeight="1">
      <c r="B14819" s="16"/>
    </row>
    <row r="14820" spans="2:2" ht="13.95" customHeight="1">
      <c r="B14820" s="16"/>
    </row>
    <row r="14821" spans="2:2" ht="13.95" customHeight="1">
      <c r="B14821" s="16"/>
    </row>
    <row r="14822" spans="2:2" ht="13.95" customHeight="1">
      <c r="B14822" s="16"/>
    </row>
    <row r="14823" spans="2:2" ht="13.95" customHeight="1">
      <c r="B14823" s="16"/>
    </row>
    <row r="14824" spans="2:2" ht="13.95" customHeight="1">
      <c r="B14824" s="16"/>
    </row>
    <row r="14825" spans="2:2" ht="13.95" customHeight="1">
      <c r="B14825" s="16"/>
    </row>
    <row r="14826" spans="2:2" ht="13.95" customHeight="1">
      <c r="B14826" s="16"/>
    </row>
    <row r="14827" spans="2:2" ht="13.95" customHeight="1">
      <c r="B14827" s="16"/>
    </row>
    <row r="14828" spans="2:2" ht="13.95" customHeight="1">
      <c r="B14828" s="16"/>
    </row>
    <row r="14829" spans="2:2" ht="13.95" customHeight="1">
      <c r="B14829" s="16"/>
    </row>
    <row r="14830" spans="2:2" ht="13.95" customHeight="1">
      <c r="B14830" s="16"/>
    </row>
    <row r="14831" spans="2:2" ht="13.95" customHeight="1">
      <c r="B14831" s="16"/>
    </row>
    <row r="14832" spans="2:2" ht="13.95" customHeight="1">
      <c r="B14832" s="16"/>
    </row>
    <row r="14833" spans="2:2" ht="13.95" customHeight="1">
      <c r="B14833" s="16"/>
    </row>
    <row r="14834" spans="2:2" ht="13.95" customHeight="1">
      <c r="B14834" s="16"/>
    </row>
    <row r="14835" spans="2:2" ht="13.95" customHeight="1">
      <c r="B14835" s="16"/>
    </row>
    <row r="14836" spans="2:2" ht="13.95" customHeight="1">
      <c r="B14836" s="16"/>
    </row>
    <row r="14837" spans="2:2" ht="13.95" customHeight="1">
      <c r="B14837" s="16"/>
    </row>
    <row r="14838" spans="2:2" ht="13.95" customHeight="1">
      <c r="B14838" s="16"/>
    </row>
    <row r="14839" spans="2:2" ht="13.95" customHeight="1">
      <c r="B14839" s="16"/>
    </row>
    <row r="14840" spans="2:2" ht="13.95" customHeight="1">
      <c r="B14840" s="16"/>
    </row>
    <row r="14841" spans="2:2" ht="13.95" customHeight="1">
      <c r="B14841" s="16"/>
    </row>
    <row r="14842" spans="2:2" ht="13.95" customHeight="1">
      <c r="B14842" s="16"/>
    </row>
    <row r="14843" spans="2:2" ht="13.95" customHeight="1">
      <c r="B14843" s="16"/>
    </row>
    <row r="14844" spans="2:2" ht="13.95" customHeight="1">
      <c r="B14844" s="16"/>
    </row>
    <row r="14845" spans="2:2" ht="13.95" customHeight="1">
      <c r="B14845" s="16"/>
    </row>
    <row r="14846" spans="2:2" ht="13.95" customHeight="1">
      <c r="B14846" s="16"/>
    </row>
    <row r="14847" spans="2:2" ht="13.95" customHeight="1">
      <c r="B14847" s="16"/>
    </row>
    <row r="14848" spans="2:2" ht="13.95" customHeight="1">
      <c r="B14848" s="16"/>
    </row>
    <row r="14849" spans="2:2" ht="13.95" customHeight="1">
      <c r="B14849" s="16"/>
    </row>
    <row r="14850" spans="2:2" ht="13.95" customHeight="1">
      <c r="B14850" s="16"/>
    </row>
    <row r="14851" spans="2:2" ht="13.95" customHeight="1">
      <c r="B14851" s="16"/>
    </row>
    <row r="14852" spans="2:2" ht="13.95" customHeight="1">
      <c r="B14852" s="16"/>
    </row>
    <row r="14853" spans="2:2" ht="13.95" customHeight="1">
      <c r="B14853" s="16"/>
    </row>
    <row r="14854" spans="2:2" ht="13.95" customHeight="1">
      <c r="B14854" s="16"/>
    </row>
    <row r="14855" spans="2:2" ht="13.95" customHeight="1">
      <c r="B14855" s="16"/>
    </row>
    <row r="14856" spans="2:2" ht="13.95" customHeight="1">
      <c r="B14856" s="16"/>
    </row>
    <row r="14857" spans="2:2" ht="13.95" customHeight="1">
      <c r="B14857" s="16"/>
    </row>
    <row r="14858" spans="2:2" ht="13.95" customHeight="1">
      <c r="B14858" s="16"/>
    </row>
    <row r="14859" spans="2:2" ht="13.95" customHeight="1">
      <c r="B14859" s="16"/>
    </row>
    <row r="14860" spans="2:2" ht="13.95" customHeight="1">
      <c r="B14860" s="16"/>
    </row>
    <row r="14861" spans="2:2" ht="13.95" customHeight="1">
      <c r="B14861" s="16"/>
    </row>
    <row r="14862" spans="2:2" ht="13.95" customHeight="1">
      <c r="B14862" s="16"/>
    </row>
    <row r="14863" spans="2:2" ht="13.95" customHeight="1">
      <c r="B14863" s="16"/>
    </row>
    <row r="14864" spans="2:2" ht="13.95" customHeight="1">
      <c r="B14864" s="16"/>
    </row>
    <row r="14865" spans="2:2" ht="13.95" customHeight="1">
      <c r="B14865" s="16"/>
    </row>
    <row r="14866" spans="2:2" ht="13.95" customHeight="1">
      <c r="B14866" s="16"/>
    </row>
    <row r="14867" spans="2:2" ht="13.95" customHeight="1">
      <c r="B14867" s="16"/>
    </row>
    <row r="14868" spans="2:2" ht="13.95" customHeight="1">
      <c r="B14868" s="16"/>
    </row>
    <row r="14869" spans="2:2" ht="13.95" customHeight="1">
      <c r="B14869" s="16"/>
    </row>
    <row r="14870" spans="2:2" ht="13.95" customHeight="1">
      <c r="B14870" s="16"/>
    </row>
    <row r="14871" spans="2:2" ht="13.95" customHeight="1">
      <c r="B14871" s="16"/>
    </row>
    <row r="14872" spans="2:2" ht="13.95" customHeight="1">
      <c r="B14872" s="16"/>
    </row>
    <row r="14873" spans="2:2" ht="13.95" customHeight="1">
      <c r="B14873" s="16"/>
    </row>
    <row r="14874" spans="2:2" ht="13.95" customHeight="1">
      <c r="B14874" s="16"/>
    </row>
    <row r="14875" spans="2:2" ht="13.95" customHeight="1">
      <c r="B14875" s="16"/>
    </row>
    <row r="14876" spans="2:2" ht="13.95" customHeight="1">
      <c r="B14876" s="16"/>
    </row>
    <row r="14877" spans="2:2" ht="13.95" customHeight="1">
      <c r="B14877" s="16"/>
    </row>
    <row r="14878" spans="2:2" ht="13.95" customHeight="1">
      <c r="B14878" s="16"/>
    </row>
    <row r="14879" spans="2:2" ht="13.95" customHeight="1">
      <c r="B14879" s="16"/>
    </row>
    <row r="14880" spans="2:2" ht="13.95" customHeight="1">
      <c r="B14880" s="16"/>
    </row>
    <row r="14881" spans="2:2" ht="13.95" customHeight="1">
      <c r="B14881" s="16"/>
    </row>
    <row r="14882" spans="2:2" ht="13.95" customHeight="1">
      <c r="B14882" s="16"/>
    </row>
    <row r="14883" spans="2:2" ht="13.95" customHeight="1">
      <c r="B14883" s="16"/>
    </row>
    <row r="14884" spans="2:2" ht="13.95" customHeight="1">
      <c r="B14884" s="16"/>
    </row>
    <row r="14885" spans="2:2" ht="13.95" customHeight="1">
      <c r="B14885" s="16"/>
    </row>
    <row r="14886" spans="2:2" ht="13.95" customHeight="1">
      <c r="B14886" s="16"/>
    </row>
    <row r="14887" spans="2:2" ht="13.95" customHeight="1">
      <c r="B14887" s="16"/>
    </row>
    <row r="14888" spans="2:2" ht="13.95" customHeight="1">
      <c r="B14888" s="16"/>
    </row>
    <row r="14889" spans="2:2" ht="13.95" customHeight="1">
      <c r="B14889" s="16"/>
    </row>
    <row r="14890" spans="2:2" ht="13.95" customHeight="1">
      <c r="B14890" s="16"/>
    </row>
    <row r="14891" spans="2:2" ht="13.95" customHeight="1">
      <c r="B14891" s="16"/>
    </row>
    <row r="14892" spans="2:2" ht="13.95" customHeight="1">
      <c r="B14892" s="16"/>
    </row>
    <row r="14893" spans="2:2" ht="13.95" customHeight="1">
      <c r="B14893" s="16"/>
    </row>
    <row r="14894" spans="2:2" ht="13.95" customHeight="1">
      <c r="B14894" s="16"/>
    </row>
    <row r="14895" spans="2:2" ht="13.95" customHeight="1">
      <c r="B14895" s="16"/>
    </row>
    <row r="14896" spans="2:2" ht="13.95" customHeight="1">
      <c r="B14896" s="16"/>
    </row>
    <row r="14897" spans="2:2" ht="13.95" customHeight="1">
      <c r="B14897" s="16"/>
    </row>
    <row r="14898" spans="2:2" ht="13.95" customHeight="1">
      <c r="B14898" s="16"/>
    </row>
    <row r="14899" spans="2:2" ht="13.95" customHeight="1">
      <c r="B14899" s="16"/>
    </row>
    <row r="14900" spans="2:2" ht="13.95" customHeight="1">
      <c r="B14900" s="16"/>
    </row>
    <row r="14901" spans="2:2" ht="13.95" customHeight="1">
      <c r="B14901" s="16"/>
    </row>
    <row r="14902" spans="2:2" ht="13.95" customHeight="1">
      <c r="B14902" s="16"/>
    </row>
    <row r="14903" spans="2:2" ht="13.95" customHeight="1">
      <c r="B14903" s="16"/>
    </row>
    <row r="14904" spans="2:2" ht="13.95" customHeight="1">
      <c r="B14904" s="16"/>
    </row>
    <row r="14905" spans="2:2" ht="13.95" customHeight="1">
      <c r="B14905" s="16"/>
    </row>
    <row r="14906" spans="2:2" ht="13.95" customHeight="1">
      <c r="B14906" s="16"/>
    </row>
    <row r="14907" spans="2:2" ht="13.95" customHeight="1">
      <c r="B14907" s="16"/>
    </row>
    <row r="14908" spans="2:2" ht="13.95" customHeight="1">
      <c r="B14908" s="16"/>
    </row>
    <row r="14909" spans="2:2" ht="13.95" customHeight="1">
      <c r="B14909" s="16"/>
    </row>
    <row r="14910" spans="2:2" ht="13.95" customHeight="1">
      <c r="B14910" s="16"/>
    </row>
    <row r="14911" spans="2:2" ht="13.95" customHeight="1">
      <c r="B14911" s="16"/>
    </row>
    <row r="14912" spans="2:2" ht="13.95" customHeight="1">
      <c r="B14912" s="16"/>
    </row>
    <row r="14913" spans="2:2" ht="13.95" customHeight="1">
      <c r="B14913" s="16"/>
    </row>
    <row r="14914" spans="2:2" ht="13.95" customHeight="1">
      <c r="B14914" s="16"/>
    </row>
    <row r="14915" spans="2:2" ht="13.95" customHeight="1">
      <c r="B14915" s="16"/>
    </row>
    <row r="14916" spans="2:2" ht="13.95" customHeight="1">
      <c r="B14916" s="16"/>
    </row>
    <row r="14917" spans="2:2" ht="13.95" customHeight="1">
      <c r="B14917" s="16"/>
    </row>
    <row r="14918" spans="2:2" ht="13.95" customHeight="1">
      <c r="B14918" s="16"/>
    </row>
    <row r="14919" spans="2:2" ht="13.95" customHeight="1">
      <c r="B14919" s="16"/>
    </row>
    <row r="14920" spans="2:2" ht="13.95" customHeight="1">
      <c r="B14920" s="16"/>
    </row>
    <row r="14921" spans="2:2" ht="13.95" customHeight="1">
      <c r="B14921" s="16"/>
    </row>
    <row r="14922" spans="2:2" ht="13.95" customHeight="1">
      <c r="B14922" s="16"/>
    </row>
    <row r="14923" spans="2:2" ht="13.95" customHeight="1">
      <c r="B14923" s="16"/>
    </row>
    <row r="14924" spans="2:2" ht="13.95" customHeight="1">
      <c r="B14924" s="16"/>
    </row>
    <row r="14925" spans="2:2" ht="13.95" customHeight="1">
      <c r="B14925" s="16"/>
    </row>
    <row r="14926" spans="2:2" ht="13.95" customHeight="1">
      <c r="B14926" s="16"/>
    </row>
    <row r="14927" spans="2:2" ht="13.95" customHeight="1">
      <c r="B14927" s="16"/>
    </row>
    <row r="14928" spans="2:2" ht="13.95" customHeight="1">
      <c r="B14928" s="16"/>
    </row>
    <row r="14929" spans="2:2" ht="13.95" customHeight="1">
      <c r="B14929" s="16"/>
    </row>
    <row r="14930" spans="2:2" ht="13.95" customHeight="1">
      <c r="B14930" s="16"/>
    </row>
    <row r="14931" spans="2:2" ht="13.95" customHeight="1">
      <c r="B14931" s="16"/>
    </row>
    <row r="14932" spans="2:2" ht="13.95" customHeight="1">
      <c r="B14932" s="16"/>
    </row>
    <row r="14933" spans="2:2" ht="13.95" customHeight="1">
      <c r="B14933" s="16"/>
    </row>
    <row r="14934" spans="2:2" ht="13.95" customHeight="1">
      <c r="B14934" s="16"/>
    </row>
    <row r="14935" spans="2:2" ht="13.95" customHeight="1">
      <c r="B14935" s="16"/>
    </row>
    <row r="14936" spans="2:2" ht="13.95" customHeight="1">
      <c r="B14936" s="16"/>
    </row>
    <row r="14937" spans="2:2" ht="13.95" customHeight="1">
      <c r="B14937" s="16"/>
    </row>
    <row r="14938" spans="2:2" ht="13.95" customHeight="1">
      <c r="B14938" s="16"/>
    </row>
    <row r="14939" spans="2:2" ht="13.95" customHeight="1">
      <c r="B14939" s="16"/>
    </row>
    <row r="14940" spans="2:2" ht="13.95" customHeight="1">
      <c r="B14940" s="16"/>
    </row>
    <row r="14941" spans="2:2" ht="13.95" customHeight="1">
      <c r="B14941" s="16"/>
    </row>
    <row r="14942" spans="2:2" ht="13.95" customHeight="1">
      <c r="B14942" s="16"/>
    </row>
    <row r="14943" spans="2:2" ht="13.95" customHeight="1">
      <c r="B14943" s="16"/>
    </row>
    <row r="14944" spans="2:2" ht="13.95" customHeight="1">
      <c r="B14944" s="16"/>
    </row>
    <row r="14945" spans="2:2" ht="13.95" customHeight="1">
      <c r="B14945" s="16"/>
    </row>
    <row r="14946" spans="2:2" ht="13.95" customHeight="1">
      <c r="B14946" s="16"/>
    </row>
    <row r="14947" spans="2:2" ht="13.95" customHeight="1">
      <c r="B14947" s="16"/>
    </row>
    <row r="14948" spans="2:2" ht="13.95" customHeight="1">
      <c r="B14948" s="16"/>
    </row>
    <row r="14949" spans="2:2" ht="13.95" customHeight="1">
      <c r="B14949" s="16"/>
    </row>
    <row r="14950" spans="2:2" ht="13.95" customHeight="1">
      <c r="B14950" s="16"/>
    </row>
    <row r="14951" spans="2:2" ht="13.95" customHeight="1">
      <c r="B14951" s="16"/>
    </row>
    <row r="14952" spans="2:2" ht="13.95" customHeight="1">
      <c r="B14952" s="16"/>
    </row>
    <row r="14953" spans="2:2" ht="13.95" customHeight="1">
      <c r="B14953" s="16"/>
    </row>
    <row r="14954" spans="2:2" ht="13.95" customHeight="1">
      <c r="B14954" s="16"/>
    </row>
    <row r="14955" spans="2:2" ht="13.95" customHeight="1">
      <c r="B14955" s="16"/>
    </row>
    <row r="14956" spans="2:2" ht="13.95" customHeight="1">
      <c r="B14956" s="16"/>
    </row>
    <row r="14957" spans="2:2" ht="13.95" customHeight="1">
      <c r="B14957" s="16"/>
    </row>
    <row r="14958" spans="2:2" ht="13.95" customHeight="1">
      <c r="B14958" s="16"/>
    </row>
    <row r="14959" spans="2:2" ht="13.95" customHeight="1">
      <c r="B14959" s="16"/>
    </row>
    <row r="14960" spans="2:2" ht="13.95" customHeight="1">
      <c r="B14960" s="16"/>
    </row>
    <row r="14961" spans="2:2" ht="13.95" customHeight="1">
      <c r="B14961" s="16"/>
    </row>
    <row r="14962" spans="2:2" ht="13.95" customHeight="1">
      <c r="B14962" s="16"/>
    </row>
    <row r="14963" spans="2:2" ht="13.95" customHeight="1">
      <c r="B14963" s="16"/>
    </row>
    <row r="14964" spans="2:2" ht="13.95" customHeight="1">
      <c r="B14964" s="16"/>
    </row>
    <row r="14965" spans="2:2" ht="13.95" customHeight="1">
      <c r="B14965" s="16"/>
    </row>
    <row r="14966" spans="2:2" ht="13.95" customHeight="1">
      <c r="B14966" s="16"/>
    </row>
    <row r="14967" spans="2:2" ht="13.95" customHeight="1">
      <c r="B14967" s="16"/>
    </row>
    <row r="14968" spans="2:2" ht="13.95" customHeight="1">
      <c r="B14968" s="16"/>
    </row>
    <row r="14969" spans="2:2" ht="13.95" customHeight="1">
      <c r="B14969" s="16"/>
    </row>
    <row r="14970" spans="2:2" ht="13.95" customHeight="1">
      <c r="B14970" s="16"/>
    </row>
    <row r="14971" spans="2:2" ht="13.95" customHeight="1">
      <c r="B14971" s="16"/>
    </row>
    <row r="14972" spans="2:2" ht="13.95" customHeight="1">
      <c r="B14972" s="16"/>
    </row>
    <row r="14973" spans="2:2" ht="13.95" customHeight="1">
      <c r="B14973" s="16"/>
    </row>
    <row r="14974" spans="2:2" ht="13.95" customHeight="1">
      <c r="B14974" s="16"/>
    </row>
    <row r="14975" spans="2:2" ht="13.95" customHeight="1">
      <c r="B14975" s="16"/>
    </row>
    <row r="14976" spans="2:2" ht="13.95" customHeight="1">
      <c r="B14976" s="16"/>
    </row>
    <row r="14977" spans="2:2" ht="13.95" customHeight="1">
      <c r="B14977" s="16"/>
    </row>
    <row r="14978" spans="2:2" ht="13.95" customHeight="1">
      <c r="B14978" s="16"/>
    </row>
    <row r="14979" spans="2:2" ht="13.95" customHeight="1">
      <c r="B14979" s="16"/>
    </row>
    <row r="14980" spans="2:2" ht="13.95" customHeight="1">
      <c r="B14980" s="16"/>
    </row>
    <row r="14981" spans="2:2" ht="13.95" customHeight="1">
      <c r="B14981" s="16"/>
    </row>
    <row r="14982" spans="2:2" ht="13.95" customHeight="1">
      <c r="B14982" s="16"/>
    </row>
    <row r="14983" spans="2:2" ht="13.95" customHeight="1">
      <c r="B14983" s="16"/>
    </row>
    <row r="14984" spans="2:2" ht="13.95" customHeight="1">
      <c r="B14984" s="16"/>
    </row>
    <row r="14985" spans="2:2" ht="13.95" customHeight="1">
      <c r="B14985" s="16"/>
    </row>
    <row r="14986" spans="2:2" ht="13.95" customHeight="1">
      <c r="B14986" s="16"/>
    </row>
    <row r="14987" spans="2:2" ht="13.95" customHeight="1">
      <c r="B14987" s="16"/>
    </row>
    <row r="14988" spans="2:2" ht="13.95" customHeight="1">
      <c r="B14988" s="16"/>
    </row>
    <row r="14989" spans="2:2" ht="13.95" customHeight="1">
      <c r="B14989" s="16"/>
    </row>
    <row r="14990" spans="2:2" ht="13.95" customHeight="1">
      <c r="B14990" s="16"/>
    </row>
    <row r="14991" spans="2:2" ht="13.95" customHeight="1">
      <c r="B14991" s="16"/>
    </row>
    <row r="14992" spans="2:2" ht="13.95" customHeight="1">
      <c r="B14992" s="16"/>
    </row>
    <row r="14993" spans="2:2" ht="13.95" customHeight="1">
      <c r="B14993" s="16"/>
    </row>
    <row r="14994" spans="2:2" ht="13.95" customHeight="1">
      <c r="B14994" s="16"/>
    </row>
    <row r="14995" spans="2:2" ht="13.95" customHeight="1">
      <c r="B14995" s="16"/>
    </row>
    <row r="14996" spans="2:2" ht="13.95" customHeight="1">
      <c r="B14996" s="16"/>
    </row>
    <row r="14997" spans="2:2" ht="13.95" customHeight="1">
      <c r="B14997" s="16"/>
    </row>
    <row r="14998" spans="2:2" ht="13.95" customHeight="1">
      <c r="B14998" s="16"/>
    </row>
    <row r="14999" spans="2:2" ht="13.95" customHeight="1">
      <c r="B14999" s="16"/>
    </row>
    <row r="15000" spans="2:2" ht="13.95" customHeight="1">
      <c r="B15000" s="16"/>
    </row>
    <row r="15001" spans="2:2" ht="13.95" customHeight="1">
      <c r="B15001" s="16"/>
    </row>
    <row r="15002" spans="2:2" ht="13.95" customHeight="1">
      <c r="B15002" s="16"/>
    </row>
    <row r="15003" spans="2:2" ht="13.95" customHeight="1">
      <c r="B15003" s="16"/>
    </row>
    <row r="15004" spans="2:2" ht="13.95" customHeight="1">
      <c r="B15004" s="16"/>
    </row>
    <row r="15005" spans="2:2" ht="13.95" customHeight="1">
      <c r="B15005" s="16"/>
    </row>
    <row r="15006" spans="2:2" ht="13.95" customHeight="1">
      <c r="B15006" s="16"/>
    </row>
    <row r="15007" spans="2:2" ht="13.95" customHeight="1">
      <c r="B15007" s="16"/>
    </row>
    <row r="15008" spans="2:2" ht="13.95" customHeight="1">
      <c r="B15008" s="16"/>
    </row>
    <row r="15009" spans="2:2" ht="13.95" customHeight="1">
      <c r="B15009" s="16"/>
    </row>
    <row r="15010" spans="2:2" ht="13.95" customHeight="1">
      <c r="B15010" s="16"/>
    </row>
    <row r="15011" spans="2:2" ht="13.95" customHeight="1">
      <c r="B15011" s="16"/>
    </row>
    <row r="15012" spans="2:2" ht="13.95" customHeight="1">
      <c r="B15012" s="16"/>
    </row>
    <row r="15013" spans="2:2" ht="13.95" customHeight="1">
      <c r="B15013" s="16"/>
    </row>
    <row r="15014" spans="2:2" ht="13.95" customHeight="1">
      <c r="B15014" s="16"/>
    </row>
    <row r="15015" spans="2:2" ht="13.95" customHeight="1">
      <c r="B15015" s="16"/>
    </row>
    <row r="15016" spans="2:2" ht="13.95" customHeight="1">
      <c r="B15016" s="16"/>
    </row>
    <row r="15017" spans="2:2" ht="13.95" customHeight="1">
      <c r="B15017" s="16"/>
    </row>
    <row r="15018" spans="2:2" ht="13.95" customHeight="1">
      <c r="B15018" s="16"/>
    </row>
    <row r="15019" spans="2:2" ht="13.95" customHeight="1">
      <c r="B15019" s="16"/>
    </row>
    <row r="15020" spans="2:2" ht="13.95" customHeight="1">
      <c r="B15020" s="16"/>
    </row>
    <row r="15021" spans="2:2" ht="13.95" customHeight="1">
      <c r="B15021" s="16"/>
    </row>
    <row r="15022" spans="2:2" ht="13.95" customHeight="1">
      <c r="B15022" s="16"/>
    </row>
    <row r="15023" spans="2:2" ht="13.95" customHeight="1">
      <c r="B15023" s="16"/>
    </row>
    <row r="15024" spans="2:2" ht="13.95" customHeight="1">
      <c r="B15024" s="16"/>
    </row>
    <row r="15025" spans="2:2" ht="13.95" customHeight="1">
      <c r="B15025" s="16"/>
    </row>
    <row r="15026" spans="2:2" ht="13.95" customHeight="1">
      <c r="B15026" s="16"/>
    </row>
    <row r="15027" spans="2:2" ht="13.95" customHeight="1">
      <c r="B15027" s="16"/>
    </row>
    <row r="15028" spans="2:2" ht="13.95" customHeight="1">
      <c r="B15028" s="16"/>
    </row>
    <row r="15029" spans="2:2" ht="13.95" customHeight="1">
      <c r="B15029" s="16"/>
    </row>
    <row r="15030" spans="2:2" ht="13.95" customHeight="1">
      <c r="B15030" s="16"/>
    </row>
    <row r="15031" spans="2:2" ht="13.95" customHeight="1">
      <c r="B15031" s="16"/>
    </row>
    <row r="15032" spans="2:2" ht="13.95" customHeight="1">
      <c r="B15032" s="16"/>
    </row>
    <row r="15033" spans="2:2" ht="13.95" customHeight="1">
      <c r="B15033" s="16"/>
    </row>
    <row r="15034" spans="2:2" ht="13.95" customHeight="1">
      <c r="B15034" s="16"/>
    </row>
    <row r="15035" spans="2:2" ht="13.95" customHeight="1">
      <c r="B15035" s="16"/>
    </row>
    <row r="15036" spans="2:2" ht="13.95" customHeight="1">
      <c r="B15036" s="16"/>
    </row>
    <row r="15037" spans="2:2" ht="13.95" customHeight="1">
      <c r="B15037" s="16"/>
    </row>
    <row r="15038" spans="2:2" ht="13.95" customHeight="1">
      <c r="B15038" s="16"/>
    </row>
    <row r="15039" spans="2:2" ht="13.95" customHeight="1">
      <c r="B15039" s="16"/>
    </row>
    <row r="15040" spans="2:2" ht="13.95" customHeight="1">
      <c r="B15040" s="16"/>
    </row>
    <row r="15041" spans="2:2" ht="13.95" customHeight="1">
      <c r="B15041" s="16"/>
    </row>
    <row r="15042" spans="2:2" ht="13.95" customHeight="1">
      <c r="B15042" s="16"/>
    </row>
    <row r="15043" spans="2:2" ht="13.95" customHeight="1">
      <c r="B15043" s="16"/>
    </row>
    <row r="15044" spans="2:2" ht="13.95" customHeight="1">
      <c r="B15044" s="16"/>
    </row>
    <row r="15045" spans="2:2" ht="13.95" customHeight="1">
      <c r="B15045" s="16"/>
    </row>
    <row r="15046" spans="2:2" ht="13.95" customHeight="1">
      <c r="B15046" s="16"/>
    </row>
    <row r="15047" spans="2:2" ht="13.95" customHeight="1">
      <c r="B15047" s="16"/>
    </row>
    <row r="15048" spans="2:2" ht="13.95" customHeight="1">
      <c r="B15048" s="16"/>
    </row>
    <row r="15049" spans="2:2" ht="13.95" customHeight="1">
      <c r="B15049" s="16"/>
    </row>
    <row r="15050" spans="2:2" ht="13.95" customHeight="1">
      <c r="B15050" s="16"/>
    </row>
    <row r="15051" spans="2:2" ht="13.95" customHeight="1">
      <c r="B15051" s="16"/>
    </row>
    <row r="15052" spans="2:2" ht="13.95" customHeight="1">
      <c r="B15052" s="16"/>
    </row>
    <row r="15053" spans="2:2" ht="13.95" customHeight="1">
      <c r="B15053" s="16"/>
    </row>
    <row r="15054" spans="2:2" ht="13.95" customHeight="1">
      <c r="B15054" s="16"/>
    </row>
    <row r="15055" spans="2:2" ht="13.95" customHeight="1">
      <c r="B15055" s="16"/>
    </row>
    <row r="15056" spans="2:2" ht="13.95" customHeight="1">
      <c r="B15056" s="16"/>
    </row>
    <row r="15057" spans="2:2" ht="13.95" customHeight="1">
      <c r="B15057" s="16"/>
    </row>
    <row r="15058" spans="2:2" ht="13.95" customHeight="1">
      <c r="B15058" s="16"/>
    </row>
    <row r="15059" spans="2:2" ht="13.95" customHeight="1">
      <c r="B15059" s="16"/>
    </row>
    <row r="15060" spans="2:2" ht="13.95" customHeight="1">
      <c r="B15060" s="16"/>
    </row>
    <row r="15061" spans="2:2" ht="13.95" customHeight="1">
      <c r="B15061" s="16"/>
    </row>
    <row r="15062" spans="2:2" ht="13.95" customHeight="1">
      <c r="B15062" s="16"/>
    </row>
    <row r="15063" spans="2:2" ht="13.95" customHeight="1">
      <c r="B15063" s="16"/>
    </row>
    <row r="15064" spans="2:2" ht="13.95" customHeight="1">
      <c r="B15064" s="16"/>
    </row>
    <row r="15065" spans="2:2" ht="13.95" customHeight="1">
      <c r="B15065" s="16"/>
    </row>
    <row r="15066" spans="2:2" ht="13.95" customHeight="1">
      <c r="B15066" s="16"/>
    </row>
    <row r="15067" spans="2:2" ht="13.95" customHeight="1">
      <c r="B15067" s="16"/>
    </row>
    <row r="15068" spans="2:2" ht="13.95" customHeight="1">
      <c r="B15068" s="16"/>
    </row>
    <row r="15069" spans="2:2" ht="13.95" customHeight="1">
      <c r="B15069" s="16"/>
    </row>
    <row r="15070" spans="2:2" ht="13.95" customHeight="1">
      <c r="B15070" s="16"/>
    </row>
    <row r="15071" spans="2:2" ht="13.95" customHeight="1">
      <c r="B15071" s="16"/>
    </row>
    <row r="15072" spans="2:2" ht="13.95" customHeight="1">
      <c r="B15072" s="16"/>
    </row>
    <row r="15073" spans="2:2" ht="13.95" customHeight="1">
      <c r="B15073" s="16"/>
    </row>
    <row r="15074" spans="2:2" ht="13.95" customHeight="1">
      <c r="B15074" s="16"/>
    </row>
    <row r="15075" spans="2:2" ht="13.95" customHeight="1">
      <c r="B15075" s="16"/>
    </row>
    <row r="15076" spans="2:2" ht="13.95" customHeight="1">
      <c r="B15076" s="16"/>
    </row>
    <row r="15077" spans="2:2" ht="13.95" customHeight="1">
      <c r="B15077" s="16"/>
    </row>
    <row r="15078" spans="2:2" ht="13.95" customHeight="1">
      <c r="B15078" s="16"/>
    </row>
    <row r="15079" spans="2:2" ht="13.95" customHeight="1">
      <c r="B15079" s="16"/>
    </row>
    <row r="15080" spans="2:2" ht="13.95" customHeight="1">
      <c r="B15080" s="16"/>
    </row>
    <row r="15081" spans="2:2" ht="13.95" customHeight="1">
      <c r="B15081" s="16"/>
    </row>
    <row r="15082" spans="2:2" ht="13.95" customHeight="1">
      <c r="B15082" s="16"/>
    </row>
    <row r="15083" spans="2:2" ht="13.95" customHeight="1">
      <c r="B15083" s="16"/>
    </row>
    <row r="15084" spans="2:2" ht="13.95" customHeight="1">
      <c r="B15084" s="16"/>
    </row>
    <row r="15085" spans="2:2" ht="13.95" customHeight="1">
      <c r="B15085" s="16"/>
    </row>
    <row r="15086" spans="2:2" ht="13.95" customHeight="1">
      <c r="B15086" s="16"/>
    </row>
    <row r="15087" spans="2:2" ht="13.95" customHeight="1">
      <c r="B15087" s="16"/>
    </row>
    <row r="15088" spans="2:2" ht="13.95" customHeight="1">
      <c r="B15088" s="16"/>
    </row>
    <row r="15089" spans="2:2" ht="13.95" customHeight="1">
      <c r="B15089" s="16"/>
    </row>
    <row r="15090" spans="2:2" ht="13.95" customHeight="1">
      <c r="B15090" s="16"/>
    </row>
    <row r="15091" spans="2:2" ht="13.95" customHeight="1">
      <c r="B15091" s="16"/>
    </row>
    <row r="15092" spans="2:2" ht="13.95" customHeight="1">
      <c r="B15092" s="16"/>
    </row>
    <row r="15093" spans="2:2" ht="13.95" customHeight="1">
      <c r="B15093" s="16"/>
    </row>
    <row r="15094" spans="2:2" ht="13.95" customHeight="1">
      <c r="B15094" s="16"/>
    </row>
    <row r="15095" spans="2:2" ht="13.95" customHeight="1">
      <c r="B15095" s="16"/>
    </row>
    <row r="15096" spans="2:2" ht="13.95" customHeight="1">
      <c r="B15096" s="16"/>
    </row>
    <row r="15097" spans="2:2" ht="13.95" customHeight="1">
      <c r="B15097" s="16"/>
    </row>
    <row r="15098" spans="2:2" ht="13.95" customHeight="1">
      <c r="B15098" s="16"/>
    </row>
    <row r="15099" spans="2:2" ht="13.95" customHeight="1">
      <c r="B15099" s="16"/>
    </row>
    <row r="15100" spans="2:2" ht="13.95" customHeight="1">
      <c r="B15100" s="16"/>
    </row>
    <row r="15101" spans="2:2" ht="13.95" customHeight="1">
      <c r="B15101" s="16"/>
    </row>
    <row r="15102" spans="2:2" ht="13.95" customHeight="1">
      <c r="B15102" s="16"/>
    </row>
    <row r="15103" spans="2:2" ht="13.95" customHeight="1">
      <c r="B15103" s="16"/>
    </row>
    <row r="15104" spans="2:2" ht="13.95" customHeight="1">
      <c r="B15104" s="16"/>
    </row>
    <row r="15105" spans="2:2" ht="13.95" customHeight="1">
      <c r="B15105" s="16"/>
    </row>
    <row r="15106" spans="2:2" ht="13.95" customHeight="1">
      <c r="B15106" s="16"/>
    </row>
    <row r="15107" spans="2:2" ht="13.95" customHeight="1">
      <c r="B15107" s="16"/>
    </row>
    <row r="15108" spans="2:2" ht="13.95" customHeight="1">
      <c r="B15108" s="16"/>
    </row>
    <row r="15109" spans="2:2" ht="13.95" customHeight="1">
      <c r="B15109" s="16"/>
    </row>
    <row r="15110" spans="2:2" ht="13.95" customHeight="1">
      <c r="B15110" s="16"/>
    </row>
    <row r="15111" spans="2:2" ht="13.95" customHeight="1">
      <c r="B15111" s="16"/>
    </row>
    <row r="15112" spans="2:2" ht="13.95" customHeight="1">
      <c r="B15112" s="16"/>
    </row>
    <row r="15113" spans="2:2" ht="13.95" customHeight="1">
      <c r="B15113" s="16"/>
    </row>
    <row r="15114" spans="2:2" ht="13.95" customHeight="1">
      <c r="B15114" s="16"/>
    </row>
    <row r="15115" spans="2:2" ht="13.95" customHeight="1">
      <c r="B15115" s="16"/>
    </row>
    <row r="15116" spans="2:2" ht="13.95" customHeight="1">
      <c r="B15116" s="16"/>
    </row>
    <row r="15117" spans="2:2" ht="13.95" customHeight="1">
      <c r="B15117" s="16"/>
    </row>
    <row r="15118" spans="2:2" ht="13.95" customHeight="1">
      <c r="B15118" s="16"/>
    </row>
    <row r="15119" spans="2:2" ht="13.95" customHeight="1">
      <c r="B15119" s="16"/>
    </row>
    <row r="15120" spans="2:2" ht="13.95" customHeight="1">
      <c r="B15120" s="16"/>
    </row>
    <row r="15121" spans="2:2" ht="13.95" customHeight="1">
      <c r="B15121" s="16"/>
    </row>
    <row r="15122" spans="2:2" ht="13.95" customHeight="1">
      <c r="B15122" s="16"/>
    </row>
    <row r="15123" spans="2:2" ht="13.95" customHeight="1">
      <c r="B15123" s="16"/>
    </row>
    <row r="15124" spans="2:2" ht="13.95" customHeight="1">
      <c r="B15124" s="16"/>
    </row>
    <row r="15125" spans="2:2" ht="13.95" customHeight="1">
      <c r="B15125" s="16"/>
    </row>
    <row r="15126" spans="2:2" ht="13.95" customHeight="1">
      <c r="B15126" s="16"/>
    </row>
    <row r="15127" spans="2:2" ht="13.95" customHeight="1">
      <c r="B15127" s="16"/>
    </row>
    <row r="15128" spans="2:2" ht="13.95" customHeight="1">
      <c r="B15128" s="16"/>
    </row>
    <row r="15129" spans="2:2" ht="13.95" customHeight="1">
      <c r="B15129" s="16"/>
    </row>
    <row r="15130" spans="2:2" ht="13.95" customHeight="1">
      <c r="B15130" s="16"/>
    </row>
    <row r="15131" spans="2:2" ht="13.95" customHeight="1">
      <c r="B15131" s="16"/>
    </row>
    <row r="15132" spans="2:2" ht="13.95" customHeight="1">
      <c r="B15132" s="16"/>
    </row>
    <row r="15133" spans="2:2" ht="13.95" customHeight="1">
      <c r="B15133" s="16"/>
    </row>
    <row r="15134" spans="2:2" ht="13.95" customHeight="1">
      <c r="B15134" s="16"/>
    </row>
    <row r="15135" spans="2:2" ht="13.95" customHeight="1">
      <c r="B15135" s="16"/>
    </row>
    <row r="15136" spans="2:2" ht="13.95" customHeight="1">
      <c r="B15136" s="16"/>
    </row>
    <row r="15137" spans="2:2" ht="13.95" customHeight="1">
      <c r="B15137" s="16"/>
    </row>
    <row r="15138" spans="2:2" ht="13.95" customHeight="1">
      <c r="B15138" s="16"/>
    </row>
    <row r="15139" spans="2:2" ht="13.95" customHeight="1">
      <c r="B15139" s="16"/>
    </row>
    <row r="15140" spans="2:2" ht="13.95" customHeight="1">
      <c r="B15140" s="16"/>
    </row>
    <row r="15141" spans="2:2" ht="13.95" customHeight="1">
      <c r="B15141" s="16"/>
    </row>
    <row r="15142" spans="2:2" ht="13.95" customHeight="1">
      <c r="B15142" s="16"/>
    </row>
    <row r="15143" spans="2:2" ht="13.95" customHeight="1">
      <c r="B15143" s="16"/>
    </row>
    <row r="15144" spans="2:2" ht="13.95" customHeight="1">
      <c r="B15144" s="16"/>
    </row>
    <row r="15145" spans="2:2" ht="13.95" customHeight="1">
      <c r="B15145" s="16"/>
    </row>
    <row r="15146" spans="2:2" ht="13.95" customHeight="1">
      <c r="B15146" s="16"/>
    </row>
    <row r="15147" spans="2:2" ht="13.95" customHeight="1">
      <c r="B15147" s="16"/>
    </row>
    <row r="15148" spans="2:2" ht="13.95" customHeight="1">
      <c r="B15148" s="16"/>
    </row>
    <row r="15149" spans="2:2" ht="13.95" customHeight="1">
      <c r="B15149" s="16"/>
    </row>
    <row r="15150" spans="2:2" ht="13.95" customHeight="1">
      <c r="B15150" s="16"/>
    </row>
    <row r="15151" spans="2:2" ht="13.95" customHeight="1">
      <c r="B15151" s="16"/>
    </row>
    <row r="15152" spans="2:2" ht="13.95" customHeight="1">
      <c r="B15152" s="16"/>
    </row>
    <row r="15153" spans="2:2" ht="13.95" customHeight="1">
      <c r="B15153" s="16"/>
    </row>
    <row r="15154" spans="2:2" ht="13.95" customHeight="1">
      <c r="B15154" s="16"/>
    </row>
    <row r="15155" spans="2:2" ht="13.95" customHeight="1">
      <c r="B15155" s="16"/>
    </row>
    <row r="15156" spans="2:2" ht="13.95" customHeight="1">
      <c r="B15156" s="16"/>
    </row>
    <row r="15157" spans="2:2" ht="13.95" customHeight="1">
      <c r="B15157" s="16"/>
    </row>
    <row r="15158" spans="2:2" ht="13.95" customHeight="1">
      <c r="B15158" s="16"/>
    </row>
    <row r="15159" spans="2:2" ht="13.95" customHeight="1">
      <c r="B15159" s="16"/>
    </row>
    <row r="15160" spans="2:2" ht="13.95" customHeight="1">
      <c r="B15160" s="16"/>
    </row>
    <row r="15161" spans="2:2" ht="13.95" customHeight="1">
      <c r="B15161" s="16"/>
    </row>
    <row r="15162" spans="2:2" ht="13.95" customHeight="1">
      <c r="B15162" s="16"/>
    </row>
    <row r="15163" spans="2:2" ht="13.95" customHeight="1">
      <c r="B15163" s="16"/>
    </row>
    <row r="15164" spans="2:2" ht="13.95" customHeight="1">
      <c r="B15164" s="16"/>
    </row>
    <row r="15165" spans="2:2" ht="13.95" customHeight="1">
      <c r="B15165" s="16"/>
    </row>
    <row r="15166" spans="2:2" ht="13.95" customHeight="1">
      <c r="B15166" s="16"/>
    </row>
    <row r="15167" spans="2:2" ht="13.95" customHeight="1">
      <c r="B15167" s="16"/>
    </row>
    <row r="15168" spans="2:2" ht="13.95" customHeight="1">
      <c r="B15168" s="16"/>
    </row>
    <row r="15169" spans="2:2" ht="13.95" customHeight="1">
      <c r="B15169" s="16"/>
    </row>
    <row r="15170" spans="2:2" ht="13.95" customHeight="1">
      <c r="B15170" s="16"/>
    </row>
    <row r="15171" spans="2:2" ht="13.95" customHeight="1">
      <c r="B15171" s="16"/>
    </row>
    <row r="15172" spans="2:2" ht="13.95" customHeight="1">
      <c r="B15172" s="16"/>
    </row>
    <row r="15173" spans="2:2" ht="13.95" customHeight="1">
      <c r="B15173" s="16"/>
    </row>
    <row r="15174" spans="2:2" ht="13.95" customHeight="1">
      <c r="B15174" s="16"/>
    </row>
    <row r="15175" spans="2:2" ht="13.95" customHeight="1">
      <c r="B15175" s="16"/>
    </row>
    <row r="15176" spans="2:2" ht="13.95" customHeight="1">
      <c r="B15176" s="16"/>
    </row>
    <row r="15177" spans="2:2" ht="13.95" customHeight="1">
      <c r="B15177" s="16"/>
    </row>
    <row r="15178" spans="2:2" ht="13.95" customHeight="1">
      <c r="B15178" s="16"/>
    </row>
    <row r="15179" spans="2:2" ht="13.95" customHeight="1">
      <c r="B15179" s="16"/>
    </row>
    <row r="15180" spans="2:2" ht="13.95" customHeight="1">
      <c r="B15180" s="16"/>
    </row>
    <row r="15181" spans="2:2" ht="13.95" customHeight="1">
      <c r="B15181" s="16"/>
    </row>
    <row r="15182" spans="2:2" ht="13.95" customHeight="1">
      <c r="B15182" s="16"/>
    </row>
    <row r="15183" spans="2:2" ht="13.95" customHeight="1">
      <c r="B15183" s="16"/>
    </row>
    <row r="15184" spans="2:2" ht="13.95" customHeight="1">
      <c r="B15184" s="16"/>
    </row>
    <row r="15185" spans="2:2" ht="13.95" customHeight="1">
      <c r="B15185" s="16"/>
    </row>
    <row r="15186" spans="2:2" ht="13.95" customHeight="1">
      <c r="B15186" s="16"/>
    </row>
    <row r="15187" spans="2:2" ht="13.95" customHeight="1">
      <c r="B15187" s="16"/>
    </row>
    <row r="15188" spans="2:2" ht="13.95" customHeight="1">
      <c r="B15188" s="16"/>
    </row>
    <row r="15189" spans="2:2" ht="13.95" customHeight="1">
      <c r="B15189" s="16"/>
    </row>
    <row r="15190" spans="2:2" ht="13.95" customHeight="1">
      <c r="B15190" s="16"/>
    </row>
    <row r="15191" spans="2:2" ht="13.95" customHeight="1">
      <c r="B15191" s="16"/>
    </row>
    <row r="15192" spans="2:2" ht="13.95" customHeight="1">
      <c r="B15192" s="16"/>
    </row>
    <row r="15193" spans="2:2" ht="13.95" customHeight="1">
      <c r="B15193" s="16"/>
    </row>
    <row r="15194" spans="2:2" ht="13.95" customHeight="1">
      <c r="B15194" s="16"/>
    </row>
    <row r="15195" spans="2:2" ht="13.95" customHeight="1">
      <c r="B15195" s="16"/>
    </row>
    <row r="15196" spans="2:2" ht="13.95" customHeight="1">
      <c r="B15196" s="16"/>
    </row>
    <row r="15197" spans="2:2" ht="13.95" customHeight="1">
      <c r="B15197" s="16"/>
    </row>
    <row r="15198" spans="2:2" ht="13.95" customHeight="1">
      <c r="B15198" s="16"/>
    </row>
    <row r="15199" spans="2:2" ht="13.95" customHeight="1">
      <c r="B15199" s="16"/>
    </row>
    <row r="15200" spans="2:2" ht="13.95" customHeight="1">
      <c r="B15200" s="16"/>
    </row>
    <row r="15201" spans="2:2" ht="13.95" customHeight="1">
      <c r="B15201" s="16"/>
    </row>
    <row r="15202" spans="2:2" ht="13.95" customHeight="1">
      <c r="B15202" s="16"/>
    </row>
    <row r="15203" spans="2:2" ht="13.95" customHeight="1">
      <c r="B15203" s="16"/>
    </row>
    <row r="15204" spans="2:2" ht="13.95" customHeight="1">
      <c r="B15204" s="16"/>
    </row>
    <row r="15205" spans="2:2" ht="13.95" customHeight="1">
      <c r="B15205" s="16"/>
    </row>
    <row r="15206" spans="2:2" ht="13.95" customHeight="1">
      <c r="B15206" s="16"/>
    </row>
    <row r="15207" spans="2:2" ht="13.95" customHeight="1">
      <c r="B15207" s="16"/>
    </row>
    <row r="15208" spans="2:2" ht="13.95" customHeight="1">
      <c r="B15208" s="16"/>
    </row>
    <row r="15209" spans="2:2" ht="13.95" customHeight="1">
      <c r="B15209" s="16"/>
    </row>
    <row r="15210" spans="2:2" ht="13.95" customHeight="1">
      <c r="B15210" s="16"/>
    </row>
    <row r="15211" spans="2:2" ht="13.95" customHeight="1">
      <c r="B15211" s="16"/>
    </row>
    <row r="15212" spans="2:2" ht="13.95" customHeight="1">
      <c r="B15212" s="16"/>
    </row>
    <row r="15213" spans="2:2" ht="13.95" customHeight="1">
      <c r="B15213" s="16"/>
    </row>
    <row r="15214" spans="2:2" ht="13.95" customHeight="1">
      <c r="B15214" s="16"/>
    </row>
    <row r="15215" spans="2:2" ht="13.95" customHeight="1">
      <c r="B15215" s="16"/>
    </row>
    <row r="15216" spans="2:2" ht="13.95" customHeight="1">
      <c r="B15216" s="16"/>
    </row>
    <row r="15217" spans="2:2" ht="13.95" customHeight="1">
      <c r="B15217" s="16"/>
    </row>
    <row r="15218" spans="2:2" ht="13.95" customHeight="1">
      <c r="B15218" s="16"/>
    </row>
    <row r="15219" spans="2:2" ht="13.95" customHeight="1">
      <c r="B15219" s="16"/>
    </row>
    <row r="15220" spans="2:2" ht="13.95" customHeight="1">
      <c r="B15220" s="16"/>
    </row>
    <row r="15221" spans="2:2" ht="13.95" customHeight="1">
      <c r="B15221" s="16"/>
    </row>
    <row r="15222" spans="2:2" ht="13.95" customHeight="1">
      <c r="B15222" s="16"/>
    </row>
    <row r="15223" spans="2:2" ht="13.95" customHeight="1">
      <c r="B15223" s="16"/>
    </row>
    <row r="15224" spans="2:2" ht="13.95" customHeight="1">
      <c r="B15224" s="16"/>
    </row>
    <row r="15225" spans="2:2" ht="13.95" customHeight="1">
      <c r="B15225" s="16"/>
    </row>
    <row r="15226" spans="2:2" ht="13.95" customHeight="1">
      <c r="B15226" s="16"/>
    </row>
    <row r="15227" spans="2:2" ht="13.95" customHeight="1">
      <c r="B15227" s="16"/>
    </row>
    <row r="15228" spans="2:2" ht="13.95" customHeight="1">
      <c r="B15228" s="16"/>
    </row>
    <row r="15229" spans="2:2" ht="13.95" customHeight="1">
      <c r="B15229" s="16"/>
    </row>
    <row r="15230" spans="2:2" ht="13.95" customHeight="1">
      <c r="B15230" s="16"/>
    </row>
    <row r="15231" spans="2:2" ht="13.95" customHeight="1">
      <c r="B15231" s="16"/>
    </row>
    <row r="15232" spans="2:2" ht="13.95" customHeight="1">
      <c r="B15232" s="16"/>
    </row>
    <row r="15233" spans="2:2" ht="13.95" customHeight="1">
      <c r="B15233" s="16"/>
    </row>
    <row r="15234" spans="2:2" ht="13.95" customHeight="1">
      <c r="B15234" s="16"/>
    </row>
    <row r="15235" spans="2:2" ht="13.95" customHeight="1">
      <c r="B15235" s="16"/>
    </row>
    <row r="15236" spans="2:2" ht="13.95" customHeight="1">
      <c r="B15236" s="16"/>
    </row>
    <row r="15237" spans="2:2" ht="13.95" customHeight="1">
      <c r="B15237" s="16"/>
    </row>
    <row r="15238" spans="2:2" ht="13.95" customHeight="1">
      <c r="B15238" s="16"/>
    </row>
    <row r="15239" spans="2:2" ht="13.95" customHeight="1">
      <c r="B15239" s="16"/>
    </row>
    <row r="15240" spans="2:2" ht="13.95" customHeight="1">
      <c r="B15240" s="16"/>
    </row>
    <row r="15241" spans="2:2" ht="13.95" customHeight="1">
      <c r="B15241" s="16"/>
    </row>
    <row r="15242" spans="2:2" ht="13.95" customHeight="1">
      <c r="B15242" s="16"/>
    </row>
    <row r="15243" spans="2:2" ht="13.95" customHeight="1">
      <c r="B15243" s="16"/>
    </row>
    <row r="15244" spans="2:2" ht="13.95" customHeight="1">
      <c r="B15244" s="16"/>
    </row>
    <row r="15245" spans="2:2" ht="13.95" customHeight="1">
      <c r="B15245" s="16"/>
    </row>
    <row r="15246" spans="2:2" ht="13.95" customHeight="1">
      <c r="B15246" s="16"/>
    </row>
    <row r="15247" spans="2:2" ht="13.95" customHeight="1">
      <c r="B15247" s="16"/>
    </row>
    <row r="15248" spans="2:2" ht="13.95" customHeight="1">
      <c r="B15248" s="16"/>
    </row>
    <row r="15249" spans="2:2" ht="13.95" customHeight="1">
      <c r="B15249" s="16"/>
    </row>
    <row r="15250" spans="2:2" ht="13.95" customHeight="1">
      <c r="B15250" s="16"/>
    </row>
    <row r="15251" spans="2:2" ht="13.95" customHeight="1">
      <c r="B15251" s="16"/>
    </row>
    <row r="15252" spans="2:2" ht="13.95" customHeight="1">
      <c r="B15252" s="16"/>
    </row>
    <row r="15253" spans="2:2" ht="13.95" customHeight="1">
      <c r="B15253" s="16"/>
    </row>
    <row r="15254" spans="2:2" ht="13.95" customHeight="1">
      <c r="B15254" s="16"/>
    </row>
    <row r="15255" spans="2:2" ht="13.95" customHeight="1">
      <c r="B15255" s="16"/>
    </row>
    <row r="15256" spans="2:2" ht="13.95" customHeight="1">
      <c r="B15256" s="16"/>
    </row>
    <row r="15257" spans="2:2" ht="13.95" customHeight="1">
      <c r="B15257" s="16"/>
    </row>
    <row r="15258" spans="2:2" ht="13.95" customHeight="1">
      <c r="B15258" s="16"/>
    </row>
    <row r="15259" spans="2:2" ht="13.95" customHeight="1">
      <c r="B15259" s="16"/>
    </row>
    <row r="15260" spans="2:2" ht="13.95" customHeight="1">
      <c r="B15260" s="16"/>
    </row>
    <row r="15261" spans="2:2" ht="13.95" customHeight="1">
      <c r="B15261" s="16"/>
    </row>
    <row r="15262" spans="2:2" ht="13.95" customHeight="1">
      <c r="B15262" s="16"/>
    </row>
    <row r="15263" spans="2:2" ht="13.95" customHeight="1">
      <c r="B15263" s="16"/>
    </row>
    <row r="15264" spans="2:2" ht="13.95" customHeight="1">
      <c r="B15264" s="16"/>
    </row>
    <row r="15265" spans="2:2" ht="13.95" customHeight="1">
      <c r="B15265" s="16"/>
    </row>
    <row r="15266" spans="2:2" ht="13.95" customHeight="1">
      <c r="B15266" s="16"/>
    </row>
    <row r="15267" spans="2:2" ht="13.95" customHeight="1">
      <c r="B15267" s="16"/>
    </row>
    <row r="15268" spans="2:2" ht="13.95" customHeight="1">
      <c r="B15268" s="16"/>
    </row>
    <row r="15269" spans="2:2" ht="13.95" customHeight="1">
      <c r="B15269" s="16"/>
    </row>
    <row r="15270" spans="2:2" ht="13.95" customHeight="1">
      <c r="B15270" s="16"/>
    </row>
    <row r="15271" spans="2:2" ht="13.95" customHeight="1">
      <c r="B15271" s="16"/>
    </row>
    <row r="15272" spans="2:2" ht="13.95" customHeight="1">
      <c r="B15272" s="16"/>
    </row>
    <row r="15273" spans="2:2" ht="13.95" customHeight="1">
      <c r="B15273" s="16"/>
    </row>
    <row r="15274" spans="2:2" ht="13.95" customHeight="1">
      <c r="B15274" s="16"/>
    </row>
    <row r="15275" spans="2:2" ht="13.95" customHeight="1">
      <c r="B15275" s="16"/>
    </row>
    <row r="15276" spans="2:2" ht="13.95" customHeight="1">
      <c r="B15276" s="16"/>
    </row>
    <row r="15277" spans="2:2" ht="13.95" customHeight="1">
      <c r="B15277" s="16"/>
    </row>
    <row r="15278" spans="2:2" ht="13.95" customHeight="1">
      <c r="B15278" s="16"/>
    </row>
    <row r="15279" spans="2:2" ht="13.95" customHeight="1">
      <c r="B15279" s="16"/>
    </row>
    <row r="15280" spans="2:2" ht="13.95" customHeight="1">
      <c r="B15280" s="16"/>
    </row>
    <row r="15281" spans="2:2" ht="13.95" customHeight="1">
      <c r="B15281" s="16"/>
    </row>
    <row r="15282" spans="2:2" ht="13.95" customHeight="1">
      <c r="B15282" s="16"/>
    </row>
    <row r="15283" spans="2:2" ht="13.95" customHeight="1">
      <c r="B15283" s="16"/>
    </row>
    <row r="15284" spans="2:2" ht="13.95" customHeight="1">
      <c r="B15284" s="16"/>
    </row>
    <row r="15285" spans="2:2" ht="13.95" customHeight="1">
      <c r="B15285" s="16"/>
    </row>
    <row r="15286" spans="2:2" ht="13.95" customHeight="1">
      <c r="B15286" s="16"/>
    </row>
    <row r="15287" spans="2:2" ht="13.95" customHeight="1">
      <c r="B15287" s="16"/>
    </row>
    <row r="15288" spans="2:2" ht="13.95" customHeight="1">
      <c r="B15288" s="16"/>
    </row>
    <row r="15289" spans="2:2" ht="13.95" customHeight="1">
      <c r="B15289" s="16"/>
    </row>
    <row r="15290" spans="2:2" ht="13.95" customHeight="1">
      <c r="B15290" s="16"/>
    </row>
    <row r="15291" spans="2:2" ht="13.95" customHeight="1">
      <c r="B15291" s="16"/>
    </row>
    <row r="15292" spans="2:2" ht="13.95" customHeight="1">
      <c r="B15292" s="16"/>
    </row>
    <row r="15293" spans="2:2" ht="13.95" customHeight="1">
      <c r="B15293" s="16"/>
    </row>
    <row r="15294" spans="2:2" ht="13.95" customHeight="1">
      <c r="B15294" s="16"/>
    </row>
    <row r="15295" spans="2:2" ht="13.95" customHeight="1">
      <c r="B15295" s="16"/>
    </row>
    <row r="15296" spans="2:2" ht="13.95" customHeight="1">
      <c r="B15296" s="16"/>
    </row>
    <row r="15297" spans="2:2" ht="13.95" customHeight="1">
      <c r="B15297" s="16"/>
    </row>
    <row r="15298" spans="2:2" ht="13.95" customHeight="1">
      <c r="B15298" s="16"/>
    </row>
    <row r="15299" spans="2:2" ht="13.95" customHeight="1">
      <c r="B15299" s="16"/>
    </row>
    <row r="15300" spans="2:2" ht="13.95" customHeight="1">
      <c r="B15300" s="16"/>
    </row>
    <row r="15301" spans="2:2" ht="13.95" customHeight="1">
      <c r="B15301" s="16"/>
    </row>
    <row r="15302" spans="2:2" ht="13.95" customHeight="1">
      <c r="B15302" s="16"/>
    </row>
    <row r="15303" spans="2:2" ht="13.95" customHeight="1">
      <c r="B15303" s="16"/>
    </row>
    <row r="15304" spans="2:2" ht="13.95" customHeight="1">
      <c r="B15304" s="16"/>
    </row>
    <row r="15305" spans="2:2" ht="13.95" customHeight="1">
      <c r="B15305" s="16"/>
    </row>
    <row r="15306" spans="2:2" ht="13.95" customHeight="1">
      <c r="B15306" s="16"/>
    </row>
    <row r="15307" spans="2:2" ht="13.95" customHeight="1">
      <c r="B15307" s="16"/>
    </row>
    <row r="15308" spans="2:2" ht="13.95" customHeight="1">
      <c r="B15308" s="16"/>
    </row>
    <row r="15309" spans="2:2" ht="13.95" customHeight="1">
      <c r="B15309" s="16"/>
    </row>
    <row r="15310" spans="2:2" ht="13.95" customHeight="1">
      <c r="B15310" s="16"/>
    </row>
    <row r="15311" spans="2:2" ht="13.95" customHeight="1">
      <c r="B15311" s="16"/>
    </row>
    <row r="15312" spans="2:2" ht="13.95" customHeight="1">
      <c r="B15312" s="16"/>
    </row>
    <row r="15313" spans="2:2" ht="13.95" customHeight="1">
      <c r="B15313" s="16"/>
    </row>
    <row r="15314" spans="2:2" ht="13.95" customHeight="1">
      <c r="B15314" s="16"/>
    </row>
    <row r="15315" spans="2:2" ht="13.95" customHeight="1">
      <c r="B15315" s="16"/>
    </row>
    <row r="15316" spans="2:2" ht="13.95" customHeight="1">
      <c r="B15316" s="16"/>
    </row>
    <row r="15317" spans="2:2" ht="13.95" customHeight="1">
      <c r="B15317" s="16"/>
    </row>
    <row r="15318" spans="2:2" ht="13.95" customHeight="1">
      <c r="B15318" s="16"/>
    </row>
    <row r="15319" spans="2:2" ht="13.95" customHeight="1">
      <c r="B15319" s="16"/>
    </row>
    <row r="15320" spans="2:2" ht="13.95" customHeight="1">
      <c r="B15320" s="16"/>
    </row>
    <row r="15321" spans="2:2" ht="13.95" customHeight="1">
      <c r="B15321" s="16"/>
    </row>
    <row r="15322" spans="2:2" ht="13.95" customHeight="1">
      <c r="B15322" s="16"/>
    </row>
    <row r="15323" spans="2:2" ht="13.95" customHeight="1">
      <c r="B15323" s="16"/>
    </row>
    <row r="15324" spans="2:2" ht="13.95" customHeight="1">
      <c r="B15324" s="16"/>
    </row>
    <row r="15325" spans="2:2" ht="13.95" customHeight="1">
      <c r="B15325" s="16"/>
    </row>
    <row r="15326" spans="2:2" ht="13.95" customHeight="1">
      <c r="B15326" s="16"/>
    </row>
    <row r="15327" spans="2:2" ht="13.95" customHeight="1">
      <c r="B15327" s="16"/>
    </row>
    <row r="15328" spans="2:2" ht="13.95" customHeight="1">
      <c r="B15328" s="16"/>
    </row>
    <row r="15329" spans="2:2" ht="13.95" customHeight="1">
      <c r="B15329" s="16"/>
    </row>
    <row r="15330" spans="2:2" ht="13.95" customHeight="1">
      <c r="B15330" s="16"/>
    </row>
    <row r="15331" spans="2:2" ht="13.95" customHeight="1">
      <c r="B15331" s="16"/>
    </row>
    <row r="15332" spans="2:2" ht="13.95" customHeight="1">
      <c r="B15332" s="16"/>
    </row>
    <row r="15333" spans="2:2" ht="13.95" customHeight="1">
      <c r="B15333" s="16"/>
    </row>
    <row r="15334" spans="2:2" ht="13.95" customHeight="1">
      <c r="B15334" s="16"/>
    </row>
    <row r="15335" spans="2:2" ht="13.95" customHeight="1">
      <c r="B15335" s="16"/>
    </row>
    <row r="15336" spans="2:2" ht="13.95" customHeight="1">
      <c r="B15336" s="16"/>
    </row>
    <row r="15337" spans="2:2" ht="13.95" customHeight="1">
      <c r="B15337" s="16"/>
    </row>
    <row r="15338" spans="2:2" ht="13.95" customHeight="1">
      <c r="B15338" s="16"/>
    </row>
    <row r="15339" spans="2:2" ht="13.95" customHeight="1">
      <c r="B15339" s="16"/>
    </row>
    <row r="15340" spans="2:2" ht="13.95" customHeight="1">
      <c r="B15340" s="16"/>
    </row>
    <row r="15341" spans="2:2" ht="13.95" customHeight="1">
      <c r="B15341" s="16"/>
    </row>
    <row r="15342" spans="2:2" ht="13.95" customHeight="1">
      <c r="B15342" s="16"/>
    </row>
    <row r="15343" spans="2:2" ht="13.95" customHeight="1">
      <c r="B15343" s="16"/>
    </row>
    <row r="15344" spans="2:2" ht="13.95" customHeight="1">
      <c r="B15344" s="16"/>
    </row>
    <row r="15345" spans="2:2" ht="13.95" customHeight="1">
      <c r="B15345" s="16"/>
    </row>
    <row r="15346" spans="2:2" ht="13.95" customHeight="1">
      <c r="B15346" s="16"/>
    </row>
    <row r="15347" spans="2:2" ht="13.95" customHeight="1">
      <c r="B15347" s="16"/>
    </row>
    <row r="15348" spans="2:2" ht="13.95" customHeight="1">
      <c r="B15348" s="16"/>
    </row>
    <row r="15349" spans="2:2" ht="13.95" customHeight="1">
      <c r="B15349" s="16"/>
    </row>
    <row r="15350" spans="2:2" ht="13.95" customHeight="1">
      <c r="B15350" s="16"/>
    </row>
    <row r="15351" spans="2:2" ht="13.95" customHeight="1">
      <c r="B15351" s="16"/>
    </row>
    <row r="15352" spans="2:2" ht="13.95" customHeight="1">
      <c r="B15352" s="16"/>
    </row>
    <row r="15353" spans="2:2" ht="13.95" customHeight="1">
      <c r="B15353" s="16"/>
    </row>
    <row r="15354" spans="2:2" ht="13.95" customHeight="1">
      <c r="B15354" s="16"/>
    </row>
    <row r="15355" spans="2:2" ht="13.95" customHeight="1">
      <c r="B15355" s="16"/>
    </row>
    <row r="15356" spans="2:2" ht="13.95" customHeight="1">
      <c r="B15356" s="16"/>
    </row>
    <row r="15357" spans="2:2" ht="13.95" customHeight="1">
      <c r="B15357" s="16"/>
    </row>
    <row r="15358" spans="2:2" ht="13.95" customHeight="1">
      <c r="B15358" s="16"/>
    </row>
    <row r="15359" spans="2:2" ht="13.95" customHeight="1">
      <c r="B15359" s="16"/>
    </row>
    <row r="15360" spans="2:2" ht="13.95" customHeight="1">
      <c r="B15360" s="16"/>
    </row>
    <row r="15361" spans="2:2" ht="13.95" customHeight="1">
      <c r="B15361" s="16"/>
    </row>
    <row r="15362" spans="2:2" ht="13.95" customHeight="1">
      <c r="B15362" s="16"/>
    </row>
    <row r="15363" spans="2:2" ht="13.95" customHeight="1">
      <c r="B15363" s="16"/>
    </row>
    <row r="15364" spans="2:2" ht="13.95" customHeight="1">
      <c r="B15364" s="16"/>
    </row>
    <row r="15365" spans="2:2" ht="13.95" customHeight="1">
      <c r="B15365" s="16"/>
    </row>
    <row r="15366" spans="2:2" ht="13.95" customHeight="1">
      <c r="B15366" s="16"/>
    </row>
    <row r="15367" spans="2:2" ht="13.95" customHeight="1">
      <c r="B15367" s="16"/>
    </row>
    <row r="15368" spans="2:2" ht="13.95" customHeight="1">
      <c r="B15368" s="16"/>
    </row>
    <row r="15369" spans="2:2" ht="13.95" customHeight="1">
      <c r="B15369" s="16"/>
    </row>
    <row r="15370" spans="2:2" ht="13.95" customHeight="1">
      <c r="B15370" s="16"/>
    </row>
    <row r="15371" spans="2:2" ht="13.95" customHeight="1">
      <c r="B15371" s="16"/>
    </row>
    <row r="15372" spans="2:2" ht="13.95" customHeight="1">
      <c r="B15372" s="16"/>
    </row>
    <row r="15373" spans="2:2" ht="13.95" customHeight="1">
      <c r="B15373" s="16"/>
    </row>
    <row r="15374" spans="2:2" ht="13.95" customHeight="1">
      <c r="B15374" s="16"/>
    </row>
    <row r="15375" spans="2:2" ht="13.95" customHeight="1">
      <c r="B15375" s="16"/>
    </row>
    <row r="15376" spans="2:2" ht="13.95" customHeight="1">
      <c r="B15376" s="16"/>
    </row>
    <row r="15377" spans="2:2" ht="13.95" customHeight="1">
      <c r="B15377" s="16"/>
    </row>
    <row r="15378" spans="2:2" ht="13.95" customHeight="1">
      <c r="B15378" s="16"/>
    </row>
    <row r="15379" spans="2:2" ht="13.95" customHeight="1">
      <c r="B15379" s="16"/>
    </row>
    <row r="15380" spans="2:2" ht="13.95" customHeight="1">
      <c r="B15380" s="16"/>
    </row>
    <row r="15381" spans="2:2" ht="13.95" customHeight="1">
      <c r="B15381" s="16"/>
    </row>
    <row r="15382" spans="2:2" ht="13.95" customHeight="1">
      <c r="B15382" s="16"/>
    </row>
    <row r="15383" spans="2:2" ht="13.95" customHeight="1">
      <c r="B15383" s="16"/>
    </row>
    <row r="15384" spans="2:2" ht="13.95" customHeight="1">
      <c r="B15384" s="16"/>
    </row>
    <row r="15385" spans="2:2" ht="13.95" customHeight="1">
      <c r="B15385" s="16"/>
    </row>
    <row r="15386" spans="2:2" ht="13.95" customHeight="1">
      <c r="B15386" s="16"/>
    </row>
    <row r="15387" spans="2:2" ht="13.95" customHeight="1">
      <c r="B15387" s="16"/>
    </row>
    <row r="15388" spans="2:2" ht="13.95" customHeight="1">
      <c r="B15388" s="16"/>
    </row>
    <row r="15389" spans="2:2" ht="13.95" customHeight="1">
      <c r="B15389" s="16"/>
    </row>
    <row r="15390" spans="2:2" ht="13.95" customHeight="1">
      <c r="B15390" s="16"/>
    </row>
    <row r="15391" spans="2:2" ht="13.95" customHeight="1">
      <c r="B15391" s="16"/>
    </row>
    <row r="15392" spans="2:2" ht="13.95" customHeight="1">
      <c r="B15392" s="16"/>
    </row>
    <row r="15393" spans="2:2" ht="13.95" customHeight="1">
      <c r="B15393" s="16"/>
    </row>
    <row r="15394" spans="2:2" ht="13.95" customHeight="1">
      <c r="B15394" s="16"/>
    </row>
    <row r="15395" spans="2:2" ht="13.95" customHeight="1">
      <c r="B15395" s="16"/>
    </row>
    <row r="15396" spans="2:2" ht="13.95" customHeight="1">
      <c r="B15396" s="16"/>
    </row>
    <row r="15397" spans="2:2" ht="13.95" customHeight="1">
      <c r="B15397" s="16"/>
    </row>
    <row r="15398" spans="2:2" ht="13.95" customHeight="1">
      <c r="B15398" s="16"/>
    </row>
    <row r="15399" spans="2:2" ht="13.95" customHeight="1">
      <c r="B15399" s="16"/>
    </row>
    <row r="15400" spans="2:2" ht="13.95" customHeight="1">
      <c r="B15400" s="16"/>
    </row>
    <row r="15401" spans="2:2" ht="13.95" customHeight="1">
      <c r="B15401" s="16"/>
    </row>
    <row r="15402" spans="2:2" ht="13.95" customHeight="1">
      <c r="B15402" s="16"/>
    </row>
    <row r="15403" spans="2:2" ht="13.95" customHeight="1">
      <c r="B15403" s="16"/>
    </row>
    <row r="15404" spans="2:2" ht="13.95" customHeight="1">
      <c r="B15404" s="16"/>
    </row>
    <row r="15405" spans="2:2" ht="13.95" customHeight="1">
      <c r="B15405" s="16"/>
    </row>
    <row r="15406" spans="2:2" ht="13.95" customHeight="1">
      <c r="B15406" s="16"/>
    </row>
    <row r="15407" spans="2:2" ht="13.95" customHeight="1">
      <c r="B15407" s="16"/>
    </row>
    <row r="15408" spans="2:2" ht="13.95" customHeight="1">
      <c r="B15408" s="16"/>
    </row>
    <row r="15409" spans="2:2" ht="13.95" customHeight="1">
      <c r="B15409" s="16"/>
    </row>
    <row r="15410" spans="2:2" ht="13.95" customHeight="1">
      <c r="B15410" s="16"/>
    </row>
    <row r="15411" spans="2:2" ht="13.95" customHeight="1">
      <c r="B15411" s="16"/>
    </row>
    <row r="15412" spans="2:2" ht="13.95" customHeight="1">
      <c r="B15412" s="16"/>
    </row>
    <row r="15413" spans="2:2" ht="13.95" customHeight="1">
      <c r="B15413" s="16"/>
    </row>
    <row r="15414" spans="2:2" ht="13.95" customHeight="1">
      <c r="B15414" s="16"/>
    </row>
    <row r="15415" spans="2:2" ht="13.95" customHeight="1">
      <c r="B15415" s="16"/>
    </row>
    <row r="15416" spans="2:2" ht="13.95" customHeight="1">
      <c r="B15416" s="16"/>
    </row>
    <row r="15417" spans="2:2" ht="13.95" customHeight="1">
      <c r="B15417" s="16"/>
    </row>
    <row r="15418" spans="2:2" ht="13.95" customHeight="1">
      <c r="B15418" s="16"/>
    </row>
    <row r="15419" spans="2:2" ht="13.95" customHeight="1">
      <c r="B15419" s="16"/>
    </row>
    <row r="15420" spans="2:2" ht="13.95" customHeight="1">
      <c r="B15420" s="16"/>
    </row>
    <row r="15421" spans="2:2" ht="13.95" customHeight="1">
      <c r="B15421" s="16"/>
    </row>
    <row r="15422" spans="2:2" ht="13.95" customHeight="1">
      <c r="B15422" s="16"/>
    </row>
    <row r="15423" spans="2:2" ht="13.95" customHeight="1">
      <c r="B15423" s="16"/>
    </row>
    <row r="15424" spans="2:2" ht="13.95" customHeight="1">
      <c r="B15424" s="16"/>
    </row>
    <row r="15425" spans="2:2" ht="13.95" customHeight="1">
      <c r="B15425" s="16"/>
    </row>
    <row r="15426" spans="2:2" ht="13.95" customHeight="1">
      <c r="B15426" s="16"/>
    </row>
    <row r="15427" spans="2:2" ht="13.95" customHeight="1">
      <c r="B15427" s="16"/>
    </row>
    <row r="15428" spans="2:2" ht="13.95" customHeight="1">
      <c r="B15428" s="16"/>
    </row>
    <row r="15429" spans="2:2" ht="13.95" customHeight="1">
      <c r="B15429" s="16"/>
    </row>
    <row r="15430" spans="2:2" ht="13.95" customHeight="1">
      <c r="B15430" s="16"/>
    </row>
    <row r="15431" spans="2:2" ht="13.95" customHeight="1">
      <c r="B15431" s="16"/>
    </row>
    <row r="15432" spans="2:2" ht="13.95" customHeight="1">
      <c r="B15432" s="16"/>
    </row>
    <row r="15433" spans="2:2" ht="13.95" customHeight="1">
      <c r="B15433" s="16"/>
    </row>
    <row r="15434" spans="2:2" ht="13.95" customHeight="1">
      <c r="B15434" s="16"/>
    </row>
    <row r="15435" spans="2:2" ht="13.95" customHeight="1">
      <c r="B15435" s="16"/>
    </row>
    <row r="15436" spans="2:2" ht="13.95" customHeight="1">
      <c r="B15436" s="16"/>
    </row>
    <row r="15437" spans="2:2" ht="13.95" customHeight="1">
      <c r="B15437" s="16"/>
    </row>
    <row r="15438" spans="2:2" ht="13.95" customHeight="1">
      <c r="B15438" s="16"/>
    </row>
    <row r="15439" spans="2:2" ht="13.95" customHeight="1">
      <c r="B15439" s="16"/>
    </row>
    <row r="15440" spans="2:2" ht="13.95" customHeight="1">
      <c r="B15440" s="16"/>
    </row>
    <row r="15441" spans="2:2" ht="13.95" customHeight="1">
      <c r="B15441" s="16"/>
    </row>
    <row r="15442" spans="2:2" ht="13.95" customHeight="1">
      <c r="B15442" s="16"/>
    </row>
    <row r="15443" spans="2:2" ht="13.95" customHeight="1">
      <c r="B15443" s="16"/>
    </row>
    <row r="15444" spans="2:2" ht="13.95" customHeight="1">
      <c r="B15444" s="16"/>
    </row>
    <row r="15445" spans="2:2" ht="13.95" customHeight="1">
      <c r="B15445" s="16"/>
    </row>
    <row r="15446" spans="2:2" ht="13.95" customHeight="1">
      <c r="B15446" s="16"/>
    </row>
    <row r="15447" spans="2:2" ht="13.95" customHeight="1">
      <c r="B15447" s="16"/>
    </row>
    <row r="15448" spans="2:2" ht="13.95" customHeight="1">
      <c r="B15448" s="16"/>
    </row>
    <row r="15449" spans="2:2" ht="13.95" customHeight="1">
      <c r="B15449" s="16"/>
    </row>
    <row r="15450" spans="2:2" ht="13.95" customHeight="1">
      <c r="B15450" s="16"/>
    </row>
    <row r="15451" spans="2:2" ht="13.95" customHeight="1">
      <c r="B15451" s="16"/>
    </row>
    <row r="15452" spans="2:2" ht="13.95" customHeight="1">
      <c r="B15452" s="16"/>
    </row>
    <row r="15453" spans="2:2" ht="13.95" customHeight="1">
      <c r="B15453" s="16"/>
    </row>
    <row r="15454" spans="2:2" ht="13.95" customHeight="1">
      <c r="B15454" s="16"/>
    </row>
    <row r="15455" spans="2:2" ht="13.95" customHeight="1">
      <c r="B15455" s="16"/>
    </row>
    <row r="15456" spans="2:2" ht="13.95" customHeight="1">
      <c r="B15456" s="16"/>
    </row>
    <row r="15457" spans="2:2" ht="13.95" customHeight="1">
      <c r="B15457" s="16"/>
    </row>
    <row r="15458" spans="2:2" ht="13.95" customHeight="1">
      <c r="B15458" s="16"/>
    </row>
    <row r="15459" spans="2:2" ht="13.95" customHeight="1">
      <c r="B15459" s="16"/>
    </row>
    <row r="15460" spans="2:2" ht="13.95" customHeight="1">
      <c r="B15460" s="16"/>
    </row>
    <row r="15461" spans="2:2" ht="13.95" customHeight="1">
      <c r="B15461" s="16"/>
    </row>
    <row r="15462" spans="2:2" ht="13.95" customHeight="1">
      <c r="B15462" s="16"/>
    </row>
    <row r="15463" spans="2:2" ht="13.95" customHeight="1">
      <c r="B15463" s="16"/>
    </row>
    <row r="15464" spans="2:2" ht="13.95" customHeight="1">
      <c r="B15464" s="16"/>
    </row>
    <row r="15465" spans="2:2" ht="13.95" customHeight="1">
      <c r="B15465" s="16"/>
    </row>
    <row r="15466" spans="2:2" ht="13.95" customHeight="1">
      <c r="B15466" s="16"/>
    </row>
    <row r="15467" spans="2:2" ht="13.95" customHeight="1">
      <c r="B15467" s="16"/>
    </row>
    <row r="15468" spans="2:2" ht="13.95" customHeight="1">
      <c r="B15468" s="16"/>
    </row>
    <row r="15469" spans="2:2" ht="13.95" customHeight="1">
      <c r="B15469" s="16"/>
    </row>
    <row r="15470" spans="2:2" ht="13.95" customHeight="1">
      <c r="B15470" s="16"/>
    </row>
    <row r="15471" spans="2:2" ht="13.95" customHeight="1">
      <c r="B15471" s="16"/>
    </row>
    <row r="15472" spans="2:2" ht="13.95" customHeight="1">
      <c r="B15472" s="16"/>
    </row>
    <row r="15473" spans="2:2" ht="13.95" customHeight="1">
      <c r="B15473" s="16"/>
    </row>
    <row r="15474" spans="2:2" ht="13.95" customHeight="1">
      <c r="B15474" s="16"/>
    </row>
    <row r="15475" spans="2:2" ht="13.95" customHeight="1">
      <c r="B15475" s="16"/>
    </row>
    <row r="15476" spans="2:2" ht="13.95" customHeight="1">
      <c r="B15476" s="16"/>
    </row>
    <row r="15477" spans="2:2" ht="13.95" customHeight="1">
      <c r="B15477" s="16"/>
    </row>
    <row r="15478" spans="2:2" ht="13.95" customHeight="1">
      <c r="B15478" s="16"/>
    </row>
    <row r="15479" spans="2:2" ht="13.95" customHeight="1">
      <c r="B15479" s="16"/>
    </row>
    <row r="15480" spans="2:2" ht="13.95" customHeight="1">
      <c r="B15480" s="16"/>
    </row>
    <row r="15481" spans="2:2" ht="13.95" customHeight="1">
      <c r="B15481" s="16"/>
    </row>
    <row r="15482" spans="2:2" ht="13.95" customHeight="1">
      <c r="B15482" s="16"/>
    </row>
    <row r="15483" spans="2:2" ht="13.95" customHeight="1">
      <c r="B15483" s="16"/>
    </row>
    <row r="15484" spans="2:2" ht="13.95" customHeight="1">
      <c r="B15484" s="16"/>
    </row>
    <row r="15485" spans="2:2" ht="13.95" customHeight="1">
      <c r="B15485" s="16"/>
    </row>
    <row r="15486" spans="2:2" ht="13.95" customHeight="1">
      <c r="B15486" s="16"/>
    </row>
    <row r="15487" spans="2:2" ht="13.95" customHeight="1">
      <c r="B15487" s="16"/>
    </row>
    <row r="15488" spans="2:2" ht="13.95" customHeight="1">
      <c r="B15488" s="16"/>
    </row>
    <row r="15489" spans="2:2" ht="13.95" customHeight="1">
      <c r="B15489" s="16"/>
    </row>
    <row r="15490" spans="2:2" ht="13.95" customHeight="1">
      <c r="B15490" s="16"/>
    </row>
    <row r="15491" spans="2:2" ht="13.95" customHeight="1">
      <c r="B15491" s="16"/>
    </row>
    <row r="15492" spans="2:2" ht="13.95" customHeight="1">
      <c r="B15492" s="16"/>
    </row>
    <row r="15493" spans="2:2" ht="13.95" customHeight="1">
      <c r="B15493" s="16"/>
    </row>
    <row r="15494" spans="2:2" ht="13.95" customHeight="1">
      <c r="B15494" s="16"/>
    </row>
    <row r="15495" spans="2:2" ht="13.95" customHeight="1">
      <c r="B15495" s="16"/>
    </row>
    <row r="15496" spans="2:2" ht="13.95" customHeight="1">
      <c r="B15496" s="16"/>
    </row>
    <row r="15497" spans="2:2" ht="13.95" customHeight="1">
      <c r="B15497" s="16"/>
    </row>
    <row r="15498" spans="2:2" ht="13.95" customHeight="1">
      <c r="B15498" s="16"/>
    </row>
    <row r="15499" spans="2:2" ht="13.95" customHeight="1">
      <c r="B15499" s="16"/>
    </row>
    <row r="15500" spans="2:2" ht="13.95" customHeight="1">
      <c r="B15500" s="16"/>
    </row>
    <row r="15501" spans="2:2" ht="13.95" customHeight="1">
      <c r="B15501" s="16"/>
    </row>
    <row r="15502" spans="2:2" ht="13.95" customHeight="1">
      <c r="B15502" s="16"/>
    </row>
    <row r="15503" spans="2:2" ht="13.95" customHeight="1">
      <c r="B15503" s="16"/>
    </row>
    <row r="15504" spans="2:2" ht="13.95" customHeight="1">
      <c r="B15504" s="16"/>
    </row>
    <row r="15505" spans="2:2" ht="13.95" customHeight="1">
      <c r="B15505" s="16"/>
    </row>
    <row r="15506" spans="2:2" ht="13.95" customHeight="1">
      <c r="B15506" s="16"/>
    </row>
    <row r="15507" spans="2:2" ht="13.95" customHeight="1">
      <c r="B15507" s="16"/>
    </row>
    <row r="15508" spans="2:2" ht="13.95" customHeight="1">
      <c r="B15508" s="16"/>
    </row>
    <row r="15509" spans="2:2" ht="13.95" customHeight="1">
      <c r="B15509" s="16"/>
    </row>
    <row r="15510" spans="2:2" ht="13.95" customHeight="1">
      <c r="B15510" s="16"/>
    </row>
    <row r="15511" spans="2:2" ht="13.95" customHeight="1">
      <c r="B15511" s="16"/>
    </row>
    <row r="15512" spans="2:2" ht="13.95" customHeight="1">
      <c r="B15512" s="16"/>
    </row>
    <row r="15513" spans="2:2" ht="13.95" customHeight="1">
      <c r="B15513" s="16"/>
    </row>
    <row r="15514" spans="2:2" ht="13.95" customHeight="1">
      <c r="B15514" s="16"/>
    </row>
    <row r="15515" spans="2:2" ht="13.95" customHeight="1">
      <c r="B15515" s="16"/>
    </row>
    <row r="15516" spans="2:2" ht="13.95" customHeight="1">
      <c r="B15516" s="16"/>
    </row>
    <row r="15517" spans="2:2" ht="13.95" customHeight="1">
      <c r="B15517" s="16"/>
    </row>
    <row r="15518" spans="2:2" ht="13.95" customHeight="1">
      <c r="B15518" s="16"/>
    </row>
    <row r="15519" spans="2:2" ht="13.95" customHeight="1">
      <c r="B15519" s="16"/>
    </row>
    <row r="15520" spans="2:2" ht="13.95" customHeight="1">
      <c r="B15520" s="16"/>
    </row>
    <row r="15521" spans="2:2" ht="13.95" customHeight="1">
      <c r="B15521" s="16"/>
    </row>
    <row r="15522" spans="2:2" ht="13.95" customHeight="1">
      <c r="B15522" s="16"/>
    </row>
    <row r="15523" spans="2:2" ht="13.95" customHeight="1">
      <c r="B15523" s="16"/>
    </row>
    <row r="15524" spans="2:2" ht="13.95" customHeight="1">
      <c r="B15524" s="16"/>
    </row>
    <row r="15525" spans="2:2" ht="13.95" customHeight="1">
      <c r="B15525" s="16"/>
    </row>
    <row r="15526" spans="2:2" ht="13.95" customHeight="1">
      <c r="B15526" s="16"/>
    </row>
    <row r="15527" spans="2:2" ht="13.95" customHeight="1">
      <c r="B15527" s="16"/>
    </row>
    <row r="15528" spans="2:2" ht="13.95" customHeight="1">
      <c r="B15528" s="16"/>
    </row>
    <row r="15529" spans="2:2" ht="13.95" customHeight="1">
      <c r="B15529" s="16"/>
    </row>
    <row r="15530" spans="2:2" ht="13.95" customHeight="1">
      <c r="B15530" s="16"/>
    </row>
    <row r="15531" spans="2:2" ht="13.95" customHeight="1">
      <c r="B15531" s="16"/>
    </row>
    <row r="15532" spans="2:2" ht="13.95" customHeight="1">
      <c r="B15532" s="16"/>
    </row>
    <row r="15533" spans="2:2" ht="13.95" customHeight="1">
      <c r="B15533" s="16"/>
    </row>
    <row r="15534" spans="2:2" ht="13.95" customHeight="1">
      <c r="B15534" s="16"/>
    </row>
    <row r="15535" spans="2:2" ht="13.95" customHeight="1">
      <c r="B15535" s="16"/>
    </row>
    <row r="15536" spans="2:2" ht="13.95" customHeight="1">
      <c r="B15536" s="16"/>
    </row>
    <row r="15537" spans="2:2" ht="13.95" customHeight="1">
      <c r="B15537" s="16"/>
    </row>
    <row r="15538" spans="2:2" ht="13.95" customHeight="1">
      <c r="B15538" s="16"/>
    </row>
    <row r="15539" spans="2:2" ht="13.95" customHeight="1">
      <c r="B15539" s="16"/>
    </row>
    <row r="15540" spans="2:2" ht="13.95" customHeight="1">
      <c r="B15540" s="16"/>
    </row>
    <row r="15541" spans="2:2" ht="13.95" customHeight="1">
      <c r="B15541" s="16"/>
    </row>
    <row r="15542" spans="2:2" ht="13.95" customHeight="1">
      <c r="B15542" s="16"/>
    </row>
    <row r="15543" spans="2:2" ht="13.95" customHeight="1">
      <c r="B15543" s="16"/>
    </row>
    <row r="15544" spans="2:2" ht="13.95" customHeight="1">
      <c r="B15544" s="16"/>
    </row>
    <row r="15545" spans="2:2" ht="13.95" customHeight="1">
      <c r="B15545" s="16"/>
    </row>
    <row r="15546" spans="2:2" ht="13.95" customHeight="1">
      <c r="B15546" s="16"/>
    </row>
    <row r="15547" spans="2:2" ht="13.95" customHeight="1">
      <c r="B15547" s="16"/>
    </row>
    <row r="15548" spans="2:2" ht="13.95" customHeight="1">
      <c r="B15548" s="16"/>
    </row>
    <row r="15549" spans="2:2" ht="13.95" customHeight="1">
      <c r="B15549" s="16"/>
    </row>
    <row r="15550" spans="2:2" ht="13.95" customHeight="1">
      <c r="B15550" s="16"/>
    </row>
    <row r="15551" spans="2:2" ht="13.95" customHeight="1">
      <c r="B15551" s="16"/>
    </row>
    <row r="15552" spans="2:2" ht="13.95" customHeight="1">
      <c r="B15552" s="16"/>
    </row>
    <row r="15553" spans="2:2" ht="13.95" customHeight="1">
      <c r="B15553" s="16"/>
    </row>
    <row r="15554" spans="2:2" ht="13.95" customHeight="1">
      <c r="B15554" s="16"/>
    </row>
    <row r="15555" spans="2:2" ht="13.95" customHeight="1">
      <c r="B15555" s="16"/>
    </row>
    <row r="15556" spans="2:2" ht="13.95" customHeight="1">
      <c r="B15556" s="16"/>
    </row>
    <row r="15557" spans="2:2" ht="13.95" customHeight="1">
      <c r="B15557" s="16"/>
    </row>
    <row r="15558" spans="2:2" ht="13.95" customHeight="1">
      <c r="B15558" s="16"/>
    </row>
    <row r="15559" spans="2:2" ht="13.95" customHeight="1">
      <c r="B15559" s="16"/>
    </row>
    <row r="15560" spans="2:2" ht="13.95" customHeight="1">
      <c r="B15560" s="16"/>
    </row>
    <row r="15561" spans="2:2" ht="13.95" customHeight="1">
      <c r="B15561" s="16"/>
    </row>
    <row r="15562" spans="2:2" ht="13.95" customHeight="1">
      <c r="B15562" s="16"/>
    </row>
    <row r="15563" spans="2:2" ht="13.95" customHeight="1">
      <c r="B15563" s="16"/>
    </row>
    <row r="15564" spans="2:2" ht="13.95" customHeight="1">
      <c r="B15564" s="16"/>
    </row>
    <row r="15565" spans="2:2" ht="13.95" customHeight="1">
      <c r="B15565" s="16"/>
    </row>
    <row r="15566" spans="2:2" ht="13.95" customHeight="1">
      <c r="B15566" s="16"/>
    </row>
    <row r="15567" spans="2:2" ht="13.95" customHeight="1">
      <c r="B15567" s="16"/>
    </row>
    <row r="15568" spans="2:2" ht="13.95" customHeight="1">
      <c r="B15568" s="16"/>
    </row>
    <row r="15569" spans="2:2" ht="13.95" customHeight="1">
      <c r="B15569" s="16"/>
    </row>
    <row r="15570" spans="2:2" ht="13.95" customHeight="1">
      <c r="B15570" s="16"/>
    </row>
    <row r="15571" spans="2:2" ht="13.95" customHeight="1">
      <c r="B15571" s="16"/>
    </row>
    <row r="15572" spans="2:2" ht="13.95" customHeight="1">
      <c r="B15572" s="16"/>
    </row>
    <row r="15573" spans="2:2" ht="13.95" customHeight="1">
      <c r="B15573" s="16"/>
    </row>
    <row r="15574" spans="2:2" ht="13.95" customHeight="1">
      <c r="B15574" s="16"/>
    </row>
    <row r="15575" spans="2:2" ht="13.95" customHeight="1">
      <c r="B15575" s="16"/>
    </row>
    <row r="15576" spans="2:2" ht="13.95" customHeight="1">
      <c r="B15576" s="16"/>
    </row>
    <row r="15577" spans="2:2" ht="13.95" customHeight="1">
      <c r="B15577" s="16"/>
    </row>
    <row r="15578" spans="2:2" ht="13.95" customHeight="1">
      <c r="B15578" s="16"/>
    </row>
    <row r="15579" spans="2:2" ht="13.95" customHeight="1">
      <c r="B15579" s="16"/>
    </row>
    <row r="15580" spans="2:2" ht="13.95" customHeight="1">
      <c r="B15580" s="16"/>
    </row>
    <row r="15581" spans="2:2" ht="13.95" customHeight="1">
      <c r="B15581" s="16"/>
    </row>
    <row r="15582" spans="2:2" ht="13.95" customHeight="1">
      <c r="B15582" s="16"/>
    </row>
    <row r="15583" spans="2:2" ht="13.95" customHeight="1">
      <c r="B15583" s="16"/>
    </row>
    <row r="15584" spans="2:2" ht="13.95" customHeight="1">
      <c r="B15584" s="16"/>
    </row>
    <row r="15585" spans="2:2" ht="13.95" customHeight="1">
      <c r="B15585" s="16"/>
    </row>
    <row r="15586" spans="2:2" ht="13.95" customHeight="1">
      <c r="B15586" s="16"/>
    </row>
    <row r="15587" spans="2:2" ht="13.95" customHeight="1">
      <c r="B15587" s="16"/>
    </row>
    <row r="15588" spans="2:2" ht="13.95" customHeight="1">
      <c r="B15588" s="16"/>
    </row>
    <row r="15589" spans="2:2" ht="13.95" customHeight="1">
      <c r="B15589" s="16"/>
    </row>
    <row r="15590" spans="2:2" ht="13.95" customHeight="1">
      <c r="B15590" s="16"/>
    </row>
    <row r="15591" spans="2:2" ht="13.95" customHeight="1">
      <c r="B15591" s="16"/>
    </row>
    <row r="15592" spans="2:2" ht="13.95" customHeight="1">
      <c r="B15592" s="16"/>
    </row>
    <row r="15593" spans="2:2" ht="13.95" customHeight="1">
      <c r="B15593" s="16"/>
    </row>
    <row r="15594" spans="2:2" ht="13.95" customHeight="1">
      <c r="B15594" s="16"/>
    </row>
    <row r="15595" spans="2:2" ht="13.95" customHeight="1">
      <c r="B15595" s="16"/>
    </row>
    <row r="15596" spans="2:2" ht="13.95" customHeight="1">
      <c r="B15596" s="16"/>
    </row>
    <row r="15597" spans="2:2" ht="13.95" customHeight="1">
      <c r="B15597" s="16"/>
    </row>
    <row r="15598" spans="2:2" ht="13.95" customHeight="1">
      <c r="B15598" s="16"/>
    </row>
    <row r="15599" spans="2:2" ht="13.95" customHeight="1">
      <c r="B15599" s="16"/>
    </row>
    <row r="15600" spans="2:2" ht="13.95" customHeight="1">
      <c r="B15600" s="16"/>
    </row>
    <row r="15601" spans="2:2" ht="13.95" customHeight="1">
      <c r="B15601" s="16"/>
    </row>
    <row r="15602" spans="2:2" ht="13.95" customHeight="1">
      <c r="B15602" s="16"/>
    </row>
    <row r="15603" spans="2:2" ht="13.95" customHeight="1">
      <c r="B15603" s="16"/>
    </row>
    <row r="15604" spans="2:2" ht="13.95" customHeight="1">
      <c r="B15604" s="16"/>
    </row>
    <row r="15605" spans="2:2" ht="13.95" customHeight="1">
      <c r="B15605" s="16"/>
    </row>
    <row r="15606" spans="2:2" ht="13.95" customHeight="1">
      <c r="B15606" s="16"/>
    </row>
    <row r="15607" spans="2:2" ht="13.95" customHeight="1">
      <c r="B15607" s="16"/>
    </row>
    <row r="15608" spans="2:2" ht="13.95" customHeight="1">
      <c r="B15608" s="16"/>
    </row>
    <row r="15609" spans="2:2" ht="13.95" customHeight="1">
      <c r="B15609" s="16"/>
    </row>
    <row r="15610" spans="2:2" ht="13.95" customHeight="1">
      <c r="B15610" s="16"/>
    </row>
    <row r="15611" spans="2:2" ht="13.95" customHeight="1">
      <c r="B15611" s="16"/>
    </row>
    <row r="15612" spans="2:2" ht="13.95" customHeight="1">
      <c r="B15612" s="16"/>
    </row>
    <row r="15613" spans="2:2" ht="13.95" customHeight="1">
      <c r="B15613" s="16"/>
    </row>
    <row r="15614" spans="2:2" ht="13.95" customHeight="1">
      <c r="B15614" s="16"/>
    </row>
    <row r="15615" spans="2:2" ht="13.95" customHeight="1">
      <c r="B15615" s="16"/>
    </row>
    <row r="15616" spans="2:2" ht="13.95" customHeight="1">
      <c r="B15616" s="16"/>
    </row>
    <row r="15617" spans="2:2" ht="13.95" customHeight="1">
      <c r="B15617" s="16"/>
    </row>
    <row r="15618" spans="2:2" ht="13.95" customHeight="1">
      <c r="B15618" s="16"/>
    </row>
    <row r="15619" spans="2:2" ht="13.95" customHeight="1">
      <c r="B15619" s="16"/>
    </row>
    <row r="15620" spans="2:2" ht="13.95" customHeight="1">
      <c r="B15620" s="16"/>
    </row>
    <row r="15621" spans="2:2" ht="13.95" customHeight="1">
      <c r="B15621" s="16"/>
    </row>
    <row r="15622" spans="2:2" ht="13.95" customHeight="1">
      <c r="B15622" s="16"/>
    </row>
    <row r="15623" spans="2:2" ht="13.95" customHeight="1">
      <c r="B15623" s="16"/>
    </row>
    <row r="15624" spans="2:2" ht="13.95" customHeight="1">
      <c r="B15624" s="16"/>
    </row>
    <row r="15625" spans="2:2" ht="13.95" customHeight="1">
      <c r="B15625" s="16"/>
    </row>
    <row r="15626" spans="2:2" ht="13.95" customHeight="1">
      <c r="B15626" s="16"/>
    </row>
    <row r="15627" spans="2:2" ht="13.95" customHeight="1">
      <c r="B15627" s="16"/>
    </row>
    <row r="15628" spans="2:2" ht="13.95" customHeight="1">
      <c r="B15628" s="16"/>
    </row>
    <row r="15629" spans="2:2" ht="13.95" customHeight="1">
      <c r="B15629" s="16"/>
    </row>
    <row r="15630" spans="2:2" ht="13.95" customHeight="1">
      <c r="B15630" s="16"/>
    </row>
    <row r="15631" spans="2:2" ht="13.95" customHeight="1">
      <c r="B15631" s="16"/>
    </row>
    <row r="15632" spans="2:2" ht="13.95" customHeight="1">
      <c r="B15632" s="16"/>
    </row>
    <row r="15633" spans="2:2" ht="13.95" customHeight="1">
      <c r="B15633" s="16"/>
    </row>
    <row r="15634" spans="2:2" ht="13.95" customHeight="1">
      <c r="B15634" s="16"/>
    </row>
    <row r="15635" spans="2:2" ht="13.95" customHeight="1">
      <c r="B15635" s="16"/>
    </row>
    <row r="15636" spans="2:2" ht="13.95" customHeight="1">
      <c r="B15636" s="16"/>
    </row>
    <row r="15637" spans="2:2" ht="13.95" customHeight="1">
      <c r="B15637" s="16"/>
    </row>
    <row r="15638" spans="2:2" ht="13.95" customHeight="1">
      <c r="B15638" s="16"/>
    </row>
    <row r="15639" spans="2:2" ht="13.95" customHeight="1">
      <c r="B15639" s="16"/>
    </row>
    <row r="15640" spans="2:2" ht="13.95" customHeight="1">
      <c r="B15640" s="16"/>
    </row>
    <row r="15641" spans="2:2" ht="13.95" customHeight="1">
      <c r="B15641" s="16"/>
    </row>
    <row r="15642" spans="2:2" ht="13.95" customHeight="1">
      <c r="B15642" s="16"/>
    </row>
    <row r="15643" spans="2:2" ht="13.95" customHeight="1">
      <c r="B15643" s="16"/>
    </row>
    <row r="15644" spans="2:2" ht="13.95" customHeight="1">
      <c r="B15644" s="16"/>
    </row>
    <row r="15645" spans="2:2" ht="13.95" customHeight="1">
      <c r="B15645" s="16"/>
    </row>
    <row r="15646" spans="2:2" ht="13.95" customHeight="1">
      <c r="B15646" s="16"/>
    </row>
    <row r="15647" spans="2:2" ht="13.95" customHeight="1">
      <c r="B15647" s="16"/>
    </row>
    <row r="15648" spans="2:2" ht="13.95" customHeight="1">
      <c r="B15648" s="16"/>
    </row>
    <row r="15649" spans="2:2" ht="13.95" customHeight="1">
      <c r="B15649" s="16"/>
    </row>
    <row r="15650" spans="2:2" ht="13.95" customHeight="1">
      <c r="B15650" s="16"/>
    </row>
    <row r="15651" spans="2:2" ht="13.95" customHeight="1">
      <c r="B15651" s="16"/>
    </row>
    <row r="15652" spans="2:2" ht="13.95" customHeight="1">
      <c r="B15652" s="16"/>
    </row>
    <row r="15653" spans="2:2" ht="13.95" customHeight="1">
      <c r="B15653" s="16"/>
    </row>
    <row r="15654" spans="2:2" ht="13.95" customHeight="1">
      <c r="B15654" s="16"/>
    </row>
    <row r="15655" spans="2:2" ht="13.95" customHeight="1">
      <c r="B15655" s="16"/>
    </row>
    <row r="15656" spans="2:2" ht="13.95" customHeight="1">
      <c r="B15656" s="16"/>
    </row>
    <row r="15657" spans="2:2" ht="13.95" customHeight="1">
      <c r="B15657" s="16"/>
    </row>
    <row r="15658" spans="2:2" ht="13.95" customHeight="1">
      <c r="B15658" s="16"/>
    </row>
    <row r="15659" spans="2:2" ht="13.95" customHeight="1">
      <c r="B15659" s="16"/>
    </row>
    <row r="15660" spans="2:2" ht="13.95" customHeight="1">
      <c r="B15660" s="16"/>
    </row>
    <row r="15661" spans="2:2" ht="13.95" customHeight="1">
      <c r="B15661" s="16"/>
    </row>
    <row r="15662" spans="2:2" ht="13.95" customHeight="1">
      <c r="B15662" s="16"/>
    </row>
    <row r="15663" spans="2:2" ht="13.95" customHeight="1">
      <c r="B15663" s="16"/>
    </row>
    <row r="15664" spans="2:2" ht="13.95" customHeight="1">
      <c r="B15664" s="16"/>
    </row>
    <row r="15665" spans="2:2" ht="13.95" customHeight="1">
      <c r="B15665" s="16"/>
    </row>
    <row r="15666" spans="2:2" ht="13.95" customHeight="1">
      <c r="B15666" s="16"/>
    </row>
    <row r="15667" spans="2:2" ht="13.95" customHeight="1">
      <c r="B15667" s="16"/>
    </row>
    <row r="15668" spans="2:2" ht="13.95" customHeight="1">
      <c r="B15668" s="16"/>
    </row>
    <row r="15669" spans="2:2" ht="13.95" customHeight="1">
      <c r="B15669" s="16"/>
    </row>
    <row r="15670" spans="2:2" ht="13.95" customHeight="1">
      <c r="B15670" s="16"/>
    </row>
    <row r="15671" spans="2:2" ht="13.95" customHeight="1">
      <c r="B15671" s="16"/>
    </row>
    <row r="15672" spans="2:2" ht="13.95" customHeight="1">
      <c r="B15672" s="16"/>
    </row>
    <row r="15673" spans="2:2" ht="13.95" customHeight="1">
      <c r="B15673" s="16"/>
    </row>
    <row r="15674" spans="2:2" ht="13.95" customHeight="1">
      <c r="B15674" s="16"/>
    </row>
    <row r="15675" spans="2:2" ht="13.95" customHeight="1">
      <c r="B15675" s="16"/>
    </row>
    <row r="15676" spans="2:2" ht="13.95" customHeight="1">
      <c r="B15676" s="16"/>
    </row>
    <row r="15677" spans="2:2" ht="13.95" customHeight="1">
      <c r="B15677" s="16"/>
    </row>
    <row r="15678" spans="2:2" ht="13.95" customHeight="1">
      <c r="B15678" s="16"/>
    </row>
    <row r="15679" spans="2:2" ht="13.95" customHeight="1">
      <c r="B15679" s="16"/>
    </row>
    <row r="15680" spans="2:2" ht="13.95" customHeight="1">
      <c r="B15680" s="16"/>
    </row>
    <row r="15681" spans="2:2" ht="13.95" customHeight="1">
      <c r="B15681" s="16"/>
    </row>
    <row r="15682" spans="2:2" ht="13.95" customHeight="1">
      <c r="B15682" s="16"/>
    </row>
    <row r="15683" spans="2:2" ht="13.95" customHeight="1">
      <c r="B15683" s="16"/>
    </row>
    <row r="15684" spans="2:2" ht="13.95" customHeight="1">
      <c r="B15684" s="16"/>
    </row>
    <row r="15685" spans="2:2" ht="13.95" customHeight="1">
      <c r="B15685" s="16"/>
    </row>
    <row r="15686" spans="2:2" ht="13.95" customHeight="1">
      <c r="B15686" s="16"/>
    </row>
    <row r="15687" spans="2:2" ht="13.95" customHeight="1">
      <c r="B15687" s="16"/>
    </row>
    <row r="15688" spans="2:2" ht="13.95" customHeight="1">
      <c r="B15688" s="16"/>
    </row>
    <row r="15689" spans="2:2" ht="13.95" customHeight="1">
      <c r="B15689" s="16"/>
    </row>
    <row r="15690" spans="2:2" ht="13.95" customHeight="1">
      <c r="B15690" s="16"/>
    </row>
    <row r="15691" spans="2:2" ht="13.95" customHeight="1">
      <c r="B15691" s="16"/>
    </row>
    <row r="15692" spans="2:2" ht="13.95" customHeight="1">
      <c r="B15692" s="16"/>
    </row>
    <row r="15693" spans="2:2" ht="13.95" customHeight="1">
      <c r="B15693" s="16"/>
    </row>
    <row r="15694" spans="2:2" ht="13.95" customHeight="1">
      <c r="B15694" s="16"/>
    </row>
    <row r="15695" spans="2:2" ht="13.95" customHeight="1">
      <c r="B15695" s="16"/>
    </row>
    <row r="15696" spans="2:2" ht="13.95" customHeight="1">
      <c r="B15696" s="16"/>
    </row>
    <row r="15697" spans="2:2" ht="13.95" customHeight="1">
      <c r="B15697" s="16"/>
    </row>
    <row r="15698" spans="2:2" ht="13.95" customHeight="1">
      <c r="B15698" s="16"/>
    </row>
    <row r="15699" spans="2:2" ht="13.95" customHeight="1">
      <c r="B15699" s="16"/>
    </row>
    <row r="15700" spans="2:2" ht="13.95" customHeight="1">
      <c r="B15700" s="16"/>
    </row>
    <row r="15701" spans="2:2" ht="13.95" customHeight="1">
      <c r="B15701" s="16"/>
    </row>
    <row r="15702" spans="2:2" ht="13.95" customHeight="1">
      <c r="B15702" s="16"/>
    </row>
    <row r="15703" spans="2:2" ht="13.95" customHeight="1">
      <c r="B15703" s="16"/>
    </row>
    <row r="15704" spans="2:2" ht="13.95" customHeight="1">
      <c r="B15704" s="16"/>
    </row>
    <row r="15705" spans="2:2" ht="13.95" customHeight="1">
      <c r="B15705" s="16"/>
    </row>
    <row r="15706" spans="2:2" ht="13.95" customHeight="1">
      <c r="B15706" s="16"/>
    </row>
    <row r="15707" spans="2:2" ht="13.95" customHeight="1">
      <c r="B15707" s="16"/>
    </row>
    <row r="15708" spans="2:2" ht="13.95" customHeight="1">
      <c r="B15708" s="16"/>
    </row>
    <row r="15709" spans="2:2" ht="13.95" customHeight="1">
      <c r="B15709" s="16"/>
    </row>
    <row r="15710" spans="2:2" ht="13.95" customHeight="1">
      <c r="B15710" s="16"/>
    </row>
    <row r="15711" spans="2:2" ht="13.95" customHeight="1">
      <c r="B15711" s="16"/>
    </row>
    <row r="15712" spans="2:2" ht="13.95" customHeight="1">
      <c r="B15712" s="16"/>
    </row>
    <row r="15713" spans="2:2" ht="13.95" customHeight="1">
      <c r="B15713" s="16"/>
    </row>
    <row r="15714" spans="2:2" ht="13.95" customHeight="1">
      <c r="B15714" s="16"/>
    </row>
    <row r="15715" spans="2:2" ht="13.95" customHeight="1">
      <c r="B15715" s="16"/>
    </row>
    <row r="15716" spans="2:2" ht="13.95" customHeight="1">
      <c r="B15716" s="16"/>
    </row>
    <row r="15717" spans="2:2" ht="13.95" customHeight="1">
      <c r="B15717" s="16"/>
    </row>
    <row r="15718" spans="2:2" ht="13.95" customHeight="1">
      <c r="B15718" s="16"/>
    </row>
    <row r="15719" spans="2:2" ht="13.95" customHeight="1">
      <c r="B15719" s="16"/>
    </row>
    <row r="15720" spans="2:2" ht="13.95" customHeight="1">
      <c r="B15720" s="16"/>
    </row>
    <row r="15721" spans="2:2" ht="13.95" customHeight="1">
      <c r="B15721" s="16"/>
    </row>
    <row r="15722" spans="2:2" ht="13.95" customHeight="1">
      <c r="B15722" s="16"/>
    </row>
    <row r="15723" spans="2:2" ht="13.95" customHeight="1">
      <c r="B15723" s="16"/>
    </row>
    <row r="15724" spans="2:2" ht="13.95" customHeight="1">
      <c r="B15724" s="16"/>
    </row>
    <row r="15725" spans="2:2" ht="13.95" customHeight="1">
      <c r="B15725" s="16"/>
    </row>
    <row r="15726" spans="2:2" ht="13.95" customHeight="1">
      <c r="B15726" s="16"/>
    </row>
    <row r="15727" spans="2:2" ht="13.95" customHeight="1">
      <c r="B15727" s="16"/>
    </row>
    <row r="15728" spans="2:2" ht="13.95" customHeight="1">
      <c r="B15728" s="16"/>
    </row>
    <row r="15729" spans="2:2" ht="13.95" customHeight="1">
      <c r="B15729" s="16"/>
    </row>
    <row r="15730" spans="2:2" ht="13.95" customHeight="1">
      <c r="B15730" s="16"/>
    </row>
    <row r="15731" spans="2:2" ht="13.95" customHeight="1">
      <c r="B15731" s="16"/>
    </row>
    <row r="15732" spans="2:2" ht="13.95" customHeight="1">
      <c r="B15732" s="16"/>
    </row>
    <row r="15733" spans="2:2" ht="13.95" customHeight="1">
      <c r="B15733" s="16"/>
    </row>
    <row r="15734" spans="2:2" ht="13.95" customHeight="1">
      <c r="B15734" s="16"/>
    </row>
    <row r="15735" spans="2:2" ht="13.95" customHeight="1">
      <c r="B15735" s="16"/>
    </row>
    <row r="15736" spans="2:2" ht="13.95" customHeight="1">
      <c r="B15736" s="16"/>
    </row>
    <row r="15737" spans="2:2" ht="13.95" customHeight="1">
      <c r="B15737" s="16"/>
    </row>
    <row r="15738" spans="2:2" ht="13.95" customHeight="1">
      <c r="B15738" s="16"/>
    </row>
    <row r="15739" spans="2:2" ht="13.95" customHeight="1">
      <c r="B15739" s="16"/>
    </row>
    <row r="15740" spans="2:2" ht="13.95" customHeight="1">
      <c r="B15740" s="16"/>
    </row>
    <row r="15741" spans="2:2" ht="13.95" customHeight="1">
      <c r="B15741" s="16"/>
    </row>
    <row r="15742" spans="2:2" ht="13.95" customHeight="1">
      <c r="B15742" s="16"/>
    </row>
    <row r="15743" spans="2:2" ht="13.95" customHeight="1">
      <c r="B15743" s="16"/>
    </row>
    <row r="15744" spans="2:2" ht="13.95" customHeight="1">
      <c r="B15744" s="16"/>
    </row>
    <row r="15745" spans="2:2" ht="13.95" customHeight="1">
      <c r="B15745" s="16"/>
    </row>
    <row r="15746" spans="2:2" ht="13.95" customHeight="1">
      <c r="B15746" s="16"/>
    </row>
    <row r="15747" spans="2:2" ht="13.95" customHeight="1">
      <c r="B15747" s="16"/>
    </row>
    <row r="15748" spans="2:2" ht="13.95" customHeight="1">
      <c r="B15748" s="16"/>
    </row>
    <row r="15749" spans="2:2" ht="13.95" customHeight="1">
      <c r="B15749" s="16"/>
    </row>
    <row r="15750" spans="2:2" ht="13.95" customHeight="1">
      <c r="B15750" s="16"/>
    </row>
    <row r="15751" spans="2:2" ht="13.95" customHeight="1">
      <c r="B15751" s="16"/>
    </row>
    <row r="15752" spans="2:2" ht="13.95" customHeight="1">
      <c r="B15752" s="16"/>
    </row>
    <row r="15753" spans="2:2" ht="13.95" customHeight="1">
      <c r="B15753" s="16"/>
    </row>
    <row r="15754" spans="2:2" ht="13.95" customHeight="1">
      <c r="B15754" s="16"/>
    </row>
    <row r="15755" spans="2:2" ht="13.95" customHeight="1">
      <c r="B15755" s="16"/>
    </row>
    <row r="15756" spans="2:2" ht="13.95" customHeight="1">
      <c r="B15756" s="16"/>
    </row>
    <row r="15757" spans="2:2" ht="13.95" customHeight="1">
      <c r="B15757" s="16"/>
    </row>
    <row r="15758" spans="2:2" ht="13.95" customHeight="1">
      <c r="B15758" s="16"/>
    </row>
    <row r="15759" spans="2:2" ht="13.95" customHeight="1">
      <c r="B15759" s="16"/>
    </row>
    <row r="15760" spans="2:2" ht="13.95" customHeight="1">
      <c r="B15760" s="16"/>
    </row>
    <row r="15761" spans="2:2" ht="13.95" customHeight="1">
      <c r="B15761" s="16"/>
    </row>
    <row r="15762" spans="2:2" ht="13.95" customHeight="1">
      <c r="B15762" s="16"/>
    </row>
    <row r="15763" spans="2:2" ht="13.95" customHeight="1">
      <c r="B15763" s="16"/>
    </row>
    <row r="15764" spans="2:2" ht="13.95" customHeight="1">
      <c r="B15764" s="16"/>
    </row>
    <row r="15765" spans="2:2" ht="13.95" customHeight="1">
      <c r="B15765" s="16"/>
    </row>
    <row r="15766" spans="2:2" ht="13.95" customHeight="1">
      <c r="B15766" s="16"/>
    </row>
    <row r="15767" spans="2:2" ht="13.95" customHeight="1">
      <c r="B15767" s="16"/>
    </row>
    <row r="15768" spans="2:2" ht="13.95" customHeight="1">
      <c r="B15768" s="16"/>
    </row>
    <row r="15769" spans="2:2" ht="13.95" customHeight="1">
      <c r="B15769" s="16"/>
    </row>
    <row r="15770" spans="2:2" ht="13.95" customHeight="1">
      <c r="B15770" s="16"/>
    </row>
    <row r="15771" spans="2:2" ht="13.95" customHeight="1">
      <c r="B15771" s="16"/>
    </row>
    <row r="15772" spans="2:2" ht="13.95" customHeight="1">
      <c r="B15772" s="16"/>
    </row>
    <row r="15773" spans="2:2" ht="13.95" customHeight="1">
      <c r="B15773" s="16"/>
    </row>
    <row r="15774" spans="2:2" ht="13.95" customHeight="1">
      <c r="B15774" s="16"/>
    </row>
    <row r="15775" spans="2:2" ht="13.95" customHeight="1">
      <c r="B15775" s="16"/>
    </row>
    <row r="15776" spans="2:2" ht="13.95" customHeight="1">
      <c r="B15776" s="16"/>
    </row>
    <row r="15777" spans="2:2" ht="13.95" customHeight="1">
      <c r="B15777" s="16"/>
    </row>
    <row r="15778" spans="2:2" ht="13.95" customHeight="1">
      <c r="B15778" s="16"/>
    </row>
    <row r="15779" spans="2:2" ht="13.95" customHeight="1">
      <c r="B15779" s="16"/>
    </row>
    <row r="15780" spans="2:2" ht="13.95" customHeight="1">
      <c r="B15780" s="16"/>
    </row>
    <row r="15781" spans="2:2" ht="13.95" customHeight="1">
      <c r="B15781" s="16"/>
    </row>
    <row r="15782" spans="2:2" ht="13.95" customHeight="1">
      <c r="B15782" s="16"/>
    </row>
    <row r="15783" spans="2:2" ht="13.95" customHeight="1">
      <c r="B15783" s="16"/>
    </row>
    <row r="15784" spans="2:2" ht="13.95" customHeight="1">
      <c r="B15784" s="16"/>
    </row>
    <row r="15785" spans="2:2" ht="13.95" customHeight="1">
      <c r="B15785" s="16"/>
    </row>
    <row r="15786" spans="2:2" ht="13.95" customHeight="1">
      <c r="B15786" s="16"/>
    </row>
    <row r="15787" spans="2:2" ht="13.95" customHeight="1">
      <c r="B15787" s="16"/>
    </row>
    <row r="15788" spans="2:2" ht="13.95" customHeight="1">
      <c r="B15788" s="16"/>
    </row>
    <row r="15789" spans="2:2" ht="13.95" customHeight="1">
      <c r="B15789" s="16"/>
    </row>
    <row r="15790" spans="2:2" ht="13.95" customHeight="1">
      <c r="B15790" s="16"/>
    </row>
    <row r="15791" spans="2:2" ht="13.95" customHeight="1">
      <c r="B15791" s="16"/>
    </row>
    <row r="15792" spans="2:2" ht="13.95" customHeight="1">
      <c r="B15792" s="16"/>
    </row>
    <row r="15793" spans="2:2" ht="13.95" customHeight="1">
      <c r="B15793" s="16"/>
    </row>
    <row r="15794" spans="2:2" ht="13.95" customHeight="1">
      <c r="B15794" s="16"/>
    </row>
    <row r="15795" spans="2:2" ht="13.95" customHeight="1">
      <c r="B15795" s="16"/>
    </row>
    <row r="15796" spans="2:2" ht="13.95" customHeight="1">
      <c r="B15796" s="16"/>
    </row>
    <row r="15797" spans="2:2" ht="13.95" customHeight="1">
      <c r="B15797" s="16"/>
    </row>
    <row r="15798" spans="2:2" ht="13.95" customHeight="1">
      <c r="B15798" s="16"/>
    </row>
    <row r="15799" spans="2:2" ht="13.95" customHeight="1">
      <c r="B15799" s="16"/>
    </row>
    <row r="15800" spans="2:2" ht="13.95" customHeight="1">
      <c r="B15800" s="16"/>
    </row>
    <row r="15801" spans="2:2" ht="13.95" customHeight="1">
      <c r="B15801" s="16"/>
    </row>
    <row r="15802" spans="2:2" ht="13.95" customHeight="1">
      <c r="B15802" s="16"/>
    </row>
    <row r="15803" spans="2:2" ht="13.95" customHeight="1">
      <c r="B15803" s="16"/>
    </row>
    <row r="15804" spans="2:2" ht="13.95" customHeight="1">
      <c r="B15804" s="16"/>
    </row>
    <row r="15805" spans="2:2" ht="13.95" customHeight="1">
      <c r="B15805" s="16"/>
    </row>
    <row r="15806" spans="2:2" ht="13.95" customHeight="1">
      <c r="B15806" s="16"/>
    </row>
    <row r="15807" spans="2:2" ht="13.95" customHeight="1">
      <c r="B15807" s="16"/>
    </row>
    <row r="15808" spans="2:2" ht="13.95" customHeight="1">
      <c r="B15808" s="16"/>
    </row>
    <row r="15809" spans="2:2" ht="13.95" customHeight="1">
      <c r="B15809" s="16"/>
    </row>
    <row r="15810" spans="2:2" ht="13.95" customHeight="1">
      <c r="B15810" s="16"/>
    </row>
    <row r="15811" spans="2:2" ht="13.95" customHeight="1">
      <c r="B15811" s="16"/>
    </row>
    <row r="15812" spans="2:2" ht="13.95" customHeight="1">
      <c r="B15812" s="16"/>
    </row>
    <row r="15813" spans="2:2" ht="13.95" customHeight="1">
      <c r="B15813" s="16"/>
    </row>
    <row r="15814" spans="2:2" ht="13.95" customHeight="1">
      <c r="B15814" s="16"/>
    </row>
    <row r="15815" spans="2:2" ht="13.95" customHeight="1">
      <c r="B15815" s="16"/>
    </row>
    <row r="15816" spans="2:2" ht="13.95" customHeight="1">
      <c r="B15816" s="16"/>
    </row>
    <row r="15817" spans="2:2" ht="13.95" customHeight="1">
      <c r="B15817" s="16"/>
    </row>
    <row r="15818" spans="2:2" ht="13.95" customHeight="1">
      <c r="B15818" s="16"/>
    </row>
    <row r="15819" spans="2:2" ht="13.95" customHeight="1">
      <c r="B15819" s="16"/>
    </row>
    <row r="15820" spans="2:2" ht="13.95" customHeight="1">
      <c r="B15820" s="16"/>
    </row>
    <row r="15821" spans="2:2" ht="13.95" customHeight="1">
      <c r="B15821" s="16"/>
    </row>
    <row r="15822" spans="2:2" ht="13.95" customHeight="1">
      <c r="B15822" s="16"/>
    </row>
    <row r="15823" spans="2:2" ht="13.95" customHeight="1">
      <c r="B15823" s="16"/>
    </row>
    <row r="15824" spans="2:2" ht="13.95" customHeight="1">
      <c r="B15824" s="16"/>
    </row>
    <row r="15825" spans="2:2" ht="13.95" customHeight="1">
      <c r="B15825" s="16"/>
    </row>
    <row r="15826" spans="2:2" ht="13.95" customHeight="1">
      <c r="B15826" s="16"/>
    </row>
    <row r="15827" spans="2:2" ht="13.95" customHeight="1">
      <c r="B15827" s="16"/>
    </row>
    <row r="15828" spans="2:2" ht="13.95" customHeight="1">
      <c r="B15828" s="16"/>
    </row>
    <row r="15829" spans="2:2" ht="13.95" customHeight="1">
      <c r="B15829" s="16"/>
    </row>
    <row r="15830" spans="2:2" ht="13.95" customHeight="1">
      <c r="B15830" s="16"/>
    </row>
    <row r="15831" spans="2:2" ht="13.95" customHeight="1">
      <c r="B15831" s="16"/>
    </row>
    <row r="15832" spans="2:2" ht="13.95" customHeight="1">
      <c r="B15832" s="16"/>
    </row>
    <row r="15833" spans="2:2" ht="13.95" customHeight="1">
      <c r="B15833" s="16"/>
    </row>
    <row r="15834" spans="2:2" ht="13.95" customHeight="1">
      <c r="B15834" s="16"/>
    </row>
    <row r="15835" spans="2:2" ht="13.95" customHeight="1">
      <c r="B15835" s="16"/>
    </row>
    <row r="15836" spans="2:2" ht="13.95" customHeight="1">
      <c r="B15836" s="16"/>
    </row>
    <row r="15837" spans="2:2" ht="13.95" customHeight="1">
      <c r="B15837" s="16"/>
    </row>
    <row r="15838" spans="2:2" ht="13.95" customHeight="1">
      <c r="B15838" s="16"/>
    </row>
    <row r="15839" spans="2:2" ht="13.95" customHeight="1">
      <c r="B15839" s="16"/>
    </row>
    <row r="15840" spans="2:2" ht="13.95" customHeight="1">
      <c r="B15840" s="16"/>
    </row>
    <row r="15841" spans="2:2" ht="13.95" customHeight="1">
      <c r="B15841" s="16"/>
    </row>
    <row r="15842" spans="2:2" ht="13.95" customHeight="1">
      <c r="B15842" s="16"/>
    </row>
    <row r="15843" spans="2:2" ht="13.95" customHeight="1">
      <c r="B15843" s="16"/>
    </row>
    <row r="15844" spans="2:2" ht="13.95" customHeight="1">
      <c r="B15844" s="16"/>
    </row>
    <row r="15845" spans="2:2" ht="13.95" customHeight="1">
      <c r="B15845" s="16"/>
    </row>
    <row r="15846" spans="2:2" ht="13.95" customHeight="1">
      <c r="B15846" s="16"/>
    </row>
    <row r="15847" spans="2:2" ht="13.95" customHeight="1">
      <c r="B15847" s="16"/>
    </row>
    <row r="15848" spans="2:2" ht="13.95" customHeight="1">
      <c r="B15848" s="16"/>
    </row>
    <row r="15849" spans="2:2" ht="13.95" customHeight="1">
      <c r="B15849" s="16"/>
    </row>
    <row r="15850" spans="2:2" ht="13.95" customHeight="1">
      <c r="B15850" s="16"/>
    </row>
    <row r="15851" spans="2:2" ht="13.95" customHeight="1">
      <c r="B15851" s="16"/>
    </row>
    <row r="15852" spans="2:2" ht="13.95" customHeight="1">
      <c r="B15852" s="16"/>
    </row>
    <row r="15853" spans="2:2" ht="13.95" customHeight="1">
      <c r="B15853" s="16"/>
    </row>
    <row r="15854" spans="2:2" ht="13.95" customHeight="1">
      <c r="B15854" s="16"/>
    </row>
    <row r="15855" spans="2:2" ht="13.95" customHeight="1">
      <c r="B15855" s="16"/>
    </row>
    <row r="15856" spans="2:2" ht="13.95" customHeight="1">
      <c r="B15856" s="16"/>
    </row>
    <row r="15857" spans="2:2" ht="13.95" customHeight="1">
      <c r="B15857" s="16"/>
    </row>
    <row r="15858" spans="2:2" ht="13.95" customHeight="1">
      <c r="B15858" s="16"/>
    </row>
    <row r="15859" spans="2:2" ht="13.95" customHeight="1">
      <c r="B15859" s="16"/>
    </row>
    <row r="15860" spans="2:2" ht="13.95" customHeight="1">
      <c r="B15860" s="16"/>
    </row>
    <row r="15861" spans="2:2" ht="13.95" customHeight="1">
      <c r="B15861" s="16"/>
    </row>
    <row r="15862" spans="2:2" ht="13.95" customHeight="1">
      <c r="B15862" s="16"/>
    </row>
    <row r="15863" spans="2:2" ht="13.95" customHeight="1">
      <c r="B15863" s="16"/>
    </row>
    <row r="15864" spans="2:2" ht="13.95" customHeight="1">
      <c r="B15864" s="16"/>
    </row>
    <row r="15865" spans="2:2" ht="13.95" customHeight="1">
      <c r="B15865" s="16"/>
    </row>
    <row r="15866" spans="2:2" ht="13.95" customHeight="1">
      <c r="B15866" s="16"/>
    </row>
    <row r="15867" spans="2:2" ht="13.95" customHeight="1">
      <c r="B15867" s="16"/>
    </row>
    <row r="15868" spans="2:2" ht="13.95" customHeight="1">
      <c r="B15868" s="16"/>
    </row>
    <row r="15869" spans="2:2" ht="13.95" customHeight="1">
      <c r="B15869" s="16"/>
    </row>
    <row r="15870" spans="2:2" ht="13.95" customHeight="1">
      <c r="B15870" s="16"/>
    </row>
    <row r="15871" spans="2:2" ht="13.95" customHeight="1">
      <c r="B15871" s="16"/>
    </row>
    <row r="15872" spans="2:2" ht="13.95" customHeight="1">
      <c r="B15872" s="16"/>
    </row>
    <row r="15873" spans="2:2" ht="13.95" customHeight="1">
      <c r="B15873" s="16"/>
    </row>
    <row r="15874" spans="2:2" ht="13.95" customHeight="1">
      <c r="B15874" s="16"/>
    </row>
    <row r="15875" spans="2:2" ht="13.95" customHeight="1">
      <c r="B15875" s="16"/>
    </row>
    <row r="15876" spans="2:2" ht="13.95" customHeight="1">
      <c r="B15876" s="16"/>
    </row>
    <row r="15877" spans="2:2" ht="13.95" customHeight="1">
      <c r="B15877" s="16"/>
    </row>
    <row r="15878" spans="2:2" ht="13.95" customHeight="1">
      <c r="B15878" s="16"/>
    </row>
    <row r="15879" spans="2:2" ht="13.95" customHeight="1">
      <c r="B15879" s="16"/>
    </row>
    <row r="15880" spans="2:2" ht="13.95" customHeight="1">
      <c r="B15880" s="16"/>
    </row>
    <row r="15881" spans="2:2" ht="13.95" customHeight="1">
      <c r="B15881" s="16"/>
    </row>
    <row r="15882" spans="2:2" ht="13.95" customHeight="1">
      <c r="B15882" s="16"/>
    </row>
    <row r="15883" spans="2:2" ht="13.95" customHeight="1">
      <c r="B15883" s="16"/>
    </row>
    <row r="15884" spans="2:2" ht="13.95" customHeight="1">
      <c r="B15884" s="16"/>
    </row>
    <row r="15885" spans="2:2" ht="13.95" customHeight="1">
      <c r="B15885" s="16"/>
    </row>
    <row r="15886" spans="2:2" ht="13.95" customHeight="1">
      <c r="B15886" s="16"/>
    </row>
    <row r="15887" spans="2:2" ht="13.95" customHeight="1">
      <c r="B15887" s="16"/>
    </row>
    <row r="15888" spans="2:2" ht="13.95" customHeight="1">
      <c r="B15888" s="16"/>
    </row>
    <row r="15889" spans="2:2" ht="13.95" customHeight="1">
      <c r="B15889" s="16"/>
    </row>
    <row r="15890" spans="2:2" ht="13.95" customHeight="1">
      <c r="B15890" s="16"/>
    </row>
    <row r="15891" spans="2:2" ht="13.95" customHeight="1">
      <c r="B15891" s="16"/>
    </row>
    <row r="15892" spans="2:2" ht="13.95" customHeight="1">
      <c r="B15892" s="16"/>
    </row>
    <row r="15893" spans="2:2" ht="13.95" customHeight="1">
      <c r="B15893" s="16"/>
    </row>
    <row r="15894" spans="2:2" ht="13.95" customHeight="1">
      <c r="B15894" s="16"/>
    </row>
    <row r="15895" spans="2:2" ht="13.95" customHeight="1">
      <c r="B15895" s="16"/>
    </row>
    <row r="15896" spans="2:2" ht="13.95" customHeight="1">
      <c r="B15896" s="16"/>
    </row>
    <row r="15897" spans="2:2" ht="13.95" customHeight="1">
      <c r="B15897" s="16"/>
    </row>
    <row r="15898" spans="2:2" ht="13.95" customHeight="1">
      <c r="B15898" s="16"/>
    </row>
    <row r="15899" spans="2:2" ht="13.95" customHeight="1">
      <c r="B15899" s="16"/>
    </row>
    <row r="15900" spans="2:2" ht="13.95" customHeight="1">
      <c r="B15900" s="16"/>
    </row>
    <row r="15901" spans="2:2" ht="13.95" customHeight="1">
      <c r="B15901" s="16"/>
    </row>
    <row r="15902" spans="2:2" ht="13.95" customHeight="1">
      <c r="B15902" s="16"/>
    </row>
    <row r="15903" spans="2:2" ht="13.95" customHeight="1">
      <c r="B15903" s="16"/>
    </row>
    <row r="15904" spans="2:2" ht="13.95" customHeight="1">
      <c r="B15904" s="16"/>
    </row>
    <row r="15905" spans="2:2" ht="13.95" customHeight="1">
      <c r="B15905" s="16"/>
    </row>
    <row r="15906" spans="2:2" ht="13.95" customHeight="1">
      <c r="B15906" s="16"/>
    </row>
    <row r="15907" spans="2:2" ht="13.95" customHeight="1">
      <c r="B15907" s="16"/>
    </row>
    <row r="15908" spans="2:2" ht="13.95" customHeight="1">
      <c r="B15908" s="16"/>
    </row>
    <row r="15909" spans="2:2" ht="13.95" customHeight="1">
      <c r="B15909" s="16"/>
    </row>
    <row r="15910" spans="2:2" ht="13.95" customHeight="1">
      <c r="B15910" s="16"/>
    </row>
    <row r="15911" spans="2:2" ht="13.95" customHeight="1">
      <c r="B15911" s="16"/>
    </row>
    <row r="15912" spans="2:2" ht="13.95" customHeight="1">
      <c r="B15912" s="16"/>
    </row>
    <row r="15913" spans="2:2" ht="13.95" customHeight="1">
      <c r="B15913" s="16"/>
    </row>
    <row r="15914" spans="2:2" ht="13.95" customHeight="1">
      <c r="B15914" s="16"/>
    </row>
    <row r="15915" spans="2:2" ht="13.95" customHeight="1">
      <c r="B15915" s="16"/>
    </row>
    <row r="15916" spans="2:2" ht="13.95" customHeight="1">
      <c r="B15916" s="16"/>
    </row>
    <row r="15917" spans="2:2" ht="13.95" customHeight="1">
      <c r="B15917" s="16"/>
    </row>
    <row r="15918" spans="2:2" ht="13.95" customHeight="1">
      <c r="B15918" s="16"/>
    </row>
    <row r="15919" spans="2:2" ht="13.95" customHeight="1">
      <c r="B15919" s="16"/>
    </row>
    <row r="15920" spans="2:2" ht="13.95" customHeight="1">
      <c r="B15920" s="16"/>
    </row>
    <row r="15921" spans="2:2" ht="13.95" customHeight="1">
      <c r="B15921" s="16"/>
    </row>
    <row r="15922" spans="2:2" ht="13.95" customHeight="1">
      <c r="B15922" s="16"/>
    </row>
    <row r="15923" spans="2:2" ht="13.95" customHeight="1">
      <c r="B15923" s="16"/>
    </row>
    <row r="15924" spans="2:2" ht="13.95" customHeight="1">
      <c r="B15924" s="16"/>
    </row>
    <row r="15925" spans="2:2" ht="13.95" customHeight="1">
      <c r="B15925" s="16"/>
    </row>
    <row r="15926" spans="2:2" ht="13.95" customHeight="1">
      <c r="B15926" s="16"/>
    </row>
    <row r="15927" spans="2:2" ht="13.95" customHeight="1">
      <c r="B15927" s="16"/>
    </row>
    <row r="15928" spans="2:2" ht="13.95" customHeight="1">
      <c r="B15928" s="16"/>
    </row>
    <row r="15929" spans="2:2" ht="13.95" customHeight="1">
      <c r="B15929" s="16"/>
    </row>
    <row r="15930" spans="2:2" ht="13.95" customHeight="1">
      <c r="B15930" s="16"/>
    </row>
    <row r="15931" spans="2:2" ht="13.95" customHeight="1">
      <c r="B15931" s="16"/>
    </row>
    <row r="15932" spans="2:2" ht="13.95" customHeight="1">
      <c r="B15932" s="16"/>
    </row>
    <row r="15933" spans="2:2" ht="13.95" customHeight="1">
      <c r="B15933" s="16"/>
    </row>
    <row r="15934" spans="2:2" ht="13.95" customHeight="1">
      <c r="B15934" s="16"/>
    </row>
    <row r="15935" spans="2:2" ht="13.95" customHeight="1">
      <c r="B15935" s="16"/>
    </row>
    <row r="15936" spans="2:2" ht="13.95" customHeight="1">
      <c r="B15936" s="16"/>
    </row>
    <row r="15937" spans="2:2" ht="13.95" customHeight="1">
      <c r="B15937" s="16"/>
    </row>
    <row r="15938" spans="2:2" ht="13.95" customHeight="1">
      <c r="B15938" s="16"/>
    </row>
    <row r="15939" spans="2:2" ht="13.95" customHeight="1">
      <c r="B15939" s="16"/>
    </row>
    <row r="15940" spans="2:2" ht="13.95" customHeight="1">
      <c r="B15940" s="16"/>
    </row>
    <row r="15941" spans="2:2" ht="13.95" customHeight="1">
      <c r="B15941" s="16"/>
    </row>
    <row r="15942" spans="2:2" ht="13.95" customHeight="1">
      <c r="B15942" s="16"/>
    </row>
    <row r="15943" spans="2:2" ht="13.95" customHeight="1">
      <c r="B15943" s="16"/>
    </row>
    <row r="15944" spans="2:2" ht="13.95" customHeight="1">
      <c r="B15944" s="16"/>
    </row>
    <row r="15945" spans="2:2" ht="13.95" customHeight="1">
      <c r="B15945" s="16"/>
    </row>
    <row r="15946" spans="2:2" ht="13.95" customHeight="1">
      <c r="B15946" s="16"/>
    </row>
    <row r="15947" spans="2:2" ht="13.95" customHeight="1">
      <c r="B15947" s="16"/>
    </row>
    <row r="15948" spans="2:2" ht="13.95" customHeight="1">
      <c r="B15948" s="16"/>
    </row>
    <row r="15949" spans="2:2" ht="13.95" customHeight="1">
      <c r="B15949" s="16"/>
    </row>
    <row r="15950" spans="2:2" ht="13.95" customHeight="1">
      <c r="B15950" s="16"/>
    </row>
    <row r="15951" spans="2:2" ht="13.95" customHeight="1">
      <c r="B15951" s="16"/>
    </row>
    <row r="15952" spans="2:2" ht="13.95" customHeight="1">
      <c r="B15952" s="16"/>
    </row>
    <row r="15953" spans="2:2" ht="13.95" customHeight="1">
      <c r="B15953" s="16"/>
    </row>
    <row r="15954" spans="2:2" ht="13.95" customHeight="1">
      <c r="B15954" s="16"/>
    </row>
    <row r="15955" spans="2:2" ht="13.95" customHeight="1">
      <c r="B15955" s="16"/>
    </row>
    <row r="15956" spans="2:2" ht="13.95" customHeight="1">
      <c r="B15956" s="16"/>
    </row>
    <row r="15957" spans="2:2" ht="13.95" customHeight="1">
      <c r="B15957" s="16"/>
    </row>
    <row r="15958" spans="2:2" ht="13.95" customHeight="1">
      <c r="B15958" s="16"/>
    </row>
    <row r="15959" spans="2:2" ht="13.95" customHeight="1">
      <c r="B15959" s="16"/>
    </row>
    <row r="15960" spans="2:2" ht="13.95" customHeight="1">
      <c r="B15960" s="16"/>
    </row>
    <row r="15961" spans="2:2" ht="13.95" customHeight="1">
      <c r="B15961" s="16"/>
    </row>
    <row r="15962" spans="2:2" ht="13.95" customHeight="1">
      <c r="B15962" s="16"/>
    </row>
    <row r="15963" spans="2:2" ht="13.95" customHeight="1">
      <c r="B15963" s="16"/>
    </row>
    <row r="15964" spans="2:2" ht="13.95" customHeight="1">
      <c r="B15964" s="16"/>
    </row>
    <row r="15965" spans="2:2" ht="13.95" customHeight="1">
      <c r="B15965" s="16"/>
    </row>
    <row r="15966" spans="2:2" ht="13.95" customHeight="1">
      <c r="B15966" s="16"/>
    </row>
    <row r="15967" spans="2:2" ht="13.95" customHeight="1">
      <c r="B15967" s="16"/>
    </row>
    <row r="15968" spans="2:2" ht="13.95" customHeight="1">
      <c r="B15968" s="16"/>
    </row>
    <row r="15969" spans="2:2" ht="13.95" customHeight="1">
      <c r="B15969" s="16"/>
    </row>
    <row r="15970" spans="2:2" ht="13.95" customHeight="1">
      <c r="B15970" s="16"/>
    </row>
    <row r="15971" spans="2:2" ht="13.95" customHeight="1">
      <c r="B15971" s="16"/>
    </row>
    <row r="15972" spans="2:2" ht="13.95" customHeight="1">
      <c r="B15972" s="16"/>
    </row>
    <row r="15973" spans="2:2" ht="13.95" customHeight="1">
      <c r="B15973" s="16"/>
    </row>
    <row r="15974" spans="2:2" ht="13.95" customHeight="1">
      <c r="B15974" s="16"/>
    </row>
    <row r="15975" spans="2:2" ht="13.95" customHeight="1">
      <c r="B15975" s="16"/>
    </row>
    <row r="15976" spans="2:2" ht="13.95" customHeight="1">
      <c r="B15976" s="16"/>
    </row>
    <row r="15977" spans="2:2" ht="13.95" customHeight="1">
      <c r="B15977" s="16"/>
    </row>
    <row r="15978" spans="2:2" ht="13.95" customHeight="1">
      <c r="B15978" s="16"/>
    </row>
    <row r="15979" spans="2:2" ht="13.95" customHeight="1">
      <c r="B15979" s="16"/>
    </row>
    <row r="15980" spans="2:2" ht="13.95" customHeight="1">
      <c r="B15980" s="16"/>
    </row>
    <row r="15981" spans="2:2" ht="13.95" customHeight="1">
      <c r="B15981" s="16"/>
    </row>
    <row r="15982" spans="2:2" ht="13.95" customHeight="1">
      <c r="B15982" s="16"/>
    </row>
    <row r="15983" spans="2:2" ht="13.95" customHeight="1">
      <c r="B15983" s="16"/>
    </row>
    <row r="15984" spans="2:2" ht="13.95" customHeight="1">
      <c r="B15984" s="16"/>
    </row>
    <row r="15985" spans="2:2" ht="13.95" customHeight="1">
      <c r="B15985" s="16"/>
    </row>
    <row r="15986" spans="2:2" ht="13.95" customHeight="1">
      <c r="B15986" s="16"/>
    </row>
    <row r="15987" spans="2:2" ht="13.95" customHeight="1">
      <c r="B15987" s="16"/>
    </row>
    <row r="15988" spans="2:2" ht="13.95" customHeight="1">
      <c r="B15988" s="16"/>
    </row>
    <row r="15989" spans="2:2" ht="13.95" customHeight="1">
      <c r="B15989" s="16"/>
    </row>
    <row r="15990" spans="2:2" ht="13.95" customHeight="1">
      <c r="B15990" s="16"/>
    </row>
    <row r="15991" spans="2:2" ht="13.95" customHeight="1">
      <c r="B15991" s="16"/>
    </row>
    <row r="15992" spans="2:2" ht="13.95" customHeight="1">
      <c r="B15992" s="16"/>
    </row>
    <row r="15993" spans="2:2" ht="13.95" customHeight="1">
      <c r="B15993" s="16"/>
    </row>
    <row r="15994" spans="2:2" ht="13.95" customHeight="1">
      <c r="B15994" s="16"/>
    </row>
    <row r="15995" spans="2:2" ht="13.95" customHeight="1">
      <c r="B15995" s="16"/>
    </row>
    <row r="15996" spans="2:2" ht="13.95" customHeight="1">
      <c r="B15996" s="16"/>
    </row>
    <row r="15997" spans="2:2" ht="13.95" customHeight="1">
      <c r="B15997" s="16"/>
    </row>
    <row r="15998" spans="2:2" ht="13.95" customHeight="1">
      <c r="B15998" s="16"/>
    </row>
    <row r="15999" spans="2:2" ht="13.95" customHeight="1">
      <c r="B15999" s="16"/>
    </row>
    <row r="16000" spans="2:2" ht="13.95" customHeight="1">
      <c r="B16000" s="16"/>
    </row>
    <row r="16001" spans="2:2" ht="13.95" customHeight="1">
      <c r="B16001" s="16"/>
    </row>
    <row r="16002" spans="2:2" ht="13.95" customHeight="1">
      <c r="B16002" s="16"/>
    </row>
    <row r="16003" spans="2:2" ht="13.95" customHeight="1">
      <c r="B16003" s="16"/>
    </row>
    <row r="16004" spans="2:2" ht="13.95" customHeight="1">
      <c r="B16004" s="16"/>
    </row>
    <row r="16005" spans="2:2" ht="13.95" customHeight="1">
      <c r="B16005" s="16"/>
    </row>
    <row r="16006" spans="2:2" ht="13.95" customHeight="1">
      <c r="B16006" s="16"/>
    </row>
    <row r="16007" spans="2:2" ht="13.95" customHeight="1">
      <c r="B16007" s="16"/>
    </row>
    <row r="16008" spans="2:2" ht="13.95" customHeight="1">
      <c r="B16008" s="16"/>
    </row>
    <row r="16009" spans="2:2" ht="13.95" customHeight="1">
      <c r="B16009" s="16"/>
    </row>
    <row r="16010" spans="2:2" ht="13.95" customHeight="1">
      <c r="B16010" s="16"/>
    </row>
    <row r="16011" spans="2:2" ht="13.95" customHeight="1">
      <c r="B16011" s="16"/>
    </row>
    <row r="16012" spans="2:2" ht="13.95" customHeight="1">
      <c r="B16012" s="16"/>
    </row>
    <row r="16013" spans="2:2" ht="13.95" customHeight="1">
      <c r="B16013" s="16"/>
    </row>
    <row r="16014" spans="2:2" ht="13.95" customHeight="1">
      <c r="B16014" s="16"/>
    </row>
    <row r="16015" spans="2:2" ht="13.95" customHeight="1">
      <c r="B16015" s="16"/>
    </row>
    <row r="16016" spans="2:2" ht="13.95" customHeight="1">
      <c r="B16016" s="16"/>
    </row>
    <row r="16017" spans="2:2" ht="13.95" customHeight="1">
      <c r="B16017" s="16"/>
    </row>
    <row r="16018" spans="2:2" ht="13.95" customHeight="1">
      <c r="B16018" s="16"/>
    </row>
    <row r="16019" spans="2:2" ht="13.95" customHeight="1">
      <c r="B16019" s="16"/>
    </row>
    <row r="16020" spans="2:2" ht="13.95" customHeight="1">
      <c r="B16020" s="16"/>
    </row>
    <row r="16021" spans="2:2" ht="13.95" customHeight="1">
      <c r="B16021" s="16"/>
    </row>
    <row r="16022" spans="2:2" ht="13.95" customHeight="1">
      <c r="B16022" s="16"/>
    </row>
    <row r="16023" spans="2:2" ht="13.95" customHeight="1">
      <c r="B16023" s="16"/>
    </row>
    <row r="16024" spans="2:2" ht="13.95" customHeight="1">
      <c r="B16024" s="16"/>
    </row>
    <row r="16025" spans="2:2" ht="13.95" customHeight="1">
      <c r="B16025" s="16"/>
    </row>
    <row r="16026" spans="2:2" ht="13.95" customHeight="1">
      <c r="B16026" s="16"/>
    </row>
    <row r="16027" spans="2:2" ht="13.95" customHeight="1">
      <c r="B16027" s="16"/>
    </row>
    <row r="16028" spans="2:2" ht="13.95" customHeight="1">
      <c r="B16028" s="16"/>
    </row>
    <row r="16029" spans="2:2" ht="13.95" customHeight="1">
      <c r="B16029" s="16"/>
    </row>
    <row r="16030" spans="2:2" ht="13.95" customHeight="1">
      <c r="B16030" s="16"/>
    </row>
    <row r="16031" spans="2:2" ht="13.95" customHeight="1">
      <c r="B16031" s="16"/>
    </row>
    <row r="16032" spans="2:2" ht="13.95" customHeight="1">
      <c r="B16032" s="16"/>
    </row>
    <row r="16033" spans="2:2" ht="13.95" customHeight="1">
      <c r="B16033" s="16"/>
    </row>
    <row r="16034" spans="2:2" ht="13.95" customHeight="1">
      <c r="B16034" s="16"/>
    </row>
    <row r="16035" spans="2:2" ht="13.95" customHeight="1">
      <c r="B16035" s="16"/>
    </row>
    <row r="16036" spans="2:2" ht="13.95" customHeight="1">
      <c r="B16036" s="16"/>
    </row>
    <row r="16037" spans="2:2" ht="13.95" customHeight="1">
      <c r="B16037" s="16"/>
    </row>
    <row r="16038" spans="2:2" ht="13.95" customHeight="1">
      <c r="B16038" s="16"/>
    </row>
    <row r="16039" spans="2:2" ht="13.95" customHeight="1">
      <c r="B16039" s="16"/>
    </row>
    <row r="16040" spans="2:2" ht="13.95" customHeight="1">
      <c r="B16040" s="16"/>
    </row>
    <row r="16041" spans="2:2" ht="13.95" customHeight="1">
      <c r="B16041" s="16"/>
    </row>
    <row r="16042" spans="2:2" ht="13.95" customHeight="1">
      <c r="B16042" s="16"/>
    </row>
    <row r="16043" spans="2:2" ht="13.95" customHeight="1">
      <c r="B16043" s="16"/>
    </row>
    <row r="16044" spans="2:2" ht="13.95" customHeight="1">
      <c r="B16044" s="16"/>
    </row>
    <row r="16045" spans="2:2" ht="13.95" customHeight="1">
      <c r="B16045" s="16"/>
    </row>
    <row r="16046" spans="2:2" ht="13.95" customHeight="1">
      <c r="B16046" s="16"/>
    </row>
    <row r="16047" spans="2:2" ht="13.95" customHeight="1">
      <c r="B16047" s="16"/>
    </row>
    <row r="16048" spans="2:2" ht="13.95" customHeight="1">
      <c r="B16048" s="16"/>
    </row>
    <row r="16049" spans="2:2" ht="13.95" customHeight="1">
      <c r="B16049" s="16"/>
    </row>
    <row r="16050" spans="2:2" ht="13.95" customHeight="1">
      <c r="B16050" s="16"/>
    </row>
    <row r="16051" spans="2:2" ht="13.95" customHeight="1">
      <c r="B16051" s="16"/>
    </row>
    <row r="16052" spans="2:2" ht="13.95" customHeight="1">
      <c r="B16052" s="16"/>
    </row>
    <row r="16053" spans="2:2" ht="13.95" customHeight="1">
      <c r="B16053" s="16"/>
    </row>
    <row r="16054" spans="2:2" ht="13.95" customHeight="1">
      <c r="B16054" s="16"/>
    </row>
    <row r="16055" spans="2:2" ht="13.95" customHeight="1">
      <c r="B16055" s="16"/>
    </row>
    <row r="16056" spans="2:2" ht="13.95" customHeight="1">
      <c r="B16056" s="16"/>
    </row>
    <row r="16057" spans="2:2" ht="13.95" customHeight="1">
      <c r="B16057" s="16"/>
    </row>
    <row r="16058" spans="2:2" ht="13.95" customHeight="1">
      <c r="B16058" s="16"/>
    </row>
    <row r="16059" spans="2:2" ht="13.95" customHeight="1">
      <c r="B16059" s="16"/>
    </row>
    <row r="16060" spans="2:2" ht="13.95" customHeight="1">
      <c r="B16060" s="16"/>
    </row>
    <row r="16061" spans="2:2" ht="13.95" customHeight="1">
      <c r="B16061" s="16"/>
    </row>
    <row r="16062" spans="2:2" ht="13.95" customHeight="1">
      <c r="B16062" s="16"/>
    </row>
    <row r="16063" spans="2:2" ht="13.95" customHeight="1">
      <c r="B16063" s="16"/>
    </row>
    <row r="16064" spans="2:2" ht="13.95" customHeight="1">
      <c r="B16064" s="16"/>
    </row>
    <row r="16065" spans="2:2" ht="13.95" customHeight="1">
      <c r="B16065" s="16"/>
    </row>
    <row r="16066" spans="2:2" ht="13.95" customHeight="1">
      <c r="B16066" s="16"/>
    </row>
    <row r="16067" spans="2:2" ht="13.95" customHeight="1">
      <c r="B16067" s="16"/>
    </row>
    <row r="16068" spans="2:2" ht="13.95" customHeight="1">
      <c r="B16068" s="16"/>
    </row>
    <row r="16069" spans="2:2" ht="13.95" customHeight="1">
      <c r="B16069" s="16"/>
    </row>
    <row r="16070" spans="2:2" ht="13.95" customHeight="1">
      <c r="B16070" s="16"/>
    </row>
    <row r="16071" spans="2:2" ht="13.95" customHeight="1">
      <c r="B16071" s="16"/>
    </row>
    <row r="16072" spans="2:2" ht="13.95" customHeight="1">
      <c r="B16072" s="16"/>
    </row>
    <row r="16073" spans="2:2" ht="13.95" customHeight="1">
      <c r="B16073" s="16"/>
    </row>
    <row r="16074" spans="2:2" ht="13.95" customHeight="1">
      <c r="B16074" s="16"/>
    </row>
    <row r="16075" spans="2:2" ht="13.95" customHeight="1">
      <c r="B16075" s="16"/>
    </row>
    <row r="16076" spans="2:2" ht="13.95" customHeight="1">
      <c r="B16076" s="16"/>
    </row>
    <row r="16077" spans="2:2" ht="13.95" customHeight="1">
      <c r="B16077" s="16"/>
    </row>
    <row r="16078" spans="2:2" ht="13.95" customHeight="1">
      <c r="B16078" s="16"/>
    </row>
    <row r="16079" spans="2:2" ht="13.95" customHeight="1">
      <c r="B16079" s="16"/>
    </row>
    <row r="16080" spans="2:2" ht="13.95" customHeight="1">
      <c r="B16080" s="16"/>
    </row>
    <row r="16081" spans="2:2" ht="13.95" customHeight="1">
      <c r="B16081" s="16"/>
    </row>
    <row r="16082" spans="2:2" ht="13.95" customHeight="1">
      <c r="B16082" s="16"/>
    </row>
    <row r="16083" spans="2:2" ht="13.95" customHeight="1">
      <c r="B16083" s="16"/>
    </row>
    <row r="16084" spans="2:2" ht="13.95" customHeight="1">
      <c r="B16084" s="16"/>
    </row>
    <row r="16085" spans="2:2" ht="13.95" customHeight="1">
      <c r="B16085" s="16"/>
    </row>
    <row r="16086" spans="2:2" ht="13.95" customHeight="1">
      <c r="B16086" s="16"/>
    </row>
    <row r="16087" spans="2:2" ht="13.95" customHeight="1">
      <c r="B16087" s="16"/>
    </row>
    <row r="16088" spans="2:2" ht="13.95" customHeight="1">
      <c r="B16088" s="16"/>
    </row>
    <row r="16089" spans="2:2" ht="13.95" customHeight="1">
      <c r="B16089" s="16"/>
    </row>
    <row r="16090" spans="2:2" ht="13.95" customHeight="1">
      <c r="B16090" s="16"/>
    </row>
    <row r="16091" spans="2:2" ht="13.95" customHeight="1">
      <c r="B16091" s="16"/>
    </row>
    <row r="16092" spans="2:2" ht="13.95" customHeight="1">
      <c r="B16092" s="16"/>
    </row>
    <row r="16093" spans="2:2" ht="13.95" customHeight="1">
      <c r="B16093" s="16"/>
    </row>
    <row r="16094" spans="2:2" ht="13.95" customHeight="1">
      <c r="B16094" s="16"/>
    </row>
    <row r="16095" spans="2:2" ht="13.95" customHeight="1">
      <c r="B16095" s="16"/>
    </row>
    <row r="16096" spans="2:2" ht="13.95" customHeight="1">
      <c r="B16096" s="16"/>
    </row>
    <row r="16097" spans="2:2" ht="13.95" customHeight="1">
      <c r="B16097" s="16"/>
    </row>
    <row r="16098" spans="2:2" ht="13.95" customHeight="1">
      <c r="B16098" s="16"/>
    </row>
    <row r="16099" spans="2:2" ht="13.95" customHeight="1">
      <c r="B16099" s="16"/>
    </row>
    <row r="16100" spans="2:2" ht="13.95" customHeight="1">
      <c r="B16100" s="16"/>
    </row>
    <row r="16101" spans="2:2" ht="13.95" customHeight="1">
      <c r="B16101" s="16"/>
    </row>
    <row r="16102" spans="2:2" ht="13.95" customHeight="1">
      <c r="B16102" s="16"/>
    </row>
    <row r="16103" spans="2:2" ht="13.95" customHeight="1">
      <c r="B16103" s="16"/>
    </row>
    <row r="16104" spans="2:2" ht="13.95" customHeight="1">
      <c r="B16104" s="16"/>
    </row>
    <row r="16105" spans="2:2" ht="13.95" customHeight="1">
      <c r="B16105" s="16"/>
    </row>
    <row r="16106" spans="2:2" ht="13.95" customHeight="1">
      <c r="B16106" s="16"/>
    </row>
    <row r="16107" spans="2:2" ht="13.95" customHeight="1">
      <c r="B16107" s="16"/>
    </row>
    <row r="16108" spans="2:2" ht="13.95" customHeight="1">
      <c r="B16108" s="16"/>
    </row>
    <row r="16109" spans="2:2" ht="13.95" customHeight="1">
      <c r="B16109" s="16"/>
    </row>
    <row r="16110" spans="2:2" ht="13.95" customHeight="1">
      <c r="B16110" s="16"/>
    </row>
    <row r="16111" spans="2:2" ht="13.95" customHeight="1">
      <c r="B16111" s="16"/>
    </row>
    <row r="16112" spans="2:2" ht="13.95" customHeight="1">
      <c r="B16112" s="16"/>
    </row>
    <row r="16113" spans="2:2" ht="13.95" customHeight="1">
      <c r="B16113" s="16"/>
    </row>
    <row r="16114" spans="2:2" ht="13.95" customHeight="1">
      <c r="B16114" s="16"/>
    </row>
    <row r="16115" spans="2:2" ht="13.95" customHeight="1">
      <c r="B16115" s="16"/>
    </row>
    <row r="16116" spans="2:2" ht="13.95" customHeight="1">
      <c r="B16116" s="16"/>
    </row>
    <row r="16117" spans="2:2" ht="13.95" customHeight="1">
      <c r="B16117" s="16"/>
    </row>
    <row r="16118" spans="2:2" ht="13.95" customHeight="1">
      <c r="B16118" s="16"/>
    </row>
    <row r="16119" spans="2:2" ht="13.95" customHeight="1">
      <c r="B16119" s="16"/>
    </row>
    <row r="16120" spans="2:2" ht="13.95" customHeight="1">
      <c r="B16120" s="16"/>
    </row>
    <row r="16121" spans="2:2" ht="13.95" customHeight="1">
      <c r="B16121" s="16"/>
    </row>
    <row r="16122" spans="2:2" ht="13.95" customHeight="1">
      <c r="B16122" s="16"/>
    </row>
    <row r="16123" spans="2:2" ht="13.95" customHeight="1">
      <c r="B16123" s="16"/>
    </row>
    <row r="16124" spans="2:2" ht="13.95" customHeight="1">
      <c r="B16124" s="16"/>
    </row>
    <row r="16125" spans="2:2" ht="13.95" customHeight="1">
      <c r="B16125" s="16"/>
    </row>
    <row r="16126" spans="2:2" ht="13.95" customHeight="1">
      <c r="B16126" s="16"/>
    </row>
    <row r="16127" spans="2:2" ht="13.95" customHeight="1">
      <c r="B16127" s="16"/>
    </row>
    <row r="16128" spans="2:2" ht="13.95" customHeight="1">
      <c r="B16128" s="16"/>
    </row>
    <row r="16129" spans="2:2" ht="13.95" customHeight="1">
      <c r="B16129" s="16"/>
    </row>
    <row r="16130" spans="2:2" ht="13.95" customHeight="1">
      <c r="B16130" s="16"/>
    </row>
    <row r="16131" spans="2:2" ht="13.95" customHeight="1">
      <c r="B16131" s="16"/>
    </row>
    <row r="16132" spans="2:2" ht="13.95" customHeight="1">
      <c r="B16132" s="16"/>
    </row>
    <row r="16133" spans="2:2" ht="13.95" customHeight="1">
      <c r="B16133" s="16"/>
    </row>
    <row r="16134" spans="2:2" ht="13.95" customHeight="1">
      <c r="B16134" s="16"/>
    </row>
    <row r="16135" spans="2:2" ht="13.95" customHeight="1">
      <c r="B16135" s="16"/>
    </row>
    <row r="16136" spans="2:2" ht="13.95" customHeight="1">
      <c r="B16136" s="16"/>
    </row>
    <row r="16137" spans="2:2" ht="13.95" customHeight="1">
      <c r="B16137" s="16"/>
    </row>
    <row r="16138" spans="2:2" ht="13.95" customHeight="1">
      <c r="B16138" s="16"/>
    </row>
    <row r="16139" spans="2:2" ht="13.95" customHeight="1">
      <c r="B16139" s="16"/>
    </row>
    <row r="16140" spans="2:2" ht="13.95" customHeight="1">
      <c r="B16140" s="16"/>
    </row>
    <row r="16141" spans="2:2" ht="13.95" customHeight="1">
      <c r="B16141" s="16"/>
    </row>
    <row r="16142" spans="2:2" ht="13.95" customHeight="1">
      <c r="B16142" s="16"/>
    </row>
    <row r="16143" spans="2:2" ht="13.95" customHeight="1">
      <c r="B16143" s="16"/>
    </row>
    <row r="16144" spans="2:2" ht="13.95" customHeight="1">
      <c r="B16144" s="16"/>
    </row>
    <row r="16145" spans="2:2" ht="13.95" customHeight="1">
      <c r="B16145" s="16"/>
    </row>
    <row r="16146" spans="2:2" ht="13.95" customHeight="1">
      <c r="B16146" s="16"/>
    </row>
    <row r="16147" spans="2:2" ht="13.95" customHeight="1">
      <c r="B16147" s="16"/>
    </row>
    <row r="16148" spans="2:2" ht="13.95" customHeight="1">
      <c r="B16148" s="16"/>
    </row>
    <row r="16149" spans="2:2" ht="13.95" customHeight="1">
      <c r="B16149" s="16"/>
    </row>
    <row r="16150" spans="2:2" ht="13.95" customHeight="1">
      <c r="B16150" s="16"/>
    </row>
    <row r="16151" spans="2:2" ht="13.95" customHeight="1">
      <c r="B16151" s="16"/>
    </row>
    <row r="16152" spans="2:2" ht="13.95" customHeight="1">
      <c r="B16152" s="16"/>
    </row>
    <row r="16153" spans="2:2" ht="13.95" customHeight="1">
      <c r="B16153" s="16"/>
    </row>
    <row r="16154" spans="2:2" ht="13.95" customHeight="1">
      <c r="B16154" s="16"/>
    </row>
    <row r="16155" spans="2:2" ht="13.95" customHeight="1">
      <c r="B16155" s="16"/>
    </row>
    <row r="16156" spans="2:2" ht="13.95" customHeight="1">
      <c r="B16156" s="16"/>
    </row>
    <row r="16157" spans="2:2" ht="13.95" customHeight="1">
      <c r="B16157" s="16"/>
    </row>
    <row r="16158" spans="2:2" ht="13.95" customHeight="1">
      <c r="B16158" s="16"/>
    </row>
    <row r="16159" spans="2:2" ht="13.95" customHeight="1">
      <c r="B16159" s="16"/>
    </row>
    <row r="16160" spans="2:2" ht="13.95" customHeight="1">
      <c r="B16160" s="16"/>
    </row>
    <row r="16161" spans="2:2" ht="13.95" customHeight="1">
      <c r="B16161" s="16"/>
    </row>
    <row r="16162" spans="2:2" ht="13.95" customHeight="1">
      <c r="B16162" s="16"/>
    </row>
    <row r="16163" spans="2:2" ht="13.95" customHeight="1">
      <c r="B16163" s="16"/>
    </row>
    <row r="16164" spans="2:2" ht="13.95" customHeight="1">
      <c r="B16164" s="16"/>
    </row>
    <row r="16165" spans="2:2" ht="13.95" customHeight="1">
      <c r="B16165" s="16"/>
    </row>
    <row r="16166" spans="2:2" ht="13.95" customHeight="1">
      <c r="B16166" s="16"/>
    </row>
    <row r="16167" spans="2:2" ht="13.95" customHeight="1">
      <c r="B16167" s="16"/>
    </row>
    <row r="16168" spans="2:2" ht="13.95" customHeight="1">
      <c r="B16168" s="16"/>
    </row>
    <row r="16169" spans="2:2" ht="13.95" customHeight="1">
      <c r="B16169" s="16"/>
    </row>
    <row r="16170" spans="2:2" ht="13.95" customHeight="1">
      <c r="B16170" s="16"/>
    </row>
    <row r="16171" spans="2:2" ht="13.95" customHeight="1">
      <c r="B16171" s="16"/>
    </row>
    <row r="16172" spans="2:2" ht="13.95" customHeight="1">
      <c r="B16172" s="16"/>
    </row>
    <row r="16173" spans="2:2" ht="13.95" customHeight="1">
      <c r="B16173" s="16"/>
    </row>
    <row r="16174" spans="2:2" ht="13.95" customHeight="1">
      <c r="B16174" s="16"/>
    </row>
    <row r="16175" spans="2:2" ht="13.95" customHeight="1">
      <c r="B16175" s="16"/>
    </row>
    <row r="16176" spans="2:2" ht="13.95" customHeight="1">
      <c r="B16176" s="16"/>
    </row>
    <row r="16177" spans="2:2" ht="13.95" customHeight="1">
      <c r="B16177" s="16"/>
    </row>
    <row r="16178" spans="2:2" ht="13.95" customHeight="1">
      <c r="B16178" s="16"/>
    </row>
    <row r="16179" spans="2:2" ht="13.95" customHeight="1">
      <c r="B16179" s="16"/>
    </row>
    <row r="16180" spans="2:2" ht="13.95" customHeight="1">
      <c r="B16180" s="16"/>
    </row>
    <row r="16181" spans="2:2" ht="13.95" customHeight="1">
      <c r="B16181" s="16"/>
    </row>
    <row r="16182" spans="2:2" ht="13.95" customHeight="1">
      <c r="B16182" s="16"/>
    </row>
    <row r="16183" spans="2:2" ht="13.95" customHeight="1">
      <c r="B16183" s="16"/>
    </row>
    <row r="16184" spans="2:2" ht="13.95" customHeight="1">
      <c r="B16184" s="16"/>
    </row>
    <row r="16185" spans="2:2" ht="13.95" customHeight="1">
      <c r="B16185" s="16"/>
    </row>
    <row r="16186" spans="2:2" ht="13.95" customHeight="1">
      <c r="B16186" s="16"/>
    </row>
    <row r="16187" spans="2:2" ht="13.95" customHeight="1">
      <c r="B16187" s="16"/>
    </row>
    <row r="16188" spans="2:2" ht="13.95" customHeight="1">
      <c r="B16188" s="16"/>
    </row>
    <row r="16189" spans="2:2" ht="13.95" customHeight="1">
      <c r="B16189" s="16"/>
    </row>
    <row r="16190" spans="2:2" ht="13.95" customHeight="1">
      <c r="B16190" s="16"/>
    </row>
    <row r="16191" spans="2:2" ht="13.95" customHeight="1">
      <c r="B16191" s="16"/>
    </row>
    <row r="16192" spans="2:2" ht="13.95" customHeight="1">
      <c r="B16192" s="16"/>
    </row>
    <row r="16193" spans="2:2" ht="13.95" customHeight="1">
      <c r="B16193" s="16"/>
    </row>
    <row r="16194" spans="2:2" ht="13.95" customHeight="1">
      <c r="B16194" s="16"/>
    </row>
    <row r="16195" spans="2:2" ht="13.95" customHeight="1">
      <c r="B16195" s="16"/>
    </row>
    <row r="16196" spans="2:2" ht="13.95" customHeight="1">
      <c r="B16196" s="16"/>
    </row>
    <row r="16197" spans="2:2" ht="13.95" customHeight="1">
      <c r="B16197" s="16"/>
    </row>
    <row r="16198" spans="2:2" ht="13.95" customHeight="1">
      <c r="B16198" s="16"/>
    </row>
    <row r="16199" spans="2:2" ht="13.95" customHeight="1">
      <c r="B16199" s="16"/>
    </row>
    <row r="16200" spans="2:2" ht="13.95" customHeight="1">
      <c r="B16200" s="16"/>
    </row>
    <row r="16201" spans="2:2" ht="13.95" customHeight="1">
      <c r="B16201" s="16"/>
    </row>
    <row r="16202" spans="2:2" ht="13.95" customHeight="1">
      <c r="B16202" s="16"/>
    </row>
    <row r="16203" spans="2:2" ht="13.95" customHeight="1">
      <c r="B16203" s="16"/>
    </row>
    <row r="16204" spans="2:2" ht="13.95" customHeight="1">
      <c r="B16204" s="16"/>
    </row>
    <row r="16205" spans="2:2" ht="13.95" customHeight="1">
      <c r="B16205" s="16"/>
    </row>
    <row r="16206" spans="2:2" ht="13.95" customHeight="1">
      <c r="B16206" s="16"/>
    </row>
    <row r="16207" spans="2:2" ht="13.95" customHeight="1">
      <c r="B16207" s="16"/>
    </row>
    <row r="16208" spans="2:2" ht="13.95" customHeight="1">
      <c r="B16208" s="16"/>
    </row>
    <row r="16209" spans="2:2" ht="13.95" customHeight="1">
      <c r="B16209" s="16"/>
    </row>
    <row r="16210" spans="2:2" ht="13.95" customHeight="1">
      <c r="B16210" s="16"/>
    </row>
    <row r="16211" spans="2:2" ht="13.95" customHeight="1">
      <c r="B16211" s="16"/>
    </row>
    <row r="16212" spans="2:2" ht="13.95" customHeight="1">
      <c r="B16212" s="16"/>
    </row>
    <row r="16213" spans="2:2" ht="13.95" customHeight="1">
      <c r="B16213" s="16"/>
    </row>
    <row r="16214" spans="2:2" ht="13.95" customHeight="1">
      <c r="B16214" s="16"/>
    </row>
    <row r="16215" spans="2:2" ht="13.95" customHeight="1">
      <c r="B16215" s="16"/>
    </row>
    <row r="16216" spans="2:2" ht="13.95" customHeight="1">
      <c r="B16216" s="16"/>
    </row>
    <row r="16217" spans="2:2" ht="13.95" customHeight="1">
      <c r="B16217" s="16"/>
    </row>
    <row r="16218" spans="2:2" ht="13.95" customHeight="1">
      <c r="B16218" s="16"/>
    </row>
    <row r="16219" spans="2:2" ht="13.95" customHeight="1">
      <c r="B16219" s="16"/>
    </row>
    <row r="16220" spans="2:2" ht="13.95" customHeight="1">
      <c r="B16220" s="16"/>
    </row>
    <row r="16221" spans="2:2" ht="13.95" customHeight="1">
      <c r="B16221" s="16"/>
    </row>
    <row r="16222" spans="2:2" ht="13.95" customHeight="1">
      <c r="B16222" s="16"/>
    </row>
    <row r="16223" spans="2:2" ht="13.95" customHeight="1">
      <c r="B16223" s="16"/>
    </row>
    <row r="16224" spans="2:2" ht="13.95" customHeight="1">
      <c r="B16224" s="16"/>
    </row>
    <row r="16225" spans="2:2" ht="13.95" customHeight="1">
      <c r="B16225" s="16"/>
    </row>
    <row r="16226" spans="2:2" ht="13.95" customHeight="1">
      <c r="B16226" s="16"/>
    </row>
    <row r="16227" spans="2:2" ht="13.95" customHeight="1">
      <c r="B16227" s="16"/>
    </row>
    <row r="16228" spans="2:2" ht="13.95" customHeight="1">
      <c r="B16228" s="16"/>
    </row>
    <row r="16229" spans="2:2" ht="13.95" customHeight="1">
      <c r="B16229" s="16"/>
    </row>
    <row r="16230" spans="2:2" ht="13.95" customHeight="1">
      <c r="B16230" s="16"/>
    </row>
    <row r="16231" spans="2:2" ht="13.95" customHeight="1">
      <c r="B16231" s="16"/>
    </row>
    <row r="16232" spans="2:2" ht="13.95" customHeight="1">
      <c r="B16232" s="16"/>
    </row>
    <row r="16233" spans="2:2" ht="13.95" customHeight="1">
      <c r="B16233" s="16"/>
    </row>
    <row r="16234" spans="2:2" ht="13.95" customHeight="1">
      <c r="B16234" s="16"/>
    </row>
    <row r="16235" spans="2:2" ht="13.95" customHeight="1">
      <c r="B16235" s="16"/>
    </row>
    <row r="16236" spans="2:2" ht="13.95" customHeight="1">
      <c r="B16236" s="16"/>
    </row>
    <row r="16237" spans="2:2" ht="13.95" customHeight="1">
      <c r="B16237" s="16"/>
    </row>
    <row r="16238" spans="2:2" ht="13.95" customHeight="1">
      <c r="B16238" s="16"/>
    </row>
    <row r="16239" spans="2:2" ht="13.95" customHeight="1">
      <c r="B16239" s="16"/>
    </row>
    <row r="16240" spans="2:2" ht="13.95" customHeight="1">
      <c r="B16240" s="16"/>
    </row>
    <row r="16241" spans="2:2" ht="13.95" customHeight="1">
      <c r="B16241" s="16"/>
    </row>
    <row r="16242" spans="2:2" ht="13.95" customHeight="1">
      <c r="B16242" s="16"/>
    </row>
    <row r="16243" spans="2:2" ht="13.95" customHeight="1">
      <c r="B16243" s="16"/>
    </row>
    <row r="16244" spans="2:2" ht="13.95" customHeight="1">
      <c r="B16244" s="16"/>
    </row>
    <row r="16245" spans="2:2" ht="13.95" customHeight="1">
      <c r="B16245" s="16"/>
    </row>
    <row r="16246" spans="2:2" ht="13.95" customHeight="1">
      <c r="B16246" s="16"/>
    </row>
    <row r="16247" spans="2:2" ht="13.95" customHeight="1">
      <c r="B16247" s="16"/>
    </row>
    <row r="16248" spans="2:2" ht="13.95" customHeight="1">
      <c r="B16248" s="16"/>
    </row>
    <row r="16249" spans="2:2" ht="13.95" customHeight="1">
      <c r="B16249" s="16"/>
    </row>
    <row r="16250" spans="2:2" ht="13.95" customHeight="1">
      <c r="B16250" s="16"/>
    </row>
    <row r="16251" spans="2:2" ht="13.95" customHeight="1">
      <c r="B16251" s="16"/>
    </row>
    <row r="16252" spans="2:2" ht="13.95" customHeight="1">
      <c r="B16252" s="16"/>
    </row>
    <row r="16253" spans="2:2" ht="13.95" customHeight="1">
      <c r="B16253" s="16"/>
    </row>
    <row r="16254" spans="2:2" ht="13.95" customHeight="1">
      <c r="B16254" s="16"/>
    </row>
    <row r="16255" spans="2:2" ht="13.95" customHeight="1">
      <c r="B16255" s="16"/>
    </row>
    <row r="16256" spans="2:2" ht="13.95" customHeight="1">
      <c r="B16256" s="16"/>
    </row>
    <row r="16257" spans="2:2" ht="13.95" customHeight="1">
      <c r="B16257" s="16"/>
    </row>
    <row r="16258" spans="2:2" ht="13.95" customHeight="1">
      <c r="B16258" s="16"/>
    </row>
    <row r="16259" spans="2:2" ht="13.95" customHeight="1">
      <c r="B16259" s="16"/>
    </row>
    <row r="16260" spans="2:2" ht="13.95" customHeight="1">
      <c r="B16260" s="16"/>
    </row>
    <row r="16261" spans="2:2" ht="13.95" customHeight="1">
      <c r="B16261" s="16"/>
    </row>
    <row r="16262" spans="2:2" ht="13.95" customHeight="1">
      <c r="B16262" s="16"/>
    </row>
    <row r="16263" spans="2:2" ht="13.95" customHeight="1">
      <c r="B16263" s="16"/>
    </row>
    <row r="16264" spans="2:2" ht="13.95" customHeight="1">
      <c r="B16264" s="16"/>
    </row>
    <row r="16265" spans="2:2" ht="13.95" customHeight="1">
      <c r="B16265" s="16"/>
    </row>
    <row r="16266" spans="2:2" ht="13.95" customHeight="1">
      <c r="B16266" s="16"/>
    </row>
    <row r="16267" spans="2:2" ht="13.95" customHeight="1">
      <c r="B16267" s="16"/>
    </row>
    <row r="16268" spans="2:2" ht="13.95" customHeight="1">
      <c r="B16268" s="16"/>
    </row>
    <row r="16269" spans="2:2" ht="13.95" customHeight="1">
      <c r="B16269" s="16"/>
    </row>
    <row r="16270" spans="2:2" ht="13.95" customHeight="1">
      <c r="B16270" s="16"/>
    </row>
    <row r="16271" spans="2:2" ht="13.95" customHeight="1">
      <c r="B16271" s="16"/>
    </row>
    <row r="16272" spans="2:2" ht="13.95" customHeight="1">
      <c r="B16272" s="16"/>
    </row>
    <row r="16273" spans="2:2" ht="13.95" customHeight="1">
      <c r="B16273" s="16"/>
    </row>
    <row r="16274" spans="2:2" ht="13.95" customHeight="1">
      <c r="B16274" s="16"/>
    </row>
    <row r="16275" spans="2:2" ht="13.95" customHeight="1">
      <c r="B16275" s="16"/>
    </row>
    <row r="16276" spans="2:2" ht="13.95" customHeight="1">
      <c r="B16276" s="16"/>
    </row>
    <row r="16277" spans="2:2" ht="13.95" customHeight="1">
      <c r="B16277" s="16"/>
    </row>
    <row r="16278" spans="2:2" ht="13.95" customHeight="1">
      <c r="B16278" s="16"/>
    </row>
    <row r="16279" spans="2:2" ht="13.95" customHeight="1">
      <c r="B16279" s="16"/>
    </row>
    <row r="16280" spans="2:2" ht="13.95" customHeight="1">
      <c r="B16280" s="16"/>
    </row>
    <row r="16281" spans="2:2" ht="13.95" customHeight="1">
      <c r="B16281" s="16"/>
    </row>
    <row r="16282" spans="2:2" ht="13.95" customHeight="1">
      <c r="B16282" s="16"/>
    </row>
  </sheetData>
  <mergeCells count="14">
    <mergeCell ref="M3:N3"/>
    <mergeCell ref="C29:N30"/>
    <mergeCell ref="O29:AH30"/>
    <mergeCell ref="AA3:AB3"/>
    <mergeCell ref="O33:AM34"/>
    <mergeCell ref="O27:AH27"/>
    <mergeCell ref="V68:AM69"/>
    <mergeCell ref="C67:O69"/>
    <mergeCell ref="O8:AH8"/>
    <mergeCell ref="O19:AH19"/>
    <mergeCell ref="O18:AH18"/>
    <mergeCell ref="O17:AH17"/>
    <mergeCell ref="O12:AH12"/>
    <mergeCell ref="O16:AH16"/>
  </mergeCells>
  <phoneticPr fontId="7"/>
  <pageMargins left="0.19685039370078741" right="0.19685039370078741" top="0.47244094488188981" bottom="0.23622047244094491" header="0.19685039370078741" footer="0.31496062992125984"/>
  <pageSetup paperSize="9" scale="76" fitToHeight="4" orientation="portrait" r:id="rId1"/>
  <rowBreaks count="1" manualBreakCount="1">
    <brk id="53" min="1" max="3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V78"/>
  <sheetViews>
    <sheetView topLeftCell="A58" workbookViewId="0">
      <selection activeCell="C75" sqref="C75"/>
    </sheetView>
  </sheetViews>
  <sheetFormatPr defaultRowHeight="18"/>
  <cols>
    <col min="1" max="1" width="9.3984375" customWidth="1"/>
    <col min="3" max="3" width="19" customWidth="1"/>
    <col min="5" max="5" width="28.19921875" customWidth="1"/>
    <col min="6" max="6" width="11" customWidth="1"/>
    <col min="7" max="9" width="9.3984375" customWidth="1"/>
    <col min="10" max="10" width="11.09765625" customWidth="1"/>
    <col min="11" max="11" width="9.3984375" customWidth="1"/>
    <col min="12" max="12" width="9" customWidth="1"/>
    <col min="13" max="13" width="12.69921875" customWidth="1"/>
    <col min="14" max="14" width="10.8984375" customWidth="1"/>
    <col min="15" max="15" width="9.5" customWidth="1"/>
    <col min="17" max="17" width="10.69921875" customWidth="1"/>
    <col min="19" max="19" width="10.19921875" customWidth="1"/>
    <col min="21" max="22" width="9.3984375" customWidth="1"/>
    <col min="25" max="25" width="9.3984375" customWidth="1"/>
    <col min="26" max="26" width="9.19921875" customWidth="1"/>
    <col min="28" max="31" width="10" customWidth="1"/>
    <col min="34" max="34" width="10" customWidth="1"/>
    <col min="35" max="35" width="11.69921875" customWidth="1"/>
    <col min="36" max="36" width="10" customWidth="1"/>
    <col min="37" max="37" width="11.69921875" customWidth="1"/>
    <col min="38" max="38" width="10" customWidth="1"/>
    <col min="39" max="39" width="11.69921875" customWidth="1"/>
    <col min="40" max="41" width="10" customWidth="1"/>
    <col min="43" max="44" width="10" customWidth="1"/>
    <col min="45" max="46" width="11.69921875" customWidth="1"/>
    <col min="47" max="47" width="10" customWidth="1"/>
    <col min="48" max="48" width="11.69921875" customWidth="1"/>
    <col min="49" max="50" width="10" customWidth="1"/>
    <col min="51" max="51" width="9.3984375" customWidth="1"/>
    <col min="53" max="53" width="9.3984375" customWidth="1"/>
    <col min="56" max="56" width="17.5" customWidth="1"/>
    <col min="57" max="57" width="27.69921875" customWidth="1"/>
    <col min="58" max="58" width="21.09765625" customWidth="1"/>
    <col min="59" max="59" width="13.19921875" customWidth="1"/>
    <col min="60" max="60" width="9.69921875" customWidth="1"/>
    <col min="61" max="61" width="9.3984375" customWidth="1"/>
    <col min="62" max="62" width="14.8984375" customWidth="1"/>
    <col min="63" max="63" width="12.3984375" customWidth="1"/>
    <col min="64" max="64" width="21.09765625" customWidth="1"/>
    <col min="65" max="65" width="21.69921875" customWidth="1"/>
    <col min="66" max="66" width="17.69921875" customWidth="1"/>
    <col min="67" max="67" width="20" customWidth="1"/>
    <col min="68" max="68" width="14.19921875" customWidth="1"/>
    <col min="69" max="69" width="14.8984375" customWidth="1"/>
    <col min="70" max="70" width="18.09765625" customWidth="1"/>
    <col min="71" max="71" width="15.3984375" customWidth="1"/>
    <col min="72" max="72" width="11" customWidth="1"/>
    <col min="73" max="73" width="30.19921875" customWidth="1"/>
    <col min="74" max="74" width="26.69921875" customWidth="1"/>
    <col min="75" max="75" width="23.19921875" customWidth="1"/>
    <col min="76" max="76" width="27.19921875" customWidth="1"/>
    <col min="78" max="78" width="30.09765625" customWidth="1"/>
    <col min="79" max="79" width="26.69921875" customWidth="1"/>
    <col min="80" max="80" width="23.19921875" customWidth="1"/>
    <col min="81" max="81" width="27.09765625" customWidth="1"/>
    <col min="83" max="83" width="29.69921875" customWidth="1"/>
    <col min="84" max="84" width="26.19921875" customWidth="1"/>
    <col min="85" max="85" width="22.69921875" customWidth="1"/>
    <col min="86" max="86" width="21.8984375" customWidth="1"/>
    <col min="88" max="88" width="10.19921875" customWidth="1"/>
    <col min="91" max="91" width="9.3984375" customWidth="1"/>
    <col min="92" max="92" width="9.19921875" customWidth="1"/>
    <col min="94" max="94" width="11.19921875" customWidth="1"/>
    <col min="97" max="97" width="11.19921875" customWidth="1"/>
    <col min="99" max="99" width="14.8984375" customWidth="1"/>
    <col min="100" max="100" width="11.5" customWidth="1"/>
    <col min="104" max="104" width="12" customWidth="1"/>
    <col min="105" max="105" width="10.19921875" customWidth="1"/>
    <col min="106" max="106" width="11.09765625" customWidth="1"/>
    <col min="107" max="107" width="10.8984375" customWidth="1"/>
    <col min="108" max="108" width="12.8984375" customWidth="1"/>
    <col min="110" max="110" width="12" customWidth="1"/>
    <col min="111" max="111" width="11.3984375" customWidth="1"/>
    <col min="113" max="114" width="14.8984375" customWidth="1"/>
    <col min="115" max="115" width="45.3984375" customWidth="1"/>
    <col min="116" max="116" width="48.69921875" customWidth="1"/>
    <col min="117" max="117" width="38.5" customWidth="1"/>
    <col min="118" max="118" width="41.8984375" customWidth="1"/>
    <col min="119" max="119" width="38.69921875" customWidth="1"/>
    <col min="120" max="120" width="42.19921875" customWidth="1"/>
    <col min="121" max="121" width="42" customWidth="1"/>
    <col min="122" max="122" width="45.3984375" customWidth="1"/>
    <col min="124" max="124" width="22.3984375" customWidth="1"/>
    <col min="125" max="125" width="15.19921875" customWidth="1"/>
    <col min="126" max="126" width="23.59765625" customWidth="1"/>
    <col min="127" max="127" width="21.69921875" customWidth="1"/>
    <col min="128" max="128" width="18" customWidth="1"/>
    <col min="129" max="129" width="20.8984375" customWidth="1"/>
    <col min="130" max="130" width="19.09765625" customWidth="1"/>
    <col min="131" max="131" width="28.3984375" customWidth="1"/>
    <col min="132" max="133" width="21.19921875" customWidth="1"/>
    <col min="134" max="134" width="25.59765625" customWidth="1"/>
    <col min="136" max="136" width="28.19921875" customWidth="1"/>
    <col min="137" max="137" width="28.59765625" customWidth="1"/>
    <col min="138" max="138" width="24.8984375" customWidth="1"/>
    <col min="139" max="139" width="31.69921875" customWidth="1"/>
    <col min="140" max="140" width="21.69921875" customWidth="1"/>
    <col min="141" max="141" width="18.8984375" customWidth="1"/>
    <col min="142" max="142" width="27.3984375" customWidth="1"/>
    <col min="143" max="143" width="36.69921875" customWidth="1"/>
    <col min="144" max="145" width="29.59765625" customWidth="1"/>
    <col min="146" max="146" width="33.8984375" customWidth="1"/>
    <col min="148" max="148" width="25.8984375" customWidth="1"/>
    <col min="149" max="149" width="30.09765625" customWidth="1"/>
    <col min="150" max="150" width="27.69921875" customWidth="1"/>
    <col min="151" max="151" width="16.69921875" customWidth="1"/>
    <col min="152" max="152" width="18.3984375" customWidth="1"/>
    <col min="153" max="153" width="21.69921875" customWidth="1"/>
    <col min="154" max="154" width="35.8984375" customWidth="1"/>
    <col min="155" max="155" width="16.59765625" customWidth="1"/>
    <col min="156" max="156" width="20" customWidth="1"/>
    <col min="157" max="157" width="17.69921875" customWidth="1"/>
    <col min="158" max="158" width="12.69921875" customWidth="1"/>
    <col min="159" max="159" width="11.09765625" customWidth="1"/>
    <col min="161" max="161" width="32" customWidth="1"/>
    <col min="167" max="167" width="9.19921875" customWidth="1"/>
    <col min="169" max="169" width="14.09765625" customWidth="1"/>
    <col min="170" max="170" width="18" customWidth="1"/>
    <col min="171" max="171" width="10.19921875" customWidth="1"/>
    <col min="172" max="172" width="24.69921875" customWidth="1"/>
    <col min="173" max="173" width="18.69921875" customWidth="1"/>
    <col min="174" max="174" width="17.09765625" customWidth="1"/>
    <col min="175" max="175" width="17.3984375" customWidth="1"/>
    <col min="176" max="176" width="14" customWidth="1"/>
    <col min="178" max="178" width="10.19921875" customWidth="1"/>
  </cols>
  <sheetData>
    <row r="1" spans="1:178">
      <c r="B1" s="7">
        <v>1</v>
      </c>
      <c r="C1" s="7">
        <v>2</v>
      </c>
      <c r="D1" s="7">
        <v>3</v>
      </c>
      <c r="E1" s="7">
        <v>4</v>
      </c>
      <c r="F1" s="7">
        <v>5</v>
      </c>
      <c r="G1" s="7">
        <v>6</v>
      </c>
      <c r="H1" s="7">
        <v>7</v>
      </c>
      <c r="I1" s="7">
        <v>8</v>
      </c>
      <c r="J1" s="7">
        <v>9</v>
      </c>
      <c r="K1" s="7">
        <v>10</v>
      </c>
      <c r="L1" s="7">
        <v>11</v>
      </c>
      <c r="M1" s="7">
        <v>12</v>
      </c>
      <c r="N1" s="7">
        <v>13</v>
      </c>
      <c r="O1" s="7">
        <v>14</v>
      </c>
      <c r="P1" s="7">
        <v>15</v>
      </c>
      <c r="Q1" s="7">
        <v>16</v>
      </c>
      <c r="R1" s="7">
        <v>17</v>
      </c>
      <c r="S1" s="7">
        <v>18</v>
      </c>
      <c r="T1" s="7">
        <v>19</v>
      </c>
      <c r="U1" s="7">
        <v>20</v>
      </c>
      <c r="V1" s="7">
        <v>21</v>
      </c>
      <c r="W1" s="7">
        <v>23</v>
      </c>
      <c r="X1" s="7">
        <v>25</v>
      </c>
      <c r="Y1" s="7">
        <v>26</v>
      </c>
      <c r="Z1" s="7">
        <v>27</v>
      </c>
      <c r="AA1" s="7">
        <v>28</v>
      </c>
      <c r="AB1" s="7">
        <v>29</v>
      </c>
      <c r="AC1" s="7">
        <v>30</v>
      </c>
      <c r="AD1" s="7">
        <v>31</v>
      </c>
      <c r="AE1" s="7">
        <v>32</v>
      </c>
      <c r="AF1" s="7">
        <v>33</v>
      </c>
      <c r="AG1" s="7">
        <v>34</v>
      </c>
      <c r="AH1" s="7">
        <v>35</v>
      </c>
      <c r="AI1" s="7">
        <v>36</v>
      </c>
      <c r="AJ1" s="7">
        <v>37</v>
      </c>
      <c r="AK1" s="7">
        <v>38</v>
      </c>
      <c r="AL1" s="7">
        <v>39</v>
      </c>
      <c r="AM1" s="7">
        <v>40</v>
      </c>
      <c r="AN1" s="7">
        <v>41</v>
      </c>
      <c r="AO1" s="7">
        <v>42</v>
      </c>
      <c r="AP1" s="7">
        <v>43</v>
      </c>
      <c r="AQ1" s="7">
        <v>44</v>
      </c>
      <c r="AR1" s="7">
        <v>45</v>
      </c>
      <c r="AS1" s="7">
        <v>46</v>
      </c>
      <c r="AT1" s="7">
        <v>47</v>
      </c>
      <c r="AU1" s="7">
        <v>48</v>
      </c>
      <c r="AV1" s="7">
        <v>49</v>
      </c>
      <c r="AW1" s="7">
        <v>50</v>
      </c>
      <c r="AX1" s="7">
        <v>51</v>
      </c>
      <c r="AY1" s="7">
        <v>52</v>
      </c>
      <c r="AZ1" s="7">
        <v>53</v>
      </c>
      <c r="BA1" s="7">
        <v>54</v>
      </c>
      <c r="BB1" s="7">
        <v>55</v>
      </c>
      <c r="BC1" s="7">
        <v>56</v>
      </c>
      <c r="BD1" s="7">
        <v>57</v>
      </c>
      <c r="BE1" s="7">
        <v>58</v>
      </c>
      <c r="BF1" s="7">
        <v>59</v>
      </c>
      <c r="BG1" s="7">
        <v>60</v>
      </c>
      <c r="BH1" s="7">
        <v>61</v>
      </c>
      <c r="BI1" s="7">
        <v>62</v>
      </c>
      <c r="BJ1" s="7">
        <v>63</v>
      </c>
      <c r="BK1" s="7">
        <v>64</v>
      </c>
      <c r="BL1" s="7">
        <v>65</v>
      </c>
      <c r="BM1" s="7">
        <v>66</v>
      </c>
      <c r="BN1" s="7">
        <v>67</v>
      </c>
      <c r="BO1" s="7">
        <v>68</v>
      </c>
      <c r="BP1" s="7">
        <v>69</v>
      </c>
      <c r="BQ1" s="7">
        <v>70</v>
      </c>
      <c r="BR1" s="7">
        <v>71</v>
      </c>
      <c r="BS1" s="7">
        <v>72</v>
      </c>
      <c r="BT1" s="7">
        <v>73</v>
      </c>
      <c r="BU1" s="7">
        <v>74</v>
      </c>
      <c r="BV1" s="7">
        <v>75</v>
      </c>
      <c r="BW1" s="7">
        <v>76</v>
      </c>
      <c r="BX1" s="7">
        <v>77</v>
      </c>
      <c r="BY1" s="7">
        <v>78</v>
      </c>
      <c r="BZ1" s="7">
        <v>79</v>
      </c>
      <c r="CA1" s="7">
        <v>80</v>
      </c>
      <c r="CB1" s="7">
        <v>81</v>
      </c>
      <c r="CC1" s="7">
        <v>82</v>
      </c>
      <c r="CD1" s="7">
        <v>83</v>
      </c>
      <c r="CE1" s="7">
        <v>84</v>
      </c>
      <c r="CF1" s="7">
        <v>85</v>
      </c>
      <c r="CG1" s="7">
        <v>86</v>
      </c>
      <c r="CH1" s="7">
        <v>87</v>
      </c>
      <c r="CI1" s="7">
        <v>88</v>
      </c>
      <c r="CJ1" s="7">
        <v>89</v>
      </c>
      <c r="CK1" s="7">
        <v>90</v>
      </c>
      <c r="CL1" s="7">
        <v>91</v>
      </c>
      <c r="CM1" s="7">
        <v>92</v>
      </c>
      <c r="CN1" s="7">
        <v>93</v>
      </c>
      <c r="CO1" s="7">
        <v>94</v>
      </c>
      <c r="CP1" s="7">
        <v>95</v>
      </c>
      <c r="CQ1" s="7">
        <v>96</v>
      </c>
      <c r="CR1" s="7">
        <v>97</v>
      </c>
      <c r="CS1" s="7">
        <v>98</v>
      </c>
      <c r="CT1" s="7">
        <v>99</v>
      </c>
      <c r="CU1" s="7">
        <v>100</v>
      </c>
      <c r="CV1" s="7">
        <v>101</v>
      </c>
      <c r="CW1" s="7">
        <v>102</v>
      </c>
      <c r="CX1" s="7">
        <v>103</v>
      </c>
      <c r="CY1" s="7">
        <v>104</v>
      </c>
      <c r="CZ1" s="7">
        <v>105</v>
      </c>
      <c r="DA1" s="7">
        <v>106</v>
      </c>
      <c r="DB1" s="7">
        <v>107</v>
      </c>
      <c r="DC1" s="7">
        <v>108</v>
      </c>
      <c r="DD1" s="7">
        <v>109</v>
      </c>
      <c r="DE1" s="7">
        <v>110</v>
      </c>
      <c r="DF1" s="7">
        <v>111</v>
      </c>
      <c r="DG1" s="7">
        <v>112</v>
      </c>
      <c r="DH1" s="7">
        <v>113</v>
      </c>
      <c r="DI1" s="7">
        <v>114</v>
      </c>
      <c r="DJ1" s="7">
        <v>115</v>
      </c>
      <c r="DK1" s="7">
        <v>116</v>
      </c>
      <c r="DL1" s="7">
        <v>117</v>
      </c>
      <c r="DM1" s="7">
        <v>118</v>
      </c>
      <c r="DN1" s="7">
        <v>119</v>
      </c>
      <c r="DO1" s="7">
        <v>120</v>
      </c>
      <c r="DP1" s="7">
        <v>121</v>
      </c>
      <c r="DQ1" s="7">
        <v>122</v>
      </c>
      <c r="DR1" s="7">
        <v>123</v>
      </c>
      <c r="DS1" s="7">
        <v>124</v>
      </c>
      <c r="DT1" s="7">
        <v>125</v>
      </c>
      <c r="DU1" s="7">
        <v>126</v>
      </c>
      <c r="DV1" s="7">
        <v>127</v>
      </c>
      <c r="DW1" s="7">
        <v>128</v>
      </c>
      <c r="DX1" s="7">
        <v>129</v>
      </c>
      <c r="DY1" s="7">
        <v>130</v>
      </c>
      <c r="DZ1" s="7">
        <v>131</v>
      </c>
      <c r="EA1" s="7">
        <v>132</v>
      </c>
      <c r="EB1" s="7">
        <v>133</v>
      </c>
      <c r="EC1" s="7">
        <v>134</v>
      </c>
      <c r="ED1" s="7">
        <v>135</v>
      </c>
      <c r="EE1" s="7">
        <v>136</v>
      </c>
      <c r="EF1" s="7">
        <v>137</v>
      </c>
      <c r="EG1" s="7">
        <v>138</v>
      </c>
      <c r="EH1" s="7">
        <v>139</v>
      </c>
      <c r="EI1" s="7">
        <v>140</v>
      </c>
      <c r="EJ1" s="7">
        <v>141</v>
      </c>
      <c r="EK1" s="7">
        <v>142</v>
      </c>
      <c r="EL1" s="7">
        <v>143</v>
      </c>
      <c r="EM1" s="7">
        <v>144</v>
      </c>
      <c r="EN1" s="7">
        <v>145</v>
      </c>
      <c r="EO1" s="7">
        <v>146</v>
      </c>
      <c r="EP1" s="7">
        <v>147</v>
      </c>
      <c r="EQ1" s="7">
        <v>148</v>
      </c>
      <c r="ER1" s="7">
        <v>149</v>
      </c>
      <c r="ES1" s="7">
        <v>150</v>
      </c>
      <c r="ET1" s="7">
        <v>151</v>
      </c>
      <c r="EU1" s="7">
        <v>152</v>
      </c>
      <c r="EV1" s="7">
        <v>153</v>
      </c>
      <c r="EW1" s="7">
        <v>154</v>
      </c>
      <c r="EX1" s="7">
        <v>155</v>
      </c>
      <c r="EY1" s="7">
        <v>156</v>
      </c>
      <c r="EZ1" s="7">
        <v>157</v>
      </c>
      <c r="FA1" s="7">
        <v>158</v>
      </c>
      <c r="FB1" s="7">
        <v>159</v>
      </c>
      <c r="FC1" s="7">
        <v>160</v>
      </c>
      <c r="FD1" s="7">
        <v>161</v>
      </c>
      <c r="FE1" s="7">
        <v>162</v>
      </c>
      <c r="FF1" s="7">
        <v>163</v>
      </c>
      <c r="FG1" s="7">
        <v>164</v>
      </c>
      <c r="FH1" s="7">
        <v>165</v>
      </c>
      <c r="FI1" s="7">
        <v>166</v>
      </c>
      <c r="FJ1" s="7">
        <v>167</v>
      </c>
      <c r="FK1" s="7">
        <v>168</v>
      </c>
      <c r="FL1" s="7">
        <v>169</v>
      </c>
      <c r="FM1" s="7">
        <v>170</v>
      </c>
      <c r="FN1" s="7">
        <v>171</v>
      </c>
      <c r="FO1" s="7">
        <v>172</v>
      </c>
      <c r="FP1" s="7">
        <v>173</v>
      </c>
      <c r="FQ1" s="7">
        <v>174</v>
      </c>
      <c r="FR1" s="7">
        <v>175</v>
      </c>
      <c r="FS1" s="7">
        <v>176</v>
      </c>
      <c r="FT1" s="7">
        <v>177</v>
      </c>
      <c r="FU1" s="7">
        <v>178</v>
      </c>
      <c r="FV1" s="7">
        <v>179</v>
      </c>
    </row>
    <row r="2" spans="1:178" s="2" customFormat="1" ht="19.95" customHeight="1">
      <c r="A2" s="2" t="s">
        <v>2456</v>
      </c>
      <c r="C2" s="1"/>
      <c r="W2" s="2" t="s">
        <v>2457</v>
      </c>
      <c r="Y2" s="1"/>
      <c r="Z2" s="1"/>
      <c r="AA2" s="2" t="s">
        <v>2458</v>
      </c>
      <c r="BG2" s="2" t="s">
        <v>2459</v>
      </c>
      <c r="BJ2" s="5"/>
      <c r="BL2" s="2" t="s">
        <v>2460</v>
      </c>
      <c r="CJ2" s="2" t="s">
        <v>2461</v>
      </c>
      <c r="CW2" s="2" t="s">
        <v>2462</v>
      </c>
      <c r="DK2" s="2" t="s">
        <v>2463</v>
      </c>
      <c r="FF2" s="2" t="s">
        <v>909</v>
      </c>
    </row>
    <row r="3" spans="1:178" s="1" customFormat="1" ht="19.95" customHeight="1">
      <c r="BG3" s="1">
        <f>SUM(テーブル2[アンケート回答])</f>
        <v>2</v>
      </c>
      <c r="BH3" s="1">
        <f>SUM(テーブル2[ヒアリング])</f>
        <v>0</v>
      </c>
      <c r="BI3" s="1">
        <f>SUM(テーブル2[架電調査])</f>
        <v>24</v>
      </c>
      <c r="BJ3" s="3"/>
    </row>
    <row r="4" spans="1:178" s="1" customFormat="1" ht="34.950000000000003" customHeight="1">
      <c r="A4" s="1" t="s">
        <v>2530</v>
      </c>
      <c r="B4" s="1" t="s">
        <v>0</v>
      </c>
      <c r="C4" s="1" t="s">
        <v>1</v>
      </c>
      <c r="D4" s="1" t="s">
        <v>2</v>
      </c>
      <c r="E4" s="1" t="s">
        <v>3</v>
      </c>
      <c r="F4" s="1" t="s">
        <v>4</v>
      </c>
      <c r="G4" s="1" t="s">
        <v>55</v>
      </c>
      <c r="H4" s="1" t="s">
        <v>56</v>
      </c>
      <c r="I4" s="1" t="s">
        <v>57</v>
      </c>
      <c r="J4" s="1" t="s">
        <v>58</v>
      </c>
      <c r="K4" s="1" t="s">
        <v>59</v>
      </c>
      <c r="L4" s="1" t="s">
        <v>60</v>
      </c>
      <c r="M4" s="1" t="s">
        <v>61</v>
      </c>
      <c r="N4" s="1" t="s">
        <v>62</v>
      </c>
      <c r="O4" s="1" t="s">
        <v>63</v>
      </c>
      <c r="P4" s="1" t="s">
        <v>64</v>
      </c>
      <c r="Q4" s="1" t="s">
        <v>65</v>
      </c>
      <c r="R4" s="1" t="s">
        <v>66</v>
      </c>
      <c r="S4" s="1" t="s">
        <v>5</v>
      </c>
      <c r="T4" s="1" t="s">
        <v>6</v>
      </c>
      <c r="U4" s="1" t="s">
        <v>8</v>
      </c>
      <c r="V4" s="1" t="s">
        <v>9</v>
      </c>
      <c r="W4" s="1" t="s">
        <v>668</v>
      </c>
      <c r="X4" s="1" t="s">
        <v>669</v>
      </c>
      <c r="Y4" s="1" t="s">
        <v>10</v>
      </c>
      <c r="Z4" s="1" t="s">
        <v>23</v>
      </c>
      <c r="AA4" s="1" t="s">
        <v>25</v>
      </c>
      <c r="AB4" s="1" t="s">
        <v>26</v>
      </c>
      <c r="AC4" s="1" t="s">
        <v>27</v>
      </c>
      <c r="AD4" s="1" t="s">
        <v>28</v>
      </c>
      <c r="AE4" s="1" t="s">
        <v>29</v>
      </c>
      <c r="AF4" s="1" t="s">
        <v>30</v>
      </c>
      <c r="AG4" s="1" t="s">
        <v>31</v>
      </c>
      <c r="AH4" s="1" t="s">
        <v>32</v>
      </c>
      <c r="AI4" s="1" t="s">
        <v>33</v>
      </c>
      <c r="AJ4" s="1" t="s">
        <v>34</v>
      </c>
      <c r="AK4" s="1" t="s">
        <v>35</v>
      </c>
      <c r="AL4" s="1" t="s">
        <v>36</v>
      </c>
      <c r="AM4" s="1" t="s">
        <v>37</v>
      </c>
      <c r="AN4" s="1" t="s">
        <v>38</v>
      </c>
      <c r="AO4" s="1" t="s">
        <v>39</v>
      </c>
      <c r="AP4" s="1" t="s">
        <v>40</v>
      </c>
      <c r="AQ4" s="1" t="s">
        <v>41</v>
      </c>
      <c r="AR4" s="1" t="s">
        <v>42</v>
      </c>
      <c r="AS4" s="1" t="s">
        <v>43</v>
      </c>
      <c r="AT4" s="1" t="s">
        <v>44</v>
      </c>
      <c r="AU4" s="1" t="s">
        <v>45</v>
      </c>
      <c r="AV4" s="1" t="s">
        <v>46</v>
      </c>
      <c r="AW4" s="1" t="s">
        <v>47</v>
      </c>
      <c r="AX4" s="1" t="s">
        <v>48</v>
      </c>
      <c r="AY4" s="1" t="s">
        <v>49</v>
      </c>
      <c r="AZ4" s="1" t="s">
        <v>50</v>
      </c>
      <c r="BA4" s="1" t="s">
        <v>51</v>
      </c>
      <c r="BB4" s="1" t="s">
        <v>52</v>
      </c>
      <c r="BC4" s="1" t="s">
        <v>53</v>
      </c>
      <c r="BD4" s="1" t="s">
        <v>54</v>
      </c>
      <c r="BE4" s="1" t="s">
        <v>2573</v>
      </c>
      <c r="BF4" s="1" t="s">
        <v>24</v>
      </c>
      <c r="BG4" s="1" t="s">
        <v>67</v>
      </c>
      <c r="BH4" s="1" t="s">
        <v>68</v>
      </c>
      <c r="BI4" s="1" t="s">
        <v>69</v>
      </c>
      <c r="BJ4" s="3" t="s">
        <v>89</v>
      </c>
      <c r="BK4" s="1" t="s">
        <v>2529</v>
      </c>
      <c r="BL4" s="1" t="s">
        <v>164</v>
      </c>
      <c r="BM4" s="1" t="s">
        <v>2465</v>
      </c>
      <c r="BN4" s="1" t="s">
        <v>165</v>
      </c>
      <c r="BO4" s="1" t="s">
        <v>2466</v>
      </c>
      <c r="BP4" s="6" t="s">
        <v>166</v>
      </c>
      <c r="BQ4" s="1" t="s">
        <v>2467</v>
      </c>
      <c r="BR4" s="1" t="s">
        <v>167</v>
      </c>
      <c r="BS4" s="1" t="s">
        <v>2468</v>
      </c>
      <c r="BT4" s="1" t="s">
        <v>168</v>
      </c>
      <c r="BU4" s="1" t="s">
        <v>70</v>
      </c>
      <c r="BV4" s="1" t="s">
        <v>71</v>
      </c>
      <c r="BW4" s="1" t="s">
        <v>72</v>
      </c>
      <c r="BX4" s="1" t="s">
        <v>73</v>
      </c>
      <c r="BY4" s="1" t="s">
        <v>74</v>
      </c>
      <c r="BZ4" s="1" t="s">
        <v>75</v>
      </c>
      <c r="CA4" s="1" t="s">
        <v>76</v>
      </c>
      <c r="CB4" s="1" t="s">
        <v>77</v>
      </c>
      <c r="CC4" s="1" t="s">
        <v>78</v>
      </c>
      <c r="CD4" s="1" t="s">
        <v>79</v>
      </c>
      <c r="CE4" s="1" t="s">
        <v>80</v>
      </c>
      <c r="CF4" s="1" t="s">
        <v>81</v>
      </c>
      <c r="CG4" s="1" t="s">
        <v>82</v>
      </c>
      <c r="CH4" s="1" t="s">
        <v>83</v>
      </c>
      <c r="CI4" s="1" t="s">
        <v>84</v>
      </c>
      <c r="CJ4" s="1" t="s">
        <v>90</v>
      </c>
      <c r="CK4" s="1" t="s">
        <v>91</v>
      </c>
      <c r="CL4" s="1" t="s">
        <v>92</v>
      </c>
      <c r="CM4" s="1" t="s">
        <v>93</v>
      </c>
      <c r="CN4" s="1" t="s">
        <v>94</v>
      </c>
      <c r="CO4" s="1" t="s">
        <v>95</v>
      </c>
      <c r="CP4" s="1" t="s">
        <v>96</v>
      </c>
      <c r="CQ4" s="1" t="s">
        <v>97</v>
      </c>
      <c r="CR4" s="1" t="s">
        <v>98</v>
      </c>
      <c r="CS4" s="1" t="s">
        <v>99</v>
      </c>
      <c r="CT4" s="1" t="s">
        <v>100</v>
      </c>
      <c r="CU4" s="1" t="s">
        <v>101</v>
      </c>
      <c r="CV4" s="1" t="s">
        <v>102</v>
      </c>
      <c r="CW4" s="1" t="s">
        <v>103</v>
      </c>
      <c r="CX4" s="1" t="s">
        <v>104</v>
      </c>
      <c r="CY4" s="1" t="s">
        <v>105</v>
      </c>
      <c r="CZ4" s="1" t="s">
        <v>106</v>
      </c>
      <c r="DA4" s="1" t="s">
        <v>107</v>
      </c>
      <c r="DB4" s="1" t="s">
        <v>108</v>
      </c>
      <c r="DC4" s="1" t="s">
        <v>109</v>
      </c>
      <c r="DD4" s="1" t="s">
        <v>110</v>
      </c>
      <c r="DE4" s="1" t="s">
        <v>111</v>
      </c>
      <c r="DF4" s="1" t="s">
        <v>112</v>
      </c>
      <c r="DG4" s="1" t="s">
        <v>113</v>
      </c>
      <c r="DH4" s="1" t="s">
        <v>114</v>
      </c>
      <c r="DI4" s="1" t="s">
        <v>115</v>
      </c>
      <c r="DJ4" s="1" t="s">
        <v>116</v>
      </c>
      <c r="DK4" s="1" t="s">
        <v>117</v>
      </c>
      <c r="DL4" s="1" t="s">
        <v>118</v>
      </c>
      <c r="DM4" s="1" t="s">
        <v>119</v>
      </c>
      <c r="DN4" s="1" t="s">
        <v>120</v>
      </c>
      <c r="DO4" s="1" t="s">
        <v>121</v>
      </c>
      <c r="DP4" s="1" t="s">
        <v>122</v>
      </c>
      <c r="DQ4" s="1" t="s">
        <v>123</v>
      </c>
      <c r="DR4" s="1" t="s">
        <v>124</v>
      </c>
      <c r="DS4" s="1" t="s">
        <v>125</v>
      </c>
      <c r="DT4" s="1" t="s">
        <v>126</v>
      </c>
      <c r="DU4" s="1" t="s">
        <v>127</v>
      </c>
      <c r="DV4" s="1" t="s">
        <v>128</v>
      </c>
      <c r="DW4" s="1" t="s">
        <v>129</v>
      </c>
      <c r="DX4" s="1" t="s">
        <v>130</v>
      </c>
      <c r="DY4" s="1" t="s">
        <v>131</v>
      </c>
      <c r="DZ4" s="1" t="s">
        <v>132</v>
      </c>
      <c r="EA4" s="1" t="s">
        <v>133</v>
      </c>
      <c r="EB4" s="1" t="s">
        <v>134</v>
      </c>
      <c r="EC4" s="1" t="s">
        <v>135</v>
      </c>
      <c r="ED4" s="1" t="s">
        <v>136</v>
      </c>
      <c r="EE4" s="1" t="s">
        <v>137</v>
      </c>
      <c r="EF4" s="1" t="s">
        <v>138</v>
      </c>
      <c r="EG4" s="1" t="s">
        <v>139</v>
      </c>
      <c r="EH4" s="1" t="s">
        <v>140</v>
      </c>
      <c r="EI4" s="1" t="s">
        <v>141</v>
      </c>
      <c r="EJ4" s="1" t="s">
        <v>142</v>
      </c>
      <c r="EK4" s="1" t="s">
        <v>143</v>
      </c>
      <c r="EL4" s="1" t="s">
        <v>144</v>
      </c>
      <c r="EM4" s="1" t="s">
        <v>145</v>
      </c>
      <c r="EN4" s="1" t="s">
        <v>146</v>
      </c>
      <c r="EO4" s="1" t="s">
        <v>147</v>
      </c>
      <c r="EP4" s="1" t="s">
        <v>148</v>
      </c>
      <c r="EQ4" s="1" t="s">
        <v>149</v>
      </c>
      <c r="ER4" s="1" t="s">
        <v>150</v>
      </c>
      <c r="ES4" s="1" t="s">
        <v>151</v>
      </c>
      <c r="ET4" s="1" t="s">
        <v>152</v>
      </c>
      <c r="EU4" s="1" t="s">
        <v>153</v>
      </c>
      <c r="EV4" s="1" t="s">
        <v>154</v>
      </c>
      <c r="EW4" s="1" t="s">
        <v>155</v>
      </c>
      <c r="EX4" s="1" t="s">
        <v>156</v>
      </c>
      <c r="EY4" s="1" t="s">
        <v>157</v>
      </c>
      <c r="EZ4" s="1" t="s">
        <v>158</v>
      </c>
      <c r="FA4" s="1" t="s">
        <v>159</v>
      </c>
      <c r="FB4" s="1" t="s">
        <v>160</v>
      </c>
      <c r="FC4" s="1" t="s">
        <v>161</v>
      </c>
      <c r="FD4" s="1" t="s">
        <v>162</v>
      </c>
      <c r="FE4" s="1" t="s">
        <v>163</v>
      </c>
      <c r="FF4" s="1" t="s">
        <v>85</v>
      </c>
      <c r="FG4" s="1" t="s">
        <v>86</v>
      </c>
      <c r="FH4" s="1" t="s">
        <v>87</v>
      </c>
      <c r="FI4" s="1" t="s">
        <v>88</v>
      </c>
      <c r="FJ4" s="1" t="s">
        <v>11</v>
      </c>
      <c r="FK4" s="1" t="s">
        <v>12</v>
      </c>
      <c r="FL4" s="1" t="s">
        <v>13</v>
      </c>
      <c r="FM4" s="1" t="s">
        <v>14</v>
      </c>
      <c r="FN4" s="1" t="s">
        <v>15</v>
      </c>
      <c r="FO4" s="1" t="s">
        <v>16</v>
      </c>
      <c r="FP4" s="1" t="s">
        <v>17</v>
      </c>
      <c r="FQ4" s="1" t="s">
        <v>18</v>
      </c>
      <c r="FR4" s="1" t="s">
        <v>19</v>
      </c>
      <c r="FS4" s="1" t="s">
        <v>20</v>
      </c>
      <c r="FT4" s="1" t="s">
        <v>21</v>
      </c>
      <c r="FU4" s="1" t="s">
        <v>22</v>
      </c>
      <c r="FV4" s="1" t="s">
        <v>7</v>
      </c>
    </row>
    <row r="5" spans="1:178" s="1" customFormat="1" ht="19.95" customHeight="1">
      <c r="A5" s="1" t="s">
        <v>1941</v>
      </c>
      <c r="B5" s="1">
        <v>1</v>
      </c>
      <c r="C5" s="1" t="s">
        <v>2050</v>
      </c>
      <c r="D5" s="1" t="s">
        <v>2051</v>
      </c>
      <c r="E5" s="1" t="s">
        <v>22</v>
      </c>
      <c r="F5" s="1" t="s">
        <v>2052</v>
      </c>
      <c r="G5" s="1" t="s">
        <v>2058</v>
      </c>
      <c r="H5" s="1" t="s">
        <v>1204</v>
      </c>
      <c r="I5" s="1" t="s">
        <v>1220</v>
      </c>
      <c r="J5" s="1" t="s">
        <v>2112</v>
      </c>
      <c r="K5" s="1" t="s">
        <v>2276</v>
      </c>
      <c r="L5" s="1" t="s">
        <v>2277</v>
      </c>
      <c r="M5" s="1" t="s">
        <v>2278</v>
      </c>
      <c r="N5" s="1" t="s">
        <v>2279</v>
      </c>
      <c r="O5" s="1" t="s">
        <v>1506</v>
      </c>
      <c r="P5" s="1" t="s">
        <v>1506</v>
      </c>
      <c r="Q5" s="1" t="s">
        <v>1506</v>
      </c>
      <c r="S5" s="1" t="s">
        <v>2280</v>
      </c>
      <c r="T5" s="1" t="s">
        <v>473</v>
      </c>
      <c r="U5" s="1" t="s">
        <v>2342</v>
      </c>
      <c r="V5" s="1" t="s">
        <v>2343</v>
      </c>
      <c r="Y5" s="1" t="s">
        <v>2382</v>
      </c>
      <c r="Z5" s="1" t="s">
        <v>2435</v>
      </c>
      <c r="AA5" s="1">
        <v>1</v>
      </c>
      <c r="AB5" s="1">
        <v>1</v>
      </c>
      <c r="AC5" s="1">
        <v>1</v>
      </c>
      <c r="AD5" s="1">
        <v>1</v>
      </c>
      <c r="AE5" s="1">
        <v>1</v>
      </c>
      <c r="AF5" s="1">
        <v>1</v>
      </c>
      <c r="AG5" s="1">
        <v>1</v>
      </c>
      <c r="AH5" s="1">
        <v>1</v>
      </c>
      <c r="AI5" s="1">
        <v>1</v>
      </c>
      <c r="AJ5" s="1">
        <v>1</v>
      </c>
      <c r="AK5" s="1">
        <v>1</v>
      </c>
      <c r="AL5" s="1">
        <v>1</v>
      </c>
      <c r="AM5" s="1">
        <v>1</v>
      </c>
      <c r="AN5" s="1">
        <v>1</v>
      </c>
      <c r="AO5" s="1">
        <v>1</v>
      </c>
      <c r="AP5" s="1">
        <v>1</v>
      </c>
      <c r="AQ5" s="1">
        <v>1</v>
      </c>
      <c r="AR5" s="1">
        <v>1</v>
      </c>
      <c r="AS5" s="1">
        <v>1</v>
      </c>
      <c r="AT5" s="1">
        <v>1</v>
      </c>
      <c r="AU5" s="1">
        <v>1</v>
      </c>
      <c r="AV5" s="1">
        <v>1</v>
      </c>
      <c r="AW5" s="1">
        <v>1</v>
      </c>
      <c r="AX5" s="1">
        <v>1</v>
      </c>
      <c r="AY5" s="1">
        <v>1</v>
      </c>
      <c r="AZ5" s="1">
        <v>1</v>
      </c>
      <c r="BA5" s="1">
        <v>1</v>
      </c>
      <c r="BB5" s="1">
        <v>1</v>
      </c>
      <c r="BC5" s="1">
        <v>1</v>
      </c>
      <c r="BD5" s="1">
        <f t="shared" ref="BD5:BD36" si="0">SUM(AA5:BC5)</f>
        <v>29</v>
      </c>
      <c r="BE5" s="1" t="s">
        <v>2446</v>
      </c>
      <c r="BF5" s="1" t="s">
        <v>846</v>
      </c>
      <c r="BI5" s="1">
        <v>1</v>
      </c>
      <c r="BJ5" s="3"/>
      <c r="BK5" s="3"/>
      <c r="BL5" s="1" t="str">
        <f t="shared" ref="BL5:BL36" si="1">IF(BM5&gt;0,1,"")</f>
        <v/>
      </c>
      <c r="BM5" s="1">
        <f t="shared" ref="BM5:BM36" si="2">SUM(BU5,BZ5,CE5)</f>
        <v>0</v>
      </c>
      <c r="BN5" s="1" t="str">
        <f t="shared" ref="BN5:BN36" si="3">IF(BO5&gt;0,1,"")</f>
        <v/>
      </c>
      <c r="BO5" s="1">
        <f t="shared" ref="BO5:BO36" si="4">SUM(BV5,CA5,CF5)</f>
        <v>0</v>
      </c>
      <c r="BP5" s="1" t="str">
        <f t="shared" ref="BP5:BP36" si="5">IF(BQ5&gt;0,1,"")</f>
        <v/>
      </c>
      <c r="BQ5" s="1">
        <f t="shared" ref="BQ5:BQ36" si="6">SUM(BW5,CB5,CG5)</f>
        <v>0</v>
      </c>
      <c r="BR5" s="1" t="str">
        <f t="shared" ref="BR5:BR36" si="7">IF(BS5&gt;0,1,"")</f>
        <v/>
      </c>
      <c r="BS5" s="1">
        <f t="shared" ref="BS5:BS36" si="8">SUM(BX5,CC5,CH5)</f>
        <v>0</v>
      </c>
      <c r="BT5" s="1" t="str">
        <f t="shared" ref="BT5:BT36" si="9">CONCATENATE(BY5,CD5,CI5)</f>
        <v>共有希望しない</v>
      </c>
      <c r="CI5" s="1" t="s">
        <v>2447</v>
      </c>
      <c r="CV5" s="1">
        <f t="shared" ref="CV5:CV36" si="10">SUM(CJ5:CT5)</f>
        <v>0</v>
      </c>
      <c r="DJ5" s="1">
        <f t="shared" ref="DJ5:DJ36" si="11">SUM(CW5:DH5)</f>
        <v>0</v>
      </c>
      <c r="FJ5" s="1">
        <v>1</v>
      </c>
      <c r="FK5" s="1">
        <v>1</v>
      </c>
      <c r="FL5" s="1">
        <v>1</v>
      </c>
      <c r="FM5" s="1">
        <v>1</v>
      </c>
      <c r="FN5" s="1">
        <v>1</v>
      </c>
      <c r="FV5" s="1" t="s">
        <v>2449</v>
      </c>
    </row>
    <row r="6" spans="1:178" s="1" customFormat="1" ht="19.95" customHeight="1">
      <c r="A6" s="1" t="s">
        <v>1941</v>
      </c>
      <c r="B6" s="1">
        <v>20</v>
      </c>
      <c r="C6" s="1" t="s">
        <v>2574</v>
      </c>
      <c r="D6" s="1" t="s">
        <v>357</v>
      </c>
      <c r="E6" s="1" t="s">
        <v>458</v>
      </c>
      <c r="G6" s="1" t="s">
        <v>2082</v>
      </c>
      <c r="H6" s="1" t="s">
        <v>1204</v>
      </c>
      <c r="I6" s="1" t="s">
        <v>2083</v>
      </c>
      <c r="J6" s="1" t="s">
        <v>2084</v>
      </c>
      <c r="K6" s="1" t="s">
        <v>1208</v>
      </c>
      <c r="L6" s="1" t="s">
        <v>560</v>
      </c>
      <c r="M6" s="1" t="s">
        <v>560</v>
      </c>
      <c r="N6" s="1" t="s">
        <v>2241</v>
      </c>
      <c r="O6" s="1" t="s">
        <v>1506</v>
      </c>
      <c r="P6" s="1" t="s">
        <v>1506</v>
      </c>
      <c r="Q6" s="1" t="s">
        <v>1506</v>
      </c>
      <c r="S6" s="1" t="s">
        <v>2280</v>
      </c>
      <c r="T6" s="1" t="s">
        <v>475</v>
      </c>
      <c r="U6" s="1" t="s">
        <v>2330</v>
      </c>
      <c r="V6" s="1" t="s">
        <v>1507</v>
      </c>
      <c r="Y6" s="1" t="s">
        <v>688</v>
      </c>
      <c r="Z6" s="1" t="s">
        <v>2421</v>
      </c>
      <c r="AZ6" s="1">
        <v>1</v>
      </c>
      <c r="BD6" s="1">
        <f t="shared" si="0"/>
        <v>1</v>
      </c>
      <c r="BE6" s="1" t="s">
        <v>2439</v>
      </c>
      <c r="BF6" s="1" t="s">
        <v>857</v>
      </c>
      <c r="BJ6" s="3"/>
      <c r="BK6" s="3"/>
      <c r="BL6" s="1" t="str">
        <f t="shared" si="1"/>
        <v/>
      </c>
      <c r="BM6" s="1">
        <f t="shared" si="2"/>
        <v>0</v>
      </c>
      <c r="BN6" s="1" t="str">
        <f t="shared" si="3"/>
        <v/>
      </c>
      <c r="BO6" s="1">
        <f t="shared" si="4"/>
        <v>0</v>
      </c>
      <c r="BP6" s="1" t="str">
        <f t="shared" si="5"/>
        <v/>
      </c>
      <c r="BQ6" s="1">
        <f t="shared" si="6"/>
        <v>0</v>
      </c>
      <c r="BR6" s="1" t="str">
        <f t="shared" si="7"/>
        <v/>
      </c>
      <c r="BS6" s="1">
        <f t="shared" si="8"/>
        <v>0</v>
      </c>
      <c r="BT6" s="1" t="str">
        <f t="shared" si="9"/>
        <v/>
      </c>
      <c r="CV6" s="1">
        <f t="shared" si="10"/>
        <v>0</v>
      </c>
      <c r="DJ6" s="1">
        <f t="shared" si="11"/>
        <v>0</v>
      </c>
      <c r="FV6" s="1" t="s">
        <v>2451</v>
      </c>
    </row>
    <row r="7" spans="1:178" s="1" customFormat="1" ht="19.95" customHeight="1">
      <c r="A7" s="1" t="s">
        <v>1941</v>
      </c>
      <c r="B7" s="1">
        <v>21</v>
      </c>
      <c r="C7" s="1" t="s">
        <v>2575</v>
      </c>
      <c r="D7" s="1" t="s">
        <v>2034</v>
      </c>
      <c r="E7" s="1" t="s">
        <v>458</v>
      </c>
      <c r="G7" s="1" t="s">
        <v>2085</v>
      </c>
      <c r="H7" s="1" t="s">
        <v>1204</v>
      </c>
      <c r="I7" s="1" t="s">
        <v>2086</v>
      </c>
      <c r="J7" s="1" t="s">
        <v>2087</v>
      </c>
      <c r="K7" s="1" t="s">
        <v>1208</v>
      </c>
      <c r="L7" s="1" t="s">
        <v>560</v>
      </c>
      <c r="M7" s="1" t="s">
        <v>560</v>
      </c>
      <c r="N7" s="1" t="s">
        <v>2242</v>
      </c>
      <c r="O7" s="1" t="s">
        <v>1506</v>
      </c>
      <c r="P7" s="1" t="s">
        <v>1506</v>
      </c>
      <c r="Q7" s="1" t="s">
        <v>1506</v>
      </c>
      <c r="S7" s="1" t="s">
        <v>2280</v>
      </c>
      <c r="T7" s="1" t="s">
        <v>475</v>
      </c>
      <c r="U7" s="1" t="s">
        <v>2331</v>
      </c>
      <c r="V7" s="1" t="s">
        <v>1507</v>
      </c>
      <c r="Y7" s="1" t="s">
        <v>2371</v>
      </c>
      <c r="Z7" s="1" t="s">
        <v>2422</v>
      </c>
      <c r="AZ7" s="1">
        <v>1</v>
      </c>
      <c r="BD7" s="1">
        <f t="shared" si="0"/>
        <v>1</v>
      </c>
      <c r="BE7" s="1" t="s">
        <v>2440</v>
      </c>
      <c r="BF7" s="1" t="s">
        <v>849</v>
      </c>
      <c r="BJ7" s="3"/>
      <c r="BK7" s="3"/>
      <c r="BL7" s="1" t="str">
        <f t="shared" si="1"/>
        <v/>
      </c>
      <c r="BM7" s="1">
        <f t="shared" si="2"/>
        <v>0</v>
      </c>
      <c r="BN7" s="1" t="str">
        <f t="shared" si="3"/>
        <v/>
      </c>
      <c r="BO7" s="1">
        <f t="shared" si="4"/>
        <v>0</v>
      </c>
      <c r="BP7" s="1" t="str">
        <f t="shared" si="5"/>
        <v/>
      </c>
      <c r="BQ7" s="1">
        <f t="shared" si="6"/>
        <v>0</v>
      </c>
      <c r="BR7" s="1" t="str">
        <f t="shared" si="7"/>
        <v/>
      </c>
      <c r="BS7" s="1">
        <f t="shared" si="8"/>
        <v>0</v>
      </c>
      <c r="BT7" s="1" t="str">
        <f t="shared" si="9"/>
        <v/>
      </c>
      <c r="CV7" s="1">
        <f t="shared" si="10"/>
        <v>0</v>
      </c>
      <c r="DJ7" s="1">
        <f t="shared" si="11"/>
        <v>0</v>
      </c>
      <c r="FV7" s="1" t="s">
        <v>2455</v>
      </c>
    </row>
    <row r="8" spans="1:178" s="1" customFormat="1" ht="19.95" customHeight="1">
      <c r="A8" s="1" t="s">
        <v>1941</v>
      </c>
      <c r="B8" s="1">
        <v>25</v>
      </c>
      <c r="C8" s="1" t="s">
        <v>2576</v>
      </c>
      <c r="D8" s="1" t="s">
        <v>2035</v>
      </c>
      <c r="E8" s="1" t="s">
        <v>458</v>
      </c>
      <c r="G8" s="1" t="s">
        <v>2088</v>
      </c>
      <c r="H8" s="1" t="s">
        <v>1204</v>
      </c>
      <c r="I8" s="1" t="s">
        <v>864</v>
      </c>
      <c r="J8" s="1" t="s">
        <v>2089</v>
      </c>
      <c r="K8" s="1" t="s">
        <v>2243</v>
      </c>
      <c r="L8" s="1" t="s">
        <v>2244</v>
      </c>
      <c r="M8" s="1" t="s">
        <v>560</v>
      </c>
      <c r="N8" s="1" t="s">
        <v>2245</v>
      </c>
      <c r="O8" s="1" t="s">
        <v>1506</v>
      </c>
      <c r="P8" s="1" t="s">
        <v>1506</v>
      </c>
      <c r="Q8" s="1" t="s">
        <v>1506</v>
      </c>
      <c r="S8" s="1" t="s">
        <v>2280</v>
      </c>
      <c r="T8" s="1" t="s">
        <v>475</v>
      </c>
      <c r="U8" s="1" t="s">
        <v>2332</v>
      </c>
      <c r="V8" s="1" t="s">
        <v>1507</v>
      </c>
      <c r="Y8" s="1" t="s">
        <v>2372</v>
      </c>
      <c r="Z8" s="1" t="s">
        <v>2423</v>
      </c>
      <c r="AZ8" s="1">
        <v>1</v>
      </c>
      <c r="BD8" s="1">
        <f t="shared" si="0"/>
        <v>1</v>
      </c>
      <c r="BF8" s="1" t="s">
        <v>864</v>
      </c>
      <c r="BI8" s="1">
        <v>1</v>
      </c>
      <c r="BJ8" s="3"/>
      <c r="BK8" s="3"/>
      <c r="BL8" s="1" t="str">
        <f t="shared" si="1"/>
        <v/>
      </c>
      <c r="BM8" s="1">
        <f t="shared" si="2"/>
        <v>0</v>
      </c>
      <c r="BN8" s="1" t="str">
        <f t="shared" si="3"/>
        <v/>
      </c>
      <c r="BO8" s="1">
        <f t="shared" si="4"/>
        <v>0</v>
      </c>
      <c r="BP8" s="1" t="str">
        <f t="shared" si="5"/>
        <v/>
      </c>
      <c r="BQ8" s="1">
        <f t="shared" si="6"/>
        <v>0</v>
      </c>
      <c r="BR8" s="1" t="str">
        <f t="shared" si="7"/>
        <v/>
      </c>
      <c r="BS8" s="1">
        <f t="shared" si="8"/>
        <v>0</v>
      </c>
      <c r="BT8" s="1" t="str">
        <f t="shared" si="9"/>
        <v/>
      </c>
      <c r="CV8" s="1">
        <f t="shared" si="10"/>
        <v>0</v>
      </c>
      <c r="DJ8" s="1">
        <f t="shared" si="11"/>
        <v>0</v>
      </c>
      <c r="FV8" s="1" t="s">
        <v>2451</v>
      </c>
    </row>
    <row r="9" spans="1:178" s="1" customFormat="1" ht="19.95" customHeight="1">
      <c r="A9" s="4" t="s">
        <v>1941</v>
      </c>
      <c r="B9" s="1">
        <v>109</v>
      </c>
      <c r="C9" s="1" t="s">
        <v>246</v>
      </c>
      <c r="D9" s="1" t="s">
        <v>247</v>
      </c>
      <c r="E9" s="1" t="s">
        <v>458</v>
      </c>
      <c r="G9" s="1" t="s">
        <v>1406</v>
      </c>
      <c r="H9" s="1" t="s">
        <v>1204</v>
      </c>
      <c r="I9" s="1" t="s">
        <v>1230</v>
      </c>
      <c r="J9" s="1" t="s">
        <v>1254</v>
      </c>
      <c r="K9" s="1" t="s">
        <v>1208</v>
      </c>
      <c r="L9" s="1" t="s">
        <v>1208</v>
      </c>
      <c r="M9" s="1" t="s">
        <v>1584</v>
      </c>
      <c r="N9" s="1" t="s">
        <v>1585</v>
      </c>
      <c r="O9" s="1" t="s">
        <v>1586</v>
      </c>
      <c r="P9" s="1" t="s">
        <v>1587</v>
      </c>
      <c r="Q9" s="1" t="s">
        <v>1588</v>
      </c>
      <c r="S9" s="1" t="s">
        <v>470</v>
      </c>
      <c r="T9" s="1" t="s">
        <v>475</v>
      </c>
      <c r="U9" s="1" t="s">
        <v>511</v>
      </c>
      <c r="V9" s="1" t="s">
        <v>481</v>
      </c>
      <c r="Y9" s="1" t="s">
        <v>684</v>
      </c>
      <c r="Z9" s="1" t="s">
        <v>756</v>
      </c>
      <c r="AU9" s="1">
        <v>1</v>
      </c>
      <c r="BD9" s="1">
        <f t="shared" si="0"/>
        <v>1</v>
      </c>
      <c r="BE9" s="1" t="s">
        <v>883</v>
      </c>
      <c r="BF9" s="1" t="s">
        <v>848</v>
      </c>
      <c r="BJ9" s="3"/>
      <c r="BK9" s="3"/>
      <c r="BL9" s="1" t="str">
        <f t="shared" si="1"/>
        <v/>
      </c>
      <c r="BM9" s="1">
        <f t="shared" si="2"/>
        <v>0</v>
      </c>
      <c r="BN9" s="1" t="str">
        <f t="shared" si="3"/>
        <v/>
      </c>
      <c r="BO9" s="1">
        <f t="shared" si="4"/>
        <v>0</v>
      </c>
      <c r="BP9" s="1" t="str">
        <f t="shared" si="5"/>
        <v/>
      </c>
      <c r="BQ9" s="1">
        <f t="shared" si="6"/>
        <v>0</v>
      </c>
      <c r="BR9" s="1" t="str">
        <f t="shared" si="7"/>
        <v/>
      </c>
      <c r="BS9" s="1">
        <f t="shared" si="8"/>
        <v>0</v>
      </c>
      <c r="BT9" s="1" t="str">
        <f t="shared" si="9"/>
        <v/>
      </c>
      <c r="CV9" s="1">
        <f t="shared" si="10"/>
        <v>0</v>
      </c>
      <c r="DJ9" s="1">
        <f t="shared" si="11"/>
        <v>0</v>
      </c>
      <c r="FV9" s="1" t="s">
        <v>2454</v>
      </c>
    </row>
    <row r="10" spans="1:178" s="1" customFormat="1" ht="19.95" customHeight="1">
      <c r="A10" s="4" t="s">
        <v>1941</v>
      </c>
      <c r="B10" s="1">
        <v>111</v>
      </c>
      <c r="C10" s="1" t="s">
        <v>2497</v>
      </c>
      <c r="D10" s="1" t="s">
        <v>248</v>
      </c>
      <c r="E10" s="1" t="s">
        <v>458</v>
      </c>
      <c r="G10" s="1" t="s">
        <v>1407</v>
      </c>
      <c r="H10" s="1" t="s">
        <v>1204</v>
      </c>
      <c r="I10" s="1" t="s">
        <v>1214</v>
      </c>
      <c r="J10" s="1" t="s">
        <v>1255</v>
      </c>
      <c r="K10" s="1" t="s">
        <v>1208</v>
      </c>
      <c r="L10" s="1" t="s">
        <v>1208</v>
      </c>
      <c r="M10" s="1" t="s">
        <v>1208</v>
      </c>
      <c r="N10" s="1" t="s">
        <v>1589</v>
      </c>
      <c r="O10" s="1" t="s">
        <v>1590</v>
      </c>
      <c r="P10" s="1" t="s">
        <v>1591</v>
      </c>
      <c r="Q10" s="1" t="s">
        <v>1592</v>
      </c>
      <c r="S10" s="1" t="s">
        <v>470</v>
      </c>
      <c r="T10" s="1" t="s">
        <v>475</v>
      </c>
      <c r="U10" s="1" t="s">
        <v>512</v>
      </c>
      <c r="V10" s="1" t="s">
        <v>481</v>
      </c>
      <c r="Y10" s="1" t="s">
        <v>685</v>
      </c>
      <c r="Z10" s="1" t="s">
        <v>2496</v>
      </c>
      <c r="AE10" s="1">
        <v>1</v>
      </c>
      <c r="BD10" s="1">
        <f t="shared" si="0"/>
        <v>1</v>
      </c>
      <c r="BE10" s="1" t="s">
        <v>867</v>
      </c>
      <c r="BF10" s="1" t="s">
        <v>29</v>
      </c>
      <c r="BJ10" s="3"/>
      <c r="BK10" s="3"/>
      <c r="BL10" s="1" t="str">
        <f t="shared" si="1"/>
        <v/>
      </c>
      <c r="BM10" s="1">
        <f t="shared" si="2"/>
        <v>0</v>
      </c>
      <c r="BN10" s="1" t="str">
        <f t="shared" si="3"/>
        <v/>
      </c>
      <c r="BO10" s="1">
        <f t="shared" si="4"/>
        <v>0</v>
      </c>
      <c r="BP10" s="1" t="str">
        <f t="shared" si="5"/>
        <v/>
      </c>
      <c r="BQ10" s="1">
        <f t="shared" si="6"/>
        <v>0</v>
      </c>
      <c r="BR10" s="1" t="str">
        <f t="shared" si="7"/>
        <v/>
      </c>
      <c r="BS10" s="1">
        <f t="shared" si="8"/>
        <v>0</v>
      </c>
      <c r="BT10" s="1" t="str">
        <f t="shared" si="9"/>
        <v/>
      </c>
      <c r="CV10" s="1">
        <f t="shared" si="10"/>
        <v>0</v>
      </c>
      <c r="DJ10" s="1">
        <f t="shared" si="11"/>
        <v>0</v>
      </c>
      <c r="FV10" s="1" t="s">
        <v>2451</v>
      </c>
    </row>
    <row r="11" spans="1:178" s="1" customFormat="1" ht="19.95" customHeight="1">
      <c r="A11" s="4" t="s">
        <v>1941</v>
      </c>
      <c r="B11" s="1">
        <v>124</v>
      </c>
      <c r="C11" s="1" t="s">
        <v>2498</v>
      </c>
      <c r="D11" s="1" t="s">
        <v>251</v>
      </c>
      <c r="E11" s="1" t="s">
        <v>458</v>
      </c>
      <c r="G11" s="1" t="s">
        <v>1388</v>
      </c>
      <c r="H11" s="1" t="s">
        <v>1204</v>
      </c>
      <c r="I11" s="1" t="s">
        <v>1220</v>
      </c>
      <c r="J11" s="1" t="s">
        <v>1257</v>
      </c>
      <c r="K11" s="1" t="s">
        <v>1596</v>
      </c>
      <c r="L11" s="1" t="s">
        <v>1596</v>
      </c>
      <c r="M11" s="1" t="s">
        <v>1597</v>
      </c>
      <c r="N11" s="1" t="s">
        <v>1598</v>
      </c>
      <c r="O11" s="1" t="s">
        <v>1506</v>
      </c>
      <c r="P11" s="1" t="s">
        <v>1506</v>
      </c>
      <c r="Q11" s="1" t="s">
        <v>1506</v>
      </c>
      <c r="S11" s="1" t="s">
        <v>470</v>
      </c>
      <c r="T11" s="1" t="s">
        <v>475</v>
      </c>
      <c r="U11" s="1" t="s">
        <v>514</v>
      </c>
      <c r="V11" s="1" t="s">
        <v>481</v>
      </c>
      <c r="Y11" s="1" t="s">
        <v>686</v>
      </c>
      <c r="Z11" s="1" t="s">
        <v>758</v>
      </c>
      <c r="AA11" s="1">
        <v>1</v>
      </c>
      <c r="BD11" s="1">
        <f t="shared" si="0"/>
        <v>1</v>
      </c>
      <c r="BE11" s="1" t="s">
        <v>882</v>
      </c>
      <c r="BF11" s="1" t="s">
        <v>846</v>
      </c>
      <c r="BI11" s="1">
        <v>1</v>
      </c>
      <c r="BJ11" s="3"/>
      <c r="BK11" s="3"/>
      <c r="BL11" s="1" t="str">
        <f t="shared" si="1"/>
        <v/>
      </c>
      <c r="BM11" s="1">
        <f t="shared" si="2"/>
        <v>0</v>
      </c>
      <c r="BN11" s="1" t="str">
        <f t="shared" si="3"/>
        <v/>
      </c>
      <c r="BO11" s="1">
        <f t="shared" si="4"/>
        <v>0</v>
      </c>
      <c r="BP11" s="1" t="str">
        <f t="shared" si="5"/>
        <v/>
      </c>
      <c r="BQ11" s="1">
        <f t="shared" si="6"/>
        <v>0</v>
      </c>
      <c r="BR11" s="1" t="str">
        <f t="shared" si="7"/>
        <v/>
      </c>
      <c r="BS11" s="1">
        <f t="shared" si="8"/>
        <v>0</v>
      </c>
      <c r="BT11" s="1" t="str">
        <f t="shared" si="9"/>
        <v>コールのみ</v>
      </c>
      <c r="CI11" s="1" t="s">
        <v>902</v>
      </c>
      <c r="CV11" s="1">
        <f t="shared" si="10"/>
        <v>0</v>
      </c>
      <c r="DJ11" s="1">
        <f t="shared" si="11"/>
        <v>0</v>
      </c>
      <c r="FV11" s="1" t="s">
        <v>2451</v>
      </c>
    </row>
    <row r="12" spans="1:178" s="1" customFormat="1" ht="19.95" customHeight="1">
      <c r="A12" s="1" t="s">
        <v>1941</v>
      </c>
      <c r="B12" s="1">
        <v>133</v>
      </c>
      <c r="C12" s="1" t="s">
        <v>2577</v>
      </c>
      <c r="D12" s="1" t="s">
        <v>2036</v>
      </c>
      <c r="E12" s="1" t="s">
        <v>2014</v>
      </c>
      <c r="G12" s="1" t="s">
        <v>2090</v>
      </c>
      <c r="H12" s="1" t="s">
        <v>1204</v>
      </c>
      <c r="I12" s="1" t="s">
        <v>1361</v>
      </c>
      <c r="J12" s="1" t="s">
        <v>2091</v>
      </c>
      <c r="K12" s="1" t="s">
        <v>2246</v>
      </c>
      <c r="L12" s="1" t="s">
        <v>1507</v>
      </c>
      <c r="M12" s="1" t="s">
        <v>2247</v>
      </c>
      <c r="N12" s="1" t="s">
        <v>2248</v>
      </c>
      <c r="O12" s="1" t="s">
        <v>1506</v>
      </c>
      <c r="P12" s="1" t="s">
        <v>1506</v>
      </c>
      <c r="Q12" s="1" t="s">
        <v>1506</v>
      </c>
      <c r="S12" s="1" t="s">
        <v>2280</v>
      </c>
      <c r="T12" s="1" t="s">
        <v>473</v>
      </c>
      <c r="U12" s="1" t="s">
        <v>2333</v>
      </c>
      <c r="V12" s="1" t="s">
        <v>2333</v>
      </c>
      <c r="Z12" s="1" t="s">
        <v>2424</v>
      </c>
      <c r="AZ12" s="1">
        <v>1</v>
      </c>
      <c r="BA12" s="1">
        <v>1</v>
      </c>
      <c r="BB12" s="1">
        <v>1</v>
      </c>
      <c r="BC12" s="1">
        <v>1</v>
      </c>
      <c r="BD12" s="1">
        <f t="shared" si="0"/>
        <v>4</v>
      </c>
      <c r="BF12" s="1" t="s">
        <v>845</v>
      </c>
      <c r="BI12" s="1">
        <v>1</v>
      </c>
      <c r="BJ12" s="3"/>
      <c r="BK12" s="3"/>
      <c r="BL12" s="1">
        <f t="shared" si="1"/>
        <v>1</v>
      </c>
      <c r="BM12" s="1">
        <f t="shared" si="2"/>
        <v>1</v>
      </c>
      <c r="BN12" s="1">
        <f t="shared" si="3"/>
        <v>1</v>
      </c>
      <c r="BO12" s="1">
        <f t="shared" si="4"/>
        <v>1</v>
      </c>
      <c r="BP12" s="1">
        <f t="shared" si="5"/>
        <v>1</v>
      </c>
      <c r="BQ12" s="1">
        <f t="shared" si="6"/>
        <v>1</v>
      </c>
      <c r="BR12" s="1">
        <f t="shared" si="7"/>
        <v>1</v>
      </c>
      <c r="BS12" s="1">
        <f t="shared" si="8"/>
        <v>1</v>
      </c>
      <c r="BT12" s="1" t="str">
        <f t="shared" si="9"/>
        <v/>
      </c>
      <c r="CE12" s="1">
        <v>1</v>
      </c>
      <c r="CF12" s="1">
        <v>1</v>
      </c>
      <c r="CG12" s="1">
        <v>1</v>
      </c>
      <c r="CH12" s="1">
        <v>1</v>
      </c>
      <c r="CV12" s="1">
        <f t="shared" si="10"/>
        <v>0</v>
      </c>
      <c r="DJ12" s="1">
        <f t="shared" si="11"/>
        <v>0</v>
      </c>
      <c r="FJ12" s="1">
        <v>1</v>
      </c>
      <c r="FL12" s="1">
        <v>1</v>
      </c>
      <c r="FN12" s="1">
        <v>1</v>
      </c>
      <c r="FQ12" s="1">
        <v>1</v>
      </c>
      <c r="FR12" s="1">
        <v>1</v>
      </c>
      <c r="FT12" s="1">
        <v>1</v>
      </c>
      <c r="FV12" s="1" t="s">
        <v>2451</v>
      </c>
    </row>
    <row r="13" spans="1:178" s="1" customFormat="1" ht="19.95" customHeight="1">
      <c r="A13" s="1" t="s">
        <v>2475</v>
      </c>
      <c r="B13" s="1">
        <v>136</v>
      </c>
      <c r="C13" s="1" t="s">
        <v>2476</v>
      </c>
      <c r="D13" s="1" t="s">
        <v>256</v>
      </c>
      <c r="E13" s="1" t="s">
        <v>458</v>
      </c>
      <c r="G13" s="1" t="s">
        <v>1413</v>
      </c>
      <c r="H13" s="1" t="s">
        <v>1204</v>
      </c>
      <c r="I13" s="1" t="s">
        <v>1264</v>
      </c>
      <c r="J13" s="1" t="s">
        <v>1265</v>
      </c>
      <c r="K13" s="1" t="s">
        <v>1208</v>
      </c>
      <c r="L13" s="1" t="s">
        <v>1208</v>
      </c>
      <c r="M13" s="1" t="s">
        <v>1208</v>
      </c>
      <c r="N13" s="1" t="s">
        <v>1607</v>
      </c>
      <c r="O13" s="1" t="s">
        <v>1506</v>
      </c>
      <c r="P13" s="1" t="s">
        <v>1506</v>
      </c>
      <c r="Q13" s="1" t="s">
        <v>1506</v>
      </c>
      <c r="S13" s="1" t="s">
        <v>470</v>
      </c>
      <c r="T13" s="1" t="s">
        <v>475</v>
      </c>
      <c r="U13" s="1" t="s">
        <v>519</v>
      </c>
      <c r="V13" s="1" t="s">
        <v>481</v>
      </c>
      <c r="Y13" s="1" t="s">
        <v>688</v>
      </c>
      <c r="Z13" s="1" t="s">
        <v>761</v>
      </c>
      <c r="AI13" s="1">
        <v>1</v>
      </c>
      <c r="BD13" s="1">
        <f t="shared" si="0"/>
        <v>1</v>
      </c>
      <c r="BE13" s="1" t="s">
        <v>869</v>
      </c>
      <c r="BF13" s="1" t="s">
        <v>33</v>
      </c>
      <c r="BJ13" s="3"/>
      <c r="BK13" s="3"/>
      <c r="BL13" s="1" t="str">
        <f t="shared" si="1"/>
        <v/>
      </c>
      <c r="BM13" s="1">
        <f t="shared" si="2"/>
        <v>0</v>
      </c>
      <c r="BN13" s="1" t="str">
        <f t="shared" si="3"/>
        <v/>
      </c>
      <c r="BO13" s="1">
        <f t="shared" si="4"/>
        <v>0</v>
      </c>
      <c r="BP13" s="1" t="str">
        <f t="shared" si="5"/>
        <v/>
      </c>
      <c r="BQ13" s="1">
        <f t="shared" si="6"/>
        <v>0</v>
      </c>
      <c r="BR13" s="1" t="str">
        <f t="shared" si="7"/>
        <v/>
      </c>
      <c r="BS13" s="1">
        <f t="shared" si="8"/>
        <v>0</v>
      </c>
      <c r="BT13" s="1" t="str">
        <f t="shared" si="9"/>
        <v/>
      </c>
      <c r="CV13" s="1">
        <f t="shared" si="10"/>
        <v>0</v>
      </c>
      <c r="DJ13" s="1">
        <f t="shared" si="11"/>
        <v>0</v>
      </c>
      <c r="FV13" s="1" t="s">
        <v>2451</v>
      </c>
    </row>
    <row r="14" spans="1:178" s="1" customFormat="1" ht="19.95" customHeight="1">
      <c r="A14" s="1" t="s">
        <v>2475</v>
      </c>
      <c r="B14" s="1">
        <v>159</v>
      </c>
      <c r="C14" s="1" t="s">
        <v>2478</v>
      </c>
      <c r="D14" s="1" t="s">
        <v>2477</v>
      </c>
      <c r="E14" s="1" t="s">
        <v>171</v>
      </c>
      <c r="G14" s="1" t="s">
        <v>1421</v>
      </c>
      <c r="H14" s="1" t="s">
        <v>1204</v>
      </c>
      <c r="I14" s="1" t="s">
        <v>1245</v>
      </c>
      <c r="J14" s="1" t="s">
        <v>1274</v>
      </c>
      <c r="K14" s="1" t="s">
        <v>1208</v>
      </c>
      <c r="L14" s="1" t="s">
        <v>1208</v>
      </c>
      <c r="M14" s="1" t="s">
        <v>1208</v>
      </c>
      <c r="N14" s="1" t="s">
        <v>1627</v>
      </c>
      <c r="O14" s="1" t="s">
        <v>1506</v>
      </c>
      <c r="P14" s="1" t="s">
        <v>1506</v>
      </c>
      <c r="Q14" s="1" t="s">
        <v>1506</v>
      </c>
      <c r="S14" s="1" t="s">
        <v>470</v>
      </c>
      <c r="T14" s="1" t="s">
        <v>475</v>
      </c>
      <c r="U14" s="1" t="s">
        <v>528</v>
      </c>
      <c r="V14" s="1" t="s">
        <v>481</v>
      </c>
      <c r="Y14" s="1" t="s">
        <v>683</v>
      </c>
      <c r="Z14" s="1" t="s">
        <v>764</v>
      </c>
      <c r="AE14" s="1">
        <v>1</v>
      </c>
      <c r="BD14" s="1">
        <f t="shared" si="0"/>
        <v>1</v>
      </c>
      <c r="BE14" s="1" t="s">
        <v>877</v>
      </c>
      <c r="BF14" s="1" t="s">
        <v>29</v>
      </c>
      <c r="BJ14" s="3"/>
      <c r="BK14" s="3"/>
      <c r="BL14" s="1" t="str">
        <f t="shared" si="1"/>
        <v/>
      </c>
      <c r="BM14" s="1">
        <f t="shared" si="2"/>
        <v>0</v>
      </c>
      <c r="BN14" s="1" t="str">
        <f t="shared" si="3"/>
        <v/>
      </c>
      <c r="BO14" s="1">
        <f t="shared" si="4"/>
        <v>0</v>
      </c>
      <c r="BP14" s="1" t="str">
        <f t="shared" si="5"/>
        <v/>
      </c>
      <c r="BQ14" s="1">
        <f t="shared" si="6"/>
        <v>0</v>
      </c>
      <c r="BR14" s="1" t="str">
        <f t="shared" si="7"/>
        <v/>
      </c>
      <c r="BS14" s="1">
        <f t="shared" si="8"/>
        <v>0</v>
      </c>
      <c r="BT14" s="1" t="str">
        <f t="shared" si="9"/>
        <v/>
      </c>
      <c r="CV14" s="1">
        <f t="shared" si="10"/>
        <v>0</v>
      </c>
      <c r="DJ14" s="1">
        <f t="shared" si="11"/>
        <v>0</v>
      </c>
      <c r="FV14" s="1" t="s">
        <v>2451</v>
      </c>
    </row>
    <row r="15" spans="1:178" s="1" customFormat="1" ht="19.95" customHeight="1">
      <c r="A15" s="4" t="s">
        <v>1941</v>
      </c>
      <c r="B15" s="1">
        <v>178</v>
      </c>
      <c r="C15" s="1" t="s">
        <v>2578</v>
      </c>
      <c r="D15" s="1" t="s">
        <v>271</v>
      </c>
      <c r="E15" s="1" t="s">
        <v>171</v>
      </c>
      <c r="G15" s="1" t="s">
        <v>1425</v>
      </c>
      <c r="H15" s="1" t="s">
        <v>1204</v>
      </c>
      <c r="I15" s="1" t="s">
        <v>1207</v>
      </c>
      <c r="J15" s="1" t="s">
        <v>1278</v>
      </c>
      <c r="K15" s="1" t="s">
        <v>1208</v>
      </c>
      <c r="L15" s="1" t="s">
        <v>1208</v>
      </c>
      <c r="M15" s="1" t="s">
        <v>1634</v>
      </c>
      <c r="N15" s="1" t="s">
        <v>1635</v>
      </c>
      <c r="O15" s="1" t="s">
        <v>1506</v>
      </c>
      <c r="P15" s="1" t="s">
        <v>1506</v>
      </c>
      <c r="Q15" s="1" t="s">
        <v>1506</v>
      </c>
      <c r="S15" s="1" t="s">
        <v>470</v>
      </c>
      <c r="T15" s="1" t="s">
        <v>475</v>
      </c>
      <c r="U15" s="1" t="s">
        <v>533</v>
      </c>
      <c r="V15" s="1" t="s">
        <v>530</v>
      </c>
      <c r="Y15" s="1" t="s">
        <v>690</v>
      </c>
      <c r="Z15" s="1" t="s">
        <v>2499</v>
      </c>
      <c r="AF15" s="1">
        <v>1</v>
      </c>
      <c r="BD15" s="1">
        <f t="shared" si="0"/>
        <v>1</v>
      </c>
      <c r="BE15" s="1" t="s">
        <v>881</v>
      </c>
      <c r="BF15" s="1" t="s">
        <v>30</v>
      </c>
      <c r="BJ15" s="3"/>
      <c r="BK15" s="3"/>
      <c r="BL15" s="1" t="str">
        <f t="shared" si="1"/>
        <v/>
      </c>
      <c r="BM15" s="1">
        <f t="shared" si="2"/>
        <v>0</v>
      </c>
      <c r="BN15" s="1" t="str">
        <f t="shared" si="3"/>
        <v/>
      </c>
      <c r="BO15" s="1">
        <f t="shared" si="4"/>
        <v>0</v>
      </c>
      <c r="BP15" s="1" t="str">
        <f t="shared" si="5"/>
        <v/>
      </c>
      <c r="BQ15" s="1">
        <f t="shared" si="6"/>
        <v>0</v>
      </c>
      <c r="BR15" s="1" t="str">
        <f t="shared" si="7"/>
        <v/>
      </c>
      <c r="BS15" s="1">
        <f t="shared" si="8"/>
        <v>0</v>
      </c>
      <c r="BT15" s="1" t="str">
        <f t="shared" si="9"/>
        <v/>
      </c>
      <c r="CV15" s="1">
        <f t="shared" si="10"/>
        <v>0</v>
      </c>
      <c r="DJ15" s="1">
        <f t="shared" si="11"/>
        <v>0</v>
      </c>
      <c r="FV15" s="1" t="s">
        <v>2451</v>
      </c>
    </row>
    <row r="16" spans="1:178" s="1" customFormat="1" ht="19.95" customHeight="1">
      <c r="A16" s="1" t="s">
        <v>2475</v>
      </c>
      <c r="B16" s="1">
        <v>228</v>
      </c>
      <c r="C16" s="1" t="s">
        <v>2479</v>
      </c>
      <c r="D16" s="1" t="s">
        <v>289</v>
      </c>
      <c r="E16" s="1" t="s">
        <v>171</v>
      </c>
      <c r="G16" s="1" t="s">
        <v>1382</v>
      </c>
      <c r="H16" s="1" t="s">
        <v>1204</v>
      </c>
      <c r="I16" s="1" t="s">
        <v>1207</v>
      </c>
      <c r="J16" s="1" t="s">
        <v>1284</v>
      </c>
      <c r="K16" s="1" t="s">
        <v>1664</v>
      </c>
      <c r="L16" s="1" t="s">
        <v>1665</v>
      </c>
      <c r="M16" s="1" t="s">
        <v>1666</v>
      </c>
      <c r="N16" s="1" t="s">
        <v>1667</v>
      </c>
      <c r="O16" s="1" t="s">
        <v>1506</v>
      </c>
      <c r="P16" s="1" t="s">
        <v>1506</v>
      </c>
      <c r="Q16" s="1" t="s">
        <v>1506</v>
      </c>
      <c r="S16" s="1" t="s">
        <v>470</v>
      </c>
      <c r="T16" s="1" t="s">
        <v>475</v>
      </c>
      <c r="U16" s="1" t="s">
        <v>546</v>
      </c>
      <c r="V16" s="1" t="s">
        <v>547</v>
      </c>
      <c r="Y16" s="1" t="s">
        <v>694</v>
      </c>
      <c r="Z16" s="1" t="s">
        <v>772</v>
      </c>
      <c r="AF16" s="1">
        <v>1</v>
      </c>
      <c r="BD16" s="1">
        <f t="shared" si="0"/>
        <v>1</v>
      </c>
      <c r="BE16" s="1" t="s">
        <v>869</v>
      </c>
      <c r="BF16" s="1" t="s">
        <v>30</v>
      </c>
      <c r="BG16" s="1">
        <v>1</v>
      </c>
      <c r="BJ16" s="3"/>
      <c r="BK16" s="3"/>
      <c r="BL16" s="1">
        <f t="shared" si="1"/>
        <v>1</v>
      </c>
      <c r="BM16" s="1">
        <f t="shared" si="2"/>
        <v>1</v>
      </c>
      <c r="BN16" s="1">
        <f t="shared" si="3"/>
        <v>1</v>
      </c>
      <c r="BO16" s="1">
        <f t="shared" si="4"/>
        <v>1</v>
      </c>
      <c r="BP16" s="1">
        <f t="shared" si="5"/>
        <v>1</v>
      </c>
      <c r="BQ16" s="1">
        <f t="shared" si="6"/>
        <v>1</v>
      </c>
      <c r="BR16" s="1">
        <f t="shared" si="7"/>
        <v>1</v>
      </c>
      <c r="BS16" s="1">
        <f t="shared" si="8"/>
        <v>1</v>
      </c>
      <c r="BT16" s="1" t="str">
        <f t="shared" si="9"/>
        <v/>
      </c>
      <c r="BU16" s="1">
        <v>1</v>
      </c>
      <c r="BV16" s="1">
        <v>1</v>
      </c>
      <c r="BW16" s="1">
        <v>1</v>
      </c>
      <c r="BX16" s="1">
        <v>1</v>
      </c>
      <c r="CL16" s="1">
        <v>1</v>
      </c>
      <c r="CV16" s="1">
        <f t="shared" si="10"/>
        <v>1</v>
      </c>
      <c r="CW16" s="1">
        <v>1</v>
      </c>
      <c r="DJ16" s="1">
        <f t="shared" si="11"/>
        <v>1</v>
      </c>
      <c r="DQ16" s="1">
        <v>1</v>
      </c>
      <c r="DR16" s="1" t="s">
        <v>1091</v>
      </c>
      <c r="DV16" s="1">
        <v>1</v>
      </c>
      <c r="EF16" s="1" t="s">
        <v>1092</v>
      </c>
      <c r="EQ16" s="1">
        <v>1</v>
      </c>
      <c r="ER16" s="1" t="s">
        <v>986</v>
      </c>
      <c r="ES16" s="1">
        <v>1</v>
      </c>
      <c r="EU16" s="1">
        <v>1</v>
      </c>
      <c r="EW16" s="1">
        <v>1</v>
      </c>
      <c r="FC16" s="1">
        <v>1</v>
      </c>
      <c r="FU16" s="1">
        <v>1</v>
      </c>
      <c r="FV16" s="1" t="s">
        <v>2451</v>
      </c>
    </row>
    <row r="17" spans="1:178" s="1" customFormat="1" ht="19.95" customHeight="1">
      <c r="A17" s="1" t="s">
        <v>1941</v>
      </c>
      <c r="B17" s="1">
        <v>259</v>
      </c>
      <c r="C17" s="1" t="s">
        <v>2579</v>
      </c>
      <c r="D17" s="1" t="s">
        <v>292</v>
      </c>
      <c r="E17" s="1" t="s">
        <v>171</v>
      </c>
      <c r="G17" s="1" t="s">
        <v>1429</v>
      </c>
      <c r="H17" s="1" t="s">
        <v>1210</v>
      </c>
      <c r="I17" s="1" t="s">
        <v>1245</v>
      </c>
      <c r="J17" s="1" t="s">
        <v>1285</v>
      </c>
      <c r="K17" s="1" t="s">
        <v>1671</v>
      </c>
      <c r="L17" s="1" t="s">
        <v>1672</v>
      </c>
      <c r="M17" s="1" t="s">
        <v>1673</v>
      </c>
      <c r="N17" s="1" t="s">
        <v>1674</v>
      </c>
      <c r="O17" s="1" t="s">
        <v>1506</v>
      </c>
      <c r="P17" s="1" t="s">
        <v>1506</v>
      </c>
      <c r="Q17" s="1" t="s">
        <v>1506</v>
      </c>
      <c r="S17" s="1" t="s">
        <v>470</v>
      </c>
      <c r="T17" s="1" t="s">
        <v>475</v>
      </c>
      <c r="U17" s="1" t="s">
        <v>549</v>
      </c>
      <c r="V17" s="1" t="s">
        <v>530</v>
      </c>
      <c r="Y17" s="1" t="s">
        <v>696</v>
      </c>
      <c r="Z17" s="1" t="s">
        <v>774</v>
      </c>
      <c r="AE17" s="1">
        <v>1</v>
      </c>
      <c r="BD17" s="1">
        <f t="shared" si="0"/>
        <v>1</v>
      </c>
      <c r="BE17" s="1" t="s">
        <v>869</v>
      </c>
      <c r="BF17" s="1" t="s">
        <v>29</v>
      </c>
      <c r="BI17" s="1">
        <v>1</v>
      </c>
      <c r="BJ17" s="3"/>
      <c r="BK17" s="3"/>
      <c r="BL17" s="1" t="str">
        <f t="shared" si="1"/>
        <v/>
      </c>
      <c r="BM17" s="1">
        <f t="shared" si="2"/>
        <v>0</v>
      </c>
      <c r="BN17" s="1" t="str">
        <f t="shared" si="3"/>
        <v/>
      </c>
      <c r="BO17" s="1">
        <f t="shared" si="4"/>
        <v>0</v>
      </c>
      <c r="BP17" s="1" t="str">
        <f t="shared" si="5"/>
        <v/>
      </c>
      <c r="BQ17" s="1">
        <f t="shared" si="6"/>
        <v>0</v>
      </c>
      <c r="BR17" s="1" t="str">
        <f t="shared" si="7"/>
        <v/>
      </c>
      <c r="BS17" s="1">
        <f t="shared" si="8"/>
        <v>0</v>
      </c>
      <c r="BT17" s="1" t="str">
        <f t="shared" si="9"/>
        <v/>
      </c>
      <c r="CV17" s="1">
        <f t="shared" si="10"/>
        <v>0</v>
      </c>
      <c r="DJ17" s="1">
        <f t="shared" si="11"/>
        <v>0</v>
      </c>
      <c r="FV17" s="1" t="s">
        <v>2451</v>
      </c>
    </row>
    <row r="18" spans="1:178" s="1" customFormat="1" ht="19.95" customHeight="1">
      <c r="A18" s="1" t="s">
        <v>2482</v>
      </c>
      <c r="B18" s="1">
        <v>261</v>
      </c>
      <c r="C18" s="1" t="s">
        <v>2481</v>
      </c>
      <c r="D18" s="1" t="s">
        <v>293</v>
      </c>
      <c r="E18" s="1" t="s">
        <v>171</v>
      </c>
      <c r="G18" s="1" t="s">
        <v>1382</v>
      </c>
      <c r="H18" s="1" t="s">
        <v>1204</v>
      </c>
      <c r="I18" s="1" t="s">
        <v>1207</v>
      </c>
      <c r="J18" s="1" t="s">
        <v>1286</v>
      </c>
      <c r="K18" s="1" t="s">
        <v>1208</v>
      </c>
      <c r="L18" s="1" t="s">
        <v>1208</v>
      </c>
      <c r="M18" s="1" t="s">
        <v>1208</v>
      </c>
      <c r="N18" s="1" t="s">
        <v>1675</v>
      </c>
      <c r="O18" s="1" t="s">
        <v>1506</v>
      </c>
      <c r="P18" s="1" t="s">
        <v>1506</v>
      </c>
      <c r="Q18" s="1" t="s">
        <v>1506</v>
      </c>
      <c r="S18" s="1" t="s">
        <v>470</v>
      </c>
      <c r="T18" s="1" t="s">
        <v>475</v>
      </c>
      <c r="U18" s="1" t="s">
        <v>550</v>
      </c>
      <c r="V18" s="1" t="s">
        <v>530</v>
      </c>
      <c r="Y18" s="1" t="s">
        <v>2480</v>
      </c>
      <c r="Z18" s="1" t="s">
        <v>775</v>
      </c>
      <c r="AF18" s="1">
        <v>1</v>
      </c>
      <c r="BD18" s="1">
        <f t="shared" si="0"/>
        <v>1</v>
      </c>
      <c r="BE18" s="1" t="s">
        <v>869</v>
      </c>
      <c r="BF18" s="1" t="s">
        <v>30</v>
      </c>
      <c r="BI18" s="1">
        <v>1</v>
      </c>
      <c r="BJ18" s="3"/>
      <c r="BK18" s="3"/>
      <c r="BL18" s="1" t="str">
        <f t="shared" si="1"/>
        <v/>
      </c>
      <c r="BM18" s="1">
        <f t="shared" si="2"/>
        <v>0</v>
      </c>
      <c r="BN18" s="1" t="str">
        <f t="shared" si="3"/>
        <v/>
      </c>
      <c r="BO18" s="1">
        <f t="shared" si="4"/>
        <v>0</v>
      </c>
      <c r="BP18" s="1" t="str">
        <f t="shared" si="5"/>
        <v/>
      </c>
      <c r="BQ18" s="1">
        <f t="shared" si="6"/>
        <v>0</v>
      </c>
      <c r="BR18" s="1" t="str">
        <f t="shared" si="7"/>
        <v/>
      </c>
      <c r="BS18" s="1">
        <f t="shared" si="8"/>
        <v>0</v>
      </c>
      <c r="BT18" s="1" t="str">
        <f t="shared" si="9"/>
        <v/>
      </c>
      <c r="CV18" s="1">
        <f t="shared" si="10"/>
        <v>0</v>
      </c>
      <c r="DJ18" s="1">
        <f t="shared" si="11"/>
        <v>0</v>
      </c>
      <c r="FV18" s="1" t="s">
        <v>2451</v>
      </c>
    </row>
    <row r="19" spans="1:178" s="1" customFormat="1" ht="19.95" customHeight="1">
      <c r="A19" s="4" t="s">
        <v>1941</v>
      </c>
      <c r="B19" s="1">
        <v>277</v>
      </c>
      <c r="C19" s="1" t="s">
        <v>2580</v>
      </c>
      <c r="D19" s="1" t="s">
        <v>299</v>
      </c>
      <c r="E19" s="1" t="s">
        <v>172</v>
      </c>
      <c r="J19" s="1" t="s">
        <v>1208</v>
      </c>
      <c r="K19" s="1" t="s">
        <v>1692</v>
      </c>
      <c r="L19" s="1" t="s">
        <v>1507</v>
      </c>
      <c r="M19" s="1" t="s">
        <v>1693</v>
      </c>
      <c r="N19" s="1" t="s">
        <v>1694</v>
      </c>
      <c r="O19" s="1" t="s">
        <v>1695</v>
      </c>
      <c r="P19" s="1" t="s">
        <v>1506</v>
      </c>
      <c r="Q19" s="1" t="s">
        <v>1506</v>
      </c>
      <c r="S19" s="1" t="s">
        <v>470</v>
      </c>
      <c r="T19" s="1" t="s">
        <v>473</v>
      </c>
      <c r="U19" s="1" t="s">
        <v>556</v>
      </c>
      <c r="V19" s="1" t="s">
        <v>557</v>
      </c>
      <c r="Y19" s="1" t="s">
        <v>698</v>
      </c>
      <c r="Z19" s="1" t="s">
        <v>2503</v>
      </c>
      <c r="AZ19" s="1">
        <v>1</v>
      </c>
      <c r="BA19" s="1">
        <v>1</v>
      </c>
      <c r="BB19" s="1">
        <v>1</v>
      </c>
      <c r="BC19" s="1">
        <v>1</v>
      </c>
      <c r="BD19" s="1">
        <f t="shared" si="0"/>
        <v>4</v>
      </c>
      <c r="BE19" s="1" t="s">
        <v>887</v>
      </c>
      <c r="BF19" s="1" t="s">
        <v>560</v>
      </c>
      <c r="BI19" s="1">
        <v>1</v>
      </c>
      <c r="BJ19" s="3"/>
      <c r="BK19" s="3"/>
      <c r="BL19" s="1" t="str">
        <f t="shared" si="1"/>
        <v/>
      </c>
      <c r="BM19" s="1">
        <f t="shared" si="2"/>
        <v>0</v>
      </c>
      <c r="BN19" s="1" t="str">
        <f t="shared" si="3"/>
        <v/>
      </c>
      <c r="BO19" s="1">
        <f t="shared" si="4"/>
        <v>0</v>
      </c>
      <c r="BP19" s="1" t="str">
        <f t="shared" si="5"/>
        <v/>
      </c>
      <c r="BQ19" s="1">
        <f t="shared" si="6"/>
        <v>0</v>
      </c>
      <c r="BR19" s="1" t="str">
        <f t="shared" si="7"/>
        <v/>
      </c>
      <c r="BS19" s="1">
        <f t="shared" si="8"/>
        <v>0</v>
      </c>
      <c r="BT19" s="1" t="str">
        <f t="shared" si="9"/>
        <v>電話番号不通</v>
      </c>
      <c r="CI19" s="1" t="s">
        <v>900</v>
      </c>
      <c r="CV19" s="1">
        <f t="shared" si="10"/>
        <v>0</v>
      </c>
      <c r="DJ19" s="1">
        <f t="shared" si="11"/>
        <v>0</v>
      </c>
      <c r="FL19" s="1">
        <v>1</v>
      </c>
      <c r="FN19" s="1">
        <v>1</v>
      </c>
      <c r="FO19" s="1">
        <v>1</v>
      </c>
      <c r="FP19" s="1">
        <v>1</v>
      </c>
      <c r="FQ19" s="1">
        <v>1</v>
      </c>
      <c r="FV19" s="1" t="s">
        <v>2453</v>
      </c>
    </row>
    <row r="20" spans="1:178" s="1" customFormat="1" ht="19.95" customHeight="1">
      <c r="A20" s="1" t="s">
        <v>1941</v>
      </c>
      <c r="B20" s="1">
        <v>307</v>
      </c>
      <c r="C20" s="1" t="s">
        <v>2581</v>
      </c>
      <c r="D20" s="1" t="s">
        <v>2037</v>
      </c>
      <c r="E20" s="1" t="s">
        <v>22</v>
      </c>
      <c r="F20" s="1" t="s">
        <v>2038</v>
      </c>
      <c r="G20" s="1" t="s">
        <v>2092</v>
      </c>
      <c r="H20" s="1" t="s">
        <v>1210</v>
      </c>
      <c r="I20" s="1" t="s">
        <v>2093</v>
      </c>
      <c r="J20" s="1" t="s">
        <v>2094</v>
      </c>
      <c r="K20" s="1" t="s">
        <v>2249</v>
      </c>
      <c r="L20" s="1" t="s">
        <v>2250</v>
      </c>
      <c r="M20" s="1" t="s">
        <v>2251</v>
      </c>
      <c r="N20" s="1" t="s">
        <v>2252</v>
      </c>
      <c r="O20" s="1" t="s">
        <v>1506</v>
      </c>
      <c r="P20" s="1" t="s">
        <v>1506</v>
      </c>
      <c r="Q20" s="1" t="s">
        <v>1506</v>
      </c>
      <c r="S20" s="1" t="s">
        <v>2281</v>
      </c>
      <c r="T20" s="1" t="s">
        <v>2282</v>
      </c>
      <c r="U20" s="1" t="s">
        <v>2334</v>
      </c>
      <c r="V20" s="1" t="s">
        <v>1507</v>
      </c>
      <c r="Y20" s="1" t="s">
        <v>2373</v>
      </c>
      <c r="Z20" s="1" t="s">
        <v>2425</v>
      </c>
      <c r="AZ20" s="1">
        <v>1</v>
      </c>
      <c r="BD20" s="1">
        <f t="shared" si="0"/>
        <v>1</v>
      </c>
      <c r="BE20" s="1" t="s">
        <v>1638</v>
      </c>
      <c r="BF20" s="1" t="s">
        <v>2093</v>
      </c>
      <c r="BI20" s="1">
        <v>1</v>
      </c>
      <c r="BJ20" s="3"/>
      <c r="BK20" s="3"/>
      <c r="BL20" s="1">
        <f t="shared" si="1"/>
        <v>1</v>
      </c>
      <c r="BM20" s="1">
        <f t="shared" si="2"/>
        <v>1</v>
      </c>
      <c r="BN20" s="1">
        <f t="shared" si="3"/>
        <v>1</v>
      </c>
      <c r="BO20" s="1">
        <f t="shared" si="4"/>
        <v>1</v>
      </c>
      <c r="BP20" s="1">
        <f t="shared" si="5"/>
        <v>1</v>
      </c>
      <c r="BQ20" s="1">
        <f t="shared" si="6"/>
        <v>1</v>
      </c>
      <c r="BR20" s="1">
        <f t="shared" si="7"/>
        <v>1</v>
      </c>
      <c r="BS20" s="1">
        <f t="shared" si="8"/>
        <v>1</v>
      </c>
      <c r="BT20" s="1" t="str">
        <f t="shared" si="9"/>
        <v/>
      </c>
      <c r="CE20" s="1">
        <v>1</v>
      </c>
      <c r="CF20" s="1">
        <v>1</v>
      </c>
      <c r="CG20" s="1">
        <v>1</v>
      </c>
      <c r="CH20" s="1">
        <v>1</v>
      </c>
      <c r="CV20" s="1">
        <f t="shared" si="10"/>
        <v>0</v>
      </c>
      <c r="DJ20" s="1">
        <f t="shared" si="11"/>
        <v>0</v>
      </c>
      <c r="FV20" s="1" t="s">
        <v>2451</v>
      </c>
    </row>
    <row r="21" spans="1:178" s="1" customFormat="1" ht="19.95" customHeight="1">
      <c r="A21" s="1" t="s">
        <v>1941</v>
      </c>
      <c r="B21" s="1">
        <v>335</v>
      </c>
      <c r="C21" s="1" t="s">
        <v>2504</v>
      </c>
      <c r="D21" s="1" t="s">
        <v>2039</v>
      </c>
      <c r="E21" s="1" t="s">
        <v>2007</v>
      </c>
      <c r="F21" s="1" t="s">
        <v>462</v>
      </c>
      <c r="G21" s="1" t="s">
        <v>2095</v>
      </c>
      <c r="H21" s="1" t="s">
        <v>1210</v>
      </c>
      <c r="I21" s="1" t="s">
        <v>1300</v>
      </c>
      <c r="J21" s="1" t="s">
        <v>2096</v>
      </c>
      <c r="K21" s="1" t="s">
        <v>2253</v>
      </c>
      <c r="L21" s="1" t="s">
        <v>682</v>
      </c>
      <c r="M21" s="1" t="s">
        <v>2254</v>
      </c>
      <c r="N21" s="1" t="s">
        <v>2255</v>
      </c>
      <c r="O21" s="1" t="s">
        <v>1506</v>
      </c>
      <c r="P21" s="1" t="s">
        <v>1506</v>
      </c>
      <c r="Q21" s="1" t="s">
        <v>1506</v>
      </c>
      <c r="S21" s="1" t="s">
        <v>2281</v>
      </c>
      <c r="T21" s="1" t="s">
        <v>2282</v>
      </c>
      <c r="U21" s="1" t="s">
        <v>2335</v>
      </c>
      <c r="V21" s="1" t="s">
        <v>1507</v>
      </c>
      <c r="Y21" s="1" t="s">
        <v>2374</v>
      </c>
      <c r="Z21" s="1" t="s">
        <v>2426</v>
      </c>
      <c r="AZ21" s="1">
        <v>1</v>
      </c>
      <c r="BD21" s="1">
        <f t="shared" si="0"/>
        <v>1</v>
      </c>
      <c r="BE21" s="1" t="s">
        <v>869</v>
      </c>
      <c r="BF21" s="1" t="s">
        <v>845</v>
      </c>
      <c r="BI21" s="1">
        <v>1</v>
      </c>
      <c r="BJ21" s="3"/>
      <c r="BK21" s="3"/>
      <c r="BL21" s="1" t="str">
        <f t="shared" si="1"/>
        <v/>
      </c>
      <c r="BM21" s="1">
        <f t="shared" si="2"/>
        <v>0</v>
      </c>
      <c r="BN21" s="1" t="str">
        <f t="shared" si="3"/>
        <v/>
      </c>
      <c r="BO21" s="1">
        <f t="shared" si="4"/>
        <v>0</v>
      </c>
      <c r="BP21" s="1" t="str">
        <f t="shared" si="5"/>
        <v/>
      </c>
      <c r="BQ21" s="1">
        <f t="shared" si="6"/>
        <v>0</v>
      </c>
      <c r="BR21" s="1" t="str">
        <f t="shared" si="7"/>
        <v/>
      </c>
      <c r="BS21" s="1">
        <f t="shared" si="8"/>
        <v>0</v>
      </c>
      <c r="BT21" s="1" t="str">
        <f t="shared" si="9"/>
        <v/>
      </c>
      <c r="CV21" s="1">
        <f t="shared" si="10"/>
        <v>0</v>
      </c>
      <c r="DJ21" s="1">
        <f t="shared" si="11"/>
        <v>0</v>
      </c>
      <c r="FV21" s="1" t="s">
        <v>2451</v>
      </c>
    </row>
    <row r="22" spans="1:178" s="1" customFormat="1" ht="19.95" customHeight="1">
      <c r="A22" s="1" t="s">
        <v>1941</v>
      </c>
      <c r="B22" s="1">
        <v>349</v>
      </c>
      <c r="C22" s="1" t="s">
        <v>2582</v>
      </c>
      <c r="D22" s="1" t="s">
        <v>2040</v>
      </c>
      <c r="E22" s="1" t="s">
        <v>22</v>
      </c>
      <c r="F22" s="1" t="s">
        <v>2038</v>
      </c>
      <c r="G22" s="1" t="s">
        <v>1380</v>
      </c>
      <c r="H22" s="1" t="s">
        <v>1210</v>
      </c>
      <c r="I22" s="1" t="s">
        <v>844</v>
      </c>
      <c r="J22" s="1" t="s">
        <v>1363</v>
      </c>
      <c r="K22" s="1" t="s">
        <v>1929</v>
      </c>
      <c r="L22" s="1" t="s">
        <v>1930</v>
      </c>
      <c r="M22" s="1" t="s">
        <v>560</v>
      </c>
      <c r="N22" s="1" t="s">
        <v>1931</v>
      </c>
      <c r="O22" s="1" t="s">
        <v>1506</v>
      </c>
      <c r="P22" s="1" t="s">
        <v>1506</v>
      </c>
      <c r="Q22" s="1" t="s">
        <v>1506</v>
      </c>
      <c r="S22" s="1" t="s">
        <v>2281</v>
      </c>
      <c r="T22" s="1" t="s">
        <v>2282</v>
      </c>
      <c r="U22" s="1" t="s">
        <v>660</v>
      </c>
      <c r="V22" s="1" t="s">
        <v>1507</v>
      </c>
      <c r="Y22" s="1" t="s">
        <v>2375</v>
      </c>
      <c r="Z22" s="1" t="s">
        <v>2427</v>
      </c>
      <c r="AZ22" s="1">
        <v>1</v>
      </c>
      <c r="BD22" s="1">
        <f t="shared" si="0"/>
        <v>1</v>
      </c>
      <c r="BE22" s="1" t="s">
        <v>2083</v>
      </c>
      <c r="BF22" s="1" t="s">
        <v>844</v>
      </c>
      <c r="BI22" s="1">
        <v>1</v>
      </c>
      <c r="BJ22" s="3"/>
      <c r="BK22" s="3"/>
      <c r="BL22" s="1" t="str">
        <f t="shared" si="1"/>
        <v/>
      </c>
      <c r="BM22" s="1">
        <f t="shared" si="2"/>
        <v>0</v>
      </c>
      <c r="BN22" s="1" t="str">
        <f t="shared" si="3"/>
        <v/>
      </c>
      <c r="BO22" s="1">
        <f t="shared" si="4"/>
        <v>0</v>
      </c>
      <c r="BP22" s="1" t="str">
        <f t="shared" si="5"/>
        <v/>
      </c>
      <c r="BQ22" s="1">
        <f t="shared" si="6"/>
        <v>0</v>
      </c>
      <c r="BR22" s="1" t="str">
        <f t="shared" si="7"/>
        <v/>
      </c>
      <c r="BS22" s="1">
        <f t="shared" si="8"/>
        <v>0</v>
      </c>
      <c r="BT22" s="1" t="str">
        <f t="shared" si="9"/>
        <v/>
      </c>
      <c r="CV22" s="1">
        <f t="shared" si="10"/>
        <v>0</v>
      </c>
      <c r="DJ22" s="1">
        <f t="shared" si="11"/>
        <v>0</v>
      </c>
      <c r="FV22" s="1" t="s">
        <v>2451</v>
      </c>
    </row>
    <row r="23" spans="1:178" s="1" customFormat="1" ht="19.95" customHeight="1">
      <c r="A23" s="1" t="s">
        <v>1941</v>
      </c>
      <c r="B23" s="1">
        <v>350</v>
      </c>
      <c r="C23" s="1" t="s">
        <v>2583</v>
      </c>
      <c r="D23" s="1" t="s">
        <v>2041</v>
      </c>
      <c r="E23" s="1" t="s">
        <v>22</v>
      </c>
      <c r="F23" s="1" t="s">
        <v>2038</v>
      </c>
      <c r="G23" s="1" t="s">
        <v>2097</v>
      </c>
      <c r="H23" s="1" t="s">
        <v>1210</v>
      </c>
      <c r="I23" s="1" t="s">
        <v>844</v>
      </c>
      <c r="J23" s="1" t="s">
        <v>2098</v>
      </c>
      <c r="K23" s="1" t="s">
        <v>2256</v>
      </c>
      <c r="L23" s="1" t="s">
        <v>2257</v>
      </c>
      <c r="M23" s="1" t="s">
        <v>560</v>
      </c>
      <c r="N23" s="1" t="s">
        <v>2258</v>
      </c>
      <c r="O23" s="1" t="s">
        <v>1506</v>
      </c>
      <c r="P23" s="1" t="s">
        <v>1506</v>
      </c>
      <c r="Q23" s="1" t="s">
        <v>1506</v>
      </c>
      <c r="S23" s="1" t="s">
        <v>2281</v>
      </c>
      <c r="T23" s="1" t="s">
        <v>2282</v>
      </c>
      <c r="U23" s="1" t="s">
        <v>2336</v>
      </c>
      <c r="V23" s="1" t="s">
        <v>1507</v>
      </c>
      <c r="Y23" s="1" t="s">
        <v>709</v>
      </c>
      <c r="Z23" s="1" t="s">
        <v>2428</v>
      </c>
      <c r="AZ23" s="1">
        <v>1</v>
      </c>
      <c r="BD23" s="1">
        <f t="shared" si="0"/>
        <v>1</v>
      </c>
      <c r="BE23" s="1" t="s">
        <v>2441</v>
      </c>
      <c r="BF23" s="1" t="s">
        <v>844</v>
      </c>
      <c r="BI23" s="1">
        <v>1</v>
      </c>
      <c r="BJ23" s="3"/>
      <c r="BK23" s="3"/>
      <c r="BL23" s="1" t="str">
        <f t="shared" si="1"/>
        <v/>
      </c>
      <c r="BM23" s="1">
        <f t="shared" si="2"/>
        <v>0</v>
      </c>
      <c r="BN23" s="1" t="str">
        <f t="shared" si="3"/>
        <v/>
      </c>
      <c r="BO23" s="1">
        <f t="shared" si="4"/>
        <v>0</v>
      </c>
      <c r="BP23" s="1" t="str">
        <f t="shared" si="5"/>
        <v/>
      </c>
      <c r="BQ23" s="1">
        <f t="shared" si="6"/>
        <v>0</v>
      </c>
      <c r="BR23" s="1" t="str">
        <f t="shared" si="7"/>
        <v/>
      </c>
      <c r="BS23" s="1">
        <f t="shared" si="8"/>
        <v>0</v>
      </c>
      <c r="BT23" s="1" t="str">
        <f t="shared" si="9"/>
        <v/>
      </c>
      <c r="CV23" s="1">
        <f t="shared" si="10"/>
        <v>0</v>
      </c>
      <c r="DJ23" s="1">
        <f t="shared" si="11"/>
        <v>0</v>
      </c>
      <c r="FV23" s="1" t="s">
        <v>2451</v>
      </c>
    </row>
    <row r="24" spans="1:178" s="1" customFormat="1" ht="19.95" customHeight="1">
      <c r="A24" s="1" t="s">
        <v>1941</v>
      </c>
      <c r="B24" s="1">
        <v>367</v>
      </c>
      <c r="C24" s="1" t="s">
        <v>2584</v>
      </c>
      <c r="D24" s="1" t="s">
        <v>2042</v>
      </c>
      <c r="E24" s="1" t="s">
        <v>2007</v>
      </c>
      <c r="G24" s="1" t="s">
        <v>2099</v>
      </c>
      <c r="H24" s="1" t="s">
        <v>1210</v>
      </c>
      <c r="I24" s="1" t="s">
        <v>840</v>
      </c>
      <c r="J24" s="1" t="s">
        <v>2100</v>
      </c>
      <c r="K24" s="1" t="s">
        <v>2259</v>
      </c>
      <c r="L24" s="1" t="s">
        <v>682</v>
      </c>
      <c r="M24" s="1" t="s">
        <v>560</v>
      </c>
      <c r="N24" s="1" t="s">
        <v>2260</v>
      </c>
      <c r="O24" s="1" t="s">
        <v>1506</v>
      </c>
      <c r="P24" s="1" t="s">
        <v>1506</v>
      </c>
      <c r="Q24" s="1" t="s">
        <v>1506</v>
      </c>
      <c r="S24" s="1" t="s">
        <v>2281</v>
      </c>
      <c r="T24" s="1" t="s">
        <v>2282</v>
      </c>
      <c r="U24" s="1" t="s">
        <v>2337</v>
      </c>
      <c r="V24" s="1" t="s">
        <v>1507</v>
      </c>
      <c r="Y24" s="1" t="s">
        <v>2376</v>
      </c>
      <c r="Z24" s="1" t="s">
        <v>2429</v>
      </c>
      <c r="AZ24" s="1">
        <v>1</v>
      </c>
      <c r="BD24" s="1">
        <f t="shared" si="0"/>
        <v>1</v>
      </c>
      <c r="BE24" s="1" t="s">
        <v>2442</v>
      </c>
      <c r="BF24" s="1" t="s">
        <v>840</v>
      </c>
      <c r="BI24" s="1">
        <v>1</v>
      </c>
      <c r="BJ24" s="3"/>
      <c r="BK24" s="3"/>
      <c r="BL24" s="1" t="str">
        <f t="shared" si="1"/>
        <v/>
      </c>
      <c r="BM24" s="1">
        <f t="shared" si="2"/>
        <v>0</v>
      </c>
      <c r="BN24" s="1" t="str">
        <f t="shared" si="3"/>
        <v/>
      </c>
      <c r="BO24" s="1">
        <f t="shared" si="4"/>
        <v>0</v>
      </c>
      <c r="BP24" s="1" t="str">
        <f t="shared" si="5"/>
        <v/>
      </c>
      <c r="BQ24" s="1">
        <f t="shared" si="6"/>
        <v>0</v>
      </c>
      <c r="BR24" s="1" t="str">
        <f t="shared" si="7"/>
        <v/>
      </c>
      <c r="BS24" s="1">
        <f t="shared" si="8"/>
        <v>0</v>
      </c>
      <c r="BT24" s="1" t="str">
        <f t="shared" si="9"/>
        <v/>
      </c>
      <c r="CV24" s="1">
        <f t="shared" si="10"/>
        <v>0</v>
      </c>
      <c r="CX24" s="1">
        <v>1</v>
      </c>
      <c r="DJ24" s="1">
        <f t="shared" si="11"/>
        <v>1</v>
      </c>
      <c r="FV24" s="1" t="s">
        <v>2451</v>
      </c>
    </row>
    <row r="25" spans="1:178" s="1" customFormat="1" ht="19.95" customHeight="1">
      <c r="A25" s="1" t="s">
        <v>1941</v>
      </c>
      <c r="B25" s="1">
        <v>537</v>
      </c>
      <c r="C25" s="1" t="s">
        <v>2585</v>
      </c>
      <c r="D25" s="1" t="s">
        <v>2043</v>
      </c>
      <c r="E25" s="1" t="s">
        <v>2044</v>
      </c>
      <c r="G25" s="1" t="s">
        <v>1507</v>
      </c>
      <c r="H25" s="1" t="s">
        <v>1210</v>
      </c>
      <c r="I25" s="1" t="s">
        <v>560</v>
      </c>
      <c r="J25" s="1" t="s">
        <v>560</v>
      </c>
      <c r="K25" s="1" t="s">
        <v>1208</v>
      </c>
      <c r="L25" s="1" t="s">
        <v>1208</v>
      </c>
      <c r="M25" s="1" t="s">
        <v>2261</v>
      </c>
      <c r="N25" s="1" t="s">
        <v>2262</v>
      </c>
      <c r="O25" s="1" t="s">
        <v>2263</v>
      </c>
      <c r="P25" s="1" t="s">
        <v>2264</v>
      </c>
      <c r="Q25" s="1" t="s">
        <v>1506</v>
      </c>
      <c r="S25" s="1" t="s">
        <v>2281</v>
      </c>
      <c r="T25" s="1" t="s">
        <v>2282</v>
      </c>
      <c r="U25" s="1" t="s">
        <v>1507</v>
      </c>
      <c r="V25" s="1" t="s">
        <v>1507</v>
      </c>
      <c r="Y25" s="1" t="s">
        <v>2377</v>
      </c>
      <c r="Z25" s="1" t="s">
        <v>2430</v>
      </c>
      <c r="BD25" s="1">
        <f t="shared" si="0"/>
        <v>0</v>
      </c>
      <c r="BE25" s="1" t="s">
        <v>2443</v>
      </c>
      <c r="BF25" s="1" t="s">
        <v>560</v>
      </c>
      <c r="BJ25" s="3"/>
      <c r="BK25" s="3"/>
      <c r="BL25" s="1" t="str">
        <f t="shared" si="1"/>
        <v/>
      </c>
      <c r="BM25" s="1">
        <f t="shared" si="2"/>
        <v>0</v>
      </c>
      <c r="BN25" s="1" t="str">
        <f t="shared" si="3"/>
        <v/>
      </c>
      <c r="BO25" s="1">
        <f t="shared" si="4"/>
        <v>0</v>
      </c>
      <c r="BP25" s="1" t="str">
        <f t="shared" si="5"/>
        <v/>
      </c>
      <c r="BQ25" s="1">
        <f t="shared" si="6"/>
        <v>0</v>
      </c>
      <c r="BR25" s="1" t="str">
        <f t="shared" si="7"/>
        <v/>
      </c>
      <c r="BS25" s="1">
        <f t="shared" si="8"/>
        <v>0</v>
      </c>
      <c r="BT25" s="1" t="str">
        <f t="shared" si="9"/>
        <v/>
      </c>
      <c r="CV25" s="1">
        <f t="shared" si="10"/>
        <v>0</v>
      </c>
      <c r="DJ25" s="1">
        <f t="shared" si="11"/>
        <v>0</v>
      </c>
      <c r="FV25" s="1" t="s">
        <v>2453</v>
      </c>
    </row>
    <row r="26" spans="1:178" s="1" customFormat="1" ht="19.95" customHeight="1">
      <c r="A26" s="1" t="s">
        <v>1941</v>
      </c>
      <c r="B26" s="1">
        <v>587</v>
      </c>
      <c r="C26" s="1" t="s">
        <v>2505</v>
      </c>
      <c r="D26" s="1" t="s">
        <v>2045</v>
      </c>
      <c r="E26" s="1" t="s">
        <v>2007</v>
      </c>
      <c r="G26" s="1" t="s">
        <v>2101</v>
      </c>
      <c r="H26" s="1" t="s">
        <v>1210</v>
      </c>
      <c r="I26" s="1" t="s">
        <v>844</v>
      </c>
      <c r="J26" s="1" t="s">
        <v>2102</v>
      </c>
      <c r="K26" s="1" t="s">
        <v>2265</v>
      </c>
      <c r="L26" s="1" t="s">
        <v>2266</v>
      </c>
      <c r="M26" s="1" t="s">
        <v>1507</v>
      </c>
      <c r="N26" s="1" t="s">
        <v>2267</v>
      </c>
      <c r="O26" s="1" t="s">
        <v>1507</v>
      </c>
      <c r="P26" s="1" t="s">
        <v>1507</v>
      </c>
      <c r="Q26" s="1" t="s">
        <v>1507</v>
      </c>
      <c r="S26" s="1" t="s">
        <v>2281</v>
      </c>
      <c r="T26" s="1" t="s">
        <v>2282</v>
      </c>
      <c r="U26" s="1" t="s">
        <v>2338</v>
      </c>
      <c r="V26" s="1" t="s">
        <v>1507</v>
      </c>
      <c r="Y26" s="1" t="s">
        <v>2378</v>
      </c>
      <c r="Z26" s="1" t="s">
        <v>2431</v>
      </c>
      <c r="AZ26" s="1">
        <v>1</v>
      </c>
      <c r="BD26" s="1">
        <f t="shared" si="0"/>
        <v>1</v>
      </c>
      <c r="BE26" s="1" t="s">
        <v>2444</v>
      </c>
      <c r="BF26" s="1" t="s">
        <v>844</v>
      </c>
      <c r="BI26" s="1">
        <v>1</v>
      </c>
      <c r="BJ26" s="3"/>
      <c r="BK26" s="3"/>
      <c r="BL26" s="1" t="str">
        <f t="shared" si="1"/>
        <v/>
      </c>
      <c r="BM26" s="1">
        <f t="shared" si="2"/>
        <v>0</v>
      </c>
      <c r="BN26" s="1" t="str">
        <f t="shared" si="3"/>
        <v/>
      </c>
      <c r="BO26" s="1">
        <f t="shared" si="4"/>
        <v>0</v>
      </c>
      <c r="BP26" s="1" t="str">
        <f t="shared" si="5"/>
        <v/>
      </c>
      <c r="BQ26" s="1">
        <f t="shared" si="6"/>
        <v>0</v>
      </c>
      <c r="BR26" s="1" t="str">
        <f t="shared" si="7"/>
        <v/>
      </c>
      <c r="BS26" s="1">
        <f t="shared" si="8"/>
        <v>0</v>
      </c>
      <c r="BT26" s="1" t="str">
        <f t="shared" si="9"/>
        <v/>
      </c>
      <c r="CV26" s="1">
        <f t="shared" si="10"/>
        <v>0</v>
      </c>
      <c r="DJ26" s="1">
        <f t="shared" si="11"/>
        <v>0</v>
      </c>
      <c r="FV26" s="1" t="s">
        <v>2452</v>
      </c>
    </row>
    <row r="27" spans="1:178" s="1" customFormat="1" ht="19.95" customHeight="1">
      <c r="A27" s="1" t="s">
        <v>1941</v>
      </c>
      <c r="B27" s="1">
        <v>598</v>
      </c>
      <c r="C27" s="1" t="s">
        <v>2586</v>
      </c>
      <c r="D27" s="1" t="s">
        <v>2046</v>
      </c>
      <c r="E27" s="1" t="s">
        <v>2007</v>
      </c>
      <c r="G27" s="1" t="s">
        <v>2103</v>
      </c>
      <c r="H27" s="1" t="s">
        <v>1210</v>
      </c>
      <c r="I27" s="1" t="s">
        <v>859</v>
      </c>
      <c r="J27" s="1" t="s">
        <v>2104</v>
      </c>
      <c r="K27" s="1" t="s">
        <v>2268</v>
      </c>
      <c r="L27" s="1" t="s">
        <v>2269</v>
      </c>
      <c r="M27" s="1" t="s">
        <v>2270</v>
      </c>
      <c r="N27" s="1" t="s">
        <v>2271</v>
      </c>
      <c r="O27" s="1" t="s">
        <v>1507</v>
      </c>
      <c r="P27" s="1" t="s">
        <v>1507</v>
      </c>
      <c r="Q27" s="1" t="s">
        <v>1507</v>
      </c>
      <c r="S27" s="1" t="s">
        <v>2281</v>
      </c>
      <c r="T27" s="1" t="s">
        <v>2282</v>
      </c>
      <c r="U27" s="1" t="s">
        <v>2339</v>
      </c>
      <c r="V27" s="1" t="s">
        <v>2339</v>
      </c>
      <c r="Y27" s="1" t="s">
        <v>2379</v>
      </c>
      <c r="Z27" s="1" t="s">
        <v>2432</v>
      </c>
      <c r="AZ27" s="1">
        <v>1</v>
      </c>
      <c r="BD27" s="1">
        <f t="shared" si="0"/>
        <v>1</v>
      </c>
      <c r="BE27" s="1" t="s">
        <v>2443</v>
      </c>
      <c r="BF27" s="1" t="s">
        <v>859</v>
      </c>
      <c r="BI27" s="1">
        <v>1</v>
      </c>
      <c r="BJ27" s="3"/>
      <c r="BK27" s="3"/>
      <c r="BL27" s="1" t="str">
        <f t="shared" si="1"/>
        <v/>
      </c>
      <c r="BM27" s="1">
        <f t="shared" si="2"/>
        <v>0</v>
      </c>
      <c r="BN27" s="1" t="str">
        <f t="shared" si="3"/>
        <v/>
      </c>
      <c r="BO27" s="1">
        <f t="shared" si="4"/>
        <v>0</v>
      </c>
      <c r="BP27" s="1" t="str">
        <f t="shared" si="5"/>
        <v/>
      </c>
      <c r="BQ27" s="1">
        <f t="shared" si="6"/>
        <v>0</v>
      </c>
      <c r="BR27" s="1" t="str">
        <f t="shared" si="7"/>
        <v/>
      </c>
      <c r="BS27" s="1">
        <f t="shared" si="8"/>
        <v>0</v>
      </c>
      <c r="BT27" s="1" t="str">
        <f t="shared" si="9"/>
        <v/>
      </c>
      <c r="CV27" s="1">
        <f t="shared" si="10"/>
        <v>0</v>
      </c>
      <c r="DJ27" s="1">
        <f t="shared" si="11"/>
        <v>0</v>
      </c>
      <c r="FV27" s="1" t="s">
        <v>2453</v>
      </c>
    </row>
    <row r="28" spans="1:178" s="1" customFormat="1" ht="19.95" customHeight="1">
      <c r="A28" s="1" t="s">
        <v>1941</v>
      </c>
      <c r="B28" s="1">
        <v>623</v>
      </c>
      <c r="C28" s="1" t="s">
        <v>2587</v>
      </c>
      <c r="D28" s="1" t="s">
        <v>2047</v>
      </c>
      <c r="E28" s="1" t="s">
        <v>22</v>
      </c>
      <c r="F28" s="1" t="s">
        <v>2038</v>
      </c>
      <c r="G28" s="1" t="s">
        <v>1481</v>
      </c>
      <c r="H28" s="1" t="s">
        <v>1210</v>
      </c>
      <c r="I28" s="1" t="s">
        <v>2105</v>
      </c>
      <c r="J28" s="1" t="s">
        <v>2106</v>
      </c>
      <c r="K28" s="1" t="s">
        <v>2272</v>
      </c>
      <c r="L28" s="1" t="s">
        <v>1507</v>
      </c>
      <c r="M28" s="1" t="s">
        <v>1507</v>
      </c>
      <c r="N28" s="1" t="s">
        <v>1517</v>
      </c>
      <c r="O28" s="1" t="s">
        <v>1507</v>
      </c>
      <c r="P28" s="1" t="s">
        <v>1507</v>
      </c>
      <c r="Q28" s="1" t="s">
        <v>1507</v>
      </c>
      <c r="S28" s="1" t="s">
        <v>2281</v>
      </c>
      <c r="T28" s="1" t="s">
        <v>2282</v>
      </c>
      <c r="U28" s="1" t="s">
        <v>2340</v>
      </c>
      <c r="V28" s="1" t="s">
        <v>1507</v>
      </c>
      <c r="Y28" s="1" t="s">
        <v>2380</v>
      </c>
      <c r="Z28" s="1" t="s">
        <v>823</v>
      </c>
      <c r="AX28" s="1">
        <v>1</v>
      </c>
      <c r="BD28" s="1">
        <f t="shared" si="0"/>
        <v>1</v>
      </c>
      <c r="BE28" s="1" t="s">
        <v>1219</v>
      </c>
      <c r="BF28" s="1" t="s">
        <v>861</v>
      </c>
      <c r="BI28" s="1">
        <v>1</v>
      </c>
      <c r="BJ28" s="3"/>
      <c r="BK28" s="3"/>
      <c r="BL28" s="1" t="str">
        <f t="shared" si="1"/>
        <v/>
      </c>
      <c r="BM28" s="1">
        <f t="shared" si="2"/>
        <v>0</v>
      </c>
      <c r="BN28" s="1" t="str">
        <f t="shared" si="3"/>
        <v/>
      </c>
      <c r="BO28" s="1">
        <f t="shared" si="4"/>
        <v>0</v>
      </c>
      <c r="BP28" s="1" t="str">
        <f t="shared" si="5"/>
        <v/>
      </c>
      <c r="BQ28" s="1">
        <f t="shared" si="6"/>
        <v>0</v>
      </c>
      <c r="BR28" s="1" t="str">
        <f t="shared" si="7"/>
        <v/>
      </c>
      <c r="BS28" s="1">
        <f t="shared" si="8"/>
        <v>0</v>
      </c>
      <c r="BT28" s="1" t="str">
        <f t="shared" si="9"/>
        <v/>
      </c>
      <c r="CV28" s="1">
        <f t="shared" si="10"/>
        <v>0</v>
      </c>
      <c r="DJ28" s="1">
        <f t="shared" si="11"/>
        <v>0</v>
      </c>
      <c r="FV28" s="1" t="s">
        <v>2451</v>
      </c>
    </row>
    <row r="29" spans="1:178" s="1" customFormat="1" ht="19.95" customHeight="1">
      <c r="A29" s="1" t="s">
        <v>1941</v>
      </c>
      <c r="B29" s="1">
        <v>624</v>
      </c>
      <c r="C29" s="1" t="s">
        <v>2588</v>
      </c>
      <c r="D29" s="1" t="s">
        <v>2048</v>
      </c>
      <c r="E29" s="1" t="s">
        <v>22</v>
      </c>
      <c r="F29" s="1" t="s">
        <v>2038</v>
      </c>
      <c r="G29" s="1" t="s">
        <v>2107</v>
      </c>
      <c r="H29" s="1" t="s">
        <v>1210</v>
      </c>
      <c r="I29" s="1" t="s">
        <v>2108</v>
      </c>
      <c r="J29" s="1" t="s">
        <v>2109</v>
      </c>
      <c r="K29" s="1" t="s">
        <v>1208</v>
      </c>
      <c r="L29" s="1" t="s">
        <v>1208</v>
      </c>
      <c r="M29" s="1" t="s">
        <v>1208</v>
      </c>
      <c r="N29" s="1" t="s">
        <v>1517</v>
      </c>
      <c r="O29" s="1" t="s">
        <v>1507</v>
      </c>
      <c r="P29" s="1" t="s">
        <v>1507</v>
      </c>
      <c r="Q29" s="1" t="s">
        <v>1507</v>
      </c>
      <c r="S29" s="1" t="s">
        <v>2281</v>
      </c>
      <c r="T29" s="1" t="s">
        <v>2282</v>
      </c>
      <c r="U29" s="1" t="s">
        <v>1507</v>
      </c>
      <c r="V29" s="1" t="s">
        <v>1507</v>
      </c>
      <c r="Y29" s="1" t="s">
        <v>2380</v>
      </c>
      <c r="Z29" s="1" t="s">
        <v>2433</v>
      </c>
      <c r="AX29" s="1">
        <v>1</v>
      </c>
      <c r="BD29" s="1">
        <f t="shared" si="0"/>
        <v>1</v>
      </c>
      <c r="BE29" s="1" t="s">
        <v>1219</v>
      </c>
      <c r="BF29" s="1" t="s">
        <v>847</v>
      </c>
      <c r="BI29" s="1">
        <v>1</v>
      </c>
      <c r="BJ29" s="3"/>
      <c r="BK29" s="3"/>
      <c r="BL29" s="1" t="str">
        <f t="shared" si="1"/>
        <v/>
      </c>
      <c r="BM29" s="1">
        <f t="shared" si="2"/>
        <v>0</v>
      </c>
      <c r="BN29" s="1" t="str">
        <f t="shared" si="3"/>
        <v/>
      </c>
      <c r="BO29" s="1">
        <f t="shared" si="4"/>
        <v>0</v>
      </c>
      <c r="BP29" s="1" t="str">
        <f t="shared" si="5"/>
        <v/>
      </c>
      <c r="BQ29" s="1">
        <f t="shared" si="6"/>
        <v>0</v>
      </c>
      <c r="BR29" s="1" t="str">
        <f t="shared" si="7"/>
        <v/>
      </c>
      <c r="BS29" s="1">
        <f t="shared" si="8"/>
        <v>0</v>
      </c>
      <c r="BT29" s="1" t="str">
        <f t="shared" si="9"/>
        <v/>
      </c>
      <c r="CV29" s="1">
        <f t="shared" si="10"/>
        <v>0</v>
      </c>
      <c r="DJ29" s="1">
        <f t="shared" si="11"/>
        <v>0</v>
      </c>
      <c r="FV29" s="1" t="s">
        <v>2451</v>
      </c>
    </row>
    <row r="30" spans="1:178" s="1" customFormat="1" ht="19.95" customHeight="1">
      <c r="A30" s="1" t="s">
        <v>1941</v>
      </c>
      <c r="B30" s="1">
        <v>636</v>
      </c>
      <c r="C30" s="1" t="s">
        <v>2589</v>
      </c>
      <c r="D30" s="1" t="s">
        <v>2049</v>
      </c>
      <c r="E30" s="1" t="s">
        <v>2007</v>
      </c>
      <c r="G30" s="1" t="s">
        <v>2110</v>
      </c>
      <c r="H30" s="1" t="s">
        <v>1210</v>
      </c>
      <c r="I30" s="1" t="s">
        <v>1300</v>
      </c>
      <c r="J30" s="1" t="s">
        <v>2111</v>
      </c>
      <c r="K30" s="1" t="s">
        <v>2273</v>
      </c>
      <c r="L30" s="1" t="s">
        <v>2274</v>
      </c>
      <c r="M30" s="1" t="s">
        <v>1507</v>
      </c>
      <c r="N30" s="1" t="s">
        <v>2275</v>
      </c>
      <c r="O30" s="1" t="s">
        <v>1507</v>
      </c>
      <c r="P30" s="1" t="s">
        <v>1507</v>
      </c>
      <c r="Q30" s="1" t="s">
        <v>1507</v>
      </c>
      <c r="S30" s="1" t="s">
        <v>2281</v>
      </c>
      <c r="T30" s="1" t="s">
        <v>476</v>
      </c>
      <c r="U30" s="1" t="s">
        <v>2341</v>
      </c>
      <c r="V30" s="1" t="s">
        <v>1507</v>
      </c>
      <c r="Y30" s="1" t="s">
        <v>2381</v>
      </c>
      <c r="Z30" s="1" t="s">
        <v>2434</v>
      </c>
      <c r="AZ30" s="1">
        <v>1</v>
      </c>
      <c r="BD30" s="1">
        <f t="shared" si="0"/>
        <v>1</v>
      </c>
      <c r="BE30" s="1" t="s">
        <v>2445</v>
      </c>
      <c r="BF30" s="1" t="s">
        <v>845</v>
      </c>
      <c r="BI30" s="1">
        <v>1</v>
      </c>
      <c r="BJ30" s="3"/>
      <c r="BK30" s="3"/>
      <c r="BL30" s="1" t="str">
        <f t="shared" si="1"/>
        <v/>
      </c>
      <c r="BM30" s="1">
        <f t="shared" si="2"/>
        <v>0</v>
      </c>
      <c r="BN30" s="1" t="str">
        <f t="shared" si="3"/>
        <v/>
      </c>
      <c r="BO30" s="1">
        <f t="shared" si="4"/>
        <v>0</v>
      </c>
      <c r="BP30" s="1" t="str">
        <f t="shared" si="5"/>
        <v/>
      </c>
      <c r="BQ30" s="1">
        <f t="shared" si="6"/>
        <v>0</v>
      </c>
      <c r="BR30" s="1" t="str">
        <f t="shared" si="7"/>
        <v/>
      </c>
      <c r="BS30" s="1">
        <f t="shared" si="8"/>
        <v>0</v>
      </c>
      <c r="BT30" s="1" t="str">
        <f t="shared" si="9"/>
        <v/>
      </c>
      <c r="CV30" s="1">
        <f t="shared" si="10"/>
        <v>0</v>
      </c>
      <c r="DJ30" s="1">
        <f t="shared" si="11"/>
        <v>0</v>
      </c>
      <c r="FV30" s="1" t="s">
        <v>2451</v>
      </c>
    </row>
    <row r="31" spans="1:178" s="1" customFormat="1" ht="19.95" customHeight="1">
      <c r="A31" s="1" t="s">
        <v>1941</v>
      </c>
      <c r="B31" s="1" t="s">
        <v>2031</v>
      </c>
      <c r="C31" s="1" t="s">
        <v>2032</v>
      </c>
      <c r="D31" s="1" t="s">
        <v>2033</v>
      </c>
      <c r="E31" s="1" t="s">
        <v>1945</v>
      </c>
      <c r="G31" s="1" t="s">
        <v>1444</v>
      </c>
      <c r="H31" s="1" t="s">
        <v>1204</v>
      </c>
      <c r="I31" s="1" t="s">
        <v>1246</v>
      </c>
      <c r="J31" s="1" t="s">
        <v>2081</v>
      </c>
      <c r="K31" s="1" t="s">
        <v>2237</v>
      </c>
      <c r="L31" s="1" t="s">
        <v>2238</v>
      </c>
      <c r="M31" s="1" t="s">
        <v>2239</v>
      </c>
      <c r="N31" s="1" t="s">
        <v>2240</v>
      </c>
      <c r="O31" s="1" t="s">
        <v>1506</v>
      </c>
      <c r="P31" s="1" t="s">
        <v>1506</v>
      </c>
      <c r="Q31" s="1" t="s">
        <v>1506</v>
      </c>
      <c r="S31" s="1" t="s">
        <v>2280</v>
      </c>
      <c r="T31" s="1" t="s">
        <v>2282</v>
      </c>
      <c r="U31" s="1" t="s">
        <v>2329</v>
      </c>
      <c r="V31" s="1" t="s">
        <v>1507</v>
      </c>
      <c r="Y31" s="1" t="s">
        <v>674</v>
      </c>
      <c r="Z31" s="1" t="s">
        <v>2420</v>
      </c>
      <c r="AG31" s="1">
        <v>1</v>
      </c>
      <c r="AY31" s="1">
        <v>1</v>
      </c>
      <c r="BD31" s="1">
        <f t="shared" si="0"/>
        <v>2</v>
      </c>
      <c r="BF31" s="1" t="s">
        <v>31</v>
      </c>
      <c r="BI31" s="1">
        <v>1</v>
      </c>
      <c r="BJ31" s="3"/>
      <c r="BK31" s="3"/>
      <c r="BL31" s="1" t="str">
        <f t="shared" si="1"/>
        <v/>
      </c>
      <c r="BM31" s="1">
        <f t="shared" si="2"/>
        <v>0</v>
      </c>
      <c r="BN31" s="1" t="str">
        <f t="shared" si="3"/>
        <v/>
      </c>
      <c r="BO31" s="1">
        <f t="shared" si="4"/>
        <v>0</v>
      </c>
      <c r="BP31" s="1" t="str">
        <f t="shared" si="5"/>
        <v/>
      </c>
      <c r="BQ31" s="1">
        <f t="shared" si="6"/>
        <v>0</v>
      </c>
      <c r="BR31" s="1" t="str">
        <f t="shared" si="7"/>
        <v/>
      </c>
      <c r="BS31" s="1">
        <f t="shared" si="8"/>
        <v>0</v>
      </c>
      <c r="BT31" s="1" t="str">
        <f t="shared" si="9"/>
        <v/>
      </c>
      <c r="CV31" s="1">
        <f t="shared" si="10"/>
        <v>0</v>
      </c>
      <c r="DJ31" s="1">
        <f t="shared" si="11"/>
        <v>0</v>
      </c>
      <c r="FV31" s="1" t="s">
        <v>2448</v>
      </c>
    </row>
    <row r="32" spans="1:178" s="1" customFormat="1" ht="19.95" customHeight="1">
      <c r="A32" s="1" t="s">
        <v>1941</v>
      </c>
      <c r="B32" s="1" t="s">
        <v>1942</v>
      </c>
      <c r="C32" s="1" t="s">
        <v>1943</v>
      </c>
      <c r="D32" s="1" t="s">
        <v>1944</v>
      </c>
      <c r="E32" s="1" t="s">
        <v>1945</v>
      </c>
      <c r="G32" s="1" t="s">
        <v>2053</v>
      </c>
      <c r="H32" s="1" t="s">
        <v>1204</v>
      </c>
      <c r="I32" s="1" t="s">
        <v>1213</v>
      </c>
      <c r="J32" s="1" t="s">
        <v>2054</v>
      </c>
      <c r="K32" s="1" t="s">
        <v>2113</v>
      </c>
      <c r="L32" s="1" t="s">
        <v>1507</v>
      </c>
      <c r="M32" s="1" t="s">
        <v>2114</v>
      </c>
      <c r="N32" s="1" t="s">
        <v>1517</v>
      </c>
      <c r="O32" s="1" t="s">
        <v>1506</v>
      </c>
      <c r="P32" s="1" t="s">
        <v>1506</v>
      </c>
      <c r="Q32" s="1" t="s">
        <v>1506</v>
      </c>
      <c r="S32" s="1" t="s">
        <v>2280</v>
      </c>
      <c r="T32" s="1" t="s">
        <v>473</v>
      </c>
      <c r="U32" s="1" t="s">
        <v>2283</v>
      </c>
      <c r="V32" s="1" t="s">
        <v>2284</v>
      </c>
      <c r="Y32" s="1" t="s">
        <v>2344</v>
      </c>
      <c r="Z32" s="1" t="s">
        <v>2383</v>
      </c>
      <c r="AO32" s="1">
        <v>1</v>
      </c>
      <c r="BD32" s="1">
        <f t="shared" si="0"/>
        <v>1</v>
      </c>
      <c r="BF32" s="1" t="s">
        <v>39</v>
      </c>
      <c r="BJ32" s="3"/>
      <c r="BK32" s="3"/>
      <c r="BL32" s="1" t="str">
        <f t="shared" si="1"/>
        <v/>
      </c>
      <c r="BM32" s="1">
        <f t="shared" si="2"/>
        <v>0</v>
      </c>
      <c r="BN32" s="1" t="str">
        <f t="shared" si="3"/>
        <v/>
      </c>
      <c r="BO32" s="1">
        <f t="shared" si="4"/>
        <v>0</v>
      </c>
      <c r="BP32" s="1" t="str">
        <f t="shared" si="5"/>
        <v/>
      </c>
      <c r="BQ32" s="1">
        <f t="shared" si="6"/>
        <v>0</v>
      </c>
      <c r="BR32" s="1" t="str">
        <f t="shared" si="7"/>
        <v/>
      </c>
      <c r="BS32" s="1">
        <f t="shared" si="8"/>
        <v>0</v>
      </c>
      <c r="BT32" s="1" t="str">
        <f t="shared" si="9"/>
        <v/>
      </c>
      <c r="CV32" s="1">
        <f t="shared" si="10"/>
        <v>0</v>
      </c>
      <c r="DJ32" s="1">
        <f t="shared" si="11"/>
        <v>0</v>
      </c>
      <c r="FN32" s="1">
        <v>1</v>
      </c>
      <c r="FO32" s="1">
        <v>1</v>
      </c>
      <c r="FQ32" s="1">
        <v>1</v>
      </c>
      <c r="FR32" s="1">
        <v>1</v>
      </c>
      <c r="FV32" s="1" t="s">
        <v>2448</v>
      </c>
    </row>
    <row r="33" spans="1:178" s="1" customFormat="1" ht="19.95" customHeight="1">
      <c r="A33" s="1" t="s">
        <v>1941</v>
      </c>
      <c r="B33" s="1" t="s">
        <v>1942</v>
      </c>
      <c r="C33" s="1" t="s">
        <v>1946</v>
      </c>
      <c r="D33" s="1" t="s">
        <v>1947</v>
      </c>
      <c r="E33" s="1" t="s">
        <v>1945</v>
      </c>
      <c r="G33" s="1" t="s">
        <v>1434</v>
      </c>
      <c r="H33" s="1" t="s">
        <v>1204</v>
      </c>
      <c r="I33" s="1" t="s">
        <v>1365</v>
      </c>
      <c r="J33" s="1" t="s">
        <v>2055</v>
      </c>
      <c r="K33" s="1" t="s">
        <v>2115</v>
      </c>
      <c r="L33" s="1" t="s">
        <v>2116</v>
      </c>
      <c r="M33" s="1" t="s">
        <v>2117</v>
      </c>
      <c r="N33" s="1" t="s">
        <v>1517</v>
      </c>
      <c r="O33" s="1" t="s">
        <v>1506</v>
      </c>
      <c r="P33" s="1" t="s">
        <v>1506</v>
      </c>
      <c r="Q33" s="1" t="s">
        <v>1506</v>
      </c>
      <c r="S33" s="1" t="s">
        <v>2280</v>
      </c>
      <c r="T33" s="1" t="s">
        <v>473</v>
      </c>
      <c r="U33" s="1" t="s">
        <v>2285</v>
      </c>
      <c r="V33" s="1" t="s">
        <v>2286</v>
      </c>
      <c r="W33" s="1" t="s">
        <v>181</v>
      </c>
      <c r="X33" s="1" t="s">
        <v>206</v>
      </c>
      <c r="Y33" s="1" t="s">
        <v>2345</v>
      </c>
      <c r="Z33" s="1" t="s">
        <v>2384</v>
      </c>
      <c r="AK33" s="1">
        <v>1</v>
      </c>
      <c r="BD33" s="1">
        <f t="shared" si="0"/>
        <v>1</v>
      </c>
      <c r="BF33" s="1" t="s">
        <v>852</v>
      </c>
      <c r="BJ33" s="3"/>
      <c r="BK33" s="3"/>
      <c r="BL33" s="1" t="str">
        <f t="shared" si="1"/>
        <v/>
      </c>
      <c r="BM33" s="1">
        <f t="shared" si="2"/>
        <v>0</v>
      </c>
      <c r="BN33" s="1" t="str">
        <f t="shared" si="3"/>
        <v/>
      </c>
      <c r="BO33" s="1">
        <f t="shared" si="4"/>
        <v>0</v>
      </c>
      <c r="BP33" s="1" t="str">
        <f t="shared" si="5"/>
        <v/>
      </c>
      <c r="BQ33" s="1">
        <f t="shared" si="6"/>
        <v>0</v>
      </c>
      <c r="BR33" s="1" t="str">
        <f t="shared" si="7"/>
        <v/>
      </c>
      <c r="BS33" s="1">
        <f t="shared" si="8"/>
        <v>0</v>
      </c>
      <c r="BT33" s="1" t="str">
        <f t="shared" si="9"/>
        <v/>
      </c>
      <c r="CV33" s="1">
        <f t="shared" si="10"/>
        <v>0</v>
      </c>
      <c r="DJ33" s="1">
        <f t="shared" si="11"/>
        <v>0</v>
      </c>
      <c r="FJ33" s="1">
        <v>1</v>
      </c>
      <c r="FK33" s="1">
        <v>1</v>
      </c>
      <c r="FL33" s="1">
        <v>1</v>
      </c>
      <c r="FM33" s="1">
        <v>1</v>
      </c>
      <c r="FN33" s="1">
        <v>1</v>
      </c>
      <c r="FO33" s="1">
        <v>1</v>
      </c>
      <c r="FP33" s="1">
        <v>1</v>
      </c>
      <c r="FQ33" s="1">
        <v>1</v>
      </c>
      <c r="FR33" s="1">
        <v>1</v>
      </c>
      <c r="FS33" s="1">
        <v>1</v>
      </c>
      <c r="FT33" s="1">
        <v>1</v>
      </c>
      <c r="FU33" s="1">
        <v>1</v>
      </c>
      <c r="FV33" s="1" t="s">
        <v>2448</v>
      </c>
    </row>
    <row r="34" spans="1:178" s="1" customFormat="1" ht="19.95" customHeight="1">
      <c r="A34" s="1" t="s">
        <v>1941</v>
      </c>
      <c r="B34" s="1" t="s">
        <v>1942</v>
      </c>
      <c r="C34" s="1" t="s">
        <v>1948</v>
      </c>
      <c r="D34" s="1" t="s">
        <v>1949</v>
      </c>
      <c r="E34" s="1" t="s">
        <v>1945</v>
      </c>
      <c r="G34" s="1" t="s">
        <v>1400</v>
      </c>
      <c r="H34" s="1" t="s">
        <v>1204</v>
      </c>
      <c r="I34" s="1" t="s">
        <v>2056</v>
      </c>
      <c r="J34" s="1" t="s">
        <v>2057</v>
      </c>
      <c r="K34" s="1" t="s">
        <v>2118</v>
      </c>
      <c r="L34" s="1" t="s">
        <v>1507</v>
      </c>
      <c r="M34" s="1" t="s">
        <v>2119</v>
      </c>
      <c r="N34" s="1" t="s">
        <v>2120</v>
      </c>
      <c r="O34" s="1" t="s">
        <v>1506</v>
      </c>
      <c r="P34" s="1" t="s">
        <v>1506</v>
      </c>
      <c r="Q34" s="1" t="s">
        <v>1506</v>
      </c>
      <c r="S34" s="1" t="s">
        <v>2280</v>
      </c>
      <c r="T34" s="1" t="s">
        <v>473</v>
      </c>
      <c r="U34" s="1" t="s">
        <v>2287</v>
      </c>
      <c r="V34" s="1" t="s">
        <v>2288</v>
      </c>
      <c r="W34" s="1" t="s">
        <v>181</v>
      </c>
      <c r="X34" s="1" t="s">
        <v>201</v>
      </c>
      <c r="Y34" s="1" t="s">
        <v>2346</v>
      </c>
      <c r="Z34" s="1" t="s">
        <v>2385</v>
      </c>
      <c r="AF34" s="1">
        <v>1</v>
      </c>
      <c r="AY34" s="1">
        <v>1</v>
      </c>
      <c r="BD34" s="1">
        <f t="shared" si="0"/>
        <v>2</v>
      </c>
      <c r="BF34" s="1" t="s">
        <v>30</v>
      </c>
      <c r="BJ34" s="3"/>
      <c r="BK34" s="3"/>
      <c r="BL34" s="1" t="str">
        <f t="shared" si="1"/>
        <v/>
      </c>
      <c r="BM34" s="1">
        <f t="shared" si="2"/>
        <v>0</v>
      </c>
      <c r="BN34" s="1" t="str">
        <f t="shared" si="3"/>
        <v/>
      </c>
      <c r="BO34" s="1">
        <f t="shared" si="4"/>
        <v>0</v>
      </c>
      <c r="BP34" s="1" t="str">
        <f t="shared" si="5"/>
        <v/>
      </c>
      <c r="BQ34" s="1">
        <f t="shared" si="6"/>
        <v>0</v>
      </c>
      <c r="BR34" s="1" t="str">
        <f t="shared" si="7"/>
        <v/>
      </c>
      <c r="BS34" s="1">
        <f t="shared" si="8"/>
        <v>0</v>
      </c>
      <c r="BT34" s="1" t="str">
        <f t="shared" si="9"/>
        <v/>
      </c>
      <c r="CV34" s="1">
        <f t="shared" si="10"/>
        <v>0</v>
      </c>
      <c r="DJ34" s="1">
        <f t="shared" si="11"/>
        <v>0</v>
      </c>
      <c r="FO34" s="1">
        <v>1</v>
      </c>
      <c r="FQ34" s="1">
        <v>1</v>
      </c>
      <c r="FV34" s="1" t="s">
        <v>2448</v>
      </c>
    </row>
    <row r="35" spans="1:178" s="1" customFormat="1" ht="19.95" customHeight="1">
      <c r="A35" s="1" t="s">
        <v>1941</v>
      </c>
      <c r="B35" s="1" t="s">
        <v>1942</v>
      </c>
      <c r="C35" s="1" t="s">
        <v>1950</v>
      </c>
      <c r="D35" s="1" t="s">
        <v>1951</v>
      </c>
      <c r="E35" s="1" t="s">
        <v>1945</v>
      </c>
      <c r="G35" s="1" t="s">
        <v>2058</v>
      </c>
      <c r="H35" s="1" t="s">
        <v>1204</v>
      </c>
      <c r="I35" s="1" t="s">
        <v>1220</v>
      </c>
      <c r="J35" s="1" t="s">
        <v>2059</v>
      </c>
      <c r="K35" s="1" t="s">
        <v>2121</v>
      </c>
      <c r="L35" s="1" t="s">
        <v>2122</v>
      </c>
      <c r="M35" s="1" t="s">
        <v>2123</v>
      </c>
      <c r="N35" s="1" t="s">
        <v>2124</v>
      </c>
      <c r="O35" s="1" t="s">
        <v>2125</v>
      </c>
      <c r="P35" s="1" t="s">
        <v>1506</v>
      </c>
      <c r="Q35" s="1" t="s">
        <v>1506</v>
      </c>
      <c r="S35" s="1" t="s">
        <v>2280</v>
      </c>
      <c r="T35" s="1" t="s">
        <v>473</v>
      </c>
      <c r="U35" s="1" t="s">
        <v>2289</v>
      </c>
      <c r="V35" s="1" t="s">
        <v>2290</v>
      </c>
      <c r="Y35" s="1" t="s">
        <v>706</v>
      </c>
      <c r="Z35" s="1" t="s">
        <v>2386</v>
      </c>
      <c r="AA35" s="1">
        <v>1</v>
      </c>
      <c r="AY35" s="1">
        <v>1</v>
      </c>
      <c r="BD35" s="1">
        <f t="shared" si="0"/>
        <v>2</v>
      </c>
      <c r="BF35" s="1" t="s">
        <v>846</v>
      </c>
      <c r="BJ35" s="3"/>
      <c r="BK35" s="3"/>
      <c r="BL35" s="1" t="str">
        <f t="shared" si="1"/>
        <v/>
      </c>
      <c r="BM35" s="1">
        <f t="shared" si="2"/>
        <v>0</v>
      </c>
      <c r="BN35" s="1" t="str">
        <f t="shared" si="3"/>
        <v/>
      </c>
      <c r="BO35" s="1">
        <f t="shared" si="4"/>
        <v>0</v>
      </c>
      <c r="BP35" s="1" t="str">
        <f t="shared" si="5"/>
        <v/>
      </c>
      <c r="BQ35" s="1">
        <f t="shared" si="6"/>
        <v>0</v>
      </c>
      <c r="BR35" s="1" t="str">
        <f t="shared" si="7"/>
        <v/>
      </c>
      <c r="BS35" s="1">
        <f t="shared" si="8"/>
        <v>0</v>
      </c>
      <c r="BT35" s="1" t="str">
        <f t="shared" si="9"/>
        <v/>
      </c>
      <c r="CV35" s="1">
        <f t="shared" si="10"/>
        <v>0</v>
      </c>
      <c r="DJ35" s="1">
        <f t="shared" si="11"/>
        <v>0</v>
      </c>
      <c r="FJ35" s="1">
        <v>1</v>
      </c>
      <c r="FK35" s="1">
        <v>1</v>
      </c>
      <c r="FL35" s="1">
        <v>1</v>
      </c>
      <c r="FM35" s="1">
        <v>1</v>
      </c>
      <c r="FN35" s="1">
        <v>1</v>
      </c>
      <c r="FO35" s="1">
        <v>1</v>
      </c>
      <c r="FP35" s="1">
        <v>1</v>
      </c>
      <c r="FQ35" s="1">
        <v>1</v>
      </c>
      <c r="FR35" s="1">
        <v>1</v>
      </c>
      <c r="FS35" s="1">
        <v>1</v>
      </c>
      <c r="FT35" s="1">
        <v>1</v>
      </c>
      <c r="FV35" s="1" t="s">
        <v>2448</v>
      </c>
    </row>
    <row r="36" spans="1:178" s="1" customFormat="1" ht="19.95" customHeight="1">
      <c r="A36" s="1" t="s">
        <v>1941</v>
      </c>
      <c r="B36" s="1" t="s">
        <v>1942</v>
      </c>
      <c r="C36" s="1" t="s">
        <v>1952</v>
      </c>
      <c r="D36" s="1" t="s">
        <v>1953</v>
      </c>
      <c r="E36" s="1" t="s">
        <v>1945</v>
      </c>
      <c r="G36" s="1" t="s">
        <v>1469</v>
      </c>
      <c r="H36" s="1" t="s">
        <v>1204</v>
      </c>
      <c r="I36" s="1" t="s">
        <v>1214</v>
      </c>
      <c r="J36" s="1" t="s">
        <v>2060</v>
      </c>
      <c r="K36" s="1" t="s">
        <v>2126</v>
      </c>
      <c r="L36" s="1" t="s">
        <v>2127</v>
      </c>
      <c r="M36" s="1" t="s">
        <v>2128</v>
      </c>
      <c r="N36" s="1" t="s">
        <v>1517</v>
      </c>
      <c r="O36" s="1" t="s">
        <v>1506</v>
      </c>
      <c r="P36" s="1" t="s">
        <v>1506</v>
      </c>
      <c r="Q36" s="1" t="s">
        <v>1506</v>
      </c>
      <c r="S36" s="1" t="s">
        <v>2280</v>
      </c>
      <c r="T36" s="1" t="s">
        <v>473</v>
      </c>
      <c r="U36" s="1" t="s">
        <v>2291</v>
      </c>
      <c r="V36" s="1" t="s">
        <v>2292</v>
      </c>
      <c r="Y36" s="1" t="s">
        <v>2347</v>
      </c>
      <c r="Z36" s="1" t="s">
        <v>2387</v>
      </c>
      <c r="AE36" s="1">
        <v>1</v>
      </c>
      <c r="BD36" s="1">
        <f t="shared" si="0"/>
        <v>1</v>
      </c>
      <c r="BF36" s="1" t="s">
        <v>29</v>
      </c>
      <c r="BJ36" s="3"/>
      <c r="BK36" s="3"/>
      <c r="BL36" s="1" t="str">
        <f t="shared" si="1"/>
        <v/>
      </c>
      <c r="BM36" s="1">
        <f t="shared" si="2"/>
        <v>0</v>
      </c>
      <c r="BN36" s="1" t="str">
        <f t="shared" si="3"/>
        <v/>
      </c>
      <c r="BO36" s="1">
        <f t="shared" si="4"/>
        <v>0</v>
      </c>
      <c r="BP36" s="1" t="str">
        <f t="shared" si="5"/>
        <v/>
      </c>
      <c r="BQ36" s="1">
        <f t="shared" si="6"/>
        <v>0</v>
      </c>
      <c r="BR36" s="1" t="str">
        <f t="shared" si="7"/>
        <v/>
      </c>
      <c r="BS36" s="1">
        <f t="shared" si="8"/>
        <v>0</v>
      </c>
      <c r="BT36" s="1" t="str">
        <f t="shared" si="9"/>
        <v/>
      </c>
      <c r="CV36" s="1">
        <f t="shared" si="10"/>
        <v>0</v>
      </c>
      <c r="DJ36" s="1">
        <f t="shared" si="11"/>
        <v>0</v>
      </c>
      <c r="FK36" s="1">
        <v>1</v>
      </c>
      <c r="FL36" s="1">
        <v>1</v>
      </c>
      <c r="FO36" s="1">
        <v>1</v>
      </c>
      <c r="FQ36" s="1">
        <v>1</v>
      </c>
      <c r="FV36" s="1" t="s">
        <v>2448</v>
      </c>
    </row>
    <row r="37" spans="1:178" s="1" customFormat="1" ht="19.95" customHeight="1">
      <c r="A37" s="1" t="s">
        <v>1941</v>
      </c>
      <c r="B37" s="1" t="s">
        <v>1954</v>
      </c>
      <c r="C37" s="1" t="s">
        <v>1955</v>
      </c>
      <c r="D37" s="1" t="s">
        <v>1956</v>
      </c>
      <c r="F37" s="1" t="s">
        <v>1957</v>
      </c>
      <c r="G37" s="1" t="s">
        <v>2061</v>
      </c>
      <c r="K37" s="1" t="s">
        <v>2129</v>
      </c>
      <c r="L37" s="1" t="s">
        <v>2130</v>
      </c>
      <c r="M37" s="1" t="s">
        <v>2131</v>
      </c>
      <c r="N37" s="1" t="s">
        <v>2132</v>
      </c>
      <c r="S37" s="1" t="s">
        <v>2281</v>
      </c>
      <c r="T37" s="1" t="s">
        <v>476</v>
      </c>
      <c r="U37" s="1" t="s">
        <v>2293</v>
      </c>
      <c r="V37" s="1" t="s">
        <v>2294</v>
      </c>
      <c r="Y37" s="1" t="s">
        <v>986</v>
      </c>
      <c r="Z37" s="1" t="s">
        <v>2388</v>
      </c>
      <c r="AZ37" s="1">
        <v>1</v>
      </c>
      <c r="BD37" s="1">
        <f t="shared" ref="BD37:BD68" si="12">SUM(AA37:BC37)</f>
        <v>1</v>
      </c>
      <c r="BF37" s="1" t="s">
        <v>844</v>
      </c>
      <c r="BJ37" s="3"/>
      <c r="BK37" s="3"/>
      <c r="BL37" s="1">
        <f t="shared" ref="BL37:BL68" si="13">IF(BM37&gt;0,1,"")</f>
        <v>1</v>
      </c>
      <c r="BM37" s="1">
        <f t="shared" ref="BM37:BM69" si="14">SUM(BU37,BZ37,CE37)</f>
        <v>1</v>
      </c>
      <c r="BN37" s="1">
        <f t="shared" ref="BN37:BN68" si="15">IF(BO37&gt;0,1,"")</f>
        <v>1</v>
      </c>
      <c r="BO37" s="1">
        <f t="shared" ref="BO37:BO69" si="16">SUM(BV37,CA37,CF37)</f>
        <v>1</v>
      </c>
      <c r="BP37" s="1">
        <f t="shared" ref="BP37:BP68" si="17">IF(BQ37&gt;0,1,"")</f>
        <v>1</v>
      </c>
      <c r="BQ37" s="1">
        <f t="shared" ref="BQ37:BQ69" si="18">SUM(BW37,CB37,CG37)</f>
        <v>1</v>
      </c>
      <c r="BR37" s="1">
        <f t="shared" ref="BR37:BR68" si="19">IF(BS37&gt;0,1,"")</f>
        <v>1</v>
      </c>
      <c r="BS37" s="1">
        <f t="shared" ref="BS37:BS69" si="20">SUM(BX37,CC37,CH37)</f>
        <v>1</v>
      </c>
      <c r="BT37" s="1" t="str">
        <f t="shared" ref="BT37:BT69" si="21">CONCATENATE(BY37,CD37,CI37)</f>
        <v/>
      </c>
      <c r="BU37" s="1">
        <v>1</v>
      </c>
      <c r="BV37" s="1">
        <v>1</v>
      </c>
      <c r="BW37" s="1">
        <v>1</v>
      </c>
      <c r="BX37" s="1">
        <v>1</v>
      </c>
      <c r="CV37" s="1">
        <f t="shared" ref="CV37:CV69" si="22">SUM(CJ37:CT37)</f>
        <v>0</v>
      </c>
      <c r="DJ37" s="1">
        <f t="shared" ref="DJ37:DJ69" si="23">SUM(CW37:DH37)</f>
        <v>0</v>
      </c>
      <c r="FV37" s="1" t="s">
        <v>2448</v>
      </c>
    </row>
    <row r="38" spans="1:178" s="1" customFormat="1" ht="19.95" customHeight="1">
      <c r="A38" s="1" t="s">
        <v>1941</v>
      </c>
      <c r="B38" s="1" t="s">
        <v>1958</v>
      </c>
      <c r="C38" s="1" t="s">
        <v>1959</v>
      </c>
      <c r="D38" s="1" t="s">
        <v>1960</v>
      </c>
      <c r="E38" s="1" t="s">
        <v>174</v>
      </c>
      <c r="G38" s="1" t="s">
        <v>1399</v>
      </c>
      <c r="K38" s="1" t="s">
        <v>2133</v>
      </c>
      <c r="L38" s="1" t="s">
        <v>2134</v>
      </c>
      <c r="M38" s="1" t="s">
        <v>2135</v>
      </c>
      <c r="N38" s="1" t="s">
        <v>2136</v>
      </c>
      <c r="O38" s="1" t="s">
        <v>2137</v>
      </c>
      <c r="P38" s="1" t="s">
        <v>1506</v>
      </c>
      <c r="Q38" s="1" t="s">
        <v>1506</v>
      </c>
      <c r="S38" s="1" t="s">
        <v>2280</v>
      </c>
      <c r="T38" s="1" t="s">
        <v>473</v>
      </c>
      <c r="U38" s="1" t="s">
        <v>2295</v>
      </c>
      <c r="V38" s="1" t="s">
        <v>2296</v>
      </c>
      <c r="Y38" s="1" t="s">
        <v>2348</v>
      </c>
      <c r="Z38" s="1" t="s">
        <v>2389</v>
      </c>
      <c r="AZ38" s="1">
        <v>1</v>
      </c>
      <c r="BD38" s="1">
        <f t="shared" si="12"/>
        <v>1</v>
      </c>
      <c r="BE38" s="1" t="s">
        <v>869</v>
      </c>
      <c r="BF38" s="1" t="s">
        <v>29</v>
      </c>
      <c r="BJ38" s="3"/>
      <c r="BK38" s="3"/>
      <c r="BL38" s="1" t="str">
        <f t="shared" si="13"/>
        <v/>
      </c>
      <c r="BM38" s="1">
        <f t="shared" si="14"/>
        <v>0</v>
      </c>
      <c r="BN38" s="1" t="str">
        <f t="shared" si="15"/>
        <v/>
      </c>
      <c r="BO38" s="1">
        <f t="shared" si="16"/>
        <v>0</v>
      </c>
      <c r="BP38" s="1" t="str">
        <f t="shared" si="17"/>
        <v/>
      </c>
      <c r="BQ38" s="1">
        <f t="shared" si="18"/>
        <v>0</v>
      </c>
      <c r="BR38" s="1" t="str">
        <f t="shared" si="19"/>
        <v/>
      </c>
      <c r="BS38" s="1">
        <f t="shared" si="20"/>
        <v>0</v>
      </c>
      <c r="BT38" s="1" t="str">
        <f t="shared" si="21"/>
        <v/>
      </c>
      <c r="CV38" s="1">
        <f t="shared" si="22"/>
        <v>0</v>
      </c>
      <c r="DJ38" s="1">
        <f t="shared" si="23"/>
        <v>0</v>
      </c>
      <c r="FJ38" s="1">
        <v>1</v>
      </c>
      <c r="FK38" s="1">
        <v>1</v>
      </c>
      <c r="FL38" s="1">
        <v>1</v>
      </c>
      <c r="FM38" s="1">
        <v>1</v>
      </c>
      <c r="FQ38" s="1">
        <v>1</v>
      </c>
      <c r="FR38" s="1">
        <v>1</v>
      </c>
      <c r="FV38" s="1" t="s">
        <v>2449</v>
      </c>
    </row>
    <row r="39" spans="1:178" s="1" customFormat="1" ht="19.95" customHeight="1">
      <c r="A39" s="1" t="s">
        <v>1941</v>
      </c>
      <c r="B39" s="1" t="s">
        <v>1961</v>
      </c>
      <c r="C39" s="1" t="s">
        <v>1962</v>
      </c>
      <c r="D39" s="1" t="s">
        <v>1963</v>
      </c>
      <c r="E39" s="1" t="s">
        <v>1964</v>
      </c>
      <c r="G39" s="1" t="s">
        <v>2062</v>
      </c>
      <c r="K39" s="1" t="s">
        <v>2138</v>
      </c>
      <c r="L39" s="1" t="s">
        <v>2139</v>
      </c>
      <c r="M39" s="1" t="s">
        <v>2140</v>
      </c>
      <c r="N39" s="1" t="s">
        <v>2141</v>
      </c>
      <c r="O39" s="1" t="s">
        <v>1506</v>
      </c>
      <c r="P39" s="1" t="s">
        <v>1506</v>
      </c>
      <c r="Q39" s="1" t="s">
        <v>1506</v>
      </c>
      <c r="S39" s="1" t="s">
        <v>2280</v>
      </c>
      <c r="T39" s="1" t="s">
        <v>473</v>
      </c>
      <c r="U39" s="1" t="s">
        <v>2297</v>
      </c>
      <c r="V39" s="1" t="s">
        <v>2298</v>
      </c>
      <c r="Y39" s="1" t="s">
        <v>2349</v>
      </c>
      <c r="Z39" s="1" t="s">
        <v>2390</v>
      </c>
      <c r="AL39" s="1">
        <v>1</v>
      </c>
      <c r="BD39" s="1">
        <f t="shared" si="12"/>
        <v>1</v>
      </c>
      <c r="BE39" s="1" t="s">
        <v>895</v>
      </c>
      <c r="BF39" s="1" t="s">
        <v>36</v>
      </c>
      <c r="BJ39" s="3"/>
      <c r="BK39" s="3"/>
      <c r="BL39" s="1" t="str">
        <f t="shared" si="13"/>
        <v/>
      </c>
      <c r="BM39" s="1">
        <f t="shared" si="14"/>
        <v>0</v>
      </c>
      <c r="BN39" s="1" t="str">
        <f t="shared" si="15"/>
        <v/>
      </c>
      <c r="BO39" s="1">
        <f t="shared" si="16"/>
        <v>0</v>
      </c>
      <c r="BP39" s="1" t="str">
        <f t="shared" si="17"/>
        <v/>
      </c>
      <c r="BQ39" s="1">
        <f t="shared" si="18"/>
        <v>0</v>
      </c>
      <c r="BR39" s="1" t="str">
        <f t="shared" si="19"/>
        <v/>
      </c>
      <c r="BS39" s="1">
        <f t="shared" si="20"/>
        <v>0</v>
      </c>
      <c r="BT39" s="1" t="str">
        <f t="shared" si="21"/>
        <v/>
      </c>
      <c r="CV39" s="1">
        <f t="shared" si="22"/>
        <v>0</v>
      </c>
      <c r="DJ39" s="1">
        <f t="shared" si="23"/>
        <v>0</v>
      </c>
      <c r="FV39" s="1" t="s">
        <v>2448</v>
      </c>
    </row>
    <row r="40" spans="1:178" s="1" customFormat="1" ht="19.95" customHeight="1">
      <c r="A40" s="1" t="s">
        <v>1941</v>
      </c>
      <c r="B40" s="1" t="s">
        <v>1961</v>
      </c>
      <c r="C40" s="1" t="s">
        <v>1965</v>
      </c>
      <c r="D40" s="1" t="s">
        <v>1966</v>
      </c>
      <c r="G40" s="1" t="s">
        <v>1422</v>
      </c>
      <c r="K40" s="1" t="s">
        <v>2142</v>
      </c>
      <c r="L40" s="1" t="s">
        <v>1507</v>
      </c>
      <c r="M40" s="1" t="s">
        <v>2143</v>
      </c>
      <c r="N40" s="1" t="s">
        <v>2144</v>
      </c>
      <c r="O40" s="1" t="s">
        <v>1506</v>
      </c>
      <c r="P40" s="1" t="s">
        <v>1506</v>
      </c>
      <c r="Q40" s="1" t="s">
        <v>2145</v>
      </c>
      <c r="S40" s="1" t="s">
        <v>2280</v>
      </c>
      <c r="T40" s="1" t="s">
        <v>475</v>
      </c>
      <c r="U40" s="1" t="s">
        <v>2299</v>
      </c>
      <c r="V40" s="1" t="s">
        <v>1638</v>
      </c>
      <c r="Y40" s="1" t="s">
        <v>2350</v>
      </c>
      <c r="Z40" s="1" t="s">
        <v>2391</v>
      </c>
      <c r="AT40" s="1">
        <v>1</v>
      </c>
      <c r="BD40" s="1">
        <f t="shared" si="12"/>
        <v>1</v>
      </c>
      <c r="BE40" s="1" t="s">
        <v>869</v>
      </c>
      <c r="BJ40" s="3"/>
      <c r="BK40" s="3"/>
      <c r="BL40" s="1" t="str">
        <f t="shared" si="13"/>
        <v/>
      </c>
      <c r="BM40" s="1">
        <f t="shared" si="14"/>
        <v>0</v>
      </c>
      <c r="BN40" s="1" t="str">
        <f t="shared" si="15"/>
        <v/>
      </c>
      <c r="BO40" s="1">
        <f t="shared" si="16"/>
        <v>0</v>
      </c>
      <c r="BP40" s="1" t="str">
        <f t="shared" si="17"/>
        <v/>
      </c>
      <c r="BQ40" s="1">
        <f t="shared" si="18"/>
        <v>0</v>
      </c>
      <c r="BR40" s="1" t="str">
        <f t="shared" si="19"/>
        <v/>
      </c>
      <c r="BS40" s="1">
        <f t="shared" si="20"/>
        <v>0</v>
      </c>
      <c r="BT40" s="1" t="str">
        <f t="shared" si="21"/>
        <v/>
      </c>
      <c r="CV40" s="1">
        <f t="shared" si="22"/>
        <v>0</v>
      </c>
      <c r="DJ40" s="1">
        <f t="shared" si="23"/>
        <v>0</v>
      </c>
      <c r="FV40" s="1" t="s">
        <v>2450</v>
      </c>
    </row>
    <row r="41" spans="1:178" s="1" customFormat="1" ht="19.95" customHeight="1">
      <c r="A41" s="1" t="s">
        <v>1941</v>
      </c>
      <c r="B41" s="1" t="s">
        <v>1961</v>
      </c>
      <c r="C41" s="1" t="s">
        <v>1967</v>
      </c>
      <c r="D41" s="1" t="s">
        <v>1968</v>
      </c>
      <c r="G41" s="1" t="s">
        <v>1381</v>
      </c>
      <c r="K41" s="1" t="s">
        <v>2146</v>
      </c>
      <c r="L41" s="1" t="s">
        <v>2147</v>
      </c>
      <c r="M41" s="1" t="s">
        <v>2148</v>
      </c>
      <c r="N41" s="1" t="s">
        <v>2149</v>
      </c>
      <c r="O41" s="1" t="s">
        <v>2150</v>
      </c>
      <c r="P41" s="1" t="s">
        <v>1506</v>
      </c>
      <c r="Q41" s="1" t="s">
        <v>1506</v>
      </c>
      <c r="S41" s="1" t="s">
        <v>2280</v>
      </c>
      <c r="T41" s="1" t="s">
        <v>475</v>
      </c>
      <c r="U41" s="1" t="s">
        <v>2300</v>
      </c>
      <c r="V41" s="1" t="s">
        <v>1638</v>
      </c>
      <c r="Y41" s="1" t="s">
        <v>691</v>
      </c>
      <c r="Z41" s="1" t="s">
        <v>2392</v>
      </c>
      <c r="AP41" s="1">
        <v>1</v>
      </c>
      <c r="BD41" s="1">
        <f t="shared" si="12"/>
        <v>1</v>
      </c>
      <c r="BE41" s="1" t="s">
        <v>869</v>
      </c>
      <c r="BJ41" s="3"/>
      <c r="BK41" s="3"/>
      <c r="BL41" s="1" t="str">
        <f t="shared" si="13"/>
        <v/>
      </c>
      <c r="BM41" s="1">
        <f t="shared" si="14"/>
        <v>0</v>
      </c>
      <c r="BN41" s="1" t="str">
        <f t="shared" si="15"/>
        <v/>
      </c>
      <c r="BO41" s="1">
        <f t="shared" si="16"/>
        <v>0</v>
      </c>
      <c r="BP41" s="1" t="str">
        <f t="shared" si="17"/>
        <v/>
      </c>
      <c r="BQ41" s="1">
        <f t="shared" si="18"/>
        <v>0</v>
      </c>
      <c r="BR41" s="1" t="str">
        <f t="shared" si="19"/>
        <v/>
      </c>
      <c r="BS41" s="1">
        <f t="shared" si="20"/>
        <v>0</v>
      </c>
      <c r="BT41" s="1" t="str">
        <f t="shared" si="21"/>
        <v/>
      </c>
      <c r="CV41" s="1">
        <f t="shared" si="22"/>
        <v>0</v>
      </c>
      <c r="DJ41" s="1">
        <f t="shared" si="23"/>
        <v>0</v>
      </c>
      <c r="FV41" s="1" t="s">
        <v>2451</v>
      </c>
    </row>
    <row r="42" spans="1:178" s="1" customFormat="1" ht="19.95" customHeight="1">
      <c r="A42" s="1" t="s">
        <v>1941</v>
      </c>
      <c r="B42" s="1" t="s">
        <v>1961</v>
      </c>
      <c r="C42" s="1" t="s">
        <v>1969</v>
      </c>
      <c r="D42" s="1" t="s">
        <v>1970</v>
      </c>
      <c r="G42" s="1" t="s">
        <v>2058</v>
      </c>
      <c r="K42" s="1" t="s">
        <v>2151</v>
      </c>
      <c r="L42" s="1" t="s">
        <v>1507</v>
      </c>
      <c r="M42" s="1" t="s">
        <v>2152</v>
      </c>
      <c r="N42" s="1" t="s">
        <v>2153</v>
      </c>
      <c r="O42" s="1" t="s">
        <v>1506</v>
      </c>
      <c r="P42" s="1" t="s">
        <v>1506</v>
      </c>
      <c r="Q42" s="1" t="s">
        <v>1506</v>
      </c>
      <c r="S42" s="1" t="s">
        <v>2280</v>
      </c>
      <c r="T42" s="1" t="s">
        <v>475</v>
      </c>
      <c r="U42" s="1" t="s">
        <v>2301</v>
      </c>
      <c r="V42" s="1" t="s">
        <v>1638</v>
      </c>
      <c r="Y42" s="1" t="s">
        <v>2351</v>
      </c>
      <c r="Z42" s="1" t="s">
        <v>2393</v>
      </c>
      <c r="AA42" s="1">
        <v>1</v>
      </c>
      <c r="BD42" s="1">
        <f t="shared" si="12"/>
        <v>1</v>
      </c>
      <c r="BE42" s="1" t="s">
        <v>868</v>
      </c>
      <c r="BJ42" s="3"/>
      <c r="BK42" s="3"/>
      <c r="BL42" s="1" t="str">
        <f t="shared" si="13"/>
        <v/>
      </c>
      <c r="BM42" s="1">
        <f t="shared" si="14"/>
        <v>0</v>
      </c>
      <c r="BN42" s="1" t="str">
        <f t="shared" si="15"/>
        <v/>
      </c>
      <c r="BO42" s="1">
        <f t="shared" si="16"/>
        <v>0</v>
      </c>
      <c r="BP42" s="1" t="str">
        <f t="shared" si="17"/>
        <v/>
      </c>
      <c r="BQ42" s="1">
        <f t="shared" si="18"/>
        <v>0</v>
      </c>
      <c r="BR42" s="1" t="str">
        <f t="shared" si="19"/>
        <v/>
      </c>
      <c r="BS42" s="1">
        <f t="shared" si="20"/>
        <v>0</v>
      </c>
      <c r="BT42" s="1" t="str">
        <f t="shared" si="21"/>
        <v/>
      </c>
      <c r="CV42" s="1">
        <f t="shared" si="22"/>
        <v>0</v>
      </c>
      <c r="DJ42" s="1">
        <f t="shared" si="23"/>
        <v>0</v>
      </c>
      <c r="FV42" s="1" t="s">
        <v>2451</v>
      </c>
    </row>
    <row r="43" spans="1:178" s="1" customFormat="1" ht="19.95" customHeight="1">
      <c r="A43" s="1" t="s">
        <v>1941</v>
      </c>
      <c r="B43" s="1" t="s">
        <v>1961</v>
      </c>
      <c r="C43" s="1" t="s">
        <v>1971</v>
      </c>
      <c r="D43" s="1" t="s">
        <v>1972</v>
      </c>
      <c r="G43" s="1" t="s">
        <v>1384</v>
      </c>
      <c r="K43" s="1" t="s">
        <v>2154</v>
      </c>
      <c r="L43" s="1" t="s">
        <v>2155</v>
      </c>
      <c r="M43" s="1" t="s">
        <v>2156</v>
      </c>
      <c r="N43" s="1" t="s">
        <v>2157</v>
      </c>
      <c r="O43" s="1" t="s">
        <v>2158</v>
      </c>
      <c r="P43" s="1" t="s">
        <v>1506</v>
      </c>
      <c r="Q43" s="1" t="s">
        <v>1506</v>
      </c>
      <c r="S43" s="1" t="s">
        <v>2280</v>
      </c>
      <c r="T43" s="1" t="s">
        <v>460</v>
      </c>
      <c r="U43" s="1" t="s">
        <v>2302</v>
      </c>
      <c r="V43" s="1" t="s">
        <v>1638</v>
      </c>
      <c r="Y43" s="1" t="s">
        <v>687</v>
      </c>
      <c r="Z43" s="1" t="s">
        <v>2394</v>
      </c>
      <c r="AE43" s="1">
        <v>1</v>
      </c>
      <c r="BD43" s="1">
        <f t="shared" si="12"/>
        <v>1</v>
      </c>
      <c r="BJ43" s="3"/>
      <c r="BK43" s="3"/>
      <c r="BL43" s="1" t="str">
        <f t="shared" si="13"/>
        <v/>
      </c>
      <c r="BM43" s="1">
        <f t="shared" si="14"/>
        <v>0</v>
      </c>
      <c r="BN43" s="1" t="str">
        <f t="shared" si="15"/>
        <v/>
      </c>
      <c r="BO43" s="1">
        <f t="shared" si="16"/>
        <v>0</v>
      </c>
      <c r="BP43" s="1" t="str">
        <f t="shared" si="17"/>
        <v/>
      </c>
      <c r="BQ43" s="1">
        <f t="shared" si="18"/>
        <v>0</v>
      </c>
      <c r="BR43" s="1" t="str">
        <f t="shared" si="19"/>
        <v/>
      </c>
      <c r="BS43" s="1">
        <f t="shared" si="20"/>
        <v>0</v>
      </c>
      <c r="BT43" s="1" t="str">
        <f t="shared" si="21"/>
        <v/>
      </c>
      <c r="CV43" s="1">
        <f t="shared" si="22"/>
        <v>0</v>
      </c>
      <c r="DJ43" s="1">
        <f t="shared" si="23"/>
        <v>0</v>
      </c>
      <c r="FV43" s="1" t="s">
        <v>2449</v>
      </c>
    </row>
    <row r="44" spans="1:178" s="1" customFormat="1" ht="19.95" customHeight="1">
      <c r="A44" s="1" t="s">
        <v>1941</v>
      </c>
      <c r="B44" s="1" t="s">
        <v>1961</v>
      </c>
      <c r="C44" s="1" t="s">
        <v>1973</v>
      </c>
      <c r="D44" s="1" t="s">
        <v>1974</v>
      </c>
      <c r="G44" s="1" t="s">
        <v>2063</v>
      </c>
      <c r="K44" s="1" t="s">
        <v>2159</v>
      </c>
      <c r="L44" s="1" t="s">
        <v>2160</v>
      </c>
      <c r="M44" s="1" t="s">
        <v>560</v>
      </c>
      <c r="N44" s="1" t="s">
        <v>2161</v>
      </c>
      <c r="O44" s="1" t="s">
        <v>1506</v>
      </c>
      <c r="P44" s="1" t="s">
        <v>1506</v>
      </c>
      <c r="Q44" s="1" t="s">
        <v>1506</v>
      </c>
      <c r="S44" s="1" t="s">
        <v>2281</v>
      </c>
      <c r="T44" s="1" t="s">
        <v>2282</v>
      </c>
      <c r="U44" s="1" t="s">
        <v>2303</v>
      </c>
      <c r="V44" s="1" t="s">
        <v>1507</v>
      </c>
      <c r="Y44" s="1" t="s">
        <v>184</v>
      </c>
      <c r="Z44" s="1" t="s">
        <v>2395</v>
      </c>
      <c r="BD44" s="1">
        <f t="shared" si="12"/>
        <v>0</v>
      </c>
      <c r="BE44" s="1" t="s">
        <v>2436</v>
      </c>
      <c r="BJ44" s="3"/>
      <c r="BK44" s="3"/>
      <c r="BL44" s="1" t="str">
        <f t="shared" si="13"/>
        <v/>
      </c>
      <c r="BM44" s="1">
        <f t="shared" si="14"/>
        <v>0</v>
      </c>
      <c r="BN44" s="1" t="str">
        <f t="shared" si="15"/>
        <v/>
      </c>
      <c r="BO44" s="1">
        <f t="shared" si="16"/>
        <v>0</v>
      </c>
      <c r="BP44" s="1" t="str">
        <f t="shared" si="17"/>
        <v/>
      </c>
      <c r="BQ44" s="1">
        <f t="shared" si="18"/>
        <v>0</v>
      </c>
      <c r="BR44" s="1" t="str">
        <f t="shared" si="19"/>
        <v/>
      </c>
      <c r="BS44" s="1">
        <f t="shared" si="20"/>
        <v>0</v>
      </c>
      <c r="BT44" s="1" t="str">
        <f t="shared" si="21"/>
        <v/>
      </c>
      <c r="CV44" s="1">
        <f t="shared" si="22"/>
        <v>0</v>
      </c>
      <c r="DJ44" s="1">
        <f t="shared" si="23"/>
        <v>0</v>
      </c>
      <c r="FV44" s="1" t="s">
        <v>2451</v>
      </c>
    </row>
    <row r="45" spans="1:178" s="1" customFormat="1" ht="19.95" customHeight="1">
      <c r="A45" s="1" t="s">
        <v>1941</v>
      </c>
      <c r="B45" s="1" t="s">
        <v>1961</v>
      </c>
      <c r="C45" s="1" t="s">
        <v>1975</v>
      </c>
      <c r="D45" s="1" t="s">
        <v>1976</v>
      </c>
      <c r="F45" s="1" t="s">
        <v>1977</v>
      </c>
      <c r="G45" s="1" t="s">
        <v>1435</v>
      </c>
      <c r="K45" s="1" t="s">
        <v>2162</v>
      </c>
      <c r="L45" s="1" t="s">
        <v>2163</v>
      </c>
      <c r="M45" s="1" t="s">
        <v>560</v>
      </c>
      <c r="N45" s="1" t="s">
        <v>2164</v>
      </c>
      <c r="O45" s="1" t="s">
        <v>1506</v>
      </c>
      <c r="P45" s="1" t="s">
        <v>1506</v>
      </c>
      <c r="Q45" s="1" t="s">
        <v>1506</v>
      </c>
      <c r="S45" s="1" t="s">
        <v>2281</v>
      </c>
      <c r="T45" s="1" t="s">
        <v>2282</v>
      </c>
      <c r="U45" s="1" t="s">
        <v>2304</v>
      </c>
      <c r="V45" s="1" t="s">
        <v>1507</v>
      </c>
      <c r="Y45" s="1" t="s">
        <v>2352</v>
      </c>
      <c r="Z45" s="1" t="s">
        <v>2396</v>
      </c>
      <c r="BD45" s="1">
        <f t="shared" si="12"/>
        <v>0</v>
      </c>
      <c r="BE45" s="1" t="s">
        <v>869</v>
      </c>
      <c r="BJ45" s="3"/>
      <c r="BK45" s="3"/>
      <c r="BL45" s="1" t="str">
        <f t="shared" si="13"/>
        <v/>
      </c>
      <c r="BM45" s="1">
        <f t="shared" si="14"/>
        <v>0</v>
      </c>
      <c r="BN45" s="1" t="str">
        <f t="shared" si="15"/>
        <v/>
      </c>
      <c r="BO45" s="1">
        <f t="shared" si="16"/>
        <v>0</v>
      </c>
      <c r="BP45" s="1" t="str">
        <f t="shared" si="17"/>
        <v/>
      </c>
      <c r="BQ45" s="1">
        <f t="shared" si="18"/>
        <v>0</v>
      </c>
      <c r="BR45" s="1" t="str">
        <f t="shared" si="19"/>
        <v/>
      </c>
      <c r="BS45" s="1">
        <f t="shared" si="20"/>
        <v>0</v>
      </c>
      <c r="BT45" s="1" t="str">
        <f t="shared" si="21"/>
        <v/>
      </c>
      <c r="CV45" s="1">
        <f t="shared" si="22"/>
        <v>0</v>
      </c>
      <c r="DJ45" s="1">
        <f t="shared" si="23"/>
        <v>0</v>
      </c>
      <c r="FV45" s="1" t="s">
        <v>2452</v>
      </c>
    </row>
    <row r="46" spans="1:178" s="1" customFormat="1" ht="19.95" customHeight="1">
      <c r="A46" s="1" t="s">
        <v>1941</v>
      </c>
      <c r="B46" s="1" t="s">
        <v>1961</v>
      </c>
      <c r="C46" s="1" t="s">
        <v>1978</v>
      </c>
      <c r="D46" s="1" t="s">
        <v>1979</v>
      </c>
      <c r="F46" s="1" t="s">
        <v>1977</v>
      </c>
      <c r="G46" s="1" t="s">
        <v>2064</v>
      </c>
      <c r="K46" s="1" t="s">
        <v>2165</v>
      </c>
      <c r="L46" s="1" t="s">
        <v>2166</v>
      </c>
      <c r="M46" s="1" t="s">
        <v>1507</v>
      </c>
      <c r="N46" s="1" t="s">
        <v>2167</v>
      </c>
      <c r="O46" s="1" t="s">
        <v>1506</v>
      </c>
      <c r="P46" s="1" t="s">
        <v>1506</v>
      </c>
      <c r="Q46" s="1" t="s">
        <v>1506</v>
      </c>
      <c r="R46" s="1" t="s">
        <v>2168</v>
      </c>
      <c r="S46" s="1" t="s">
        <v>2281</v>
      </c>
      <c r="T46" s="1" t="s">
        <v>2282</v>
      </c>
      <c r="U46" s="1" t="s">
        <v>2305</v>
      </c>
      <c r="V46" s="1" t="s">
        <v>1507</v>
      </c>
      <c r="Y46" s="1" t="s">
        <v>2353</v>
      </c>
      <c r="Z46" s="1" t="s">
        <v>2397</v>
      </c>
      <c r="BD46" s="1">
        <f t="shared" si="12"/>
        <v>0</v>
      </c>
      <c r="BE46" s="1" t="s">
        <v>22</v>
      </c>
      <c r="BJ46" s="3"/>
      <c r="BK46" s="3"/>
      <c r="BL46" s="1" t="str">
        <f t="shared" si="13"/>
        <v/>
      </c>
      <c r="BM46" s="1">
        <f t="shared" si="14"/>
        <v>0</v>
      </c>
      <c r="BN46" s="1" t="str">
        <f t="shared" si="15"/>
        <v/>
      </c>
      <c r="BO46" s="1">
        <f t="shared" si="16"/>
        <v>0</v>
      </c>
      <c r="BP46" s="1" t="str">
        <f t="shared" si="17"/>
        <v/>
      </c>
      <c r="BQ46" s="1">
        <f t="shared" si="18"/>
        <v>0</v>
      </c>
      <c r="BR46" s="1" t="str">
        <f t="shared" si="19"/>
        <v/>
      </c>
      <c r="BS46" s="1">
        <f t="shared" si="20"/>
        <v>0</v>
      </c>
      <c r="BT46" s="1" t="str">
        <f t="shared" si="21"/>
        <v/>
      </c>
      <c r="CV46" s="1">
        <f t="shared" si="22"/>
        <v>0</v>
      </c>
      <c r="DJ46" s="1">
        <f t="shared" si="23"/>
        <v>0</v>
      </c>
      <c r="FV46" s="1" t="s">
        <v>2448</v>
      </c>
    </row>
    <row r="47" spans="1:178" s="1" customFormat="1" ht="19.95" customHeight="1">
      <c r="A47" s="1" t="s">
        <v>1941</v>
      </c>
      <c r="B47" s="1" t="s">
        <v>1961</v>
      </c>
      <c r="C47" s="1" t="s">
        <v>1980</v>
      </c>
      <c r="D47" s="1" t="s">
        <v>1981</v>
      </c>
      <c r="F47" s="1" t="s">
        <v>1977</v>
      </c>
      <c r="G47" s="1" t="s">
        <v>2065</v>
      </c>
      <c r="K47" s="1" t="s">
        <v>2169</v>
      </c>
      <c r="L47" s="1" t="s">
        <v>682</v>
      </c>
      <c r="M47" s="1" t="s">
        <v>560</v>
      </c>
      <c r="N47" s="1" t="s">
        <v>2170</v>
      </c>
      <c r="O47" s="1" t="s">
        <v>1506</v>
      </c>
      <c r="P47" s="1" t="s">
        <v>1506</v>
      </c>
      <c r="Q47" s="1" t="s">
        <v>1506</v>
      </c>
      <c r="S47" s="1" t="s">
        <v>2281</v>
      </c>
      <c r="T47" s="1" t="s">
        <v>2282</v>
      </c>
      <c r="U47" s="1" t="s">
        <v>2306</v>
      </c>
      <c r="V47" s="1" t="s">
        <v>1507</v>
      </c>
      <c r="Y47" s="1" t="s">
        <v>2354</v>
      </c>
      <c r="Z47" s="1" t="s">
        <v>2398</v>
      </c>
      <c r="BD47" s="1">
        <f t="shared" si="12"/>
        <v>0</v>
      </c>
      <c r="BE47" s="1" t="s">
        <v>869</v>
      </c>
      <c r="BJ47" s="3"/>
      <c r="BK47" s="3"/>
      <c r="BL47" s="1" t="str">
        <f t="shared" si="13"/>
        <v/>
      </c>
      <c r="BM47" s="1">
        <f t="shared" si="14"/>
        <v>0</v>
      </c>
      <c r="BN47" s="1" t="str">
        <f t="shared" si="15"/>
        <v/>
      </c>
      <c r="BO47" s="1">
        <f t="shared" si="16"/>
        <v>0</v>
      </c>
      <c r="BP47" s="1" t="str">
        <f t="shared" si="17"/>
        <v/>
      </c>
      <c r="BQ47" s="1">
        <f t="shared" si="18"/>
        <v>0</v>
      </c>
      <c r="BR47" s="1" t="str">
        <f t="shared" si="19"/>
        <v/>
      </c>
      <c r="BS47" s="1">
        <f t="shared" si="20"/>
        <v>0</v>
      </c>
      <c r="BT47" s="1" t="str">
        <f t="shared" si="21"/>
        <v/>
      </c>
      <c r="CV47" s="1">
        <f t="shared" si="22"/>
        <v>0</v>
      </c>
      <c r="DJ47" s="1">
        <f t="shared" si="23"/>
        <v>0</v>
      </c>
      <c r="FV47" s="1" t="s">
        <v>2448</v>
      </c>
    </row>
    <row r="48" spans="1:178" s="1" customFormat="1" ht="19.95" customHeight="1">
      <c r="A48" s="1" t="s">
        <v>1941</v>
      </c>
      <c r="B48" s="1" t="s">
        <v>1961</v>
      </c>
      <c r="C48" s="1" t="s">
        <v>1982</v>
      </c>
      <c r="D48" s="1" t="s">
        <v>1983</v>
      </c>
      <c r="F48" s="1" t="s">
        <v>1977</v>
      </c>
      <c r="G48" s="1" t="s">
        <v>1382</v>
      </c>
      <c r="K48" s="1" t="s">
        <v>2171</v>
      </c>
      <c r="L48" s="1" t="s">
        <v>682</v>
      </c>
      <c r="M48" s="1" t="s">
        <v>2172</v>
      </c>
      <c r="N48" s="1" t="s">
        <v>2173</v>
      </c>
      <c r="O48" s="1" t="s">
        <v>1506</v>
      </c>
      <c r="P48" s="1" t="s">
        <v>1506</v>
      </c>
      <c r="Q48" s="1" t="s">
        <v>1506</v>
      </c>
      <c r="S48" s="1" t="s">
        <v>2281</v>
      </c>
      <c r="T48" s="1" t="s">
        <v>2282</v>
      </c>
      <c r="U48" s="1" t="s">
        <v>2307</v>
      </c>
      <c r="V48" s="1" t="s">
        <v>1507</v>
      </c>
      <c r="Y48" s="1" t="s">
        <v>2355</v>
      </c>
      <c r="Z48" s="1" t="s">
        <v>2399</v>
      </c>
      <c r="BD48" s="1">
        <f t="shared" si="12"/>
        <v>0</v>
      </c>
      <c r="BE48" s="1" t="s">
        <v>869</v>
      </c>
      <c r="BJ48" s="3"/>
      <c r="BK48" s="3"/>
      <c r="BL48" s="1" t="str">
        <f t="shared" si="13"/>
        <v/>
      </c>
      <c r="BM48" s="1">
        <f t="shared" si="14"/>
        <v>0</v>
      </c>
      <c r="BN48" s="1" t="str">
        <f t="shared" si="15"/>
        <v/>
      </c>
      <c r="BO48" s="1">
        <f t="shared" si="16"/>
        <v>0</v>
      </c>
      <c r="BP48" s="1" t="str">
        <f t="shared" si="17"/>
        <v/>
      </c>
      <c r="BQ48" s="1">
        <f t="shared" si="18"/>
        <v>0</v>
      </c>
      <c r="BR48" s="1" t="str">
        <f t="shared" si="19"/>
        <v/>
      </c>
      <c r="BS48" s="1">
        <f t="shared" si="20"/>
        <v>0</v>
      </c>
      <c r="BT48" s="1" t="str">
        <f t="shared" si="21"/>
        <v/>
      </c>
      <c r="CV48" s="1">
        <f t="shared" si="22"/>
        <v>0</v>
      </c>
      <c r="DJ48" s="1">
        <f t="shared" si="23"/>
        <v>0</v>
      </c>
      <c r="FV48" s="1" t="s">
        <v>2448</v>
      </c>
    </row>
    <row r="49" spans="1:178" s="1" customFormat="1" ht="19.95" customHeight="1">
      <c r="A49" s="1" t="s">
        <v>1941</v>
      </c>
      <c r="B49" s="1" t="s">
        <v>1961</v>
      </c>
      <c r="C49" s="1" t="s">
        <v>1984</v>
      </c>
      <c r="D49" s="1" t="s">
        <v>1985</v>
      </c>
      <c r="F49" s="1" t="s">
        <v>1977</v>
      </c>
      <c r="G49" s="1" t="s">
        <v>2066</v>
      </c>
      <c r="K49" s="1" t="s">
        <v>2174</v>
      </c>
      <c r="L49" s="1" t="s">
        <v>2175</v>
      </c>
      <c r="M49" s="1" t="s">
        <v>2176</v>
      </c>
      <c r="N49" s="1" t="s">
        <v>1516</v>
      </c>
      <c r="O49" s="1" t="s">
        <v>1506</v>
      </c>
      <c r="P49" s="1" t="s">
        <v>1506</v>
      </c>
      <c r="Q49" s="1" t="s">
        <v>1506</v>
      </c>
      <c r="S49" s="1" t="s">
        <v>2281</v>
      </c>
      <c r="T49" s="1" t="s">
        <v>2282</v>
      </c>
      <c r="U49" s="1" t="s">
        <v>2308</v>
      </c>
      <c r="V49" s="1" t="s">
        <v>1507</v>
      </c>
      <c r="Y49" s="1" t="s">
        <v>2356</v>
      </c>
      <c r="Z49" s="1" t="s">
        <v>2400</v>
      </c>
      <c r="BD49" s="1">
        <f t="shared" si="12"/>
        <v>0</v>
      </c>
      <c r="BE49" s="1" t="s">
        <v>869</v>
      </c>
      <c r="BJ49" s="3"/>
      <c r="BK49" s="3"/>
      <c r="BL49" s="1" t="str">
        <f t="shared" si="13"/>
        <v/>
      </c>
      <c r="BM49" s="1">
        <f t="shared" si="14"/>
        <v>0</v>
      </c>
      <c r="BN49" s="1" t="str">
        <f t="shared" si="15"/>
        <v/>
      </c>
      <c r="BO49" s="1">
        <f t="shared" si="16"/>
        <v>0</v>
      </c>
      <c r="BP49" s="1" t="str">
        <f t="shared" si="17"/>
        <v/>
      </c>
      <c r="BQ49" s="1">
        <f t="shared" si="18"/>
        <v>0</v>
      </c>
      <c r="BR49" s="1" t="str">
        <f t="shared" si="19"/>
        <v/>
      </c>
      <c r="BS49" s="1">
        <f t="shared" si="20"/>
        <v>0</v>
      </c>
      <c r="BT49" s="1" t="str">
        <f t="shared" si="21"/>
        <v/>
      </c>
      <c r="CV49" s="1">
        <f t="shared" si="22"/>
        <v>0</v>
      </c>
      <c r="DJ49" s="1">
        <f t="shared" si="23"/>
        <v>0</v>
      </c>
      <c r="FV49" s="1" t="s">
        <v>2448</v>
      </c>
    </row>
    <row r="50" spans="1:178" s="1" customFormat="1" ht="19.95" customHeight="1">
      <c r="A50" s="1" t="s">
        <v>1941</v>
      </c>
      <c r="B50" s="1" t="s">
        <v>1961</v>
      </c>
      <c r="C50" s="1" t="s">
        <v>1986</v>
      </c>
      <c r="D50" s="1" t="s">
        <v>1987</v>
      </c>
      <c r="F50" s="1" t="s">
        <v>1977</v>
      </c>
      <c r="G50" s="1" t="s">
        <v>2067</v>
      </c>
      <c r="K50" s="1" t="s">
        <v>2177</v>
      </c>
      <c r="L50" s="1" t="s">
        <v>2178</v>
      </c>
      <c r="M50" s="1" t="s">
        <v>2179</v>
      </c>
      <c r="N50" s="1" t="s">
        <v>2180</v>
      </c>
      <c r="O50" s="1" t="s">
        <v>1506</v>
      </c>
      <c r="P50" s="1" t="s">
        <v>1506</v>
      </c>
      <c r="Q50" s="1" t="s">
        <v>1506</v>
      </c>
      <c r="R50" s="1" t="s">
        <v>2181</v>
      </c>
      <c r="S50" s="1" t="s">
        <v>2281</v>
      </c>
      <c r="T50" s="1" t="s">
        <v>2282</v>
      </c>
      <c r="U50" s="1" t="s">
        <v>2309</v>
      </c>
      <c r="V50" s="1" t="s">
        <v>1507</v>
      </c>
      <c r="Y50" s="1" t="s">
        <v>720</v>
      </c>
      <c r="Z50" s="1" t="s">
        <v>2401</v>
      </c>
      <c r="BD50" s="1">
        <f t="shared" si="12"/>
        <v>0</v>
      </c>
      <c r="BE50" s="1" t="s">
        <v>1210</v>
      </c>
      <c r="BJ50" s="3"/>
      <c r="BK50" s="3"/>
      <c r="BL50" s="1" t="str">
        <f t="shared" si="13"/>
        <v/>
      </c>
      <c r="BM50" s="1">
        <f t="shared" si="14"/>
        <v>0</v>
      </c>
      <c r="BN50" s="1" t="str">
        <f t="shared" si="15"/>
        <v/>
      </c>
      <c r="BO50" s="1">
        <f t="shared" si="16"/>
        <v>0</v>
      </c>
      <c r="BP50" s="1" t="str">
        <f t="shared" si="17"/>
        <v/>
      </c>
      <c r="BQ50" s="1">
        <f t="shared" si="18"/>
        <v>0</v>
      </c>
      <c r="BR50" s="1" t="str">
        <f t="shared" si="19"/>
        <v/>
      </c>
      <c r="BS50" s="1">
        <f t="shared" si="20"/>
        <v>0</v>
      </c>
      <c r="BT50" s="1" t="str">
        <f t="shared" si="21"/>
        <v/>
      </c>
      <c r="CV50" s="1">
        <f t="shared" si="22"/>
        <v>0</v>
      </c>
      <c r="DJ50" s="1">
        <f t="shared" si="23"/>
        <v>0</v>
      </c>
      <c r="FV50" s="1" t="s">
        <v>2448</v>
      </c>
    </row>
    <row r="51" spans="1:178" s="1" customFormat="1" ht="19.95" customHeight="1">
      <c r="A51" s="1" t="s">
        <v>1941</v>
      </c>
      <c r="B51" s="1" t="s">
        <v>1961</v>
      </c>
      <c r="C51" s="1" t="s">
        <v>1988</v>
      </c>
      <c r="D51" s="1" t="s">
        <v>1989</v>
      </c>
      <c r="G51" s="1" t="s">
        <v>2068</v>
      </c>
      <c r="K51" s="1" t="s">
        <v>2182</v>
      </c>
      <c r="L51" s="1" t="s">
        <v>682</v>
      </c>
      <c r="M51" s="1" t="s">
        <v>560</v>
      </c>
      <c r="N51" s="1" t="s">
        <v>2183</v>
      </c>
      <c r="O51" s="1" t="s">
        <v>1506</v>
      </c>
      <c r="P51" s="1" t="s">
        <v>1506</v>
      </c>
      <c r="Q51" s="1" t="s">
        <v>1506</v>
      </c>
      <c r="S51" s="1" t="s">
        <v>2281</v>
      </c>
      <c r="T51" s="1" t="s">
        <v>2282</v>
      </c>
      <c r="U51" s="1" t="s">
        <v>2310</v>
      </c>
      <c r="V51" s="1" t="s">
        <v>1507</v>
      </c>
      <c r="Y51" s="1" t="s">
        <v>719</v>
      </c>
      <c r="Z51" s="1" t="s">
        <v>2402</v>
      </c>
      <c r="BD51" s="1">
        <f t="shared" si="12"/>
        <v>0</v>
      </c>
      <c r="BE51" s="1" t="s">
        <v>870</v>
      </c>
      <c r="BJ51" s="3"/>
      <c r="BK51" s="3"/>
      <c r="BL51" s="1" t="str">
        <f t="shared" si="13"/>
        <v/>
      </c>
      <c r="BM51" s="1">
        <f t="shared" si="14"/>
        <v>0</v>
      </c>
      <c r="BN51" s="1" t="str">
        <f t="shared" si="15"/>
        <v/>
      </c>
      <c r="BO51" s="1">
        <f t="shared" si="16"/>
        <v>0</v>
      </c>
      <c r="BP51" s="1" t="str">
        <f t="shared" si="17"/>
        <v/>
      </c>
      <c r="BQ51" s="1">
        <f t="shared" si="18"/>
        <v>0</v>
      </c>
      <c r="BR51" s="1" t="str">
        <f t="shared" si="19"/>
        <v/>
      </c>
      <c r="BS51" s="1">
        <f t="shared" si="20"/>
        <v>0</v>
      </c>
      <c r="BT51" s="1" t="str">
        <f t="shared" si="21"/>
        <v/>
      </c>
      <c r="CV51" s="1">
        <f t="shared" si="22"/>
        <v>0</v>
      </c>
      <c r="DJ51" s="1">
        <f t="shared" si="23"/>
        <v>0</v>
      </c>
      <c r="FV51" s="1" t="s">
        <v>2451</v>
      </c>
    </row>
    <row r="52" spans="1:178" s="1" customFormat="1" ht="19.95" customHeight="1">
      <c r="A52" s="1" t="s">
        <v>1941</v>
      </c>
      <c r="B52" s="1" t="s">
        <v>1961</v>
      </c>
      <c r="C52" s="1" t="s">
        <v>1990</v>
      </c>
      <c r="D52" s="1" t="s">
        <v>1991</v>
      </c>
      <c r="F52" s="1" t="s">
        <v>1992</v>
      </c>
      <c r="G52" s="1" t="s">
        <v>2069</v>
      </c>
      <c r="K52" s="1" t="s">
        <v>2184</v>
      </c>
      <c r="L52" s="1" t="s">
        <v>2185</v>
      </c>
      <c r="M52" s="1" t="s">
        <v>560</v>
      </c>
      <c r="N52" s="1" t="s">
        <v>2186</v>
      </c>
      <c r="O52" s="1" t="s">
        <v>1506</v>
      </c>
      <c r="P52" s="1" t="s">
        <v>1506</v>
      </c>
      <c r="Q52" s="1" t="s">
        <v>1506</v>
      </c>
      <c r="R52" s="1" t="s">
        <v>2187</v>
      </c>
      <c r="S52" s="1" t="s">
        <v>2281</v>
      </c>
      <c r="T52" s="1" t="s">
        <v>2282</v>
      </c>
      <c r="U52" s="1" t="s">
        <v>2311</v>
      </c>
      <c r="V52" s="1" t="s">
        <v>1507</v>
      </c>
      <c r="Y52" s="1" t="s">
        <v>2357</v>
      </c>
      <c r="Z52" s="1" t="s">
        <v>2403</v>
      </c>
      <c r="BD52" s="1">
        <f t="shared" si="12"/>
        <v>0</v>
      </c>
      <c r="BE52" s="1" t="s">
        <v>1210</v>
      </c>
      <c r="BJ52" s="3"/>
      <c r="BK52" s="3"/>
      <c r="BL52" s="1" t="str">
        <f t="shared" si="13"/>
        <v/>
      </c>
      <c r="BM52" s="1">
        <f t="shared" si="14"/>
        <v>0</v>
      </c>
      <c r="BN52" s="1" t="str">
        <f t="shared" si="15"/>
        <v/>
      </c>
      <c r="BO52" s="1">
        <f t="shared" si="16"/>
        <v>0</v>
      </c>
      <c r="BP52" s="1" t="str">
        <f t="shared" si="17"/>
        <v/>
      </c>
      <c r="BQ52" s="1">
        <f t="shared" si="18"/>
        <v>0</v>
      </c>
      <c r="BR52" s="1" t="str">
        <f t="shared" si="19"/>
        <v/>
      </c>
      <c r="BS52" s="1">
        <f t="shared" si="20"/>
        <v>0</v>
      </c>
      <c r="BT52" s="1" t="str">
        <f t="shared" si="21"/>
        <v/>
      </c>
      <c r="CV52" s="1">
        <f t="shared" si="22"/>
        <v>0</v>
      </c>
      <c r="DJ52" s="1">
        <f t="shared" si="23"/>
        <v>0</v>
      </c>
      <c r="FV52" s="1" t="s">
        <v>2451</v>
      </c>
    </row>
    <row r="53" spans="1:178" s="1" customFormat="1" ht="19.95" customHeight="1">
      <c r="A53" s="1" t="s">
        <v>1941</v>
      </c>
      <c r="B53" s="1" t="s">
        <v>1961</v>
      </c>
      <c r="C53" s="1" t="s">
        <v>1993</v>
      </c>
      <c r="D53" s="1" t="s">
        <v>1994</v>
      </c>
      <c r="F53" s="1" t="s">
        <v>1977</v>
      </c>
      <c r="G53" s="1" t="s">
        <v>1400</v>
      </c>
      <c r="K53" s="1" t="s">
        <v>2188</v>
      </c>
      <c r="L53" s="1" t="s">
        <v>2189</v>
      </c>
      <c r="M53" s="1" t="s">
        <v>2190</v>
      </c>
      <c r="N53" s="1" t="s">
        <v>2191</v>
      </c>
      <c r="O53" s="1" t="s">
        <v>2192</v>
      </c>
      <c r="P53" s="1" t="s">
        <v>1506</v>
      </c>
      <c r="Q53" s="1" t="s">
        <v>1506</v>
      </c>
      <c r="S53" s="1" t="s">
        <v>2281</v>
      </c>
      <c r="T53" s="1" t="s">
        <v>2282</v>
      </c>
      <c r="U53" s="1" t="s">
        <v>2312</v>
      </c>
      <c r="V53" s="1" t="s">
        <v>1507</v>
      </c>
      <c r="Y53" s="1" t="s">
        <v>2358</v>
      </c>
      <c r="Z53" s="1" t="s">
        <v>2404</v>
      </c>
      <c r="BD53" s="1">
        <f t="shared" si="12"/>
        <v>0</v>
      </c>
      <c r="BE53" s="1" t="s">
        <v>1210</v>
      </c>
      <c r="BJ53" s="3"/>
      <c r="BK53" s="3"/>
      <c r="BL53" s="1" t="str">
        <f t="shared" si="13"/>
        <v/>
      </c>
      <c r="BM53" s="1">
        <f t="shared" si="14"/>
        <v>0</v>
      </c>
      <c r="BN53" s="1" t="str">
        <f t="shared" si="15"/>
        <v/>
      </c>
      <c r="BO53" s="1">
        <f t="shared" si="16"/>
        <v>0</v>
      </c>
      <c r="BP53" s="1" t="str">
        <f t="shared" si="17"/>
        <v/>
      </c>
      <c r="BQ53" s="1">
        <f t="shared" si="18"/>
        <v>0</v>
      </c>
      <c r="BR53" s="1" t="str">
        <f t="shared" si="19"/>
        <v/>
      </c>
      <c r="BS53" s="1">
        <f t="shared" si="20"/>
        <v>0</v>
      </c>
      <c r="BT53" s="1" t="str">
        <f t="shared" si="21"/>
        <v/>
      </c>
      <c r="CV53" s="1">
        <f t="shared" si="22"/>
        <v>0</v>
      </c>
      <c r="DJ53" s="1">
        <f t="shared" si="23"/>
        <v>0</v>
      </c>
      <c r="FV53" s="1" t="s">
        <v>2448</v>
      </c>
    </row>
    <row r="54" spans="1:178" s="1" customFormat="1" ht="19.95" customHeight="1">
      <c r="A54" s="1" t="s">
        <v>1941</v>
      </c>
      <c r="B54" s="1" t="s">
        <v>1961</v>
      </c>
      <c r="C54" s="1" t="s">
        <v>1995</v>
      </c>
      <c r="D54" s="1" t="s">
        <v>1996</v>
      </c>
      <c r="F54" s="1" t="s">
        <v>1977</v>
      </c>
      <c r="G54" s="1" t="s">
        <v>1424</v>
      </c>
      <c r="K54" s="1" t="s">
        <v>2193</v>
      </c>
      <c r="L54" s="1" t="s">
        <v>2194</v>
      </c>
      <c r="M54" s="1" t="s">
        <v>2195</v>
      </c>
      <c r="N54" s="1" t="s">
        <v>2196</v>
      </c>
      <c r="O54" s="1" t="s">
        <v>1506</v>
      </c>
      <c r="P54" s="1" t="s">
        <v>1506</v>
      </c>
      <c r="Q54" s="1" t="s">
        <v>1506</v>
      </c>
      <c r="S54" s="1" t="s">
        <v>2281</v>
      </c>
      <c r="T54" s="1" t="s">
        <v>2282</v>
      </c>
      <c r="U54" s="1" t="s">
        <v>2313</v>
      </c>
      <c r="V54" s="1" t="s">
        <v>1507</v>
      </c>
      <c r="Y54" s="1" t="s">
        <v>2359</v>
      </c>
      <c r="Z54" s="1" t="s">
        <v>2359</v>
      </c>
      <c r="BD54" s="1">
        <f t="shared" si="12"/>
        <v>0</v>
      </c>
      <c r="BE54" s="1" t="s">
        <v>2437</v>
      </c>
      <c r="BJ54" s="3"/>
      <c r="BK54" s="3"/>
      <c r="BL54" s="1" t="str">
        <f t="shared" si="13"/>
        <v/>
      </c>
      <c r="BM54" s="1">
        <f t="shared" si="14"/>
        <v>0</v>
      </c>
      <c r="BN54" s="1" t="str">
        <f t="shared" si="15"/>
        <v/>
      </c>
      <c r="BO54" s="1">
        <f t="shared" si="16"/>
        <v>0</v>
      </c>
      <c r="BP54" s="1" t="str">
        <f t="shared" si="17"/>
        <v/>
      </c>
      <c r="BQ54" s="1">
        <f t="shared" si="18"/>
        <v>0</v>
      </c>
      <c r="BR54" s="1" t="str">
        <f t="shared" si="19"/>
        <v/>
      </c>
      <c r="BS54" s="1">
        <f t="shared" si="20"/>
        <v>0</v>
      </c>
      <c r="BT54" s="1" t="str">
        <f t="shared" si="21"/>
        <v/>
      </c>
      <c r="CV54" s="1">
        <f t="shared" si="22"/>
        <v>0</v>
      </c>
      <c r="DJ54" s="1">
        <f t="shared" si="23"/>
        <v>0</v>
      </c>
      <c r="FV54" s="1" t="s">
        <v>2448</v>
      </c>
    </row>
    <row r="55" spans="1:178" s="1" customFormat="1" ht="19.95" customHeight="1">
      <c r="A55" s="1" t="s">
        <v>1941</v>
      </c>
      <c r="B55" s="1" t="s">
        <v>1961</v>
      </c>
      <c r="C55" s="1" t="s">
        <v>1997</v>
      </c>
      <c r="D55" s="1" t="s">
        <v>1998</v>
      </c>
      <c r="F55" s="1" t="s">
        <v>1977</v>
      </c>
      <c r="G55" s="1" t="s">
        <v>1432</v>
      </c>
      <c r="K55" s="1" t="s">
        <v>2197</v>
      </c>
      <c r="L55" s="1" t="s">
        <v>2198</v>
      </c>
      <c r="M55" s="1" t="s">
        <v>2199</v>
      </c>
      <c r="N55" s="1" t="s">
        <v>2200</v>
      </c>
      <c r="O55" s="1" t="s">
        <v>1506</v>
      </c>
      <c r="P55" s="1" t="s">
        <v>1506</v>
      </c>
      <c r="Q55" s="1" t="s">
        <v>1506</v>
      </c>
      <c r="S55" s="1" t="s">
        <v>2281</v>
      </c>
      <c r="T55" s="1" t="s">
        <v>2282</v>
      </c>
      <c r="U55" s="1" t="s">
        <v>2314</v>
      </c>
      <c r="V55" s="1" t="s">
        <v>1507</v>
      </c>
      <c r="Y55" s="1" t="s">
        <v>2360</v>
      </c>
      <c r="Z55" s="1" t="s">
        <v>2405</v>
      </c>
      <c r="BD55" s="1">
        <f t="shared" si="12"/>
        <v>0</v>
      </c>
      <c r="BE55" s="1" t="s">
        <v>1210</v>
      </c>
      <c r="BJ55" s="3"/>
      <c r="BK55" s="3"/>
      <c r="BL55" s="1" t="str">
        <f t="shared" si="13"/>
        <v/>
      </c>
      <c r="BM55" s="1">
        <f t="shared" si="14"/>
        <v>0</v>
      </c>
      <c r="BN55" s="1" t="str">
        <f t="shared" si="15"/>
        <v/>
      </c>
      <c r="BO55" s="1">
        <f t="shared" si="16"/>
        <v>0</v>
      </c>
      <c r="BP55" s="1" t="str">
        <f t="shared" si="17"/>
        <v/>
      </c>
      <c r="BQ55" s="1">
        <f t="shared" si="18"/>
        <v>0</v>
      </c>
      <c r="BR55" s="1" t="str">
        <f t="shared" si="19"/>
        <v/>
      </c>
      <c r="BS55" s="1">
        <f t="shared" si="20"/>
        <v>0</v>
      </c>
      <c r="BT55" s="1" t="str">
        <f t="shared" si="21"/>
        <v/>
      </c>
      <c r="CV55" s="1">
        <f t="shared" si="22"/>
        <v>0</v>
      </c>
      <c r="DJ55" s="1">
        <f t="shared" si="23"/>
        <v>0</v>
      </c>
      <c r="FV55" s="1" t="s">
        <v>2448</v>
      </c>
    </row>
    <row r="56" spans="1:178" s="1" customFormat="1" ht="19.95" customHeight="1">
      <c r="A56" s="1" t="s">
        <v>1941</v>
      </c>
      <c r="B56" s="1" t="s">
        <v>1961</v>
      </c>
      <c r="C56" s="1" t="s">
        <v>1999</v>
      </c>
      <c r="D56" s="1" t="s">
        <v>1999</v>
      </c>
      <c r="F56" s="1" t="s">
        <v>2000</v>
      </c>
      <c r="G56" s="1" t="s">
        <v>2070</v>
      </c>
      <c r="K56" s="1" t="s">
        <v>2201</v>
      </c>
      <c r="L56" s="1" t="s">
        <v>2202</v>
      </c>
      <c r="M56" s="1" t="s">
        <v>2203</v>
      </c>
      <c r="N56" s="1" t="s">
        <v>2204</v>
      </c>
      <c r="O56" s="1" t="s">
        <v>2205</v>
      </c>
      <c r="P56" s="1" t="s">
        <v>1506</v>
      </c>
      <c r="Q56" s="1" t="s">
        <v>1506</v>
      </c>
      <c r="S56" s="1" t="s">
        <v>2281</v>
      </c>
      <c r="T56" s="1" t="s">
        <v>2282</v>
      </c>
      <c r="U56" s="1" t="s">
        <v>2315</v>
      </c>
      <c r="V56" s="1" t="s">
        <v>2315</v>
      </c>
      <c r="Y56" s="1" t="s">
        <v>2361</v>
      </c>
      <c r="Z56" s="1" t="s">
        <v>2406</v>
      </c>
      <c r="BD56" s="1">
        <f t="shared" si="12"/>
        <v>0</v>
      </c>
      <c r="BE56" s="1" t="s">
        <v>1210</v>
      </c>
      <c r="BJ56" s="3"/>
      <c r="BK56" s="3"/>
      <c r="BL56" s="1" t="str">
        <f t="shared" si="13"/>
        <v/>
      </c>
      <c r="BM56" s="1">
        <f t="shared" si="14"/>
        <v>0</v>
      </c>
      <c r="BN56" s="1" t="str">
        <f t="shared" si="15"/>
        <v/>
      </c>
      <c r="BO56" s="1">
        <f t="shared" si="16"/>
        <v>0</v>
      </c>
      <c r="BP56" s="1" t="str">
        <f t="shared" si="17"/>
        <v/>
      </c>
      <c r="BQ56" s="1">
        <f t="shared" si="18"/>
        <v>0</v>
      </c>
      <c r="BR56" s="1" t="str">
        <f t="shared" si="19"/>
        <v/>
      </c>
      <c r="BS56" s="1">
        <f t="shared" si="20"/>
        <v>0</v>
      </c>
      <c r="BT56" s="1" t="str">
        <f t="shared" si="21"/>
        <v/>
      </c>
      <c r="CV56" s="1">
        <f t="shared" si="22"/>
        <v>0</v>
      </c>
      <c r="DJ56" s="1">
        <f t="shared" si="23"/>
        <v>0</v>
      </c>
      <c r="FV56" s="1" t="s">
        <v>2448</v>
      </c>
    </row>
    <row r="57" spans="1:178" s="1" customFormat="1" ht="19.95" customHeight="1">
      <c r="A57" s="1" t="s">
        <v>1941</v>
      </c>
      <c r="B57" s="1" t="s">
        <v>1961</v>
      </c>
      <c r="C57" s="1" t="s">
        <v>2001</v>
      </c>
      <c r="D57" s="1" t="s">
        <v>2002</v>
      </c>
      <c r="F57" s="1" t="s">
        <v>1977</v>
      </c>
      <c r="G57" s="1" t="s">
        <v>1429</v>
      </c>
      <c r="K57" s="1" t="s">
        <v>1208</v>
      </c>
      <c r="L57" s="1" t="s">
        <v>560</v>
      </c>
      <c r="M57" s="1" t="s">
        <v>560</v>
      </c>
      <c r="N57" s="1" t="s">
        <v>2206</v>
      </c>
      <c r="O57" s="1" t="s">
        <v>1506</v>
      </c>
      <c r="P57" s="1" t="s">
        <v>1506</v>
      </c>
      <c r="Q57" s="1" t="s">
        <v>1506</v>
      </c>
      <c r="S57" s="1" t="s">
        <v>2281</v>
      </c>
      <c r="T57" s="1" t="s">
        <v>2282</v>
      </c>
      <c r="U57" s="1" t="s">
        <v>2316</v>
      </c>
      <c r="V57" s="1" t="s">
        <v>1507</v>
      </c>
      <c r="Y57" s="1" t="s">
        <v>2362</v>
      </c>
      <c r="Z57" s="1" t="s">
        <v>2407</v>
      </c>
      <c r="BD57" s="1">
        <f t="shared" si="12"/>
        <v>0</v>
      </c>
      <c r="BE57" s="1" t="s">
        <v>888</v>
      </c>
      <c r="BJ57" s="3"/>
      <c r="BK57" s="3"/>
      <c r="BL57" s="1" t="str">
        <f t="shared" si="13"/>
        <v/>
      </c>
      <c r="BM57" s="1">
        <f t="shared" si="14"/>
        <v>0</v>
      </c>
      <c r="BN57" s="1" t="str">
        <f t="shared" si="15"/>
        <v/>
      </c>
      <c r="BO57" s="1">
        <f t="shared" si="16"/>
        <v>0</v>
      </c>
      <c r="BP57" s="1" t="str">
        <f t="shared" si="17"/>
        <v/>
      </c>
      <c r="BQ57" s="1">
        <f t="shared" si="18"/>
        <v>0</v>
      </c>
      <c r="BR57" s="1" t="str">
        <f t="shared" si="19"/>
        <v/>
      </c>
      <c r="BS57" s="1">
        <f t="shared" si="20"/>
        <v>0</v>
      </c>
      <c r="BT57" s="1" t="str">
        <f t="shared" si="21"/>
        <v/>
      </c>
      <c r="CV57" s="1">
        <f t="shared" si="22"/>
        <v>0</v>
      </c>
      <c r="DJ57" s="1">
        <f t="shared" si="23"/>
        <v>0</v>
      </c>
      <c r="FV57" s="1" t="s">
        <v>2448</v>
      </c>
    </row>
    <row r="58" spans="1:178" s="1" customFormat="1" ht="19.95" customHeight="1">
      <c r="A58" s="1" t="s">
        <v>1941</v>
      </c>
      <c r="B58" s="1" t="s">
        <v>1961</v>
      </c>
      <c r="C58" s="1" t="s">
        <v>2003</v>
      </c>
      <c r="D58" s="1" t="s">
        <v>2003</v>
      </c>
      <c r="F58" s="1" t="s">
        <v>1977</v>
      </c>
      <c r="G58" s="1" t="s">
        <v>1449</v>
      </c>
      <c r="K58" s="1" t="s">
        <v>2207</v>
      </c>
      <c r="L58" s="1" t="s">
        <v>2208</v>
      </c>
      <c r="M58" s="1" t="s">
        <v>2209</v>
      </c>
      <c r="N58" s="1" t="s">
        <v>2210</v>
      </c>
      <c r="O58" s="1" t="s">
        <v>1507</v>
      </c>
      <c r="P58" s="1" t="s">
        <v>1507</v>
      </c>
      <c r="Q58" s="1" t="s">
        <v>1507</v>
      </c>
      <c r="S58" s="1" t="s">
        <v>2281</v>
      </c>
      <c r="T58" s="1" t="s">
        <v>476</v>
      </c>
      <c r="U58" s="1" t="s">
        <v>2317</v>
      </c>
      <c r="V58" s="1" t="s">
        <v>2318</v>
      </c>
      <c r="Y58" s="1" t="s">
        <v>734</v>
      </c>
      <c r="Z58" s="1" t="s">
        <v>2408</v>
      </c>
      <c r="BD58" s="1">
        <f t="shared" si="12"/>
        <v>0</v>
      </c>
      <c r="BE58" s="1" t="s">
        <v>1210</v>
      </c>
      <c r="BJ58" s="3"/>
      <c r="BK58" s="3"/>
      <c r="BL58" s="1" t="str">
        <f t="shared" si="13"/>
        <v/>
      </c>
      <c r="BM58" s="1">
        <f t="shared" si="14"/>
        <v>0</v>
      </c>
      <c r="BN58" s="1" t="str">
        <f t="shared" si="15"/>
        <v/>
      </c>
      <c r="BO58" s="1">
        <f t="shared" si="16"/>
        <v>0</v>
      </c>
      <c r="BP58" s="1" t="str">
        <f t="shared" si="17"/>
        <v/>
      </c>
      <c r="BQ58" s="1">
        <f t="shared" si="18"/>
        <v>0</v>
      </c>
      <c r="BR58" s="1" t="str">
        <f t="shared" si="19"/>
        <v/>
      </c>
      <c r="BS58" s="1">
        <f t="shared" si="20"/>
        <v>0</v>
      </c>
      <c r="BT58" s="1" t="str">
        <f t="shared" si="21"/>
        <v/>
      </c>
      <c r="CV58" s="1">
        <f t="shared" si="22"/>
        <v>0</v>
      </c>
      <c r="DJ58" s="1">
        <f t="shared" si="23"/>
        <v>0</v>
      </c>
      <c r="FV58" s="1" t="s">
        <v>2452</v>
      </c>
    </row>
    <row r="59" spans="1:178" s="1" customFormat="1" ht="19.95" customHeight="1">
      <c r="A59" s="1" t="s">
        <v>1941</v>
      </c>
      <c r="B59" s="4" t="s">
        <v>2004</v>
      </c>
      <c r="C59" s="1" t="s">
        <v>2008</v>
      </c>
      <c r="D59" s="1" t="s">
        <v>2009</v>
      </c>
      <c r="E59" s="1" t="s">
        <v>22</v>
      </c>
      <c r="F59" s="1" t="s">
        <v>2010</v>
      </c>
      <c r="G59" s="1" t="s">
        <v>2073</v>
      </c>
      <c r="H59" s="1" t="s">
        <v>1210</v>
      </c>
      <c r="I59" s="1" t="s">
        <v>2074</v>
      </c>
      <c r="J59" s="1" t="s">
        <v>2075</v>
      </c>
      <c r="K59" s="1" t="s">
        <v>2215</v>
      </c>
      <c r="L59" s="1" t="s">
        <v>2216</v>
      </c>
      <c r="M59" s="1" t="s">
        <v>1208</v>
      </c>
      <c r="N59" s="1" t="s">
        <v>2217</v>
      </c>
      <c r="O59" s="1" t="s">
        <v>1506</v>
      </c>
      <c r="P59" s="1" t="s">
        <v>1506</v>
      </c>
      <c r="Q59" s="1" t="s">
        <v>1506</v>
      </c>
      <c r="S59" s="1" t="s">
        <v>2281</v>
      </c>
      <c r="T59" s="1" t="s">
        <v>2282</v>
      </c>
      <c r="U59" s="1" t="s">
        <v>2320</v>
      </c>
      <c r="V59" s="1" t="s">
        <v>1507</v>
      </c>
      <c r="W59" s="1" t="s">
        <v>182</v>
      </c>
      <c r="X59" s="1" t="s">
        <v>205</v>
      </c>
      <c r="Y59" s="1" t="s">
        <v>2364</v>
      </c>
      <c r="Z59" s="1" t="s">
        <v>2410</v>
      </c>
      <c r="AW59" s="1">
        <v>1</v>
      </c>
      <c r="BD59" s="1">
        <f t="shared" si="12"/>
        <v>1</v>
      </c>
      <c r="BE59" s="1" t="s">
        <v>869</v>
      </c>
      <c r="BF59" s="1" t="s">
        <v>47</v>
      </c>
      <c r="BI59" s="1">
        <v>1</v>
      </c>
      <c r="BJ59" s="3"/>
      <c r="BK59" s="3"/>
      <c r="BL59" s="1" t="str">
        <f t="shared" si="13"/>
        <v/>
      </c>
      <c r="BM59" s="1">
        <f t="shared" si="14"/>
        <v>0</v>
      </c>
      <c r="BN59" s="1" t="str">
        <f t="shared" si="15"/>
        <v/>
      </c>
      <c r="BO59" s="1">
        <f t="shared" si="16"/>
        <v>0</v>
      </c>
      <c r="BP59" s="1" t="str">
        <f t="shared" si="17"/>
        <v/>
      </c>
      <c r="BQ59" s="1">
        <f t="shared" si="18"/>
        <v>0</v>
      </c>
      <c r="BR59" s="1" t="str">
        <f t="shared" si="19"/>
        <v/>
      </c>
      <c r="BS59" s="1">
        <f t="shared" si="20"/>
        <v>0</v>
      </c>
      <c r="BT59" s="1" t="str">
        <f t="shared" si="21"/>
        <v/>
      </c>
      <c r="CV59" s="1">
        <f t="shared" si="22"/>
        <v>0</v>
      </c>
      <c r="DJ59" s="1">
        <f t="shared" si="23"/>
        <v>0</v>
      </c>
      <c r="FV59" s="1" t="s">
        <v>2449</v>
      </c>
    </row>
    <row r="60" spans="1:178" s="1" customFormat="1" ht="19.95" customHeight="1">
      <c r="A60" s="1" t="s">
        <v>1941</v>
      </c>
      <c r="B60" s="1" t="s">
        <v>2011</v>
      </c>
      <c r="C60" s="1" t="s">
        <v>2012</v>
      </c>
      <c r="D60" s="1" t="s">
        <v>2013</v>
      </c>
      <c r="E60" s="1" t="s">
        <v>2014</v>
      </c>
      <c r="G60" s="1" t="s">
        <v>2076</v>
      </c>
      <c r="H60" s="1" t="s">
        <v>1204</v>
      </c>
      <c r="I60" s="1" t="s">
        <v>1252</v>
      </c>
      <c r="J60" s="1" t="s">
        <v>2077</v>
      </c>
      <c r="K60" s="1" t="s">
        <v>2218</v>
      </c>
      <c r="L60" s="1" t="s">
        <v>2219</v>
      </c>
      <c r="M60" s="1" t="s">
        <v>2220</v>
      </c>
      <c r="N60" s="1" t="s">
        <v>2221</v>
      </c>
      <c r="O60" s="1" t="s">
        <v>2222</v>
      </c>
      <c r="P60" s="1" t="s">
        <v>1506</v>
      </c>
      <c r="Q60" s="1" t="s">
        <v>1506</v>
      </c>
      <c r="S60" s="1" t="s">
        <v>2280</v>
      </c>
      <c r="T60" s="1" t="s">
        <v>475</v>
      </c>
      <c r="U60" s="1" t="s">
        <v>2321</v>
      </c>
      <c r="V60" s="1" t="s">
        <v>1507</v>
      </c>
      <c r="Y60" s="1" t="s">
        <v>2365</v>
      </c>
      <c r="Z60" s="1" t="s">
        <v>2411</v>
      </c>
      <c r="AR60" s="1">
        <v>1</v>
      </c>
      <c r="BD60" s="1">
        <f t="shared" si="12"/>
        <v>1</v>
      </c>
      <c r="BE60" s="1" t="s">
        <v>869</v>
      </c>
      <c r="BF60" s="1" t="s">
        <v>42</v>
      </c>
      <c r="BI60" s="1">
        <v>1</v>
      </c>
      <c r="BJ60" s="3"/>
      <c r="BK60" s="3"/>
      <c r="BL60" s="1" t="str">
        <f t="shared" si="13"/>
        <v/>
      </c>
      <c r="BM60" s="1">
        <f t="shared" si="14"/>
        <v>0</v>
      </c>
      <c r="BN60" s="1" t="str">
        <f t="shared" si="15"/>
        <v/>
      </c>
      <c r="BO60" s="1">
        <f t="shared" si="16"/>
        <v>0</v>
      </c>
      <c r="BP60" s="1" t="str">
        <f t="shared" si="17"/>
        <v/>
      </c>
      <c r="BQ60" s="1">
        <f t="shared" si="18"/>
        <v>0</v>
      </c>
      <c r="BR60" s="1" t="str">
        <f t="shared" si="19"/>
        <v/>
      </c>
      <c r="BS60" s="1">
        <f t="shared" si="20"/>
        <v>0</v>
      </c>
      <c r="BT60" s="1" t="str">
        <f t="shared" si="21"/>
        <v/>
      </c>
      <c r="CV60" s="1">
        <f t="shared" si="22"/>
        <v>0</v>
      </c>
      <c r="DJ60" s="1">
        <f t="shared" si="23"/>
        <v>0</v>
      </c>
      <c r="FV60" s="1" t="s">
        <v>2451</v>
      </c>
    </row>
    <row r="61" spans="1:178" s="1" customFormat="1" ht="19.95" customHeight="1">
      <c r="A61" s="1" t="s">
        <v>1941</v>
      </c>
      <c r="B61" s="1" t="s">
        <v>2015</v>
      </c>
      <c r="C61" s="1" t="s">
        <v>2016</v>
      </c>
      <c r="D61" s="1" t="s">
        <v>2017</v>
      </c>
      <c r="E61" s="1" t="s">
        <v>2007</v>
      </c>
      <c r="G61" s="1" t="s">
        <v>1426</v>
      </c>
      <c r="H61" s="1" t="s">
        <v>1210</v>
      </c>
      <c r="I61" s="1" t="s">
        <v>1221</v>
      </c>
      <c r="J61" s="1" t="s">
        <v>2078</v>
      </c>
      <c r="K61" s="1" t="s">
        <v>2223</v>
      </c>
      <c r="L61" s="1" t="s">
        <v>2224</v>
      </c>
      <c r="M61" s="1" t="s">
        <v>2225</v>
      </c>
      <c r="N61" s="1" t="s">
        <v>2226</v>
      </c>
      <c r="O61" s="1" t="s">
        <v>1506</v>
      </c>
      <c r="P61" s="1" t="s">
        <v>1506</v>
      </c>
      <c r="Q61" s="1" t="s">
        <v>1506</v>
      </c>
      <c r="S61" s="1" t="s">
        <v>2281</v>
      </c>
      <c r="T61" s="1" t="s">
        <v>2282</v>
      </c>
      <c r="U61" s="1" t="s">
        <v>2322</v>
      </c>
      <c r="V61" s="1" t="s">
        <v>1507</v>
      </c>
      <c r="Y61" s="1" t="s">
        <v>2366</v>
      </c>
      <c r="Z61" s="1" t="s">
        <v>2412</v>
      </c>
      <c r="AE61" s="1">
        <v>1</v>
      </c>
      <c r="BD61" s="1">
        <f t="shared" si="12"/>
        <v>1</v>
      </c>
      <c r="BE61" s="1" t="s">
        <v>869</v>
      </c>
      <c r="BF61" s="1" t="s">
        <v>29</v>
      </c>
      <c r="BI61" s="1">
        <v>1</v>
      </c>
      <c r="BJ61" s="3"/>
      <c r="BK61" s="3"/>
      <c r="BL61" s="1" t="str">
        <f t="shared" si="13"/>
        <v/>
      </c>
      <c r="BM61" s="1">
        <f t="shared" si="14"/>
        <v>0</v>
      </c>
      <c r="BN61" s="1" t="str">
        <f t="shared" si="15"/>
        <v/>
      </c>
      <c r="BO61" s="1">
        <f t="shared" si="16"/>
        <v>0</v>
      </c>
      <c r="BP61" s="1" t="str">
        <f t="shared" si="17"/>
        <v/>
      </c>
      <c r="BQ61" s="1">
        <f t="shared" si="18"/>
        <v>0</v>
      </c>
      <c r="BR61" s="1" t="str">
        <f t="shared" si="19"/>
        <v/>
      </c>
      <c r="BS61" s="1">
        <f t="shared" si="20"/>
        <v>0</v>
      </c>
      <c r="BT61" s="1" t="str">
        <f t="shared" si="21"/>
        <v/>
      </c>
      <c r="CV61" s="1">
        <f t="shared" si="22"/>
        <v>0</v>
      </c>
      <c r="DJ61" s="1">
        <f t="shared" si="23"/>
        <v>0</v>
      </c>
      <c r="FV61" s="1" t="s">
        <v>2453</v>
      </c>
    </row>
    <row r="62" spans="1:178" s="1" customFormat="1" ht="19.95" customHeight="1">
      <c r="A62" s="1" t="s">
        <v>1941</v>
      </c>
      <c r="B62" s="1" t="s">
        <v>2018</v>
      </c>
      <c r="C62" s="1" t="s">
        <v>2590</v>
      </c>
      <c r="D62" s="1" t="s">
        <v>2019</v>
      </c>
      <c r="E62" s="1" t="s">
        <v>176</v>
      </c>
      <c r="G62" s="1" t="s">
        <v>1398</v>
      </c>
      <c r="H62" s="1" t="s">
        <v>1210</v>
      </c>
      <c r="I62" s="1" t="s">
        <v>1262</v>
      </c>
      <c r="J62" s="1" t="s">
        <v>2079</v>
      </c>
      <c r="K62" s="1" t="s">
        <v>1570</v>
      </c>
      <c r="L62" s="1" t="s">
        <v>1571</v>
      </c>
      <c r="M62" s="1" t="s">
        <v>1572</v>
      </c>
      <c r="N62" s="1" t="s">
        <v>2227</v>
      </c>
      <c r="O62" s="1" t="s">
        <v>1506</v>
      </c>
      <c r="P62" s="1" t="s">
        <v>1506</v>
      </c>
      <c r="Q62" s="1" t="s">
        <v>1506</v>
      </c>
      <c r="S62" s="1" t="s">
        <v>2280</v>
      </c>
      <c r="T62" s="1" t="s">
        <v>2282</v>
      </c>
      <c r="U62" s="1" t="s">
        <v>2323</v>
      </c>
      <c r="V62" s="1" t="s">
        <v>2324</v>
      </c>
      <c r="Y62" s="1" t="s">
        <v>2367</v>
      </c>
      <c r="Z62" s="1" t="s">
        <v>2413</v>
      </c>
      <c r="AF62" s="1">
        <v>1</v>
      </c>
      <c r="BD62" s="1">
        <f t="shared" si="12"/>
        <v>1</v>
      </c>
      <c r="BE62" s="1" t="s">
        <v>2438</v>
      </c>
      <c r="BF62" s="1" t="s">
        <v>30</v>
      </c>
      <c r="BJ62" s="3"/>
      <c r="BK62" s="3"/>
      <c r="BL62" s="1" t="str">
        <f t="shared" si="13"/>
        <v/>
      </c>
      <c r="BM62" s="1">
        <f t="shared" si="14"/>
        <v>0</v>
      </c>
      <c r="BN62" s="1" t="str">
        <f t="shared" si="15"/>
        <v/>
      </c>
      <c r="BO62" s="1">
        <f t="shared" si="16"/>
        <v>0</v>
      </c>
      <c r="BP62" s="1" t="str">
        <f t="shared" si="17"/>
        <v/>
      </c>
      <c r="BQ62" s="1">
        <f t="shared" si="18"/>
        <v>0</v>
      </c>
      <c r="BR62" s="1" t="str">
        <f t="shared" si="19"/>
        <v/>
      </c>
      <c r="BS62" s="1">
        <f t="shared" si="20"/>
        <v>0</v>
      </c>
      <c r="BT62" s="1" t="str">
        <f t="shared" si="21"/>
        <v/>
      </c>
      <c r="CV62" s="1">
        <f t="shared" si="22"/>
        <v>0</v>
      </c>
      <c r="DJ62" s="1">
        <f t="shared" si="23"/>
        <v>0</v>
      </c>
      <c r="FV62" s="1" t="s">
        <v>2449</v>
      </c>
    </row>
    <row r="63" spans="1:178" s="1" customFormat="1" ht="19.95" customHeight="1">
      <c r="A63" s="1" t="s">
        <v>1941</v>
      </c>
      <c r="B63" s="1" t="s">
        <v>2018</v>
      </c>
      <c r="C63" s="1" t="s">
        <v>2020</v>
      </c>
      <c r="D63" s="1" t="s">
        <v>2021</v>
      </c>
      <c r="G63" s="1" t="s">
        <v>1374</v>
      </c>
      <c r="K63" s="1" t="s">
        <v>1208</v>
      </c>
      <c r="L63" s="1" t="s">
        <v>1208</v>
      </c>
      <c r="M63" s="1" t="s">
        <v>1208</v>
      </c>
      <c r="N63" s="1" t="s">
        <v>1670</v>
      </c>
      <c r="O63" s="1" t="s">
        <v>1506</v>
      </c>
      <c r="P63" s="1" t="s">
        <v>1506</v>
      </c>
      <c r="Q63" s="1" t="s">
        <v>1506</v>
      </c>
      <c r="S63" s="1" t="s">
        <v>2280</v>
      </c>
      <c r="T63" s="1" t="s">
        <v>475</v>
      </c>
      <c r="U63" s="1" t="s">
        <v>2325</v>
      </c>
      <c r="V63" s="1" t="s">
        <v>1638</v>
      </c>
      <c r="Y63" s="1" t="s">
        <v>681</v>
      </c>
      <c r="Z63" s="1" t="s">
        <v>2414</v>
      </c>
      <c r="BD63" s="1">
        <f t="shared" si="12"/>
        <v>0</v>
      </c>
      <c r="BE63" s="1" t="s">
        <v>871</v>
      </c>
      <c r="BJ63" s="3"/>
      <c r="BK63" s="3"/>
      <c r="BL63" s="1">
        <f t="shared" si="13"/>
        <v>1</v>
      </c>
      <c r="BM63" s="1">
        <f t="shared" si="14"/>
        <v>1</v>
      </c>
      <c r="BN63" s="1">
        <f t="shared" si="15"/>
        <v>1</v>
      </c>
      <c r="BO63" s="1">
        <f t="shared" si="16"/>
        <v>1</v>
      </c>
      <c r="BP63" s="1" t="str">
        <f t="shared" si="17"/>
        <v/>
      </c>
      <c r="BQ63" s="1">
        <f t="shared" si="18"/>
        <v>0</v>
      </c>
      <c r="BR63" s="1">
        <f t="shared" si="19"/>
        <v>1</v>
      </c>
      <c r="BS63" s="1">
        <f t="shared" si="20"/>
        <v>1</v>
      </c>
      <c r="BT63" s="1" t="str">
        <f t="shared" si="21"/>
        <v/>
      </c>
      <c r="BU63" s="1">
        <v>1</v>
      </c>
      <c r="BV63" s="1">
        <v>1</v>
      </c>
      <c r="BX63" s="1">
        <v>1</v>
      </c>
      <c r="CV63" s="1">
        <f t="shared" si="22"/>
        <v>0</v>
      </c>
      <c r="DJ63" s="1">
        <f t="shared" si="23"/>
        <v>0</v>
      </c>
      <c r="FV63" s="1" t="s">
        <v>2454</v>
      </c>
    </row>
    <row r="64" spans="1:178" s="1" customFormat="1" ht="19.95" customHeight="1">
      <c r="A64" s="1" t="s">
        <v>1941</v>
      </c>
      <c r="B64" s="1" t="s">
        <v>2018</v>
      </c>
      <c r="C64" s="1" t="s">
        <v>2022</v>
      </c>
      <c r="D64" s="1" t="s">
        <v>2023</v>
      </c>
      <c r="F64" s="1" t="s">
        <v>1977</v>
      </c>
      <c r="G64" s="1" t="s">
        <v>1474</v>
      </c>
      <c r="K64" s="1" t="s">
        <v>2228</v>
      </c>
      <c r="L64" s="1" t="s">
        <v>1507</v>
      </c>
      <c r="M64" s="1" t="s">
        <v>1208</v>
      </c>
      <c r="N64" s="1" t="s">
        <v>2229</v>
      </c>
      <c r="O64" s="1" t="s">
        <v>1506</v>
      </c>
      <c r="P64" s="1" t="s">
        <v>1506</v>
      </c>
      <c r="Q64" s="1" t="s">
        <v>1506</v>
      </c>
      <c r="S64" s="1" t="s">
        <v>2281</v>
      </c>
      <c r="T64" s="1" t="s">
        <v>2282</v>
      </c>
      <c r="U64" s="1" t="s">
        <v>651</v>
      </c>
      <c r="V64" s="1" t="s">
        <v>1507</v>
      </c>
      <c r="Y64" s="1" t="s">
        <v>2368</v>
      </c>
      <c r="Z64" s="1" t="s">
        <v>2415</v>
      </c>
      <c r="BD64" s="1">
        <f t="shared" si="12"/>
        <v>0</v>
      </c>
      <c r="BJ64" s="3"/>
      <c r="BK64" s="3"/>
      <c r="BL64" s="1" t="str">
        <f t="shared" si="13"/>
        <v/>
      </c>
      <c r="BM64" s="1">
        <f t="shared" si="14"/>
        <v>0</v>
      </c>
      <c r="BN64" s="1" t="str">
        <f t="shared" si="15"/>
        <v/>
      </c>
      <c r="BO64" s="1">
        <f t="shared" si="16"/>
        <v>0</v>
      </c>
      <c r="BP64" s="1" t="str">
        <f t="shared" si="17"/>
        <v/>
      </c>
      <c r="BQ64" s="1">
        <f t="shared" si="18"/>
        <v>0</v>
      </c>
      <c r="BR64" s="1" t="str">
        <f t="shared" si="19"/>
        <v/>
      </c>
      <c r="BS64" s="1">
        <f t="shared" si="20"/>
        <v>0</v>
      </c>
      <c r="BT64" s="1" t="str">
        <f t="shared" si="21"/>
        <v/>
      </c>
      <c r="CV64" s="1">
        <f t="shared" si="22"/>
        <v>0</v>
      </c>
      <c r="DJ64" s="1">
        <f t="shared" si="23"/>
        <v>0</v>
      </c>
      <c r="FV64" s="1" t="s">
        <v>2449</v>
      </c>
    </row>
    <row r="65" spans="1:178" s="1" customFormat="1" ht="19.95" customHeight="1">
      <c r="A65" s="1" t="s">
        <v>1941</v>
      </c>
      <c r="B65" s="1" t="s">
        <v>2018</v>
      </c>
      <c r="C65" s="1" t="s">
        <v>2024</v>
      </c>
      <c r="D65" s="1" t="s">
        <v>2025</v>
      </c>
      <c r="G65" s="1" t="s">
        <v>1372</v>
      </c>
      <c r="K65" s="1" t="s">
        <v>1208</v>
      </c>
      <c r="L65" s="1" t="s">
        <v>560</v>
      </c>
      <c r="M65" s="1" t="s">
        <v>560</v>
      </c>
      <c r="N65" s="1" t="s">
        <v>1613</v>
      </c>
      <c r="O65" s="1" t="s">
        <v>1506</v>
      </c>
      <c r="P65" s="1" t="s">
        <v>1506</v>
      </c>
      <c r="Q65" s="1" t="s">
        <v>1506</v>
      </c>
      <c r="S65" s="1" t="s">
        <v>2281</v>
      </c>
      <c r="T65" s="1" t="s">
        <v>2282</v>
      </c>
      <c r="U65" s="1" t="s">
        <v>2326</v>
      </c>
      <c r="V65" s="1" t="s">
        <v>1507</v>
      </c>
      <c r="Y65" s="1" t="s">
        <v>2369</v>
      </c>
      <c r="Z65" s="1" t="s">
        <v>2416</v>
      </c>
      <c r="BD65" s="1">
        <f t="shared" si="12"/>
        <v>0</v>
      </c>
      <c r="BE65" s="1" t="s">
        <v>2439</v>
      </c>
      <c r="BJ65" s="3"/>
      <c r="BK65" s="3"/>
      <c r="BL65" s="1" t="str">
        <f t="shared" si="13"/>
        <v/>
      </c>
      <c r="BM65" s="1">
        <f t="shared" si="14"/>
        <v>0</v>
      </c>
      <c r="BN65" s="1" t="str">
        <f t="shared" si="15"/>
        <v/>
      </c>
      <c r="BO65" s="1">
        <f t="shared" si="16"/>
        <v>0</v>
      </c>
      <c r="BP65" s="1" t="str">
        <f t="shared" si="17"/>
        <v/>
      </c>
      <c r="BQ65" s="1">
        <f t="shared" si="18"/>
        <v>0</v>
      </c>
      <c r="BR65" s="1" t="str">
        <f t="shared" si="19"/>
        <v/>
      </c>
      <c r="BS65" s="1">
        <f t="shared" si="20"/>
        <v>0</v>
      </c>
      <c r="BT65" s="1" t="str">
        <f t="shared" si="21"/>
        <v/>
      </c>
      <c r="CV65" s="1">
        <f t="shared" si="22"/>
        <v>0</v>
      </c>
      <c r="DJ65" s="1">
        <f t="shared" si="23"/>
        <v>0</v>
      </c>
      <c r="FV65" s="1" t="s">
        <v>2449</v>
      </c>
    </row>
    <row r="66" spans="1:178" s="1" customFormat="1" ht="19.95" customHeight="1">
      <c r="A66" s="1" t="s">
        <v>1941</v>
      </c>
      <c r="B66" s="1" t="s">
        <v>2018</v>
      </c>
      <c r="C66" s="1" t="s">
        <v>2026</v>
      </c>
      <c r="D66" s="1" t="s">
        <v>2027</v>
      </c>
      <c r="G66" s="1" t="s">
        <v>1493</v>
      </c>
      <c r="K66" s="1" t="s">
        <v>1889</v>
      </c>
      <c r="L66" s="1" t="s">
        <v>2230</v>
      </c>
      <c r="M66" s="1" t="s">
        <v>1507</v>
      </c>
      <c r="N66" s="1" t="s">
        <v>1890</v>
      </c>
      <c r="O66" s="1" t="s">
        <v>1507</v>
      </c>
      <c r="P66" s="1" t="s">
        <v>1507</v>
      </c>
      <c r="Q66" s="1" t="s">
        <v>1507</v>
      </c>
      <c r="S66" s="1" t="s">
        <v>2281</v>
      </c>
      <c r="T66" s="1" t="s">
        <v>476</v>
      </c>
      <c r="U66" s="1" t="s">
        <v>645</v>
      </c>
      <c r="V66" s="1" t="s">
        <v>1507</v>
      </c>
      <c r="Y66" s="1" t="s">
        <v>700</v>
      </c>
      <c r="Z66" s="1" t="s">
        <v>2417</v>
      </c>
      <c r="BD66" s="1">
        <f t="shared" si="12"/>
        <v>0</v>
      </c>
      <c r="BE66" s="1" t="s">
        <v>871</v>
      </c>
      <c r="BF66" s="1" t="s">
        <v>47</v>
      </c>
      <c r="BJ66" s="3"/>
      <c r="BK66" s="3"/>
      <c r="BL66" s="1" t="str">
        <f t="shared" si="13"/>
        <v/>
      </c>
      <c r="BM66" s="1">
        <f t="shared" si="14"/>
        <v>0</v>
      </c>
      <c r="BN66" s="1" t="str">
        <f t="shared" si="15"/>
        <v/>
      </c>
      <c r="BO66" s="1">
        <f t="shared" si="16"/>
        <v>0</v>
      </c>
      <c r="BP66" s="1" t="str">
        <f t="shared" si="17"/>
        <v/>
      </c>
      <c r="BQ66" s="1">
        <f t="shared" si="18"/>
        <v>0</v>
      </c>
      <c r="BR66" s="1" t="str">
        <f t="shared" si="19"/>
        <v/>
      </c>
      <c r="BS66" s="1">
        <f t="shared" si="20"/>
        <v>0</v>
      </c>
      <c r="BT66" s="1" t="str">
        <f t="shared" si="21"/>
        <v/>
      </c>
      <c r="CV66" s="1">
        <f t="shared" si="22"/>
        <v>0</v>
      </c>
      <c r="DJ66" s="1">
        <f t="shared" si="23"/>
        <v>0</v>
      </c>
      <c r="FV66" s="1" t="s">
        <v>2450</v>
      </c>
    </row>
    <row r="67" spans="1:178" s="1" customFormat="1" ht="19.95" customHeight="1">
      <c r="A67" s="1" t="s">
        <v>1941</v>
      </c>
      <c r="B67" s="1" t="s">
        <v>2018</v>
      </c>
      <c r="C67" s="1" t="s">
        <v>2591</v>
      </c>
      <c r="D67" s="1" t="s">
        <v>2028</v>
      </c>
      <c r="F67" s="1" t="s">
        <v>2029</v>
      </c>
      <c r="G67" s="1" t="s">
        <v>2080</v>
      </c>
      <c r="K67" s="1" t="s">
        <v>2231</v>
      </c>
      <c r="L67" s="1" t="s">
        <v>2232</v>
      </c>
      <c r="M67" s="1" t="s">
        <v>1507</v>
      </c>
      <c r="N67" s="1" t="s">
        <v>2233</v>
      </c>
      <c r="O67" s="1" t="s">
        <v>1507</v>
      </c>
      <c r="P67" s="1" t="s">
        <v>1507</v>
      </c>
      <c r="Q67" s="1" t="s">
        <v>1507</v>
      </c>
      <c r="S67" s="1" t="s">
        <v>2281</v>
      </c>
      <c r="T67" s="1" t="s">
        <v>2282</v>
      </c>
      <c r="U67" s="1" t="s">
        <v>503</v>
      </c>
      <c r="V67" s="1" t="s">
        <v>503</v>
      </c>
      <c r="Y67" s="1" t="s">
        <v>2370</v>
      </c>
      <c r="Z67" s="1" t="s">
        <v>2418</v>
      </c>
      <c r="BD67" s="1">
        <f t="shared" si="12"/>
        <v>0</v>
      </c>
      <c r="BE67" s="1" t="s">
        <v>890</v>
      </c>
      <c r="BF67" s="1" t="s">
        <v>28</v>
      </c>
      <c r="BJ67" s="3"/>
      <c r="BK67" s="3"/>
      <c r="BL67" s="1" t="str">
        <f t="shared" si="13"/>
        <v/>
      </c>
      <c r="BM67" s="1">
        <f t="shared" si="14"/>
        <v>0</v>
      </c>
      <c r="BN67" s="1" t="str">
        <f t="shared" si="15"/>
        <v/>
      </c>
      <c r="BO67" s="1">
        <f t="shared" si="16"/>
        <v>0</v>
      </c>
      <c r="BP67" s="1" t="str">
        <f t="shared" si="17"/>
        <v/>
      </c>
      <c r="BQ67" s="1">
        <f t="shared" si="18"/>
        <v>0</v>
      </c>
      <c r="BR67" s="1" t="str">
        <f t="shared" si="19"/>
        <v/>
      </c>
      <c r="BS67" s="1">
        <f t="shared" si="20"/>
        <v>0</v>
      </c>
      <c r="BT67" s="1" t="str">
        <f t="shared" si="21"/>
        <v/>
      </c>
      <c r="CV67" s="1">
        <f t="shared" si="22"/>
        <v>0</v>
      </c>
      <c r="DJ67" s="1">
        <f t="shared" si="23"/>
        <v>0</v>
      </c>
      <c r="FV67" s="1" t="s">
        <v>2449</v>
      </c>
    </row>
    <row r="68" spans="1:178" s="1" customFormat="1" ht="19.95" customHeight="1">
      <c r="A68" s="1" t="s">
        <v>1941</v>
      </c>
      <c r="B68" s="1" t="s">
        <v>2018</v>
      </c>
      <c r="C68" s="1" t="s">
        <v>2592</v>
      </c>
      <c r="D68" s="1" t="s">
        <v>2030</v>
      </c>
      <c r="E68" s="1" t="s">
        <v>2014</v>
      </c>
      <c r="G68" s="1" t="s">
        <v>1388</v>
      </c>
      <c r="K68" s="1" t="s">
        <v>1535</v>
      </c>
      <c r="L68" s="1" t="s">
        <v>1536</v>
      </c>
      <c r="M68" s="1" t="s">
        <v>2234</v>
      </c>
      <c r="N68" s="1" t="s">
        <v>1537</v>
      </c>
      <c r="O68" s="1" t="s">
        <v>2235</v>
      </c>
      <c r="P68" s="1" t="s">
        <v>2236</v>
      </c>
      <c r="Q68" s="1" t="s">
        <v>1506</v>
      </c>
      <c r="S68" s="1" t="s">
        <v>2280</v>
      </c>
      <c r="T68" s="1" t="s">
        <v>475</v>
      </c>
      <c r="U68" s="1" t="s">
        <v>2327</v>
      </c>
      <c r="V68" s="1" t="s">
        <v>2328</v>
      </c>
      <c r="Y68" s="1" t="s">
        <v>683</v>
      </c>
      <c r="Z68" s="1" t="s">
        <v>2419</v>
      </c>
      <c r="BD68" s="1">
        <f t="shared" si="12"/>
        <v>0</v>
      </c>
      <c r="BF68" s="1" t="s">
        <v>846</v>
      </c>
      <c r="BG68" s="1">
        <v>1</v>
      </c>
      <c r="BJ68" s="3"/>
      <c r="BK68" s="3"/>
      <c r="BL68" s="1" t="str">
        <f t="shared" si="13"/>
        <v/>
      </c>
      <c r="BM68" s="1">
        <f t="shared" si="14"/>
        <v>0</v>
      </c>
      <c r="BN68" s="1" t="str">
        <f t="shared" si="15"/>
        <v/>
      </c>
      <c r="BO68" s="1">
        <f t="shared" si="16"/>
        <v>0</v>
      </c>
      <c r="BP68" s="1" t="str">
        <f t="shared" si="17"/>
        <v/>
      </c>
      <c r="BQ68" s="1">
        <f t="shared" si="18"/>
        <v>0</v>
      </c>
      <c r="BR68" s="1" t="str">
        <f t="shared" si="19"/>
        <v/>
      </c>
      <c r="BS68" s="1">
        <f t="shared" si="20"/>
        <v>0</v>
      </c>
      <c r="BT68" s="1" t="str">
        <f t="shared" si="21"/>
        <v/>
      </c>
      <c r="CS68" s="1">
        <v>1</v>
      </c>
      <c r="CV68" s="1">
        <f t="shared" si="22"/>
        <v>1</v>
      </c>
      <c r="CW68" s="1">
        <v>1</v>
      </c>
      <c r="CX68" s="1">
        <v>1</v>
      </c>
      <c r="DJ68" s="1">
        <f t="shared" si="23"/>
        <v>2</v>
      </c>
      <c r="DO68" s="1">
        <v>1</v>
      </c>
      <c r="DP68" s="1" t="s">
        <v>986</v>
      </c>
      <c r="DQ68" s="1">
        <v>1</v>
      </c>
      <c r="DR68" s="1" t="s">
        <v>986</v>
      </c>
      <c r="DW68" s="1">
        <v>1</v>
      </c>
      <c r="DX68" s="1">
        <v>1</v>
      </c>
      <c r="EC68" s="1">
        <v>1</v>
      </c>
      <c r="EI68" s="1">
        <v>1</v>
      </c>
      <c r="EK68" s="1">
        <v>1</v>
      </c>
      <c r="EO68" s="1">
        <v>1</v>
      </c>
      <c r="ES68" s="1">
        <v>1</v>
      </c>
      <c r="ET68" s="1">
        <v>1</v>
      </c>
      <c r="EU68" s="1">
        <v>1</v>
      </c>
      <c r="FB68" s="1">
        <v>1</v>
      </c>
      <c r="FV68" s="1" t="s">
        <v>2451</v>
      </c>
    </row>
    <row r="69" spans="1:178" s="1" customFormat="1" ht="19.95" customHeight="1">
      <c r="A69" s="1" t="s">
        <v>1941</v>
      </c>
      <c r="C69" s="1" t="s">
        <v>2005</v>
      </c>
      <c r="D69" s="1" t="s">
        <v>2006</v>
      </c>
      <c r="E69" s="1" t="s">
        <v>2007</v>
      </c>
      <c r="G69" s="1" t="s">
        <v>2071</v>
      </c>
      <c r="H69" s="1" t="s">
        <v>1210</v>
      </c>
      <c r="I69" s="1" t="s">
        <v>840</v>
      </c>
      <c r="J69" s="1" t="s">
        <v>2072</v>
      </c>
      <c r="K69" s="1" t="s">
        <v>2211</v>
      </c>
      <c r="L69" s="1" t="s">
        <v>2212</v>
      </c>
      <c r="M69" s="1" t="s">
        <v>2213</v>
      </c>
      <c r="N69" s="1" t="s">
        <v>2214</v>
      </c>
      <c r="O69" s="1" t="s">
        <v>1506</v>
      </c>
      <c r="P69" s="1" t="s">
        <v>1506</v>
      </c>
      <c r="Q69" s="1" t="s">
        <v>1506</v>
      </c>
      <c r="S69" s="1" t="s">
        <v>2281</v>
      </c>
      <c r="T69" s="1" t="s">
        <v>2282</v>
      </c>
      <c r="U69" s="1" t="s">
        <v>2319</v>
      </c>
      <c r="V69" s="1" t="s">
        <v>1507</v>
      </c>
      <c r="Y69" s="1" t="s">
        <v>2363</v>
      </c>
      <c r="Z69" s="1" t="s">
        <v>2409</v>
      </c>
      <c r="AZ69" s="1">
        <v>1</v>
      </c>
      <c r="BD69" s="1">
        <f t="shared" ref="BD69" si="24">SUM(AA69:BC69)</f>
        <v>1</v>
      </c>
      <c r="BE69" s="1" t="s">
        <v>869</v>
      </c>
      <c r="BF69" s="1" t="s">
        <v>840</v>
      </c>
      <c r="BI69" s="1">
        <v>1</v>
      </c>
      <c r="BJ69" s="3"/>
      <c r="BK69" s="3"/>
      <c r="BL69" s="1" t="str">
        <f t="shared" ref="BL69" si="25">IF(BM69&gt;0,1,"")</f>
        <v/>
      </c>
      <c r="BM69" s="1">
        <f t="shared" si="14"/>
        <v>0</v>
      </c>
      <c r="BN69" s="1" t="str">
        <f t="shared" ref="BN69" si="26">IF(BO69&gt;0,1,"")</f>
        <v/>
      </c>
      <c r="BO69" s="1">
        <f t="shared" si="16"/>
        <v>0</v>
      </c>
      <c r="BP69" s="1" t="str">
        <f t="shared" ref="BP69" si="27">IF(BQ69&gt;0,1,"")</f>
        <v/>
      </c>
      <c r="BQ69" s="1">
        <f t="shared" si="18"/>
        <v>0</v>
      </c>
      <c r="BR69" s="1" t="str">
        <f t="shared" ref="BR69" si="28">IF(BS69&gt;0,1,"")</f>
        <v/>
      </c>
      <c r="BS69" s="1">
        <f t="shared" si="20"/>
        <v>0</v>
      </c>
      <c r="BT69" s="1" t="str">
        <f t="shared" si="21"/>
        <v/>
      </c>
      <c r="CV69" s="1">
        <f t="shared" si="22"/>
        <v>0</v>
      </c>
      <c r="DJ69" s="1">
        <f t="shared" si="23"/>
        <v>0</v>
      </c>
      <c r="FV69" s="1" t="s">
        <v>2451</v>
      </c>
    </row>
    <row r="70" spans="1:178">
      <c r="A70" s="1" t="s">
        <v>1941</v>
      </c>
      <c r="B70" s="1">
        <v>76</v>
      </c>
      <c r="C70" s="1" t="s">
        <v>241</v>
      </c>
      <c r="D70" s="1" t="s">
        <v>242</v>
      </c>
      <c r="E70" s="1" t="s">
        <v>180</v>
      </c>
      <c r="F70" s="1"/>
      <c r="G70" s="1" t="s">
        <v>1400</v>
      </c>
      <c r="H70" s="1" t="s">
        <v>1204</v>
      </c>
      <c r="I70" s="1" t="s">
        <v>1207</v>
      </c>
      <c r="J70" s="1" t="s">
        <v>1248</v>
      </c>
      <c r="K70" s="1" t="s">
        <v>1573</v>
      </c>
      <c r="L70" s="1" t="s">
        <v>1507</v>
      </c>
      <c r="M70" s="1" t="s">
        <v>1574</v>
      </c>
      <c r="N70" s="1" t="s">
        <v>1575</v>
      </c>
      <c r="O70" s="1" t="s">
        <v>1576</v>
      </c>
      <c r="P70" s="1" t="s">
        <v>1577</v>
      </c>
      <c r="Q70" s="1" t="s">
        <v>1506</v>
      </c>
      <c r="R70" s="1"/>
      <c r="S70" s="1" t="s">
        <v>470</v>
      </c>
      <c r="T70" s="1" t="s">
        <v>473</v>
      </c>
      <c r="U70" s="1" t="s">
        <v>504</v>
      </c>
      <c r="V70" s="1" t="s">
        <v>505</v>
      </c>
      <c r="W70" s="1" t="s">
        <v>181</v>
      </c>
      <c r="X70" s="1" t="s">
        <v>194</v>
      </c>
      <c r="Y70" s="1" t="s">
        <v>2509</v>
      </c>
      <c r="Z70" s="1" t="s">
        <v>753</v>
      </c>
      <c r="AA70" s="1"/>
      <c r="AB70" s="1"/>
      <c r="AC70" s="1"/>
      <c r="AD70" s="1"/>
      <c r="AE70" s="1"/>
      <c r="AF70" s="1">
        <v>1</v>
      </c>
      <c r="AG70" s="1"/>
      <c r="AH70" s="1"/>
      <c r="AI70" s="1"/>
      <c r="AJ70" s="1"/>
      <c r="AK70" s="1"/>
      <c r="AL70" s="1"/>
      <c r="AM70" s="1"/>
      <c r="AN70" s="1"/>
      <c r="AO70" s="1"/>
      <c r="AP70" s="1"/>
      <c r="AQ70" s="1"/>
      <c r="AR70" s="1"/>
      <c r="AS70" s="1"/>
      <c r="AT70" s="1"/>
      <c r="AU70" s="1"/>
      <c r="AV70" s="1"/>
      <c r="AW70" s="1"/>
      <c r="AX70" s="1"/>
      <c r="AY70" s="1">
        <v>1</v>
      </c>
      <c r="AZ70" s="1"/>
      <c r="BA70" s="1"/>
      <c r="BB70" s="1"/>
      <c r="BC70" s="1"/>
      <c r="BD70" s="1">
        <v>2</v>
      </c>
      <c r="BE70" s="1" t="s">
        <v>869</v>
      </c>
      <c r="BF70" s="1" t="s">
        <v>30</v>
      </c>
      <c r="BG70" s="1"/>
      <c r="BH70" s="1"/>
      <c r="BI70" s="1">
        <v>1</v>
      </c>
      <c r="BJ70" s="3"/>
      <c r="BK70" s="3"/>
      <c r="BL70" s="1" t="s">
        <v>986</v>
      </c>
      <c r="BM70" s="1" t="s">
        <v>986</v>
      </c>
      <c r="BN70" s="1" t="s">
        <v>986</v>
      </c>
      <c r="BO70" s="1" t="s">
        <v>986</v>
      </c>
      <c r="BP70" s="1">
        <v>0</v>
      </c>
      <c r="BQ70" s="1" t="s">
        <v>2600</v>
      </c>
      <c r="BR70" s="1"/>
      <c r="BS70" s="1"/>
      <c r="BT70" s="1"/>
      <c r="BU70" s="1"/>
      <c r="BV70" s="1"/>
      <c r="BW70" s="1"/>
      <c r="BX70" s="1"/>
      <c r="BY70" s="1"/>
      <c r="BZ70" s="1"/>
      <c r="CA70" s="1"/>
      <c r="CB70" s="1"/>
      <c r="CC70" s="1"/>
      <c r="CD70" s="1"/>
      <c r="CE70" s="1"/>
      <c r="CF70" s="1" t="s">
        <v>901</v>
      </c>
      <c r="CG70" s="1"/>
      <c r="CH70" s="1"/>
      <c r="CI70" s="1"/>
      <c r="CJ70" s="1"/>
      <c r="CK70" s="1"/>
      <c r="CL70" s="1"/>
      <c r="CM70" s="1"/>
      <c r="CN70" s="1"/>
      <c r="CO70" s="1"/>
      <c r="CP70" s="1"/>
      <c r="CQ70" s="1"/>
      <c r="CR70" s="1"/>
      <c r="CS70" s="1">
        <v>0</v>
      </c>
      <c r="CT70" s="1"/>
      <c r="CU70" s="1"/>
      <c r="CV70" s="1"/>
      <c r="CW70" s="1"/>
      <c r="CX70" s="1"/>
      <c r="CY70" s="1"/>
      <c r="CZ70" s="1"/>
      <c r="DA70" s="1"/>
      <c r="DB70" s="1"/>
      <c r="DC70" s="1"/>
      <c r="DD70" s="1"/>
      <c r="DE70" s="1"/>
      <c r="DF70" s="1"/>
      <c r="DG70" s="1">
        <v>0</v>
      </c>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v>1</v>
      </c>
      <c r="FH70" s="1">
        <v>1</v>
      </c>
      <c r="FI70" s="1">
        <v>1</v>
      </c>
      <c r="FJ70" s="1"/>
      <c r="FK70" s="1"/>
      <c r="FL70" s="1">
        <v>1</v>
      </c>
      <c r="FM70" s="1"/>
      <c r="FN70" s="1">
        <v>1</v>
      </c>
      <c r="FO70" s="1"/>
      <c r="FP70" s="1"/>
      <c r="FQ70" s="1"/>
      <c r="FR70" s="1"/>
      <c r="FS70" s="1" t="s">
        <v>2449</v>
      </c>
      <c r="FT70" s="1"/>
      <c r="FU70" s="1"/>
      <c r="FV70" s="1"/>
    </row>
    <row r="71" spans="1:178">
      <c r="A71" s="1" t="s">
        <v>1941</v>
      </c>
      <c r="B71" s="8">
        <v>267</v>
      </c>
      <c r="C71" s="8" t="s">
        <v>297</v>
      </c>
      <c r="D71" s="8" t="s">
        <v>298</v>
      </c>
      <c r="E71" s="8" t="s">
        <v>172</v>
      </c>
      <c r="F71" s="8"/>
      <c r="G71" s="8"/>
      <c r="H71" s="8" t="s">
        <v>1289</v>
      </c>
      <c r="I71" s="8" t="s">
        <v>1290</v>
      </c>
      <c r="J71" s="8" t="s">
        <v>1291</v>
      </c>
      <c r="K71" s="8" t="s">
        <v>1686</v>
      </c>
      <c r="L71" s="8" t="s">
        <v>1687</v>
      </c>
      <c r="M71" s="8" t="s">
        <v>1688</v>
      </c>
      <c r="N71" s="8" t="s">
        <v>1689</v>
      </c>
      <c r="O71" s="8" t="s">
        <v>1690</v>
      </c>
      <c r="P71" s="8" t="s">
        <v>1691</v>
      </c>
      <c r="Q71" s="8" t="s">
        <v>1506</v>
      </c>
      <c r="R71" s="8"/>
      <c r="S71" s="8" t="s">
        <v>470</v>
      </c>
      <c r="T71" s="8" t="s">
        <v>473</v>
      </c>
      <c r="U71" s="8" t="s">
        <v>554</v>
      </c>
      <c r="V71" s="8" t="s">
        <v>555</v>
      </c>
      <c r="W71" s="8" t="s">
        <v>181</v>
      </c>
      <c r="X71" s="8" t="s">
        <v>194</v>
      </c>
      <c r="Y71" s="8" t="s">
        <v>697</v>
      </c>
      <c r="Z71" s="8" t="s">
        <v>2491</v>
      </c>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v>1</v>
      </c>
      <c r="BC71" s="8"/>
      <c r="BD71" s="8">
        <f t="shared" ref="BD71" si="29">SUM(AA71:BC71)</f>
        <v>1</v>
      </c>
      <c r="BE71" s="8" t="s">
        <v>886</v>
      </c>
      <c r="BF71" s="8" t="s">
        <v>860</v>
      </c>
      <c r="BG71" s="8"/>
      <c r="BH71" s="8"/>
      <c r="BI71" s="8">
        <v>1</v>
      </c>
      <c r="BJ71" s="9"/>
      <c r="BK71" s="9"/>
      <c r="BL71" s="8" t="str">
        <f t="shared" ref="BL71:BL72" si="30">IF(BM71&gt;0,1,"")</f>
        <v/>
      </c>
      <c r="BM71" s="8">
        <f t="shared" ref="BM71:BM72" si="31">SUM(BU71,BZ71,CE71)</f>
        <v>0</v>
      </c>
      <c r="BN71" s="8" t="str">
        <f t="shared" ref="BN71:BN72" si="32">IF(BO71&gt;0,1,"")</f>
        <v/>
      </c>
      <c r="BO71" s="8">
        <f t="shared" ref="BO71:BO72" si="33">SUM(BV71,CA71,CF71)</f>
        <v>0</v>
      </c>
      <c r="BP71" s="8" t="str">
        <f t="shared" ref="BP71:BP72" si="34">IF(BQ71&gt;0,1,"")</f>
        <v/>
      </c>
      <c r="BQ71" s="8">
        <f t="shared" ref="BQ71:BQ72" si="35">SUM(BW71,CB71,CG71)</f>
        <v>0</v>
      </c>
      <c r="BR71" s="8" t="str">
        <f t="shared" ref="BR71:BR72" si="36">IF(BS71&gt;0,1,"")</f>
        <v/>
      </c>
      <c r="BS71" s="8">
        <f t="shared" ref="BS71:BS72" si="37">SUM(BX71,CC71,CH71)</f>
        <v>0</v>
      </c>
      <c r="BT71" s="8" t="str">
        <f t="shared" ref="BT71:BT72" si="38">CONCATENATE(BY71,CD71,CI71)</f>
        <v/>
      </c>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f t="shared" ref="CV71:CV72" si="39">SUM(CJ71:CT71)</f>
        <v>0</v>
      </c>
      <c r="CW71" s="8"/>
      <c r="CX71" s="8"/>
      <c r="CY71" s="8"/>
      <c r="CZ71" s="8"/>
      <c r="DA71" s="8"/>
      <c r="DB71" s="8"/>
      <c r="DC71" s="8"/>
      <c r="DD71" s="8"/>
      <c r="DE71" s="8"/>
      <c r="DF71" s="8"/>
      <c r="DG71" s="8"/>
      <c r="DH71" s="8"/>
      <c r="DI71" s="8"/>
      <c r="DJ71" s="8">
        <f t="shared" ref="DJ71:DJ72" si="40">SUM(CW71:DH71)</f>
        <v>0</v>
      </c>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v>1</v>
      </c>
      <c r="FR71" s="8"/>
      <c r="FS71" s="8"/>
      <c r="FT71" s="8"/>
      <c r="FU71" s="8"/>
      <c r="FV71" s="8" t="s">
        <v>2448</v>
      </c>
    </row>
    <row r="72" spans="1:178">
      <c r="A72" s="1" t="s">
        <v>1941</v>
      </c>
      <c r="B72" s="8">
        <v>18</v>
      </c>
      <c r="C72" s="8" t="s">
        <v>214</v>
      </c>
      <c r="D72" s="8" t="s">
        <v>215</v>
      </c>
      <c r="E72" s="8" t="s">
        <v>458</v>
      </c>
      <c r="F72" s="8"/>
      <c r="G72" s="8" t="s">
        <v>1378</v>
      </c>
      <c r="H72" s="8" t="s">
        <v>1216</v>
      </c>
      <c r="I72" s="8" t="s">
        <v>1217</v>
      </c>
      <c r="J72" s="8" t="s">
        <v>1218</v>
      </c>
      <c r="K72" s="8" t="s">
        <v>1208</v>
      </c>
      <c r="L72" s="8" t="s">
        <v>560</v>
      </c>
      <c r="M72" s="8" t="s">
        <v>560</v>
      </c>
      <c r="N72" s="8" t="s">
        <v>1521</v>
      </c>
      <c r="O72" s="8" t="s">
        <v>1506</v>
      </c>
      <c r="P72" s="8" t="s">
        <v>1506</v>
      </c>
      <c r="Q72" s="8" t="s">
        <v>1506</v>
      </c>
      <c r="R72" s="8"/>
      <c r="S72" s="8" t="s">
        <v>470</v>
      </c>
      <c r="T72" s="8" t="s">
        <v>475</v>
      </c>
      <c r="U72" s="8" t="s">
        <v>484</v>
      </c>
      <c r="V72" s="8" t="s">
        <v>481</v>
      </c>
      <c r="W72" s="8" t="s">
        <v>189</v>
      </c>
      <c r="X72" s="8" t="s">
        <v>199</v>
      </c>
      <c r="Y72" s="8" t="s">
        <v>672</v>
      </c>
      <c r="Z72" s="8" t="s">
        <v>2512</v>
      </c>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v>1</v>
      </c>
      <c r="BC72" s="8">
        <v>1</v>
      </c>
      <c r="BD72" s="8">
        <f t="shared" ref="BD72" si="41">SUM(AA72:BC72)</f>
        <v>2</v>
      </c>
      <c r="BE72" s="8" t="s">
        <v>872</v>
      </c>
      <c r="BF72" s="8" t="s">
        <v>842</v>
      </c>
      <c r="BG72" s="8"/>
      <c r="BH72" s="8"/>
      <c r="BI72" s="8"/>
      <c r="BJ72" s="9"/>
      <c r="BK72" s="9"/>
      <c r="BL72" s="8" t="str">
        <f t="shared" si="30"/>
        <v/>
      </c>
      <c r="BM72" s="1">
        <f t="shared" si="31"/>
        <v>0</v>
      </c>
      <c r="BN72" s="8" t="str">
        <f t="shared" si="32"/>
        <v/>
      </c>
      <c r="BO72" s="1">
        <f t="shared" si="33"/>
        <v>0</v>
      </c>
      <c r="BP72" s="8" t="str">
        <f t="shared" si="34"/>
        <v/>
      </c>
      <c r="BQ72" s="1">
        <f t="shared" si="35"/>
        <v>0</v>
      </c>
      <c r="BR72" s="8" t="str">
        <f t="shared" si="36"/>
        <v/>
      </c>
      <c r="BS72" s="8">
        <f t="shared" si="37"/>
        <v>0</v>
      </c>
      <c r="BT72" s="8" t="str">
        <f t="shared" si="38"/>
        <v/>
      </c>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f t="shared" si="39"/>
        <v>0</v>
      </c>
      <c r="CW72" s="8"/>
      <c r="CX72" s="8"/>
      <c r="CY72" s="8"/>
      <c r="CZ72" s="8"/>
      <c r="DA72" s="8"/>
      <c r="DB72" s="8"/>
      <c r="DC72" s="8"/>
      <c r="DD72" s="8"/>
      <c r="DE72" s="8"/>
      <c r="DF72" s="8"/>
      <c r="DG72" s="8"/>
      <c r="DH72" s="8"/>
      <c r="DI72" s="8"/>
      <c r="DJ72" s="8">
        <f t="shared" si="40"/>
        <v>0</v>
      </c>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t="s">
        <v>2451</v>
      </c>
    </row>
    <row r="73" spans="1:178">
      <c r="A73" s="1" t="s">
        <v>1941</v>
      </c>
      <c r="B73" s="8">
        <v>702</v>
      </c>
      <c r="C73" s="8" t="s">
        <v>2561</v>
      </c>
      <c r="D73" s="8" t="s">
        <v>2562</v>
      </c>
      <c r="E73" s="8" t="s">
        <v>179</v>
      </c>
      <c r="F73" s="8"/>
      <c r="G73" s="8" t="s">
        <v>2563</v>
      </c>
      <c r="H73" s="8" t="s">
        <v>2531</v>
      </c>
      <c r="I73" s="8" t="s">
        <v>2564</v>
      </c>
      <c r="J73" s="8" t="s">
        <v>2565</v>
      </c>
      <c r="K73" s="8" t="s">
        <v>2566</v>
      </c>
      <c r="L73" s="8" t="s">
        <v>2532</v>
      </c>
      <c r="M73" s="8" t="s">
        <v>2532</v>
      </c>
      <c r="N73" s="8" t="s">
        <v>2532</v>
      </c>
      <c r="O73" s="8" t="s">
        <v>2532</v>
      </c>
      <c r="P73" s="8" t="s">
        <v>2532</v>
      </c>
      <c r="Q73" s="8" t="s">
        <v>2567</v>
      </c>
      <c r="R73" s="10" t="s">
        <v>2568</v>
      </c>
      <c r="S73" s="8" t="s">
        <v>2534</v>
      </c>
      <c r="T73" s="8" t="s">
        <v>2569</v>
      </c>
      <c r="U73" s="8" t="s">
        <v>2536</v>
      </c>
      <c r="V73" s="8" t="s">
        <v>2536</v>
      </c>
      <c r="W73" s="8" t="s">
        <v>183</v>
      </c>
      <c r="X73" s="8" t="s">
        <v>191</v>
      </c>
      <c r="Y73" s="8" t="s">
        <v>2572</v>
      </c>
      <c r="Z73" s="10" t="s">
        <v>2570</v>
      </c>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v>1</v>
      </c>
      <c r="BA73" s="8"/>
      <c r="BB73" s="8"/>
      <c r="BC73" s="8"/>
      <c r="BD73" s="8">
        <v>1</v>
      </c>
      <c r="BE73" s="8" t="s">
        <v>2564</v>
      </c>
      <c r="BF73" s="8" t="s">
        <v>2571</v>
      </c>
      <c r="BG73" s="8"/>
      <c r="BH73" s="8"/>
      <c r="BI73" s="8"/>
      <c r="BJ73" s="9"/>
      <c r="BK73" s="9"/>
      <c r="BL73" s="8"/>
      <c r="BM73" s="8"/>
      <c r="BN73" s="8"/>
      <c r="BO73" s="8"/>
      <c r="BP73" s="8"/>
      <c r="BQ73" s="8"/>
      <c r="BR73" s="8"/>
      <c r="BS73" s="8"/>
      <c r="BT73" s="8"/>
      <c r="BU73" s="8"/>
      <c r="BV73" s="8"/>
      <c r="BW73" s="8"/>
      <c r="BX73" s="8"/>
      <c r="BY73" s="8"/>
      <c r="BZ73" s="8"/>
      <c r="CA73" s="8"/>
      <c r="CB73" s="8"/>
      <c r="CC73" s="8"/>
      <c r="CD73" s="8"/>
      <c r="CE73" s="8"/>
      <c r="CF73" s="8" t="s">
        <v>2538</v>
      </c>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11" t="s">
        <v>2452</v>
      </c>
      <c r="FT73" s="1"/>
      <c r="FU73" s="1"/>
      <c r="FV73" s="1"/>
    </row>
    <row r="74" spans="1:178">
      <c r="A74" s="1" t="s">
        <v>1941</v>
      </c>
      <c r="B74" s="8">
        <v>698</v>
      </c>
      <c r="C74" s="8" t="s">
        <v>2542</v>
      </c>
      <c r="D74" s="8" t="s">
        <v>2543</v>
      </c>
      <c r="E74" s="8" t="s">
        <v>179</v>
      </c>
      <c r="F74" s="8"/>
      <c r="G74" s="8" t="s">
        <v>2544</v>
      </c>
      <c r="H74" s="8" t="s">
        <v>2531</v>
      </c>
      <c r="I74" s="8" t="s">
        <v>2545</v>
      </c>
      <c r="J74" s="8" t="s">
        <v>2546</v>
      </c>
      <c r="K74" s="8" t="s">
        <v>2532</v>
      </c>
      <c r="L74" s="8" t="s">
        <v>2532</v>
      </c>
      <c r="M74" s="8" t="s">
        <v>2532</v>
      </c>
      <c r="N74" s="8" t="s">
        <v>2601</v>
      </c>
      <c r="O74" s="8" t="s">
        <v>2532</v>
      </c>
      <c r="P74" s="8" t="s">
        <v>2532</v>
      </c>
      <c r="Q74" s="8" t="s">
        <v>2532</v>
      </c>
      <c r="R74" s="10" t="s">
        <v>2547</v>
      </c>
      <c r="S74" s="8" t="s">
        <v>2534</v>
      </c>
      <c r="T74" s="8" t="s">
        <v>2535</v>
      </c>
      <c r="U74" s="8" t="s">
        <v>2536</v>
      </c>
      <c r="V74" s="8" t="s">
        <v>2536</v>
      </c>
      <c r="W74" s="8" t="s">
        <v>183</v>
      </c>
      <c r="X74" s="8" t="s">
        <v>191</v>
      </c>
      <c r="Y74" s="8" t="s">
        <v>2572</v>
      </c>
      <c r="Z74" s="10" t="s">
        <v>2548</v>
      </c>
      <c r="AA74" s="8"/>
      <c r="AB74" s="8"/>
      <c r="AC74" s="8"/>
      <c r="AD74" s="8"/>
      <c r="AE74" s="8"/>
      <c r="AF74" s="8"/>
      <c r="AG74" s="8"/>
      <c r="AH74" s="8"/>
      <c r="AI74" s="8"/>
      <c r="AJ74" s="8"/>
      <c r="AK74" s="8"/>
      <c r="AL74" s="8"/>
      <c r="AM74" s="8"/>
      <c r="AN74" s="8"/>
      <c r="AO74" s="8"/>
      <c r="AP74" s="8"/>
      <c r="AQ74" s="8">
        <v>1</v>
      </c>
      <c r="AR74" s="8"/>
      <c r="AS74" s="8"/>
      <c r="AT74" s="8"/>
      <c r="AU74" s="8"/>
      <c r="AV74" s="8"/>
      <c r="AW74" s="8"/>
      <c r="AX74" s="8"/>
      <c r="AY74" s="8"/>
      <c r="AZ74" s="8"/>
      <c r="BA74" s="8"/>
      <c r="BB74" s="8"/>
      <c r="BC74" s="8"/>
      <c r="BD74" s="8">
        <f t="shared" ref="BD74:BD76" si="42">SUM(AA74:BC74)</f>
        <v>1</v>
      </c>
      <c r="BE74" s="8" t="s">
        <v>2549</v>
      </c>
      <c r="BF74" s="8" t="s">
        <v>41</v>
      </c>
      <c r="BG74" s="8"/>
      <c r="BH74" s="8"/>
      <c r="BI74" s="8"/>
      <c r="BJ74" s="9"/>
      <c r="BK74" s="9"/>
      <c r="BL74" s="8"/>
      <c r="BM74" s="8">
        <f t="shared" ref="BM74:BM76" si="43">SUM(BU74,BZ74,CE74)</f>
        <v>0</v>
      </c>
      <c r="BN74" s="8"/>
      <c r="BO74" s="8">
        <f t="shared" ref="BO74:BO76" si="44">SUM(BV74,CA74,CF74)</f>
        <v>0</v>
      </c>
      <c r="BP74" s="8"/>
      <c r="BQ74" s="8">
        <f t="shared" ref="BQ74:BQ76" si="45">SUM(BW74,CB74,CG74)</f>
        <v>0</v>
      </c>
      <c r="BR74" s="8"/>
      <c r="BS74" s="8"/>
      <c r="BT74" s="8"/>
      <c r="BU74" s="8"/>
      <c r="BV74" s="8"/>
      <c r="BW74" s="8"/>
      <c r="BX74" s="8"/>
      <c r="BY74" s="8"/>
      <c r="BZ74" s="8"/>
      <c r="CA74" s="8"/>
      <c r="CB74" s="8"/>
      <c r="CC74" s="8"/>
      <c r="CD74" s="8"/>
      <c r="CE74" s="8"/>
      <c r="CF74" s="8"/>
      <c r="CG74" s="8"/>
      <c r="CH74" s="8"/>
      <c r="CI74" s="8" t="s">
        <v>2538</v>
      </c>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11" t="s">
        <v>2452</v>
      </c>
    </row>
    <row r="75" spans="1:178">
      <c r="A75" s="1" t="s">
        <v>1941</v>
      </c>
      <c r="B75" s="8">
        <v>699</v>
      </c>
      <c r="C75" s="8" t="s">
        <v>2550</v>
      </c>
      <c r="D75" s="8" t="s">
        <v>2551</v>
      </c>
      <c r="E75" s="8" t="s">
        <v>179</v>
      </c>
      <c r="F75" s="8"/>
      <c r="G75" s="8" t="s">
        <v>2552</v>
      </c>
      <c r="H75" s="8" t="s">
        <v>2531</v>
      </c>
      <c r="I75" s="8" t="s">
        <v>2540</v>
      </c>
      <c r="J75" s="8" t="s">
        <v>2553</v>
      </c>
      <c r="K75" s="8" t="s">
        <v>2532</v>
      </c>
      <c r="L75" s="8" t="s">
        <v>2532</v>
      </c>
      <c r="M75" s="8" t="s">
        <v>2532</v>
      </c>
      <c r="N75" s="8" t="s">
        <v>2532</v>
      </c>
      <c r="O75" s="8" t="s">
        <v>2532</v>
      </c>
      <c r="P75" s="8" t="s">
        <v>2532</v>
      </c>
      <c r="Q75" s="8" t="s">
        <v>2532</v>
      </c>
      <c r="R75" s="10" t="s">
        <v>2533</v>
      </c>
      <c r="S75" s="8" t="s">
        <v>2534</v>
      </c>
      <c r="T75" s="8" t="s">
        <v>2535</v>
      </c>
      <c r="U75" s="8" t="s">
        <v>2536</v>
      </c>
      <c r="V75" s="8" t="s">
        <v>2536</v>
      </c>
      <c r="W75" s="8" t="s">
        <v>183</v>
      </c>
      <c r="X75" s="8" t="s">
        <v>191</v>
      </c>
      <c r="Y75" s="8" t="s">
        <v>2572</v>
      </c>
      <c r="Z75" s="10" t="s">
        <v>2537</v>
      </c>
      <c r="AA75" s="8">
        <v>1</v>
      </c>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f t="shared" si="42"/>
        <v>1</v>
      </c>
      <c r="BE75" s="8" t="s">
        <v>2539</v>
      </c>
      <c r="BF75" s="12" t="s">
        <v>2541</v>
      </c>
      <c r="BG75" s="8"/>
      <c r="BH75" s="8"/>
      <c r="BI75" s="8"/>
      <c r="BJ75" s="9"/>
      <c r="BK75" s="9"/>
      <c r="BL75" s="8"/>
      <c r="BM75" s="8">
        <f t="shared" si="43"/>
        <v>0</v>
      </c>
      <c r="BN75" s="8"/>
      <c r="BO75" s="8">
        <f t="shared" si="44"/>
        <v>0</v>
      </c>
      <c r="BP75" s="8"/>
      <c r="BQ75" s="8">
        <f t="shared" si="45"/>
        <v>0</v>
      </c>
      <c r="BR75" s="8"/>
      <c r="BS75" s="8"/>
      <c r="BT75" s="8"/>
      <c r="BU75" s="8"/>
      <c r="BV75" s="8"/>
      <c r="BW75" s="8"/>
      <c r="BX75" s="8"/>
      <c r="BY75" s="8"/>
      <c r="BZ75" s="8"/>
      <c r="CA75" s="8"/>
      <c r="CB75" s="8"/>
      <c r="CC75" s="8"/>
      <c r="CD75" s="8"/>
      <c r="CE75" s="8"/>
      <c r="CF75" s="8"/>
      <c r="CG75" s="8"/>
      <c r="CH75" s="8"/>
      <c r="CI75" s="8" t="s">
        <v>2538</v>
      </c>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11" t="s">
        <v>2452</v>
      </c>
    </row>
    <row r="76" spans="1:178">
      <c r="A76" s="1" t="s">
        <v>1941</v>
      </c>
      <c r="B76" s="8">
        <v>700</v>
      </c>
      <c r="C76" s="8" t="s">
        <v>2554</v>
      </c>
      <c r="D76" s="8" t="s">
        <v>2555</v>
      </c>
      <c r="E76" s="8" t="s">
        <v>179</v>
      </c>
      <c r="F76" s="8"/>
      <c r="G76" s="8" t="s">
        <v>2556</v>
      </c>
      <c r="H76" s="8" t="s">
        <v>2531</v>
      </c>
      <c r="I76" s="8" t="s">
        <v>1212</v>
      </c>
      <c r="J76" s="8" t="s">
        <v>2557</v>
      </c>
      <c r="K76" s="8" t="s">
        <v>2532</v>
      </c>
      <c r="L76" s="8" t="s">
        <v>2532</v>
      </c>
      <c r="M76" s="8" t="s">
        <v>2532</v>
      </c>
      <c r="N76" s="8" t="s">
        <v>2532</v>
      </c>
      <c r="O76" s="8" t="s">
        <v>2532</v>
      </c>
      <c r="P76" s="8" t="s">
        <v>2532</v>
      </c>
      <c r="Q76" s="8" t="s">
        <v>2558</v>
      </c>
      <c r="R76" s="10" t="s">
        <v>2559</v>
      </c>
      <c r="S76" s="8" t="s">
        <v>2534</v>
      </c>
      <c r="T76" s="8" t="s">
        <v>2535</v>
      </c>
      <c r="U76" s="8" t="s">
        <v>2536</v>
      </c>
      <c r="V76" s="8" t="s">
        <v>2536</v>
      </c>
      <c r="W76" s="8" t="s">
        <v>183</v>
      </c>
      <c r="X76" s="8" t="s">
        <v>191</v>
      </c>
      <c r="Y76" s="8" t="s">
        <v>2572</v>
      </c>
      <c r="Z76" s="10" t="s">
        <v>2537</v>
      </c>
      <c r="AA76" s="8"/>
      <c r="AB76" s="8"/>
      <c r="AC76" s="8"/>
      <c r="AD76" s="8"/>
      <c r="AE76" s="8"/>
      <c r="AF76" s="8"/>
      <c r="AG76" s="8"/>
      <c r="AH76" s="8"/>
      <c r="AI76" s="8"/>
      <c r="AJ76" s="8"/>
      <c r="AK76" s="8"/>
      <c r="AL76" s="8"/>
      <c r="AM76" s="8"/>
      <c r="AN76" s="8"/>
      <c r="AO76" s="8"/>
      <c r="AP76" s="8"/>
      <c r="AQ76" s="8">
        <v>1</v>
      </c>
      <c r="AR76" s="8"/>
      <c r="AS76" s="8"/>
      <c r="AT76" s="8"/>
      <c r="AU76" s="8"/>
      <c r="AV76" s="8"/>
      <c r="AW76" s="8"/>
      <c r="AX76" s="8"/>
      <c r="AY76" s="8"/>
      <c r="AZ76" s="8"/>
      <c r="BA76" s="8"/>
      <c r="BB76" s="8"/>
      <c r="BC76" s="8"/>
      <c r="BD76" s="8">
        <f t="shared" si="42"/>
        <v>1</v>
      </c>
      <c r="BE76" s="8" t="s">
        <v>2549</v>
      </c>
      <c r="BF76" s="8" t="s">
        <v>2560</v>
      </c>
      <c r="BG76" s="8"/>
      <c r="BH76" s="8"/>
      <c r="BI76" s="8"/>
      <c r="BJ76" s="9"/>
      <c r="BK76" s="9"/>
      <c r="BL76" s="8"/>
      <c r="BM76" s="8">
        <f t="shared" si="43"/>
        <v>0</v>
      </c>
      <c r="BN76" s="8"/>
      <c r="BO76" s="8">
        <f t="shared" si="44"/>
        <v>0</v>
      </c>
      <c r="BP76" s="8"/>
      <c r="BQ76" s="8">
        <f t="shared" si="45"/>
        <v>0</v>
      </c>
      <c r="BR76" s="8"/>
      <c r="BS76" s="8"/>
      <c r="BT76" s="8"/>
      <c r="BU76" s="8"/>
      <c r="BV76" s="8"/>
      <c r="BW76" s="8"/>
      <c r="BX76" s="8"/>
      <c r="BY76" s="8"/>
      <c r="BZ76" s="8"/>
      <c r="CA76" s="8"/>
      <c r="CB76" s="8"/>
      <c r="CC76" s="8"/>
      <c r="CD76" s="8"/>
      <c r="CE76" s="8"/>
      <c r="CF76" s="8"/>
      <c r="CG76" s="8"/>
      <c r="CH76" s="8"/>
      <c r="CI76" s="8" t="s">
        <v>2538</v>
      </c>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11" t="s">
        <v>2452</v>
      </c>
    </row>
    <row r="77" spans="1:17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f t="shared" ref="BD77:BD78" si="46">SUM(AA77:BC77)</f>
        <v>0</v>
      </c>
      <c r="BE77" s="1"/>
      <c r="BF77" s="1"/>
      <c r="BG77" s="1"/>
      <c r="BH77" s="1"/>
      <c r="BI77" s="1"/>
      <c r="BJ77" s="3"/>
      <c r="BK77" s="3"/>
      <c r="BL77" s="1" t="str">
        <f t="shared" ref="BL77:BL78" si="47">IF(BM77&gt;0,1,"")</f>
        <v/>
      </c>
      <c r="BM77" s="1">
        <f t="shared" ref="BM77:BM78" si="48">SUM(BU77,BZ77,CE77)</f>
        <v>0</v>
      </c>
      <c r="BN77" s="1" t="str">
        <f t="shared" ref="BN77:BN78" si="49">IF(BO77&gt;0,1,"")</f>
        <v/>
      </c>
      <c r="BO77" s="1">
        <f t="shared" ref="BO77:BO78" si="50">SUM(BV77,CA77,CF77)</f>
        <v>0</v>
      </c>
      <c r="BP77" s="1" t="str">
        <f t="shared" ref="BP77:BP78" si="51">IF(BQ77&gt;0,1,"")</f>
        <v/>
      </c>
      <c r="BQ77" s="1">
        <f t="shared" ref="BQ77:BQ78" si="52">SUM(BW77,CB77,CG77)</f>
        <v>0</v>
      </c>
      <c r="BR77" s="1" t="str">
        <f t="shared" ref="BR77:BR78" si="53">IF(BS77&gt;0,1,"")</f>
        <v/>
      </c>
      <c r="BS77" s="1">
        <f t="shared" ref="BS77:BS78" si="54">SUM(BX77,CC77,CH77)</f>
        <v>0</v>
      </c>
      <c r="BT77" s="1" t="str">
        <f t="shared" ref="BT77:BT78" si="55">CONCATENATE(BY77,CD77,CI77)</f>
        <v/>
      </c>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f t="shared" ref="CV77:CV78" si="56">SUM(CJ77:CT77)</f>
        <v>0</v>
      </c>
      <c r="CW77" s="1"/>
      <c r="CX77" s="1"/>
      <c r="CY77" s="1"/>
      <c r="CZ77" s="1"/>
      <c r="DA77" s="1"/>
      <c r="DB77" s="1"/>
      <c r="DC77" s="1"/>
      <c r="DD77" s="1"/>
      <c r="DE77" s="1"/>
      <c r="DF77" s="1"/>
      <c r="DG77" s="1"/>
      <c r="DH77" s="1"/>
      <c r="DI77" s="1"/>
      <c r="DJ77" s="1">
        <f t="shared" ref="DJ77:DJ78" si="57">SUM(CW77:DH77)</f>
        <v>0</v>
      </c>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row>
    <row r="78" spans="1:1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f t="shared" si="46"/>
        <v>0</v>
      </c>
      <c r="BE78" s="1"/>
      <c r="BF78" s="1"/>
      <c r="BG78" s="1"/>
      <c r="BH78" s="1"/>
      <c r="BI78" s="1"/>
      <c r="BJ78" s="3"/>
      <c r="BK78" s="3"/>
      <c r="BL78" s="1" t="str">
        <f t="shared" si="47"/>
        <v/>
      </c>
      <c r="BM78" s="1">
        <f t="shared" si="48"/>
        <v>0</v>
      </c>
      <c r="BN78" s="1" t="str">
        <f t="shared" si="49"/>
        <v/>
      </c>
      <c r="BO78" s="1">
        <f t="shared" si="50"/>
        <v>0</v>
      </c>
      <c r="BP78" s="1" t="str">
        <f t="shared" si="51"/>
        <v/>
      </c>
      <c r="BQ78" s="1">
        <f t="shared" si="52"/>
        <v>0</v>
      </c>
      <c r="BR78" s="1" t="str">
        <f t="shared" si="53"/>
        <v/>
      </c>
      <c r="BS78" s="1">
        <f t="shared" si="54"/>
        <v>0</v>
      </c>
      <c r="BT78" s="1" t="str">
        <f t="shared" si="55"/>
        <v/>
      </c>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f t="shared" si="56"/>
        <v>0</v>
      </c>
      <c r="CW78" s="1"/>
      <c r="CX78" s="1"/>
      <c r="CY78" s="1"/>
      <c r="CZ78" s="1"/>
      <c r="DA78" s="1"/>
      <c r="DB78" s="1"/>
      <c r="DC78" s="1"/>
      <c r="DD78" s="1"/>
      <c r="DE78" s="1"/>
      <c r="DF78" s="1"/>
      <c r="DG78" s="1"/>
      <c r="DH78" s="1"/>
      <c r="DI78" s="1"/>
      <c r="DJ78" s="1">
        <f t="shared" si="57"/>
        <v>0</v>
      </c>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row>
  </sheetData>
  <phoneticPr fontId="7"/>
  <conditionalFormatting sqref="S6:S76">
    <cfRule type="containsText" dxfId="182" priority="2" operator="containsText" text="潜在層">
      <formula>NOT(ISERROR(SEARCH("潜在層",S6)))</formula>
    </cfRule>
    <cfRule type="containsText" dxfId="181" priority="3" operator="containsText" text="顕在層">
      <formula>NOT(ISERROR(SEARCH("顕在層",S6)))</formula>
    </cfRule>
  </conditionalFormatting>
  <conditionalFormatting sqref="BD6:BD76">
    <cfRule type="cellIs" dxfId="180" priority="1" operator="equal">
      <formula>0</formula>
    </cfRule>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支援団体等一覧</vt:lpstr>
      <vt:lpstr>個別団体録</vt:lpstr>
      <vt:lpstr>削除リスト</vt:lpstr>
      <vt:lpstr>個別団体録!Print_Area</vt:lpstr>
      <vt:lpstr>支援団体等一覧!Print_Area</vt:lpstr>
      <vt:lpstr>支援団体等一覧!Print_Titles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2024-05-15T06:42:13Z</cp:lastPrinted>
  <dcterms:created xsi:type="dcterms:W3CDTF">2023-02-28T10:04:41Z</dcterms:created>
  <dcterms:modified xsi:type="dcterms:W3CDTF">2024-08-16T03:15:39Z</dcterms:modified>
</cp:coreProperties>
</file>