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16ECDE6D-B8E3-4013-A8CF-0BDBADE1D80B}" xr6:coauthVersionLast="47" xr6:coauthVersionMax="47" xr10:uidLastSave="{00000000-0000-0000-0000-000000000000}"/>
  <bookViews>
    <workbookView xWindow="-120" yWindow="-120" windowWidth="23280" windowHeight="15150" xr2:uid="{00000000-000D-0000-FFFF-FFFF00000000}"/>
  </bookViews>
  <sheets>
    <sheet name="I　大阪市域内都市公園行政区別総括表" sheetId="1" r:id="rId1"/>
  </sheets>
  <definedNames>
    <definedName name="_xlnm.Print_Area" localSheetId="0">'I　大阪市域内都市公園行政区別総括表'!$A$1:$S$34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1" l="1"/>
  <c r="H30" i="1"/>
  <c r="H29" i="1"/>
  <c r="H8" i="1"/>
  <c r="C29" i="1" l="1"/>
  <c r="S28" i="1"/>
  <c r="N28" i="1"/>
  <c r="J28" i="1"/>
  <c r="D28" i="1"/>
  <c r="S27" i="1"/>
  <c r="N27" i="1"/>
  <c r="J27" i="1"/>
  <c r="D27" i="1"/>
  <c r="S26" i="1"/>
  <c r="N26" i="1"/>
  <c r="J26" i="1"/>
  <c r="D26" i="1"/>
  <c r="S25" i="1"/>
  <c r="R25" i="1"/>
  <c r="N25" i="1"/>
  <c r="J25" i="1"/>
  <c r="I25" i="1"/>
  <c r="H25" i="1"/>
  <c r="D25" i="1"/>
  <c r="S24" i="1"/>
  <c r="N24" i="1"/>
  <c r="J24" i="1"/>
  <c r="D24" i="1"/>
  <c r="N23" i="1"/>
  <c r="J23" i="1"/>
  <c r="D23" i="1"/>
  <c r="S22" i="1"/>
  <c r="R22" i="1"/>
  <c r="I22" i="1"/>
  <c r="H22" i="1"/>
  <c r="Q21" i="1"/>
  <c r="N21" i="1"/>
  <c r="I21" i="1"/>
  <c r="H21" i="1"/>
  <c r="D21" i="1"/>
  <c r="S20" i="1"/>
  <c r="N20" i="1"/>
  <c r="J20" i="1"/>
  <c r="D20" i="1"/>
  <c r="S19" i="1"/>
  <c r="N19" i="1"/>
  <c r="J19" i="1"/>
  <c r="D19" i="1"/>
  <c r="S18" i="1"/>
  <c r="N18" i="1"/>
  <c r="J18" i="1"/>
  <c r="D18" i="1"/>
  <c r="S17" i="1"/>
  <c r="N17" i="1"/>
  <c r="J17" i="1"/>
  <c r="D17" i="1"/>
  <c r="S16" i="1"/>
  <c r="N16" i="1"/>
  <c r="J16" i="1"/>
  <c r="D16" i="1"/>
  <c r="S15" i="1"/>
  <c r="N15" i="1"/>
  <c r="J15" i="1"/>
  <c r="D15" i="1"/>
  <c r="S14" i="1"/>
  <c r="N14" i="1"/>
  <c r="J14" i="1"/>
  <c r="D14" i="1"/>
  <c r="S13" i="1"/>
  <c r="N13" i="1"/>
  <c r="J13" i="1"/>
  <c r="D13" i="1"/>
  <c r="S12" i="1"/>
  <c r="N12" i="1"/>
  <c r="J12" i="1"/>
  <c r="D12" i="1"/>
  <c r="S11" i="1"/>
  <c r="N11" i="1"/>
  <c r="J11" i="1"/>
  <c r="D11" i="1"/>
  <c r="S10" i="1"/>
  <c r="N10" i="1"/>
  <c r="J10" i="1"/>
  <c r="D10" i="1"/>
  <c r="S9" i="1"/>
  <c r="N9" i="1"/>
  <c r="J9" i="1"/>
  <c r="D9" i="1"/>
  <c r="S8" i="1"/>
  <c r="N8" i="1"/>
  <c r="J8" i="1"/>
  <c r="D8" i="1"/>
  <c r="S7" i="1"/>
  <c r="N7" i="1"/>
  <c r="J7" i="1"/>
  <c r="D7" i="1"/>
  <c r="S6" i="1"/>
  <c r="N6" i="1"/>
  <c r="J6" i="1"/>
  <c r="D6" i="1"/>
  <c r="S5" i="1"/>
  <c r="N5" i="1"/>
  <c r="J5" i="1"/>
  <c r="D5" i="1"/>
  <c r="P29" i="1"/>
  <c r="N4" i="1"/>
  <c r="M29" i="1"/>
  <c r="L29" i="1"/>
  <c r="J4" i="1"/>
  <c r="F29" i="1"/>
  <c r="D4" i="1"/>
  <c r="G30" i="1" l="1"/>
  <c r="G29" i="1"/>
  <c r="I4" i="1"/>
  <c r="H4" i="1"/>
  <c r="Q30" i="1"/>
  <c r="S4" i="1"/>
  <c r="I5" i="1"/>
  <c r="H5" i="1"/>
  <c r="I6" i="1"/>
  <c r="H6" i="1"/>
  <c r="I7" i="1"/>
  <c r="H7" i="1"/>
  <c r="I8" i="1"/>
  <c r="I9" i="1"/>
  <c r="H9" i="1"/>
  <c r="I10" i="1"/>
  <c r="H10" i="1"/>
  <c r="I11" i="1"/>
  <c r="H11" i="1"/>
  <c r="I12" i="1"/>
  <c r="H12" i="1"/>
  <c r="I13" i="1"/>
  <c r="H13" i="1"/>
  <c r="I14" i="1"/>
  <c r="H14" i="1"/>
  <c r="I15" i="1"/>
  <c r="H15" i="1"/>
  <c r="I16" i="1"/>
  <c r="H16" i="1"/>
  <c r="I17" i="1"/>
  <c r="H17" i="1"/>
  <c r="I18" i="1"/>
  <c r="H18" i="1"/>
  <c r="I19" i="1"/>
  <c r="H19" i="1"/>
  <c r="I20" i="1"/>
  <c r="H20" i="1"/>
  <c r="S21" i="1"/>
  <c r="R21" i="1"/>
  <c r="I23" i="1"/>
  <c r="H23" i="1"/>
  <c r="Q29" i="1"/>
  <c r="I24" i="1"/>
  <c r="H24" i="1"/>
  <c r="I26" i="1"/>
  <c r="H26" i="1"/>
  <c r="I27" i="1"/>
  <c r="H27" i="1"/>
  <c r="I28" i="1"/>
  <c r="H28" i="1"/>
  <c r="I29" i="1"/>
  <c r="S29" i="1"/>
  <c r="R29" i="1"/>
  <c r="S30" i="1"/>
  <c r="R30" i="1"/>
  <c r="I30" i="1"/>
  <c r="R23" i="1"/>
  <c r="R24" i="1"/>
  <c r="S23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6" i="1"/>
  <c r="R27" i="1"/>
  <c r="R28" i="1"/>
</calcChain>
</file>

<file path=xl/sharedStrings.xml><?xml version="1.0" encoding="utf-8"?>
<sst xmlns="http://schemas.openxmlformats.org/spreadsheetml/2006/main" count="46" uniqueCount="41">
  <si>
    <t>注４　各公園数の左欄(＊付の数字)は他区にまたがるもの(外数)</t>
    <rPh sb="0" eb="1">
      <t>チュウ</t>
    </rPh>
    <rPh sb="3" eb="4">
      <t>カク</t>
    </rPh>
    <rPh sb="4" eb="6">
      <t>コウエン</t>
    </rPh>
    <rPh sb="6" eb="7">
      <t>スウ</t>
    </rPh>
    <rPh sb="8" eb="9">
      <t>サ</t>
    </rPh>
    <rPh sb="9" eb="10">
      <t>ラン</t>
    </rPh>
    <rPh sb="12" eb="13">
      <t>ツ</t>
    </rPh>
    <rPh sb="14" eb="16">
      <t>スウジ</t>
    </rPh>
    <rPh sb="18" eb="19">
      <t>ホカ</t>
    </rPh>
    <rPh sb="19" eb="20">
      <t>ク</t>
    </rPh>
    <rPh sb="28" eb="29">
      <t>ソト</t>
    </rPh>
    <rPh sb="29" eb="30">
      <t>スウ</t>
    </rPh>
    <phoneticPr fontId="3"/>
  </si>
  <si>
    <t>注３　上段は大阪市域内の面積　下段は全体面積</t>
    <rPh sb="0" eb="1">
      <t>チュウ</t>
    </rPh>
    <rPh sb="3" eb="5">
      <t>ジョウダン</t>
    </rPh>
    <rPh sb="6" eb="8">
      <t>オオサカ</t>
    </rPh>
    <rPh sb="8" eb="10">
      <t>シイキ</t>
    </rPh>
    <rPh sb="10" eb="11">
      <t>ナイ</t>
    </rPh>
    <rPh sb="12" eb="14">
      <t>メンセキ</t>
    </rPh>
    <rPh sb="15" eb="17">
      <t>ゲダン</t>
    </rPh>
    <rPh sb="18" eb="20">
      <t>ゼンタイ</t>
    </rPh>
    <rPh sb="20" eb="22">
      <t>メンセキ</t>
    </rPh>
    <phoneticPr fontId="3"/>
  </si>
  <si>
    <t>計
(注３)</t>
    <rPh sb="0" eb="1">
      <t>ケイ</t>
    </rPh>
    <rPh sb="3" eb="4">
      <t>チュウ</t>
    </rPh>
    <phoneticPr fontId="3"/>
  </si>
  <si>
    <t>西成</t>
    <rPh sb="0" eb="2">
      <t>ニシナリ</t>
    </rPh>
    <phoneticPr fontId="3"/>
  </si>
  <si>
    <t>平野</t>
    <rPh sb="0" eb="2">
      <t>ヒラノ</t>
    </rPh>
    <phoneticPr fontId="3"/>
  </si>
  <si>
    <t>東住吉</t>
    <rPh sb="0" eb="1">
      <t>ヒガシ</t>
    </rPh>
    <rPh sb="1" eb="3">
      <t>スミヨシ</t>
    </rPh>
    <phoneticPr fontId="3"/>
  </si>
  <si>
    <t>住吉</t>
    <rPh sb="0" eb="2">
      <t>スミヨシ</t>
    </rPh>
    <phoneticPr fontId="3"/>
  </si>
  <si>
    <t>住之江</t>
    <rPh sb="0" eb="3">
      <t>スミノエ</t>
    </rPh>
    <phoneticPr fontId="3"/>
  </si>
  <si>
    <t>阿倍野</t>
    <rPh sb="0" eb="3">
      <t>アベノ</t>
    </rPh>
    <phoneticPr fontId="3"/>
  </si>
  <si>
    <t>(注３)</t>
    <rPh sb="1" eb="2">
      <t>チュウ</t>
    </rPh>
    <phoneticPr fontId="3"/>
  </si>
  <si>
    <t>鶴見</t>
    <rPh sb="0" eb="2">
      <t>ツルミ</t>
    </rPh>
    <phoneticPr fontId="3"/>
  </si>
  <si>
    <t>城東</t>
    <rPh sb="0" eb="2">
      <t>ジョウトウ</t>
    </rPh>
    <phoneticPr fontId="3"/>
  </si>
  <si>
    <t>旭</t>
    <rPh sb="0" eb="1">
      <t>アサヒ</t>
    </rPh>
    <phoneticPr fontId="3"/>
  </si>
  <si>
    <t>生野</t>
    <rPh sb="0" eb="2">
      <t>イクノ</t>
    </rPh>
    <phoneticPr fontId="3"/>
  </si>
  <si>
    <t>東成</t>
    <rPh sb="0" eb="2">
      <t>ヒガシナリ</t>
    </rPh>
    <phoneticPr fontId="3"/>
  </si>
  <si>
    <t>東淀川</t>
    <rPh sb="0" eb="1">
      <t>ヒガシ</t>
    </rPh>
    <rPh sb="1" eb="3">
      <t>ヨドガワ</t>
    </rPh>
    <phoneticPr fontId="3"/>
  </si>
  <si>
    <t>淀川</t>
    <rPh sb="0" eb="2">
      <t>ヨドガワ</t>
    </rPh>
    <phoneticPr fontId="3"/>
  </si>
  <si>
    <t>西淀川</t>
    <rPh sb="0" eb="3">
      <t>ニシヨドガワ</t>
    </rPh>
    <phoneticPr fontId="3"/>
  </si>
  <si>
    <t>浪速</t>
    <rPh sb="0" eb="2">
      <t>ナニワ</t>
    </rPh>
    <phoneticPr fontId="3"/>
  </si>
  <si>
    <t>天王寺</t>
    <rPh sb="0" eb="3">
      <t>テンノウジ</t>
    </rPh>
    <phoneticPr fontId="3"/>
  </si>
  <si>
    <t>大正</t>
    <rPh sb="0" eb="2">
      <t>タイショウ</t>
    </rPh>
    <phoneticPr fontId="3"/>
  </si>
  <si>
    <t>港</t>
    <rPh sb="0" eb="1">
      <t>ミナト</t>
    </rPh>
    <phoneticPr fontId="3"/>
  </si>
  <si>
    <t>西</t>
    <rPh sb="0" eb="1">
      <t>ニシ</t>
    </rPh>
    <phoneticPr fontId="3"/>
  </si>
  <si>
    <t>中央</t>
    <rPh sb="0" eb="2">
      <t>チュウオウ</t>
    </rPh>
    <phoneticPr fontId="3"/>
  </si>
  <si>
    <t>此花</t>
    <rPh sb="0" eb="2">
      <t>コノハナ</t>
    </rPh>
    <phoneticPr fontId="3"/>
  </si>
  <si>
    <t>福島</t>
    <rPh sb="0" eb="2">
      <t>フクシマ</t>
    </rPh>
    <phoneticPr fontId="3"/>
  </si>
  <si>
    <t>都島</t>
    <rPh sb="0" eb="2">
      <t>ミヤコジマ</t>
    </rPh>
    <phoneticPr fontId="3"/>
  </si>
  <si>
    <t>北</t>
    <rPh sb="0" eb="1">
      <t>キタク</t>
    </rPh>
    <phoneticPr fontId="3"/>
  </si>
  <si>
    <t>行政面積に対する公園面積(％)</t>
    <rPh sb="0" eb="2">
      <t>ギョウセイ</t>
    </rPh>
    <rPh sb="2" eb="4">
      <t>メンセキ</t>
    </rPh>
    <rPh sb="5" eb="6">
      <t>タイ</t>
    </rPh>
    <rPh sb="8" eb="10">
      <t>コウエン</t>
    </rPh>
    <rPh sb="10" eb="11">
      <t>メン</t>
    </rPh>
    <rPh sb="11" eb="12">
      <t>セキ</t>
    </rPh>
    <phoneticPr fontId="3"/>
  </si>
  <si>
    <t xml:space="preserve">公園数
(カ所)       </t>
    <rPh sb="0" eb="2">
      <t>コウエン</t>
    </rPh>
    <rPh sb="2" eb="3">
      <t>スウ</t>
    </rPh>
    <rPh sb="6" eb="7">
      <t>ショ</t>
    </rPh>
    <phoneticPr fontId="3"/>
  </si>
  <si>
    <t xml:space="preserve">公園数
(カ所) </t>
    <rPh sb="0" eb="2">
      <t>コウエン</t>
    </rPh>
    <rPh sb="2" eb="3">
      <t>スウ</t>
    </rPh>
    <rPh sb="6" eb="7">
      <t>ショ</t>
    </rPh>
    <phoneticPr fontId="3"/>
  </si>
  <si>
    <t>合　　　計</t>
    <rPh sb="0" eb="1">
      <t>ゴウ</t>
    </rPh>
    <rPh sb="4" eb="5">
      <t>ケイ</t>
    </rPh>
    <phoneticPr fontId="3"/>
  </si>
  <si>
    <t>国営・府営公園</t>
    <rPh sb="0" eb="2">
      <t>コクエイ</t>
    </rPh>
    <rPh sb="3" eb="5">
      <t>フエイ</t>
    </rPh>
    <rPh sb="5" eb="7">
      <t>コウエン</t>
    </rPh>
    <phoneticPr fontId="3"/>
  </si>
  <si>
    <t>人口
(注２)</t>
    <rPh sb="0" eb="1">
      <t>ジンコウ</t>
    </rPh>
    <rPh sb="1" eb="2">
      <t>コウ</t>
    </rPh>
    <rPh sb="4" eb="5">
      <t>チュウ</t>
    </rPh>
    <phoneticPr fontId="3"/>
  </si>
  <si>
    <t>行政区</t>
    <rPh sb="0" eb="3">
      <t>ギョウセイク</t>
    </rPh>
    <phoneticPr fontId="3"/>
  </si>
  <si>
    <t>４－16　大阪市域内都市公園行政区別総括表</t>
    <phoneticPr fontId="2"/>
  </si>
  <si>
    <r>
      <t>行政面積
(ｋｍ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)
(注１)</t>
    </r>
    <rPh sb="0" eb="3">
      <t>ギョウセイメン</t>
    </rPh>
    <rPh sb="3" eb="4">
      <t>セキ</t>
    </rPh>
    <rPh sb="12" eb="13">
      <t>チュウ</t>
    </rPh>
    <phoneticPr fontId="3"/>
  </si>
  <si>
    <r>
      <t>公園面積
(ｍ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)</t>
    </r>
    <rPh sb="0" eb="2">
      <t>コウエン</t>
    </rPh>
    <rPh sb="2" eb="4">
      <t>メンセキ</t>
    </rPh>
    <phoneticPr fontId="3"/>
  </si>
  <si>
    <r>
      <t>人口１人あたりの公園面積
(ｍ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)</t>
    </r>
    <rPh sb="0" eb="2">
      <t>ジンコウ</t>
    </rPh>
    <rPh sb="3" eb="4">
      <t>ニン</t>
    </rPh>
    <rPh sb="8" eb="10">
      <t>コウエン</t>
    </rPh>
    <rPh sb="10" eb="12">
      <t>メンセキ</t>
    </rPh>
    <phoneticPr fontId="3"/>
  </si>
  <si>
    <t>注１　行政面積は令和６年１月１日現在(国土地理院発表)。</t>
    <rPh sb="0" eb="1">
      <t>チュウ</t>
    </rPh>
    <rPh sb="3" eb="5">
      <t>ギョウセイ</t>
    </rPh>
    <rPh sb="5" eb="7">
      <t>メンセキ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ゲンザイ</t>
    </rPh>
    <rPh sb="19" eb="21">
      <t>コクド</t>
    </rPh>
    <rPh sb="21" eb="23">
      <t>チリ</t>
    </rPh>
    <rPh sb="23" eb="24">
      <t>イン</t>
    </rPh>
    <rPh sb="24" eb="26">
      <t>ハッピョウ</t>
    </rPh>
    <phoneticPr fontId="3"/>
  </si>
  <si>
    <t>注２　人口は令和６年４月１日現在の大阪市都市計画局調べ「大阪市の推計人口」による</t>
    <rPh sb="0" eb="1">
      <t>チュウ</t>
    </rPh>
    <rPh sb="3" eb="5">
      <t>ジンコウ</t>
    </rPh>
    <rPh sb="6" eb="8">
      <t>レイワ</t>
    </rPh>
    <rPh sb="9" eb="10">
      <t>ネン</t>
    </rPh>
    <rPh sb="10" eb="11">
      <t>ヘイネン</t>
    </rPh>
    <rPh sb="11" eb="12">
      <t>ガツ</t>
    </rPh>
    <rPh sb="13" eb="14">
      <t>ニチ</t>
    </rPh>
    <rPh sb="14" eb="16">
      <t>ゲンザイ</t>
    </rPh>
    <rPh sb="17" eb="20">
      <t>オオサカシ</t>
    </rPh>
    <rPh sb="20" eb="22">
      <t>トシ</t>
    </rPh>
    <rPh sb="22" eb="24">
      <t>ケイカク</t>
    </rPh>
    <rPh sb="24" eb="25">
      <t>キョク</t>
    </rPh>
    <rPh sb="25" eb="26">
      <t>シラ</t>
    </rPh>
    <rPh sb="28" eb="31">
      <t>オオサカシ</t>
    </rPh>
    <rPh sb="32" eb="34">
      <t>スイケイ</t>
    </rPh>
    <rPh sb="34" eb="36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</si>
</sst>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"/>
    <numFmt numFmtId="177" formatCode="#,##0;&quot;△ &quot;#,##0"/>
    <numFmt numFmtId="178" formatCode="[$-411]&quot;大阪市営公園（&quot;ggge&quot;年&quot;m&quot;月&quot;d&quot;日現在）&quot;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178" fontId="6" fillId="0" borderId="6" xfId="0" applyNumberFormat="1" applyFont="1" applyFill="1" applyBorder="1" applyAlignment="1">
      <alignment horizontal="center" vertical="center" shrinkToFit="1"/>
    </xf>
    <xf numFmtId="178" fontId="6" fillId="0" borderId="14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/>
    </xf>
    <xf numFmtId="3" fontId="5" fillId="0" borderId="6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3" fontId="5" fillId="0" borderId="7" xfId="0" applyNumberFormat="1" applyFont="1" applyFill="1" applyBorder="1" applyAlignment="1">
      <alignment vertical="center"/>
    </xf>
    <xf numFmtId="2" fontId="5" fillId="0" borderId="6" xfId="0" applyNumberFormat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177" fontId="5" fillId="0" borderId="7" xfId="0" applyNumberFormat="1" applyFont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right" vertical="center"/>
    </xf>
    <xf numFmtId="177" fontId="5" fillId="0" borderId="8" xfId="0" applyNumberFormat="1" applyFont="1" applyBorder="1" applyAlignment="1">
      <alignment vertical="center"/>
    </xf>
    <xf numFmtId="2" fontId="5" fillId="0" borderId="9" xfId="0" applyNumberFormat="1" applyFont="1" applyFill="1" applyBorder="1" applyAlignment="1">
      <alignment horizontal="right" vertical="center"/>
    </xf>
    <xf numFmtId="3" fontId="5" fillId="0" borderId="9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2" fontId="5" fillId="0" borderId="4" xfId="0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2" fontId="5" fillId="0" borderId="2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177" fontId="5" fillId="0" borderId="2" xfId="0" applyNumberFormat="1" applyFont="1" applyBorder="1" applyAlignment="1">
      <alignment vertical="center"/>
    </xf>
    <xf numFmtId="0" fontId="5" fillId="0" borderId="8" xfId="0" applyFont="1" applyFill="1" applyBorder="1" applyAlignment="1">
      <alignment horizontal="center" wrapText="1"/>
    </xf>
    <xf numFmtId="2" fontId="5" fillId="0" borderId="7" xfId="0" applyNumberFormat="1" applyFont="1" applyFill="1" applyBorder="1" applyAlignment="1">
      <alignment horizontal="right" vertical="center"/>
    </xf>
    <xf numFmtId="3" fontId="5" fillId="0" borderId="6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right" vertical="center"/>
    </xf>
    <xf numFmtId="3" fontId="5" fillId="0" borderId="10" xfId="0" applyNumberFormat="1" applyFont="1" applyFill="1" applyBorder="1" applyAlignment="1">
      <alignment horizontal="right" vertical="center"/>
    </xf>
    <xf numFmtId="3" fontId="5" fillId="0" borderId="8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2" fontId="5" fillId="0" borderId="3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4"/>
  <sheetViews>
    <sheetView tabSelected="1" view="pageBreakPreview" zoomScaleNormal="100" zoomScaleSheetLayoutView="100" workbookViewId="0">
      <selection activeCell="A2" sqref="A2:A3"/>
    </sheetView>
  </sheetViews>
  <sheetFormatPr defaultColWidth="9" defaultRowHeight="13.5" x14ac:dyDescent="0.15"/>
  <cols>
    <col min="1" max="1" width="13.5" style="2" customWidth="1"/>
    <col min="2" max="3" width="12.125" style="2" customWidth="1"/>
    <col min="4" max="5" width="2.125" style="2" customWidth="1"/>
    <col min="6" max="6" width="5.625" style="2" customWidth="1"/>
    <col min="7" max="9" width="12.125" style="2" customWidth="1"/>
    <col min="10" max="11" width="2.125" style="2" customWidth="1"/>
    <col min="12" max="12" width="5.625" style="2" customWidth="1"/>
    <col min="13" max="13" width="12.125" style="2" customWidth="1"/>
    <col min="14" max="15" width="2.125" style="2" customWidth="1"/>
    <col min="16" max="16" width="5.625" style="2" customWidth="1"/>
    <col min="17" max="19" width="12.125" style="2" customWidth="1"/>
    <col min="20" max="16384" width="9" style="2"/>
  </cols>
  <sheetData>
    <row r="1" spans="1:19" ht="27" customHeight="1" x14ac:dyDescent="0.15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15">
      <c r="A2" s="3" t="s">
        <v>34</v>
      </c>
      <c r="B2" s="4" t="s">
        <v>36</v>
      </c>
      <c r="C2" s="4" t="s">
        <v>33</v>
      </c>
      <c r="D2" s="5">
        <v>45383</v>
      </c>
      <c r="E2" s="6"/>
      <c r="F2" s="6"/>
      <c r="G2" s="6"/>
      <c r="H2" s="6"/>
      <c r="I2" s="7"/>
      <c r="J2" s="8" t="s">
        <v>32</v>
      </c>
      <c r="K2" s="9"/>
      <c r="L2" s="9"/>
      <c r="M2" s="10"/>
      <c r="N2" s="9" t="s">
        <v>31</v>
      </c>
      <c r="O2" s="9"/>
      <c r="P2" s="9"/>
      <c r="Q2" s="9"/>
      <c r="R2" s="9"/>
      <c r="S2" s="10"/>
    </row>
    <row r="3" spans="1:19" ht="38.25" x14ac:dyDescent="0.15">
      <c r="A3" s="11"/>
      <c r="B3" s="12"/>
      <c r="C3" s="12"/>
      <c r="D3" s="13" t="s">
        <v>29</v>
      </c>
      <c r="E3" s="14"/>
      <c r="F3" s="15"/>
      <c r="G3" s="16" t="s">
        <v>37</v>
      </c>
      <c r="H3" s="16" t="s">
        <v>28</v>
      </c>
      <c r="I3" s="17" t="s">
        <v>38</v>
      </c>
      <c r="J3" s="18" t="s">
        <v>30</v>
      </c>
      <c r="K3" s="19"/>
      <c r="L3" s="20"/>
      <c r="M3" s="17" t="s">
        <v>37</v>
      </c>
      <c r="N3" s="18" t="s">
        <v>29</v>
      </c>
      <c r="O3" s="21"/>
      <c r="P3" s="22"/>
      <c r="Q3" s="17" t="s">
        <v>37</v>
      </c>
      <c r="R3" s="17" t="s">
        <v>28</v>
      </c>
      <c r="S3" s="17" t="s">
        <v>38</v>
      </c>
    </row>
    <row r="4" spans="1:19" ht="21" customHeight="1" x14ac:dyDescent="0.15">
      <c r="A4" s="23" t="s">
        <v>27</v>
      </c>
      <c r="B4" s="24">
        <v>10.34</v>
      </c>
      <c r="C4" s="25">
        <v>146428</v>
      </c>
      <c r="D4" s="26" t="str">
        <f t="shared" ref="D4:D21" si="0">IF(E4&gt;=1,"*","")</f>
        <v>*</v>
      </c>
      <c r="E4" s="27">
        <v>2</v>
      </c>
      <c r="F4" s="28">
        <v>43</v>
      </c>
      <c r="G4" s="29">
        <v>486670</v>
      </c>
      <c r="H4" s="24">
        <f t="shared" ref="H4:H21" si="1">G4/(B4*10000)</f>
        <v>4.7066731141199227</v>
      </c>
      <c r="I4" s="24">
        <f t="shared" ref="I4:I21" si="2">G4/C4</f>
        <v>3.3236129701969568</v>
      </c>
      <c r="J4" s="30" t="str">
        <f t="shared" ref="J4:J20" si="3">IF(K4&gt;=1,"*","")</f>
        <v>*</v>
      </c>
      <c r="K4" s="27">
        <v>1</v>
      </c>
      <c r="L4" s="27">
        <v>0</v>
      </c>
      <c r="M4" s="27">
        <v>95000</v>
      </c>
      <c r="N4" s="30" t="str">
        <f t="shared" ref="N4:N21" si="4">IF(O4&gt;=1,"*","")</f>
        <v>*</v>
      </c>
      <c r="O4" s="27">
        <v>3</v>
      </c>
      <c r="P4" s="27">
        <v>43</v>
      </c>
      <c r="Q4" s="31">
        <v>581670</v>
      </c>
      <c r="R4" s="24">
        <f>Q4/(B4*1000000)*100</f>
        <v>5.625435203094777</v>
      </c>
      <c r="S4" s="24">
        <f t="shared" ref="S4:S21" si="5">Q4/C4</f>
        <v>3.972395989838009</v>
      </c>
    </row>
    <row r="5" spans="1:19" ht="21" customHeight="1" x14ac:dyDescent="0.15">
      <c r="A5" s="23" t="s">
        <v>26</v>
      </c>
      <c r="B5" s="24">
        <v>6.08</v>
      </c>
      <c r="C5" s="25">
        <v>109018</v>
      </c>
      <c r="D5" s="26" t="str">
        <f t="shared" si="0"/>
        <v/>
      </c>
      <c r="E5" s="27">
        <v>0</v>
      </c>
      <c r="F5" s="28">
        <v>29</v>
      </c>
      <c r="G5" s="29">
        <v>291841</v>
      </c>
      <c r="H5" s="24">
        <f t="shared" si="1"/>
        <v>4.8000164473684208</v>
      </c>
      <c r="I5" s="24">
        <f t="shared" si="2"/>
        <v>2.6769982938597296</v>
      </c>
      <c r="J5" s="30" t="str">
        <f t="shared" si="3"/>
        <v>*</v>
      </c>
      <c r="K5" s="27">
        <v>1</v>
      </c>
      <c r="L5" s="27">
        <v>0</v>
      </c>
      <c r="M5" s="27">
        <v>84000</v>
      </c>
      <c r="N5" s="30" t="str">
        <f t="shared" si="4"/>
        <v>*</v>
      </c>
      <c r="O5" s="27">
        <v>1</v>
      </c>
      <c r="P5" s="27">
        <v>29</v>
      </c>
      <c r="Q5" s="31">
        <v>375841</v>
      </c>
      <c r="R5" s="24">
        <f t="shared" ref="R5:R21" si="6">Q5/(B5*1000000)*100</f>
        <v>6.1815953947368421</v>
      </c>
      <c r="S5" s="24">
        <f t="shared" si="5"/>
        <v>3.4475132546918856</v>
      </c>
    </row>
    <row r="6" spans="1:19" ht="21" customHeight="1" x14ac:dyDescent="0.15">
      <c r="A6" s="23" t="s">
        <v>25</v>
      </c>
      <c r="B6" s="24">
        <v>4.67</v>
      </c>
      <c r="C6" s="32">
        <v>82668</v>
      </c>
      <c r="D6" s="26" t="str">
        <f t="shared" si="0"/>
        <v>*</v>
      </c>
      <c r="E6" s="27">
        <v>1</v>
      </c>
      <c r="F6" s="28">
        <v>29</v>
      </c>
      <c r="G6" s="29">
        <v>131790</v>
      </c>
      <c r="H6" s="24">
        <f t="shared" si="1"/>
        <v>2.8220556745182015</v>
      </c>
      <c r="I6" s="24">
        <f t="shared" si="2"/>
        <v>1.5942081579329366</v>
      </c>
      <c r="J6" s="30" t="str">
        <f t="shared" si="3"/>
        <v>*</v>
      </c>
      <c r="K6" s="27">
        <v>1</v>
      </c>
      <c r="L6" s="27">
        <v>0</v>
      </c>
      <c r="M6" s="27">
        <v>70000</v>
      </c>
      <c r="N6" s="30" t="str">
        <f t="shared" si="4"/>
        <v>*</v>
      </c>
      <c r="O6" s="27">
        <v>2</v>
      </c>
      <c r="P6" s="27">
        <v>29</v>
      </c>
      <c r="Q6" s="31">
        <v>201790</v>
      </c>
      <c r="R6" s="24">
        <f t="shared" si="6"/>
        <v>4.3209850107066385</v>
      </c>
      <c r="S6" s="24">
        <f t="shared" si="5"/>
        <v>2.4409686940533217</v>
      </c>
    </row>
    <row r="7" spans="1:19" ht="21" customHeight="1" x14ac:dyDescent="0.15">
      <c r="A7" s="23" t="s">
        <v>24</v>
      </c>
      <c r="B7" s="24">
        <v>19.3</v>
      </c>
      <c r="C7" s="32">
        <v>63769</v>
      </c>
      <c r="D7" s="26" t="str">
        <f t="shared" si="0"/>
        <v/>
      </c>
      <c r="E7" s="27">
        <v>0</v>
      </c>
      <c r="F7" s="28">
        <v>41</v>
      </c>
      <c r="G7" s="29">
        <v>213918</v>
      </c>
      <c r="H7" s="24">
        <f t="shared" si="1"/>
        <v>1.1083834196891191</v>
      </c>
      <c r="I7" s="24">
        <f t="shared" si="2"/>
        <v>3.354576675187003</v>
      </c>
      <c r="J7" s="30" t="str">
        <f t="shared" si="3"/>
        <v/>
      </c>
      <c r="K7" s="27">
        <v>0</v>
      </c>
      <c r="L7" s="27">
        <v>0</v>
      </c>
      <c r="M7" s="27">
        <v>0</v>
      </c>
      <c r="N7" s="30" t="str">
        <f t="shared" si="4"/>
        <v/>
      </c>
      <c r="O7" s="27">
        <v>0</v>
      </c>
      <c r="P7" s="27">
        <v>41</v>
      </c>
      <c r="Q7" s="31">
        <v>213918</v>
      </c>
      <c r="R7" s="24">
        <f t="shared" si="6"/>
        <v>1.1083834196891191</v>
      </c>
      <c r="S7" s="24">
        <f t="shared" si="5"/>
        <v>3.354576675187003</v>
      </c>
    </row>
    <row r="8" spans="1:19" ht="21" customHeight="1" x14ac:dyDescent="0.15">
      <c r="A8" s="23" t="s">
        <v>23</v>
      </c>
      <c r="B8" s="24">
        <v>8.8699999999999992</v>
      </c>
      <c r="C8" s="32">
        <v>115430</v>
      </c>
      <c r="D8" s="26" t="str">
        <f t="shared" si="0"/>
        <v/>
      </c>
      <c r="E8" s="27">
        <v>0</v>
      </c>
      <c r="F8" s="28">
        <v>30</v>
      </c>
      <c r="G8" s="29">
        <v>1207426</v>
      </c>
      <c r="H8" s="24">
        <f>G8/(B8*10000)</f>
        <v>13.612468996617816</v>
      </c>
      <c r="I8" s="24">
        <f t="shared" si="2"/>
        <v>10.46024430390713</v>
      </c>
      <c r="J8" s="30" t="str">
        <f t="shared" si="3"/>
        <v/>
      </c>
      <c r="K8" s="27">
        <v>0</v>
      </c>
      <c r="L8" s="27">
        <v>0</v>
      </c>
      <c r="M8" s="27">
        <v>0</v>
      </c>
      <c r="N8" s="30" t="str">
        <f t="shared" si="4"/>
        <v/>
      </c>
      <c r="O8" s="27">
        <v>0</v>
      </c>
      <c r="P8" s="27">
        <v>30</v>
      </c>
      <c r="Q8" s="31">
        <v>1207426</v>
      </c>
      <c r="R8" s="24">
        <f t="shared" si="6"/>
        <v>13.612468996617814</v>
      </c>
      <c r="S8" s="24">
        <f t="shared" si="5"/>
        <v>10.46024430390713</v>
      </c>
    </row>
    <row r="9" spans="1:19" ht="21" customHeight="1" x14ac:dyDescent="0.15">
      <c r="A9" s="23" t="s">
        <v>22</v>
      </c>
      <c r="B9" s="24">
        <v>5.21</v>
      </c>
      <c r="C9" s="32">
        <v>111811</v>
      </c>
      <c r="D9" s="26" t="str">
        <f t="shared" si="0"/>
        <v/>
      </c>
      <c r="E9" s="27">
        <v>0</v>
      </c>
      <c r="F9" s="28">
        <v>30</v>
      </c>
      <c r="G9" s="29">
        <v>238272</v>
      </c>
      <c r="H9" s="24">
        <f t="shared" si="1"/>
        <v>4.5733589251439541</v>
      </c>
      <c r="I9" s="24">
        <f t="shared" si="2"/>
        <v>2.1310246755685935</v>
      </c>
      <c r="J9" s="30" t="str">
        <f t="shared" si="3"/>
        <v/>
      </c>
      <c r="K9" s="27">
        <v>0</v>
      </c>
      <c r="L9" s="27">
        <v>0</v>
      </c>
      <c r="M9" s="27">
        <v>0</v>
      </c>
      <c r="N9" s="30" t="str">
        <f t="shared" si="4"/>
        <v/>
      </c>
      <c r="O9" s="27">
        <v>0</v>
      </c>
      <c r="P9" s="27">
        <v>30</v>
      </c>
      <c r="Q9" s="31">
        <v>238272</v>
      </c>
      <c r="R9" s="24">
        <f t="shared" si="6"/>
        <v>4.5733589251439541</v>
      </c>
      <c r="S9" s="24">
        <f t="shared" si="5"/>
        <v>2.1310246755685935</v>
      </c>
    </row>
    <row r="10" spans="1:19" ht="21" customHeight="1" x14ac:dyDescent="0.15">
      <c r="A10" s="23" t="s">
        <v>21</v>
      </c>
      <c r="B10" s="24">
        <v>7.86</v>
      </c>
      <c r="C10" s="32">
        <v>79602</v>
      </c>
      <c r="D10" s="26" t="str">
        <f t="shared" si="0"/>
        <v/>
      </c>
      <c r="E10" s="27">
        <v>0</v>
      </c>
      <c r="F10" s="28">
        <v>31</v>
      </c>
      <c r="G10" s="29">
        <v>266694</v>
      </c>
      <c r="H10" s="24">
        <f t="shared" si="1"/>
        <v>3.3930534351145036</v>
      </c>
      <c r="I10" s="24">
        <f t="shared" si="2"/>
        <v>3.3503429562071303</v>
      </c>
      <c r="J10" s="30" t="str">
        <f t="shared" si="3"/>
        <v/>
      </c>
      <c r="K10" s="27">
        <v>0</v>
      </c>
      <c r="L10" s="27">
        <v>0</v>
      </c>
      <c r="M10" s="27">
        <v>0</v>
      </c>
      <c r="N10" s="30" t="str">
        <f t="shared" si="4"/>
        <v/>
      </c>
      <c r="O10" s="27">
        <v>0</v>
      </c>
      <c r="P10" s="27">
        <v>31</v>
      </c>
      <c r="Q10" s="31">
        <v>266694</v>
      </c>
      <c r="R10" s="24">
        <f t="shared" si="6"/>
        <v>3.3930534351145036</v>
      </c>
      <c r="S10" s="24">
        <f t="shared" si="5"/>
        <v>3.3503429562071303</v>
      </c>
    </row>
    <row r="11" spans="1:19" ht="21" customHeight="1" x14ac:dyDescent="0.15">
      <c r="A11" s="23" t="s">
        <v>20</v>
      </c>
      <c r="B11" s="24">
        <v>9.43</v>
      </c>
      <c r="C11" s="32">
        <v>59331</v>
      </c>
      <c r="D11" s="26" t="str">
        <f t="shared" si="0"/>
        <v/>
      </c>
      <c r="E11" s="27">
        <v>0</v>
      </c>
      <c r="F11" s="28">
        <v>23</v>
      </c>
      <c r="G11" s="29">
        <v>294980</v>
      </c>
      <c r="H11" s="24">
        <f t="shared" si="1"/>
        <v>3.1281018027571581</v>
      </c>
      <c r="I11" s="24">
        <f t="shared" si="2"/>
        <v>4.9717685526958926</v>
      </c>
      <c r="J11" s="30" t="str">
        <f t="shared" si="3"/>
        <v/>
      </c>
      <c r="K11" s="27">
        <v>0</v>
      </c>
      <c r="L11" s="27">
        <v>0</v>
      </c>
      <c r="M11" s="27">
        <v>0</v>
      </c>
      <c r="N11" s="30" t="str">
        <f t="shared" si="4"/>
        <v/>
      </c>
      <c r="O11" s="27">
        <v>0</v>
      </c>
      <c r="P11" s="27">
        <v>23</v>
      </c>
      <c r="Q11" s="31">
        <v>294980</v>
      </c>
      <c r="R11" s="24">
        <f t="shared" si="6"/>
        <v>3.1281018027571577</v>
      </c>
      <c r="S11" s="24">
        <f t="shared" si="5"/>
        <v>4.9717685526958926</v>
      </c>
    </row>
    <row r="12" spans="1:19" ht="21" customHeight="1" x14ac:dyDescent="0.15">
      <c r="A12" s="23" t="s">
        <v>19</v>
      </c>
      <c r="B12" s="24">
        <v>4.84</v>
      </c>
      <c r="C12" s="32">
        <v>86264</v>
      </c>
      <c r="D12" s="26" t="str">
        <f t="shared" si="0"/>
        <v/>
      </c>
      <c r="E12" s="27">
        <v>0</v>
      </c>
      <c r="F12" s="28">
        <v>26</v>
      </c>
      <c r="G12" s="29">
        <v>418876</v>
      </c>
      <c r="H12" s="24">
        <f t="shared" si="1"/>
        <v>8.6544628099173551</v>
      </c>
      <c r="I12" s="24">
        <f t="shared" si="2"/>
        <v>4.8557451544097194</v>
      </c>
      <c r="J12" s="30" t="str">
        <f t="shared" si="3"/>
        <v/>
      </c>
      <c r="K12" s="27">
        <v>0</v>
      </c>
      <c r="L12" s="27">
        <v>0</v>
      </c>
      <c r="M12" s="27">
        <v>0</v>
      </c>
      <c r="N12" s="30" t="str">
        <f t="shared" si="4"/>
        <v/>
      </c>
      <c r="O12" s="27">
        <v>0</v>
      </c>
      <c r="P12" s="27">
        <v>26</v>
      </c>
      <c r="Q12" s="31">
        <v>418876</v>
      </c>
      <c r="R12" s="24">
        <f t="shared" si="6"/>
        <v>8.6544628099173551</v>
      </c>
      <c r="S12" s="24">
        <f t="shared" si="5"/>
        <v>4.8557451544097194</v>
      </c>
    </row>
    <row r="13" spans="1:19" ht="21" customHeight="1" x14ac:dyDescent="0.15">
      <c r="A13" s="23" t="s">
        <v>18</v>
      </c>
      <c r="B13" s="24">
        <v>4.3899999999999997</v>
      </c>
      <c r="C13" s="32">
        <v>83172</v>
      </c>
      <c r="D13" s="26" t="str">
        <f t="shared" si="0"/>
        <v/>
      </c>
      <c r="E13" s="27">
        <v>0</v>
      </c>
      <c r="F13" s="28">
        <v>35</v>
      </c>
      <c r="G13" s="29">
        <v>177808</v>
      </c>
      <c r="H13" s="24">
        <f t="shared" si="1"/>
        <v>4.0502961275626426</v>
      </c>
      <c r="I13" s="24">
        <f t="shared" si="2"/>
        <v>2.1378348482662433</v>
      </c>
      <c r="J13" s="30" t="str">
        <f t="shared" si="3"/>
        <v/>
      </c>
      <c r="K13" s="27">
        <v>0</v>
      </c>
      <c r="L13" s="27">
        <v>0</v>
      </c>
      <c r="M13" s="27">
        <v>0</v>
      </c>
      <c r="N13" s="30" t="str">
        <f t="shared" si="4"/>
        <v/>
      </c>
      <c r="O13" s="27">
        <v>0</v>
      </c>
      <c r="P13" s="27">
        <v>35</v>
      </c>
      <c r="Q13" s="31">
        <v>177808</v>
      </c>
      <c r="R13" s="24">
        <f t="shared" si="6"/>
        <v>4.0502961275626426</v>
      </c>
      <c r="S13" s="24">
        <f t="shared" si="5"/>
        <v>2.1378348482662433</v>
      </c>
    </row>
    <row r="14" spans="1:19" ht="21" customHeight="1" x14ac:dyDescent="0.15">
      <c r="A14" s="23" t="s">
        <v>17</v>
      </c>
      <c r="B14" s="24">
        <v>14.21</v>
      </c>
      <c r="C14" s="32">
        <v>96127</v>
      </c>
      <c r="D14" s="26" t="str">
        <f t="shared" si="0"/>
        <v/>
      </c>
      <c r="E14" s="27">
        <v>0</v>
      </c>
      <c r="F14" s="28">
        <v>53</v>
      </c>
      <c r="G14" s="29">
        <v>412668</v>
      </c>
      <c r="H14" s="24">
        <f t="shared" si="1"/>
        <v>2.9040675580577058</v>
      </c>
      <c r="I14" s="24">
        <f t="shared" si="2"/>
        <v>4.2929457904646977</v>
      </c>
      <c r="J14" s="30" t="str">
        <f t="shared" si="3"/>
        <v/>
      </c>
      <c r="K14" s="27">
        <v>0</v>
      </c>
      <c r="L14" s="27">
        <v>0</v>
      </c>
      <c r="M14" s="27">
        <v>0</v>
      </c>
      <c r="N14" s="30" t="str">
        <f t="shared" si="4"/>
        <v/>
      </c>
      <c r="O14" s="27">
        <v>0</v>
      </c>
      <c r="P14" s="27">
        <v>53</v>
      </c>
      <c r="Q14" s="31">
        <v>412668</v>
      </c>
      <c r="R14" s="24">
        <f t="shared" si="6"/>
        <v>2.9040675580577058</v>
      </c>
      <c r="S14" s="24">
        <f t="shared" si="5"/>
        <v>4.2929457904646977</v>
      </c>
    </row>
    <row r="15" spans="1:19" ht="21" customHeight="1" x14ac:dyDescent="0.15">
      <c r="A15" s="23" t="s">
        <v>16</v>
      </c>
      <c r="B15" s="24">
        <v>12.64</v>
      </c>
      <c r="C15" s="32">
        <v>186419</v>
      </c>
      <c r="D15" s="26" t="str">
        <f t="shared" si="0"/>
        <v/>
      </c>
      <c r="E15" s="27">
        <v>0</v>
      </c>
      <c r="F15" s="28">
        <v>51</v>
      </c>
      <c r="G15" s="29">
        <v>250682</v>
      </c>
      <c r="H15" s="24">
        <f t="shared" si="1"/>
        <v>1.9832436708860759</v>
      </c>
      <c r="I15" s="24">
        <f t="shared" si="2"/>
        <v>1.3447234455715351</v>
      </c>
      <c r="J15" s="30" t="str">
        <f t="shared" si="3"/>
        <v/>
      </c>
      <c r="K15" s="27">
        <v>0</v>
      </c>
      <c r="L15" s="27">
        <v>1</v>
      </c>
      <c r="M15" s="27">
        <v>120640</v>
      </c>
      <c r="N15" s="30" t="str">
        <f t="shared" si="4"/>
        <v/>
      </c>
      <c r="O15" s="27">
        <v>0</v>
      </c>
      <c r="P15" s="27">
        <v>52</v>
      </c>
      <c r="Q15" s="31">
        <v>371322</v>
      </c>
      <c r="R15" s="24">
        <f t="shared" si="6"/>
        <v>2.9376740506329111</v>
      </c>
      <c r="S15" s="24">
        <f t="shared" si="5"/>
        <v>1.9918677817175288</v>
      </c>
    </row>
    <row r="16" spans="1:19" ht="21" customHeight="1" x14ac:dyDescent="0.15">
      <c r="A16" s="23" t="s">
        <v>15</v>
      </c>
      <c r="B16" s="24">
        <v>13.27</v>
      </c>
      <c r="C16" s="32">
        <v>176060</v>
      </c>
      <c r="D16" s="26" t="str">
        <f t="shared" si="0"/>
        <v/>
      </c>
      <c r="E16" s="27">
        <v>0</v>
      </c>
      <c r="F16" s="28">
        <v>65</v>
      </c>
      <c r="G16" s="29">
        <v>192329</v>
      </c>
      <c r="H16" s="24">
        <f t="shared" si="1"/>
        <v>1.4493519216277317</v>
      </c>
      <c r="I16" s="24">
        <f t="shared" si="2"/>
        <v>1.0924059979552425</v>
      </c>
      <c r="J16" s="30" t="str">
        <f t="shared" si="3"/>
        <v>*</v>
      </c>
      <c r="K16" s="27">
        <v>1</v>
      </c>
      <c r="L16" s="27">
        <v>0</v>
      </c>
      <c r="M16" s="27">
        <v>44000</v>
      </c>
      <c r="N16" s="30" t="str">
        <f t="shared" si="4"/>
        <v>*</v>
      </c>
      <c r="O16" s="27">
        <v>1</v>
      </c>
      <c r="P16" s="27">
        <v>65</v>
      </c>
      <c r="Q16" s="31">
        <v>236329</v>
      </c>
      <c r="R16" s="24">
        <f t="shared" si="6"/>
        <v>1.7809269027882442</v>
      </c>
      <c r="S16" s="24">
        <f t="shared" si="5"/>
        <v>1.3423207997273656</v>
      </c>
    </row>
    <row r="17" spans="1:19" ht="21" customHeight="1" x14ac:dyDescent="0.15">
      <c r="A17" s="23" t="s">
        <v>14</v>
      </c>
      <c r="B17" s="24">
        <v>4.54</v>
      </c>
      <c r="C17" s="32">
        <v>86491</v>
      </c>
      <c r="D17" s="26" t="str">
        <f t="shared" si="0"/>
        <v>*</v>
      </c>
      <c r="E17" s="27">
        <v>1</v>
      </c>
      <c r="F17" s="28">
        <v>23</v>
      </c>
      <c r="G17" s="29">
        <v>84680</v>
      </c>
      <c r="H17" s="24">
        <f t="shared" si="1"/>
        <v>1.8651982378854626</v>
      </c>
      <c r="I17" s="24">
        <f t="shared" si="2"/>
        <v>0.97906140523291441</v>
      </c>
      <c r="J17" s="30" t="str">
        <f t="shared" si="3"/>
        <v/>
      </c>
      <c r="K17" s="27">
        <v>0</v>
      </c>
      <c r="L17" s="27">
        <v>0</v>
      </c>
      <c r="M17" s="27">
        <v>0</v>
      </c>
      <c r="N17" s="30" t="str">
        <f t="shared" si="4"/>
        <v>*</v>
      </c>
      <c r="O17" s="27">
        <v>1</v>
      </c>
      <c r="P17" s="27">
        <v>23</v>
      </c>
      <c r="Q17" s="31">
        <v>84680</v>
      </c>
      <c r="R17" s="24">
        <f t="shared" si="6"/>
        <v>1.8651982378854626</v>
      </c>
      <c r="S17" s="24">
        <f t="shared" si="5"/>
        <v>0.97906140523291441</v>
      </c>
    </row>
    <row r="18" spans="1:19" ht="21" customHeight="1" x14ac:dyDescent="0.15">
      <c r="A18" s="23" t="s">
        <v>13</v>
      </c>
      <c r="B18" s="24">
        <v>8.3699999999999992</v>
      </c>
      <c r="C18" s="32">
        <v>126723</v>
      </c>
      <c r="D18" s="26" t="str">
        <f t="shared" si="0"/>
        <v/>
      </c>
      <c r="E18" s="27">
        <v>0</v>
      </c>
      <c r="F18" s="28">
        <v>60</v>
      </c>
      <c r="G18" s="29">
        <v>210110</v>
      </c>
      <c r="H18" s="24">
        <f t="shared" si="1"/>
        <v>2.5102747909199525</v>
      </c>
      <c r="I18" s="24">
        <f t="shared" si="2"/>
        <v>1.6580257727484355</v>
      </c>
      <c r="J18" s="30" t="str">
        <f t="shared" si="3"/>
        <v/>
      </c>
      <c r="K18" s="27">
        <v>0</v>
      </c>
      <c r="L18" s="27">
        <v>0</v>
      </c>
      <c r="M18" s="27">
        <v>0</v>
      </c>
      <c r="N18" s="30" t="str">
        <f t="shared" si="4"/>
        <v/>
      </c>
      <c r="O18" s="27">
        <v>0</v>
      </c>
      <c r="P18" s="27">
        <v>60</v>
      </c>
      <c r="Q18" s="31">
        <v>210110</v>
      </c>
      <c r="R18" s="24">
        <f t="shared" si="6"/>
        <v>2.5102747909199525</v>
      </c>
      <c r="S18" s="24">
        <f t="shared" si="5"/>
        <v>1.6580257727484355</v>
      </c>
    </row>
    <row r="19" spans="1:19" ht="21" customHeight="1" x14ac:dyDescent="0.15">
      <c r="A19" s="23" t="s">
        <v>12</v>
      </c>
      <c r="B19" s="24">
        <v>6.32</v>
      </c>
      <c r="C19" s="32">
        <v>89574</v>
      </c>
      <c r="D19" s="26" t="str">
        <f t="shared" si="0"/>
        <v/>
      </c>
      <c r="E19" s="27">
        <v>0</v>
      </c>
      <c r="F19" s="28">
        <v>38</v>
      </c>
      <c r="G19" s="29">
        <v>209841</v>
      </c>
      <c r="H19" s="24">
        <f t="shared" si="1"/>
        <v>3.3202689873417723</v>
      </c>
      <c r="I19" s="24">
        <f t="shared" si="2"/>
        <v>2.3426552347779488</v>
      </c>
      <c r="J19" s="30" t="str">
        <f t="shared" si="3"/>
        <v>*</v>
      </c>
      <c r="K19" s="27">
        <v>1</v>
      </c>
      <c r="L19" s="27">
        <v>0</v>
      </c>
      <c r="M19" s="27">
        <v>121000</v>
      </c>
      <c r="N19" s="30" t="str">
        <f t="shared" si="4"/>
        <v>*</v>
      </c>
      <c r="O19" s="27">
        <v>1</v>
      </c>
      <c r="P19" s="27">
        <v>38</v>
      </c>
      <c r="Q19" s="31">
        <v>330841</v>
      </c>
      <c r="R19" s="24">
        <f t="shared" si="6"/>
        <v>5.2348259493670879</v>
      </c>
      <c r="S19" s="24">
        <f t="shared" si="5"/>
        <v>3.6934936477102731</v>
      </c>
    </row>
    <row r="20" spans="1:19" ht="21" customHeight="1" x14ac:dyDescent="0.15">
      <c r="A20" s="33" t="s">
        <v>11</v>
      </c>
      <c r="B20" s="34">
        <v>8.3800000000000008</v>
      </c>
      <c r="C20" s="35">
        <v>167435</v>
      </c>
      <c r="D20" s="26" t="str">
        <f t="shared" si="0"/>
        <v/>
      </c>
      <c r="E20" s="27">
        <v>0</v>
      </c>
      <c r="F20" s="28">
        <v>50</v>
      </c>
      <c r="G20" s="29">
        <v>166928</v>
      </c>
      <c r="H20" s="24">
        <f t="shared" si="1"/>
        <v>1.9919809069212406</v>
      </c>
      <c r="I20" s="24">
        <f t="shared" si="2"/>
        <v>0.9969719592677756</v>
      </c>
      <c r="J20" s="30" t="str">
        <f t="shared" si="3"/>
        <v/>
      </c>
      <c r="K20" s="27">
        <v>0</v>
      </c>
      <c r="L20" s="27">
        <v>0</v>
      </c>
      <c r="M20" s="27">
        <v>0</v>
      </c>
      <c r="N20" s="30" t="str">
        <f t="shared" si="4"/>
        <v/>
      </c>
      <c r="O20" s="27">
        <v>0</v>
      </c>
      <c r="P20" s="27">
        <v>50</v>
      </c>
      <c r="Q20" s="31">
        <v>166928</v>
      </c>
      <c r="R20" s="24">
        <f t="shared" si="6"/>
        <v>1.9919809069212406</v>
      </c>
      <c r="S20" s="24">
        <f t="shared" si="5"/>
        <v>0.9969719592677756</v>
      </c>
    </row>
    <row r="21" spans="1:19" ht="21" customHeight="1" x14ac:dyDescent="0.15">
      <c r="A21" s="33" t="s">
        <v>10</v>
      </c>
      <c r="B21" s="36">
        <v>8.17</v>
      </c>
      <c r="C21" s="35">
        <v>111232</v>
      </c>
      <c r="D21" s="37" t="str">
        <f t="shared" si="0"/>
        <v/>
      </c>
      <c r="E21" s="38">
        <v>0</v>
      </c>
      <c r="F21" s="39">
        <v>32</v>
      </c>
      <c r="G21" s="40">
        <v>781998</v>
      </c>
      <c r="H21" s="34">
        <f t="shared" si="1"/>
        <v>9.5715789473684207</v>
      </c>
      <c r="I21" s="34">
        <f t="shared" si="2"/>
        <v>7.0303329976985038</v>
      </c>
      <c r="J21" s="36"/>
      <c r="K21" s="38">
        <v>0</v>
      </c>
      <c r="L21" s="41">
        <v>0</v>
      </c>
      <c r="M21" s="38">
        <v>0</v>
      </c>
      <c r="N21" s="36" t="str">
        <f t="shared" si="4"/>
        <v/>
      </c>
      <c r="O21" s="38">
        <v>0</v>
      </c>
      <c r="P21" s="41">
        <v>32</v>
      </c>
      <c r="Q21" s="42">
        <f>G21</f>
        <v>781998</v>
      </c>
      <c r="R21" s="34">
        <f t="shared" si="6"/>
        <v>9.5715789473684207</v>
      </c>
      <c r="S21" s="34">
        <f t="shared" si="5"/>
        <v>7.0303329976985038</v>
      </c>
    </row>
    <row r="22" spans="1:19" ht="21" customHeight="1" x14ac:dyDescent="0.15">
      <c r="A22" s="43" t="s">
        <v>9</v>
      </c>
      <c r="B22" s="44"/>
      <c r="C22" s="45"/>
      <c r="D22" s="46"/>
      <c r="E22" s="47"/>
      <c r="F22" s="48"/>
      <c r="G22" s="40">
        <v>1321928</v>
      </c>
      <c r="H22" s="49">
        <f>G22/(B21*10000)</f>
        <v>16.180269277845778</v>
      </c>
      <c r="I22" s="49">
        <f>G22/C21</f>
        <v>11.884421749136939</v>
      </c>
      <c r="J22" s="44"/>
      <c r="K22" s="47">
        <v>0</v>
      </c>
      <c r="L22" s="50"/>
      <c r="M22" s="47"/>
      <c r="N22" s="46"/>
      <c r="O22" s="47"/>
      <c r="P22" s="47"/>
      <c r="Q22" s="51">
        <v>1321928</v>
      </c>
      <c r="R22" s="49">
        <f>Q22/(B21*1000000)*100</f>
        <v>16.180269277845778</v>
      </c>
      <c r="S22" s="49">
        <f>Q22/C21</f>
        <v>11.884421749136939</v>
      </c>
    </row>
    <row r="23" spans="1:19" ht="21" customHeight="1" x14ac:dyDescent="0.15">
      <c r="A23" s="52" t="s">
        <v>8</v>
      </c>
      <c r="B23" s="49">
        <v>5.98</v>
      </c>
      <c r="C23" s="53">
        <v>111643</v>
      </c>
      <c r="D23" s="46" t="str">
        <f t="shared" ref="D23:D28" si="7">IF(E23&gt;=1,"*","")</f>
        <v>*</v>
      </c>
      <c r="E23" s="47">
        <v>1</v>
      </c>
      <c r="F23" s="28">
        <v>26</v>
      </c>
      <c r="G23" s="29">
        <v>197679</v>
      </c>
      <c r="H23" s="24">
        <f t="shared" ref="H23:H28" si="8">G23/(B23*10000)</f>
        <v>3.3056688963210696</v>
      </c>
      <c r="I23" s="24">
        <f t="shared" ref="I23:I29" si="9">G23/C23</f>
        <v>1.770634970396711</v>
      </c>
      <c r="J23" s="30" t="str">
        <f t="shared" ref="J23:J28" si="10">IF(K23&gt;=1,"*","")</f>
        <v/>
      </c>
      <c r="K23" s="27">
        <v>0</v>
      </c>
      <c r="L23" s="27">
        <v>0</v>
      </c>
      <c r="M23" s="50">
        <v>0</v>
      </c>
      <c r="N23" s="30" t="str">
        <f t="shared" ref="N23:N28" si="11">IF(O23&gt;=1,"*","")</f>
        <v>*</v>
      </c>
      <c r="O23" s="27">
        <v>1</v>
      </c>
      <c r="P23" s="27">
        <v>26</v>
      </c>
      <c r="Q23" s="31">
        <v>197679</v>
      </c>
      <c r="R23" s="24">
        <f t="shared" ref="R23:R29" si="12">Q23/(B23*1000000)*100</f>
        <v>3.3056688963210701</v>
      </c>
      <c r="S23" s="24">
        <f t="shared" ref="S23:S29" si="13">Q23/C23</f>
        <v>1.770634970396711</v>
      </c>
    </row>
    <row r="24" spans="1:19" ht="21" customHeight="1" x14ac:dyDescent="0.15">
      <c r="A24" s="23" t="s">
        <v>7</v>
      </c>
      <c r="B24" s="24">
        <v>20.68</v>
      </c>
      <c r="C24" s="32">
        <v>116819</v>
      </c>
      <c r="D24" s="46" t="str">
        <f t="shared" si="7"/>
        <v/>
      </c>
      <c r="E24" s="47">
        <v>0</v>
      </c>
      <c r="F24" s="28">
        <v>51</v>
      </c>
      <c r="G24" s="29">
        <v>435060</v>
      </c>
      <c r="H24" s="24">
        <f t="shared" si="8"/>
        <v>2.1037717601547388</v>
      </c>
      <c r="I24" s="24">
        <f t="shared" si="9"/>
        <v>3.724222943185612</v>
      </c>
      <c r="J24" s="30" t="str">
        <f t="shared" si="10"/>
        <v/>
      </c>
      <c r="K24" s="27">
        <v>0</v>
      </c>
      <c r="L24" s="27">
        <v>2</v>
      </c>
      <c r="M24" s="50">
        <v>231000</v>
      </c>
      <c r="N24" s="30" t="str">
        <f t="shared" si="11"/>
        <v/>
      </c>
      <c r="O24" s="27">
        <v>0</v>
      </c>
      <c r="P24" s="27">
        <v>53</v>
      </c>
      <c r="Q24" s="31">
        <v>666060</v>
      </c>
      <c r="R24" s="24">
        <f t="shared" si="12"/>
        <v>3.2207930367504836</v>
      </c>
      <c r="S24" s="24">
        <f t="shared" si="13"/>
        <v>5.7016410001797651</v>
      </c>
    </row>
    <row r="25" spans="1:19" ht="21" customHeight="1" x14ac:dyDescent="0.15">
      <c r="A25" s="23" t="s">
        <v>6</v>
      </c>
      <c r="B25" s="24">
        <v>9.4</v>
      </c>
      <c r="C25" s="32">
        <v>151892</v>
      </c>
      <c r="D25" s="46" t="str">
        <f t="shared" si="7"/>
        <v>*</v>
      </c>
      <c r="E25" s="47">
        <v>2</v>
      </c>
      <c r="F25" s="28">
        <v>41</v>
      </c>
      <c r="G25" s="29">
        <v>210544</v>
      </c>
      <c r="H25" s="24">
        <f t="shared" si="8"/>
        <v>2.2398297872340427</v>
      </c>
      <c r="I25" s="24">
        <f t="shared" si="9"/>
        <v>1.3861427856634978</v>
      </c>
      <c r="J25" s="30" t="str">
        <f t="shared" si="10"/>
        <v/>
      </c>
      <c r="K25" s="27">
        <v>0</v>
      </c>
      <c r="L25" s="27">
        <v>0</v>
      </c>
      <c r="M25" s="50">
        <v>0</v>
      </c>
      <c r="N25" s="30" t="str">
        <f t="shared" si="11"/>
        <v>*</v>
      </c>
      <c r="O25" s="27">
        <v>2</v>
      </c>
      <c r="P25" s="27">
        <v>41</v>
      </c>
      <c r="Q25" s="31">
        <v>210544</v>
      </c>
      <c r="R25" s="24">
        <f t="shared" si="12"/>
        <v>2.2398297872340427</v>
      </c>
      <c r="S25" s="24">
        <f t="shared" si="13"/>
        <v>1.3861427856634978</v>
      </c>
    </row>
    <row r="26" spans="1:19" ht="21" customHeight="1" x14ac:dyDescent="0.15">
      <c r="A26" s="23" t="s">
        <v>5</v>
      </c>
      <c r="B26" s="24">
        <v>9.75</v>
      </c>
      <c r="C26" s="32">
        <v>128225</v>
      </c>
      <c r="D26" s="46" t="str">
        <f t="shared" si="7"/>
        <v/>
      </c>
      <c r="E26" s="47">
        <v>0</v>
      </c>
      <c r="F26" s="28">
        <v>48</v>
      </c>
      <c r="G26" s="29">
        <v>870781</v>
      </c>
      <c r="H26" s="24">
        <f t="shared" si="8"/>
        <v>8.9310871794871787</v>
      </c>
      <c r="I26" s="24">
        <f t="shared" si="9"/>
        <v>6.7910391889257165</v>
      </c>
      <c r="J26" s="30" t="str">
        <f t="shared" si="10"/>
        <v/>
      </c>
      <c r="K26" s="27">
        <v>0</v>
      </c>
      <c r="L26" s="27">
        <v>0</v>
      </c>
      <c r="M26" s="50">
        <v>0</v>
      </c>
      <c r="N26" s="30" t="str">
        <f t="shared" si="11"/>
        <v/>
      </c>
      <c r="O26" s="27">
        <v>0</v>
      </c>
      <c r="P26" s="27">
        <v>48</v>
      </c>
      <c r="Q26" s="31">
        <v>870781</v>
      </c>
      <c r="R26" s="24">
        <f t="shared" si="12"/>
        <v>8.9310871794871787</v>
      </c>
      <c r="S26" s="24">
        <f t="shared" si="13"/>
        <v>6.7910391889257165</v>
      </c>
    </row>
    <row r="27" spans="1:19" ht="21" customHeight="1" x14ac:dyDescent="0.15">
      <c r="A27" s="23" t="s">
        <v>4</v>
      </c>
      <c r="B27" s="24">
        <v>15.28</v>
      </c>
      <c r="C27" s="32">
        <v>185517</v>
      </c>
      <c r="D27" s="46" t="str">
        <f t="shared" si="7"/>
        <v/>
      </c>
      <c r="E27" s="47">
        <v>0</v>
      </c>
      <c r="F27" s="28">
        <v>68</v>
      </c>
      <c r="G27" s="29">
        <v>308395</v>
      </c>
      <c r="H27" s="24">
        <f t="shared" si="8"/>
        <v>2.0182918848167541</v>
      </c>
      <c r="I27" s="24">
        <f t="shared" si="9"/>
        <v>1.6623543933979097</v>
      </c>
      <c r="J27" s="30" t="str">
        <f t="shared" si="10"/>
        <v/>
      </c>
      <c r="K27" s="27">
        <v>0</v>
      </c>
      <c r="L27" s="27">
        <v>1</v>
      </c>
      <c r="M27" s="50">
        <v>15000</v>
      </c>
      <c r="N27" s="30" t="str">
        <f t="shared" si="11"/>
        <v/>
      </c>
      <c r="O27" s="27">
        <v>0</v>
      </c>
      <c r="P27" s="27">
        <v>69</v>
      </c>
      <c r="Q27" s="31">
        <v>323395</v>
      </c>
      <c r="R27" s="24">
        <f t="shared" si="12"/>
        <v>2.1164594240837697</v>
      </c>
      <c r="S27" s="24">
        <f t="shared" si="13"/>
        <v>1.743209517187104</v>
      </c>
    </row>
    <row r="28" spans="1:19" ht="21" customHeight="1" x14ac:dyDescent="0.15">
      <c r="A28" s="23" t="s">
        <v>3</v>
      </c>
      <c r="B28" s="24">
        <v>7.37</v>
      </c>
      <c r="C28" s="32">
        <v>105678</v>
      </c>
      <c r="D28" s="46" t="str">
        <f t="shared" si="7"/>
        <v/>
      </c>
      <c r="E28" s="47">
        <v>0</v>
      </c>
      <c r="F28" s="28">
        <v>69</v>
      </c>
      <c r="G28" s="29">
        <v>242833</v>
      </c>
      <c r="H28" s="24">
        <f t="shared" si="8"/>
        <v>3.2948846675712349</v>
      </c>
      <c r="I28" s="24">
        <f t="shared" si="9"/>
        <v>2.2978576430288236</v>
      </c>
      <c r="J28" s="30" t="str">
        <f t="shared" si="10"/>
        <v/>
      </c>
      <c r="K28" s="27">
        <v>0</v>
      </c>
      <c r="L28" s="27">
        <v>0</v>
      </c>
      <c r="M28" s="50">
        <v>0</v>
      </c>
      <c r="N28" s="30" t="str">
        <f t="shared" si="11"/>
        <v/>
      </c>
      <c r="O28" s="27">
        <v>0</v>
      </c>
      <c r="P28" s="27">
        <v>69</v>
      </c>
      <c r="Q28" s="31">
        <v>242833</v>
      </c>
      <c r="R28" s="24">
        <f t="shared" si="12"/>
        <v>3.2948846675712344</v>
      </c>
      <c r="S28" s="24">
        <f t="shared" si="13"/>
        <v>2.2978576430288236</v>
      </c>
    </row>
    <row r="29" spans="1:19" ht="21" customHeight="1" x14ac:dyDescent="0.15">
      <c r="A29" s="54" t="s">
        <v>2</v>
      </c>
      <c r="B29" s="55">
        <v>225.34</v>
      </c>
      <c r="C29" s="56">
        <f>SUM(C4:C28)</f>
        <v>2777328</v>
      </c>
      <c r="D29" s="37"/>
      <c r="E29" s="57"/>
      <c r="F29" s="58">
        <f>SUM(F4:F28)</f>
        <v>992</v>
      </c>
      <c r="G29" s="37">
        <f>SUM(G4:G28)-G22</f>
        <v>8302803</v>
      </c>
      <c r="H29" s="34">
        <f>G29/(B29*10000)</f>
        <v>3.6845668767196238</v>
      </c>
      <c r="I29" s="34">
        <f t="shared" si="9"/>
        <v>2.9894931387290229</v>
      </c>
      <c r="J29" s="36"/>
      <c r="K29" s="59"/>
      <c r="L29" s="60">
        <f>SUM(L4:L28)</f>
        <v>4</v>
      </c>
      <c r="M29" s="61">
        <f>SUM(M4:M28)</f>
        <v>780640</v>
      </c>
      <c r="N29" s="37"/>
      <c r="O29" s="57"/>
      <c r="P29" s="57">
        <f>SUM(P4:P28)</f>
        <v>996</v>
      </c>
      <c r="Q29" s="42">
        <f>SUM(Q4:Q21,Q23:Q28)</f>
        <v>9083443</v>
      </c>
      <c r="R29" s="34">
        <f t="shared" si="12"/>
        <v>4.0309944972042242</v>
      </c>
      <c r="S29" s="34">
        <f t="shared" si="13"/>
        <v>3.2705690505406637</v>
      </c>
    </row>
    <row r="30" spans="1:19" ht="21" customHeight="1" x14ac:dyDescent="0.15">
      <c r="A30" s="62"/>
      <c r="B30" s="63"/>
      <c r="C30" s="64"/>
      <c r="D30" s="65"/>
      <c r="E30" s="66"/>
      <c r="F30" s="67"/>
      <c r="G30" s="46">
        <f>SUM(G4:G28)-G21</f>
        <v>8842733</v>
      </c>
      <c r="H30" s="49">
        <f>G30/(B29*10000)</f>
        <v>3.9241736930860034</v>
      </c>
      <c r="I30" s="49">
        <f>G30/C29</f>
        <v>3.1838994169935995</v>
      </c>
      <c r="J30" s="44"/>
      <c r="K30" s="68"/>
      <c r="L30" s="67"/>
      <c r="M30" s="69"/>
      <c r="N30" s="65"/>
      <c r="O30" s="70"/>
      <c r="P30" s="70"/>
      <c r="Q30" s="51">
        <f>SUM(Q4:Q20,Q22:Q28)</f>
        <v>9623373</v>
      </c>
      <c r="R30" s="49">
        <f>Q30/(B29*1000000)*100</f>
        <v>4.2706013135706042</v>
      </c>
      <c r="S30" s="49">
        <f>Q30/C29</f>
        <v>3.4649753288052403</v>
      </c>
    </row>
    <row r="31" spans="1:19" ht="15" customHeight="1" x14ac:dyDescent="0.15">
      <c r="A31" s="71" t="s">
        <v>39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</row>
    <row r="32" spans="1:19" ht="15" customHeight="1" x14ac:dyDescent="0.15">
      <c r="A32" s="72" t="s">
        <v>40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</row>
    <row r="33" spans="1:19" ht="15" customHeight="1" x14ac:dyDescent="0.15">
      <c r="A33" s="72" t="s">
        <v>1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</row>
    <row r="34" spans="1:19" ht="15" customHeight="1" x14ac:dyDescent="0.15">
      <c r="A34" s="72" t="s">
        <v>0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</row>
  </sheetData>
  <mergeCells count="24">
    <mergeCell ref="A1:S1"/>
    <mergeCell ref="J2:M2"/>
    <mergeCell ref="N2:S2"/>
    <mergeCell ref="K29:K30"/>
    <mergeCell ref="L29:L30"/>
    <mergeCell ref="M29:M30"/>
    <mergeCell ref="O29:O30"/>
    <mergeCell ref="B29:B30"/>
    <mergeCell ref="C29:C30"/>
    <mergeCell ref="E29:E30"/>
    <mergeCell ref="F29:F30"/>
    <mergeCell ref="P29:P30"/>
    <mergeCell ref="J3:L3"/>
    <mergeCell ref="N3:P3"/>
    <mergeCell ref="A34:S34"/>
    <mergeCell ref="A33:S33"/>
    <mergeCell ref="A32:S32"/>
    <mergeCell ref="A31:S31"/>
    <mergeCell ref="A2:A3"/>
    <mergeCell ref="B2:B3"/>
    <mergeCell ref="C2:C3"/>
    <mergeCell ref="D2:I2"/>
    <mergeCell ref="D3:F3"/>
    <mergeCell ref="A29:A30"/>
  </mergeCells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&amp;C&amp;"ＭＳ 明朝,標準"-&amp;P--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　大阪市域内都市公園行政区別総括表</vt:lpstr>
      <vt:lpstr>'I　大阪市域内都市公園行政区別総括表'!Print_Area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2021-10-05T00:59:18Z</dcterms:created>
  <dcterms:modified xsi:type="dcterms:W3CDTF">2024-06-28T07:45:59Z</dcterms:modified>
</cp:coreProperties>
</file>