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BC905D5C-5C86-4A7B-8495-24A01577BDC4}" xr6:coauthVersionLast="47" xr6:coauthVersionMax="47" xr10:uidLastSave="{00000000-0000-0000-0000-000000000000}"/>
  <bookViews>
    <workbookView xWindow="-120" yWindow="-120" windowWidth="20730" windowHeight="11040" xr2:uid="{00000000-000D-0000-FFFF-FFFF00000000}"/>
  </bookViews>
  <sheets>
    <sheet name="歳入一覧" sheetId="1" r:id="rId1"/>
  </sheets>
  <definedNames>
    <definedName name="_xlnm._FilterDatabase" localSheetId="0" hidden="1">歳入一覧!$A$7:$K$8</definedName>
    <definedName name="_xlnm.Print_Area" localSheetId="0">歳入一覧!$A$1:$K$86</definedName>
    <definedName name="_xlnm.Print_Titles" localSheetId="0">歳入一覧!$4:$8</definedName>
    <definedName name="Z_01EAA192_030B_4B32_8504_E8B9ACF08987_.wvu.FilterData" localSheetId="0" hidden="1">歳入一覧!$A$7:$K$83</definedName>
    <definedName name="Z_03AE82A1_1BE2_4ECA_87A2_03B930490FC4_.wvu.FilterData" localSheetId="0" hidden="1">歳入一覧!$A$7:$DB$83</definedName>
    <definedName name="Z_04C8A1BA_9D22_46C9_9CEB_2BC0004FC685_.wvu.FilterData" localSheetId="0" hidden="1">歳入一覧!$B$7:$K$83</definedName>
    <definedName name="Z_04D09D8C_94A5_461B_8EBD_462A08259C45_.wvu.FilterData" localSheetId="0" hidden="1">歳入一覧!$A$7:$DB$83</definedName>
    <definedName name="Z_0984F2AA_60F2_4912_A9FF_2F9A955D5FE3_.wvu.FilterData" localSheetId="0" hidden="1">歳入一覧!$A$8:$DB$83</definedName>
    <definedName name="Z_0C68AD9F_EAAC_4D8C_8595_325E5145CCC9_.wvu.FilterData" localSheetId="0" hidden="1">歳入一覧!$B$7:$K$83</definedName>
    <definedName name="Z_0EC137BB_4649_439E_A306_A2900F1F636A_.wvu.FilterData" localSheetId="0" hidden="1">歳入一覧!$B$7:$K$83</definedName>
    <definedName name="Z_1199D24E_5AB2_4E7F_AA3B_409733D51AC4_.wvu.FilterData" localSheetId="0" hidden="1">歳入一覧!$A$7:$DB$83</definedName>
    <definedName name="Z_1E7D5732_EF56_415D_8F2A_A9A6136A4DC3_.wvu.FilterData" localSheetId="0" hidden="1">歳入一覧!$B$7:$K$83</definedName>
    <definedName name="Z_20E8B0EC_118D_49EF_9836_FFD168BFA307_.wvu.FilterData" localSheetId="0" hidden="1">歳入一覧!$A$7:$K$83</definedName>
    <definedName name="Z_23F43B3A_3258_499E_84AA_5934348FFA54_.wvu.FilterData" localSheetId="0" hidden="1">歳入一覧!$A$7:$DB$83</definedName>
    <definedName name="Z_24D4AB45_3A64_4C2A_93AD_95EA6B944657_.wvu.FilterData" localSheetId="0" hidden="1">歳入一覧!$B$7:$K$83</definedName>
    <definedName name="Z_27FE125A_CAC0_4187_BAC1_FA85A21F8068_.wvu.FilterData" localSheetId="0" hidden="1">歳入一覧!$A$7:$DB$83</definedName>
    <definedName name="Z_291BEBD1_3E67_44D7_B7E4_9799E8B2AEED_.wvu.FilterData" localSheetId="0" hidden="1">歳入一覧!$B$7:$K$83</definedName>
    <definedName name="Z_2C82E193_3E09_4CE3_80B4_E2A9361A46F4_.wvu.FilterData" localSheetId="0" hidden="1">歳入一覧!$B$7:$K$83</definedName>
    <definedName name="Z_300532A4_C979_47B6_AE96_7529D1452A32_.wvu.FilterData" localSheetId="0" hidden="1">歳入一覧!$A$7:$DB$83</definedName>
    <definedName name="Z_340A5395_F3C0_4C00_AD4A_45ABD0096A3A_.wvu.FilterData" localSheetId="0" hidden="1">歳入一覧!$A$8:$DB$83</definedName>
    <definedName name="Z_374AF662_332C_4305_9FF2_82EBDABE1ECA_.wvu.FilterData" localSheetId="0" hidden="1">歳入一覧!$B$7:$K$83</definedName>
    <definedName name="Z_38677CFC_38FD_428F_B2E6_28D6556AF30E_.wvu.FilterData" localSheetId="0" hidden="1">歳入一覧!$A$7:$K$83</definedName>
    <definedName name="Z_3EED8F5F_471C_4B50_994D_BB7BEF016969_.wvu.FilterData" localSheetId="0" hidden="1">歳入一覧!$B$7:$K$83</definedName>
    <definedName name="Z_443FC1F6_4EB0_4043_84B4_EA880B09B87F_.wvu.FilterData" localSheetId="0" hidden="1">歳入一覧!$A$7:$K$83</definedName>
    <definedName name="Z_4FA438CA_84A7_4E4A_B647_D9C724313A30_.wvu.FilterData" localSheetId="0" hidden="1">歳入一覧!$A$7:$K$83</definedName>
    <definedName name="Z_554CCE7A_C6CE_47E9_833C_4F6A16FE021F_.wvu.FilterData" localSheetId="0" hidden="1">歳入一覧!$A$7:$DB$83</definedName>
    <definedName name="Z_5668B71E_8807_468B_9970_38F9A9F9382A_.wvu.FilterData" localSheetId="0" hidden="1">歳入一覧!$B$7:$K$83</definedName>
    <definedName name="Z_56C3E958_62F0_4D5E_80EF_1B0A7490DD11_.wvu.FilterData" localSheetId="0" hidden="1">歳入一覧!$A$7:$DB$83</definedName>
    <definedName name="Z_571E855B_8DA1_45D3_B25A_CFB379B91A2B_.wvu.FilterData" localSheetId="0" hidden="1">歳入一覧!$A$8:$K$83</definedName>
    <definedName name="Z_57745067_BF0B_4087_B5A6_8A5691A551DD_.wvu.FilterData" localSheetId="0" hidden="1">歳入一覧!$A$7:$K$83</definedName>
    <definedName name="Z_593CF9A4_75B1_449B_AD6A_05BC18F73933_.wvu.FilterData" localSheetId="0" hidden="1">歳入一覧!$A$7:$DB$83</definedName>
    <definedName name="Z_640D24A1_F93A_49AE_989A_09EA35DB6178_.wvu.FilterData" localSheetId="0" hidden="1">歳入一覧!$A$8:$DB$83</definedName>
    <definedName name="Z_66224404_EA19_4356_92BE_A2F395931004_.wvu.FilterData" localSheetId="0" hidden="1">歳入一覧!$A$7:$K$83</definedName>
    <definedName name="Z_665488CF_8ABE_4275_9644_48E5F5043390_.wvu.FilterData" localSheetId="0" hidden="1">歳入一覧!$B$7:$K$83</definedName>
    <definedName name="Z_70924426_1D8A_405C_99DB_5F184299D133_.wvu.FilterData" localSheetId="0" hidden="1">歳入一覧!$A$7:$DB$83</definedName>
    <definedName name="Z_749145BA_5224_4309_8744_80063D3AC2A1_.wvu.FilterData" localSheetId="0" hidden="1">歳入一覧!$B$7:$K$83</definedName>
    <definedName name="Z_7959981C_996C_4AED_A61B_9791C16E24F0_.wvu.FilterData" localSheetId="0" hidden="1">歳入一覧!$A$7:$DB$83</definedName>
    <definedName name="Z_7A18676E_04A4_4AFB_8334_7BB0F24E5EE3_.wvu.FilterData" localSheetId="0" hidden="1">歳入一覧!$A$8:$DB$83</definedName>
    <definedName name="Z_7D518F9E_8A7F_4DB5_A328_AF9BA1D8A68F_.wvu.FilterData" localSheetId="0" hidden="1">歳入一覧!$B$7:$K$83</definedName>
    <definedName name="Z_7D7B3232_DD2F_4BAD_9D61_7BB9E8FBC5D0_.wvu.FilterData" localSheetId="0" hidden="1">歳入一覧!$A$8:$DB$83</definedName>
    <definedName name="Z_7E2DCBD7_F134_4F01_A073_369742F025BC_.wvu.FilterData" localSheetId="0" hidden="1">歳入一覧!$B$7:$K$83</definedName>
    <definedName name="Z_7F9543F0_7900_417C_8668_8D9DC3C6A87C_.wvu.FilterData" localSheetId="0" hidden="1">歳入一覧!$B$7:$K$83</definedName>
    <definedName name="Z_81B5A484_EBF1_4915_9B07_DDCCFE2DB28C_.wvu.FilterData" localSheetId="0" hidden="1">歳入一覧!$B$7:$K$83</definedName>
    <definedName name="Z_86736FF6_D9DA_4CB4_A1A0_805D5D48FA90_.wvu.FilterData" localSheetId="0" hidden="1">歳入一覧!$B$7:$K$83</definedName>
    <definedName name="Z_88E44795_6332_42B5_AD03_CD37EB030AF2_.wvu.FilterData" localSheetId="0" hidden="1">歳入一覧!$B$7:$K$83</definedName>
    <definedName name="Z_89110E34_4E32_4289_9AEB_D2891C4E270B_.wvu.FilterData" localSheetId="0" hidden="1">歳入一覧!$A$7:$K$83</definedName>
    <definedName name="Z_89C710E6_1500_4641_966A_C6D35D6B7EB2_.wvu.FilterData" localSheetId="0" hidden="1">歳入一覧!$B$7:$K$83</definedName>
    <definedName name="Z_8B9E1F4E_8704_47E3_AFC2_BD7B7399C304_.wvu.FilterData" localSheetId="0" hidden="1">歳入一覧!$B$7:$K$83</definedName>
    <definedName name="Z_901A4DB5_9501_4EB6_9268_72DC5604D1B1_.wvu.FilterData" localSheetId="0" hidden="1">歳入一覧!$A$8:$DB$83</definedName>
    <definedName name="Z_938E702C_B36A_4670_81CA_FE17F251577A_.wvu.FilterData" localSheetId="0" hidden="1">歳入一覧!$A$8:$DB$83</definedName>
    <definedName name="Z_97250119_8D07_4D98_BD4A_0062145CE139_.wvu.FilterData" localSheetId="0" hidden="1">歳入一覧!$A$8:$DB$83</definedName>
    <definedName name="Z_9B4A25DD_435F_45A5_893D_7D8E03D5FC78_.wvu.FilterData" localSheetId="0" hidden="1">歳入一覧!$B$7:$K$83</definedName>
    <definedName name="Z_9C40EDED_6440_486C_B2C2_1C1E7F80BEFD_.wvu.FilterData" localSheetId="0" hidden="1">歳入一覧!$A$7:$DB$83</definedName>
    <definedName name="Z_A1410A53_A816_48E6_BA3B_34AFBECBBF89_.wvu.FilterData" localSheetId="0" hidden="1">歳入一覧!$A$7:$DB$83</definedName>
    <definedName name="Z_A5081DD8_9472_4A84_A31C_C87428B96836_.wvu.FilterData" localSheetId="0" hidden="1">歳入一覧!$A$7:$DB$83</definedName>
    <definedName name="Z_A62B912E_02A1_47A6_A44F_AD1D542D7EAA_.wvu.FilterData" localSheetId="0" hidden="1">歳入一覧!$B$7:$K$83</definedName>
    <definedName name="Z_AB5F7232_79D3_4A00_BF97_AF858AB78B28_.wvu.FilterData" localSheetId="0" hidden="1">歳入一覧!$A$7:$K$83</definedName>
    <definedName name="Z_ABE7CFFB_C659_4189_B81A_6BEE666EADF0_.wvu.FilterData" localSheetId="0" hidden="1">歳入一覧!$B$7:$K$83</definedName>
    <definedName name="Z_ACF9747A_930D_4496_B09E_8726FC61D724_.wvu.FilterData" localSheetId="0" hidden="1">歳入一覧!$B$7:$K$83</definedName>
    <definedName name="Z_AD4EEFD1_EF9D_4286_82C0_7E3CB759B6A3_.wvu.FilterData" localSheetId="0" hidden="1">歳入一覧!$A$8:$DB$83</definedName>
    <definedName name="Z_B02E5B7B_53CC_43E2_B229_62838E357858_.wvu.FilterData" localSheetId="0" hidden="1">歳入一覧!$A$7:$DB$83</definedName>
    <definedName name="Z_B0B21E7F_41F6_4286_9120_7856223C7AC9_.wvu.FilterData" localSheetId="0" hidden="1">歳入一覧!$A$7:$K$83</definedName>
    <definedName name="Z_B1F42F59_5BB5_41C4_97C6_4484184E13F1_.wvu.FilterData" localSheetId="0" hidden="1">歳入一覧!$A$7:$K$83</definedName>
    <definedName name="Z_B2687233_4AA3_4362_A023_25CC6BE303C3_.wvu.FilterData" localSheetId="0" hidden="1">歳入一覧!$A$8:$DB$83</definedName>
    <definedName name="Z_B4678970_F49A_41CB_BDF8_35F7BBC61272_.wvu.FilterData" localSheetId="0" hidden="1">歳入一覧!$A$7:$DB$83</definedName>
    <definedName name="Z_B4B87361_AF8D_47C5_957E_E5D261105FF8_.wvu.FilterData" localSheetId="0" hidden="1">歳入一覧!$B$7:$K$83</definedName>
    <definedName name="Z_B6553749_8496_48D9_9B28_2FAA782B16AA_.wvu.FilterData" localSheetId="0" hidden="1">歳入一覧!$A$7:$K$83</definedName>
    <definedName name="Z_BEBE1D7C_DEFF_404E_81F6_1D5210FB524E_.wvu.FilterData" localSheetId="0" hidden="1">歳入一覧!$A$7:$K$83</definedName>
    <definedName name="Z_C16C9525_F2AB_499F_8B03_B5D0380B83C8_.wvu.FilterData" localSheetId="0" hidden="1">歳入一覧!$A$7:$DB$83</definedName>
    <definedName name="Z_C54337A2_366C_46A1_A9F7_6549EFAAF442_.wvu.FilterData" localSheetId="0" hidden="1">歳入一覧!$A$7:$K$83</definedName>
    <definedName name="Z_CA064EC8_4D5C_43EE_BBED_E1B6AF542620_.wvu.FilterData" localSheetId="0" hidden="1">歳入一覧!$A$7:$K$83</definedName>
    <definedName name="Z_CB304CF9_F4A6_48BF_A213_8A97A2321FFB_.wvu.FilterData" localSheetId="0" hidden="1">歳入一覧!$A$8:$DB$83</definedName>
    <definedName name="Z_CC508307_D119_49FF_8BAA_92AABCA0A5FE_.wvu.FilterData" localSheetId="0" hidden="1">歳入一覧!$A$7:$K$83</definedName>
    <definedName name="Z_CD5934FC_09B2_46D2_BD46_603DD634A2B3_.wvu.FilterData" localSheetId="0" hidden="1">歳入一覧!$B$7:$K$83</definedName>
    <definedName name="Z_CF210D75_E9EC_484F_8319_9012F4240FCE_.wvu.FilterData" localSheetId="0" hidden="1">歳入一覧!$B$7:$K$83</definedName>
    <definedName name="Z_D1B1F72B_6819_4930_8144_DE97EF61D4BF_.wvu.FilterData" localSheetId="0" hidden="1">歳入一覧!$A$7:$DB$83</definedName>
    <definedName name="Z_D256FE90_7AAC_4F17_90E9_624F563EB144_.wvu.FilterData" localSheetId="0" hidden="1">歳入一覧!$B$7:$K$83</definedName>
    <definedName name="Z_D6BF0446_50C6_4678_A04B_32751588DCF3_.wvu.FilterData" localSheetId="0" hidden="1">歳入一覧!$A$7:$K$83</definedName>
    <definedName name="Z_D8CB58F5_96B6_4D98_AA0B_1C30DB37037E_.wvu.FilterData" localSheetId="0" hidden="1">歳入一覧!$A$7:$K$83</definedName>
    <definedName name="Z_DBBA8445_9E0F_40D4_9DE9_2933FE897DAF_.wvu.FilterData" localSheetId="0" hidden="1">歳入一覧!$A$7:$K$83</definedName>
    <definedName name="Z_DCF9EBB2_7E40_4D30_A631_26C53A48C875_.wvu.FilterData" localSheetId="0" hidden="1">歳入一覧!$A$7:$DB$83</definedName>
    <definedName name="Z_DD5041F1_D646_4B19_8029_60E491D20DFE_.wvu.FilterData" localSheetId="0" hidden="1">歳入一覧!$B$7:$K$83</definedName>
    <definedName name="Z_DE09C4E9_0758_44B2_A8EA_EB4A253DB03B_.wvu.FilterData" localSheetId="0" hidden="1">歳入一覧!$A$7:$K$83</definedName>
    <definedName name="Z_E2E7A86C_90FB_4339_8885_AFCEC833D4CF_.wvu.FilterData" localSheetId="0" hidden="1">歳入一覧!$A$7:$DB$83</definedName>
    <definedName name="Z_E3738867_F5D5_4516_9C4E_FA0FEDF4A671_.wvu.FilterData" localSheetId="0" hidden="1">歳入一覧!$B$7:$K$83</definedName>
    <definedName name="Z_EA41A870_F127_49E7_A3AB_BAEABD1815B4_.wvu.FilterData" localSheetId="0" hidden="1">歳入一覧!$A$7:$K$83</definedName>
    <definedName name="Z_EC7ABD86_73FB_4738_8E62_37D9777EF768_.wvu.FilterData" localSheetId="0" hidden="1">歳入一覧!$A$7:$K$83</definedName>
    <definedName name="Z_ECE06993_6D41_42FC_98A7_AAC2020FADCC_.wvu.FilterData" localSheetId="0" hidden="1">歳入一覧!$B$7:$K$83</definedName>
    <definedName name="Z_EDE797E3_EF62_4135_93F5_F9D63E4A645A_.wvu.FilterData" localSheetId="0" hidden="1">歳入一覧!$A$7:$DB$83</definedName>
    <definedName name="Z_F060692F_E6DF_412F_9701_0C64A0D5BC00_.wvu.FilterData" localSheetId="0" hidden="1">歳入一覧!$A$7:$DB$83</definedName>
    <definedName name="Z_F20F9FC5_3352_4FFB_AB07_F5B59EDE673F_.wvu.FilterData" localSheetId="0" hidden="1">歳入一覧!$A$7:$K$83</definedName>
    <definedName name="Z_F32AF5A1_2DE1_4018_B247_AC621BD307C4_.wvu.FilterData" localSheetId="0" hidden="1">歳入一覧!$A$8:$DB$83</definedName>
    <definedName name="Z_F4877DFA_CD25_4ACD_8FD8_51FEDFFE69C4_.wvu.FilterData" localSheetId="0" hidden="1">歳入一覧!$A$7:$DB$83</definedName>
    <definedName name="Z_F552F5E9_56D0_45EB_BAC2_4EDB8E6C3152_.wvu.FilterData" localSheetId="0" hidden="1">歳入一覧!$A$7:$K$83</definedName>
    <definedName name="Z_F6ADF229_4919_4DA6_81C9_9FB0BF082A60_.wvu.FilterData" localSheetId="0" hidden="1">歳入一覧!$B$7:$K$83</definedName>
    <definedName name="Z_FC27523E_F7B2_4FC2_87C5_2688147494EC_.wvu.FilterData" localSheetId="0" hidden="1">歳入一覧!$B$7:$K$83</definedName>
    <definedName name="Z_FE190E17_C77D_49C1_A972_F9F2A53C5F62_.wvu.FilterData" localSheetId="0" hidden="1">歳入一覧!$A$7:$DB$83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I24" i="1" s="1"/>
  <c r="G24" i="1"/>
  <c r="I25" i="1"/>
  <c r="I26" i="1"/>
  <c r="H29" i="1" l="1"/>
  <c r="H28" i="1" s="1"/>
  <c r="I30" i="1"/>
  <c r="G82" i="1" l="1"/>
  <c r="I84" i="1"/>
  <c r="I85" i="1"/>
  <c r="H83" i="1"/>
  <c r="I83" i="1" s="1"/>
  <c r="H79" i="1"/>
  <c r="H49" i="1"/>
  <c r="H52" i="1"/>
  <c r="H12" i="1"/>
  <c r="H82" i="1" l="1"/>
  <c r="G81" i="1"/>
  <c r="G80" i="1" s="1"/>
  <c r="G79" i="1"/>
  <c r="G78" i="1"/>
  <c r="G73" i="1"/>
  <c r="G72" i="1" s="1"/>
  <c r="G69" i="1"/>
  <c r="G67" i="1"/>
  <c r="G63" i="1"/>
  <c r="G61" i="1"/>
  <c r="G59" i="1"/>
  <c r="G55" i="1"/>
  <c r="G54" i="1" s="1"/>
  <c r="G53" i="1" s="1"/>
  <c r="G52" i="1"/>
  <c r="G51" i="1" s="1"/>
  <c r="G50" i="1" s="1"/>
  <c r="G49" i="1"/>
  <c r="G48" i="1" s="1"/>
  <c r="G47" i="1" s="1"/>
  <c r="G43" i="1"/>
  <c r="G42" i="1" s="1"/>
  <c r="G40" i="1"/>
  <c r="G39" i="1" s="1"/>
  <c r="G34" i="1"/>
  <c r="G33" i="1" s="1"/>
  <c r="G29" i="1"/>
  <c r="G27" i="1"/>
  <c r="G14" i="1"/>
  <c r="G13" i="1" s="1"/>
  <c r="G12" i="1"/>
  <c r="G11" i="1" s="1"/>
  <c r="G10" i="1" s="1"/>
  <c r="G28" i="1" l="1"/>
  <c r="G22" i="1" s="1"/>
  <c r="G21" i="1" s="1"/>
  <c r="G20" i="1" s="1"/>
  <c r="G77" i="1"/>
  <c r="G76" i="1" s="1"/>
  <c r="G75" i="1" s="1"/>
  <c r="G71" i="1" s="1"/>
  <c r="I82" i="1"/>
  <c r="H81" i="1"/>
  <c r="I81" i="1" s="1"/>
  <c r="G9" i="1"/>
  <c r="G58" i="1"/>
  <c r="G57" i="1" s="1"/>
  <c r="G38" i="1"/>
  <c r="G66" i="1"/>
  <c r="G65" i="1" s="1"/>
  <c r="G46" i="1"/>
  <c r="G86" i="1" l="1"/>
  <c r="I79" i="1"/>
  <c r="I27" i="1" l="1"/>
  <c r="H67" i="1" l="1"/>
  <c r="H22" i="1"/>
  <c r="H80" i="1" l="1"/>
  <c r="I80" i="1" s="1"/>
  <c r="H73" i="1"/>
  <c r="H72" i="1" s="1"/>
  <c r="H77" i="1" l="1"/>
  <c r="H76" i="1" s="1"/>
  <c r="H69" i="1"/>
  <c r="H66" i="1" s="1"/>
  <c r="H65" i="1" s="1"/>
  <c r="H63" i="1"/>
  <c r="H61" i="1"/>
  <c r="H59" i="1"/>
  <c r="H55" i="1"/>
  <c r="H54" i="1" s="1"/>
  <c r="H53" i="1" s="1"/>
  <c r="H51" i="1"/>
  <c r="H50" i="1" s="1"/>
  <c r="H48" i="1"/>
  <c r="H47" i="1" s="1"/>
  <c r="H43" i="1"/>
  <c r="H42" i="1" s="1"/>
  <c r="H40" i="1"/>
  <c r="H39" i="1" s="1"/>
  <c r="H46" i="1" l="1"/>
  <c r="H58" i="1"/>
  <c r="H57" i="1" s="1"/>
  <c r="H38" i="1"/>
  <c r="H21" i="1" l="1"/>
  <c r="H34" i="1" l="1"/>
  <c r="H33" i="1" s="1"/>
  <c r="H14" i="1"/>
  <c r="H13" i="1" s="1"/>
  <c r="H20" i="1" l="1"/>
  <c r="H11" i="1"/>
  <c r="H10" i="1" s="1"/>
  <c r="H9" i="1" s="1"/>
  <c r="I10" i="1" l="1"/>
  <c r="I11" i="1"/>
  <c r="I12" i="1"/>
  <c r="I13" i="1"/>
  <c r="I14" i="1"/>
  <c r="I15" i="1"/>
  <c r="I16" i="1"/>
  <c r="I17" i="1"/>
  <c r="I18" i="1"/>
  <c r="I19" i="1"/>
  <c r="I20" i="1"/>
  <c r="I21" i="1"/>
  <c r="I22" i="1"/>
  <c r="I23" i="1"/>
  <c r="I28" i="1"/>
  <c r="I29"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2" i="1"/>
  <c r="I73" i="1"/>
  <c r="I74" i="1"/>
  <c r="I78" i="1"/>
  <c r="I9" i="1"/>
  <c r="I76" i="1"/>
  <c r="I77" i="1"/>
  <c r="H75" i="1" l="1"/>
  <c r="I75" i="1" l="1"/>
  <c r="H71" i="1"/>
  <c r="H86" i="1" s="1"/>
  <c r="I86" i="1" s="1"/>
  <c r="I71" i="1" l="1"/>
</calcChain>
</file>

<file path=xl/sharedStrings.xml><?xml version="1.0" encoding="utf-8"?>
<sst xmlns="http://schemas.openxmlformats.org/spreadsheetml/2006/main" count="119" uniqueCount="119">
  <si>
    <t>科目</t>
    <rPh sb="0" eb="2">
      <t>カモク</t>
    </rPh>
    <phoneticPr fontId="6"/>
  </si>
  <si>
    <t>増減</t>
    <rPh sb="0" eb="2">
      <t>ゾウゲン</t>
    </rPh>
    <phoneticPr fontId="6"/>
  </si>
  <si>
    <t>1項　使用料</t>
    <rPh sb="1" eb="2">
      <t>コウ</t>
    </rPh>
    <rPh sb="3" eb="6">
      <t>シヨウリョウ</t>
    </rPh>
    <phoneticPr fontId="4"/>
  </si>
  <si>
    <t>1目　総務使用料</t>
    <rPh sb="1" eb="2">
      <t>モク</t>
    </rPh>
    <rPh sb="3" eb="5">
      <t>ソウム</t>
    </rPh>
    <rPh sb="5" eb="8">
      <t>シヨウリョウ</t>
    </rPh>
    <phoneticPr fontId="4"/>
  </si>
  <si>
    <t>2節　其他使用料</t>
    <rPh sb="1" eb="2">
      <t>セツ</t>
    </rPh>
    <rPh sb="3" eb="5">
      <t>ソノタ</t>
    </rPh>
    <rPh sb="5" eb="8">
      <t>シヨウリョウ</t>
    </rPh>
    <phoneticPr fontId="4"/>
  </si>
  <si>
    <t>1目　総務手数料</t>
    <rPh sb="1" eb="2">
      <t>モク</t>
    </rPh>
    <rPh sb="3" eb="5">
      <t>ソウム</t>
    </rPh>
    <rPh sb="5" eb="7">
      <t>テスウ</t>
    </rPh>
    <rPh sb="7" eb="8">
      <t>リョウ</t>
    </rPh>
    <phoneticPr fontId="4"/>
  </si>
  <si>
    <t>1節　戸籍手数料</t>
    <rPh sb="1" eb="2">
      <t>セツ</t>
    </rPh>
    <rPh sb="3" eb="5">
      <t>コセキ</t>
    </rPh>
    <rPh sb="5" eb="8">
      <t>テスウリョウ</t>
    </rPh>
    <phoneticPr fontId="4"/>
  </si>
  <si>
    <t>2節　自動車臨時運行許可手数料</t>
    <rPh sb="1" eb="2">
      <t>セツ</t>
    </rPh>
    <rPh sb="3" eb="6">
      <t>ジドウシャ</t>
    </rPh>
    <rPh sb="6" eb="8">
      <t>リンジ</t>
    </rPh>
    <rPh sb="8" eb="10">
      <t>ウンコウ</t>
    </rPh>
    <rPh sb="10" eb="12">
      <t>キョカ</t>
    </rPh>
    <rPh sb="12" eb="15">
      <t>テスウリョウ</t>
    </rPh>
    <phoneticPr fontId="4"/>
  </si>
  <si>
    <t>5節　其他諸証明等手数料</t>
    <rPh sb="1" eb="2">
      <t>セツ</t>
    </rPh>
    <rPh sb="3" eb="5">
      <t>ソノタ</t>
    </rPh>
    <rPh sb="5" eb="6">
      <t>ショ</t>
    </rPh>
    <rPh sb="6" eb="8">
      <t>ショウメイ</t>
    </rPh>
    <rPh sb="8" eb="9">
      <t>トウ</t>
    </rPh>
    <rPh sb="9" eb="12">
      <t>テスウリョウ</t>
    </rPh>
    <phoneticPr fontId="4"/>
  </si>
  <si>
    <t>2項　国庫補助金</t>
    <rPh sb="1" eb="2">
      <t>コウ</t>
    </rPh>
    <rPh sb="3" eb="5">
      <t>コッコ</t>
    </rPh>
    <rPh sb="5" eb="8">
      <t>ホジョキン</t>
    </rPh>
    <phoneticPr fontId="4"/>
  </si>
  <si>
    <t>1目　総務費国庫補助金</t>
    <rPh sb="1" eb="2">
      <t>モク</t>
    </rPh>
    <rPh sb="3" eb="5">
      <t>ソウム</t>
    </rPh>
    <rPh sb="5" eb="6">
      <t>ヒ</t>
    </rPh>
    <rPh sb="6" eb="8">
      <t>コッコ</t>
    </rPh>
    <rPh sb="8" eb="11">
      <t>ホジョキン</t>
    </rPh>
    <phoneticPr fontId="4"/>
  </si>
  <si>
    <t>3項　委託金</t>
    <rPh sb="1" eb="2">
      <t>コウ</t>
    </rPh>
    <rPh sb="3" eb="5">
      <t>イタク</t>
    </rPh>
    <rPh sb="5" eb="6">
      <t>キン</t>
    </rPh>
    <phoneticPr fontId="4"/>
  </si>
  <si>
    <t>1目　総務費委託金</t>
    <rPh sb="1" eb="2">
      <t>モク</t>
    </rPh>
    <rPh sb="3" eb="5">
      <t>ソウム</t>
    </rPh>
    <rPh sb="5" eb="6">
      <t>ヒ</t>
    </rPh>
    <rPh sb="6" eb="8">
      <t>イタク</t>
    </rPh>
    <rPh sb="8" eb="9">
      <t>キン</t>
    </rPh>
    <phoneticPr fontId="4"/>
  </si>
  <si>
    <t>2項　府補助金</t>
    <rPh sb="1" eb="2">
      <t>コウ</t>
    </rPh>
    <rPh sb="3" eb="4">
      <t>フ</t>
    </rPh>
    <rPh sb="4" eb="7">
      <t>ホジョキン</t>
    </rPh>
    <phoneticPr fontId="4"/>
  </si>
  <si>
    <t>1目　総務費府補助金</t>
    <rPh sb="1" eb="2">
      <t>モク</t>
    </rPh>
    <rPh sb="3" eb="5">
      <t>ソウム</t>
    </rPh>
    <rPh sb="5" eb="6">
      <t>ヒ</t>
    </rPh>
    <rPh sb="6" eb="7">
      <t>フ</t>
    </rPh>
    <rPh sb="7" eb="10">
      <t>ホジョキン</t>
    </rPh>
    <phoneticPr fontId="4"/>
  </si>
  <si>
    <t>4項　府交付金</t>
    <rPh sb="1" eb="2">
      <t>コウ</t>
    </rPh>
    <rPh sb="3" eb="4">
      <t>フ</t>
    </rPh>
    <rPh sb="4" eb="6">
      <t>コウフ</t>
    </rPh>
    <phoneticPr fontId="4"/>
  </si>
  <si>
    <t>1目　総務費府交付金</t>
    <rPh sb="1" eb="2">
      <t>モク</t>
    </rPh>
    <rPh sb="3" eb="6">
      <t>ソウムヒ</t>
    </rPh>
    <rPh sb="6" eb="7">
      <t>フ</t>
    </rPh>
    <rPh sb="7" eb="10">
      <t>コウフキン</t>
    </rPh>
    <phoneticPr fontId="4"/>
  </si>
  <si>
    <t>1節　消費者行政事務費交付金</t>
    <rPh sb="1" eb="2">
      <t>セツ</t>
    </rPh>
    <rPh sb="3" eb="6">
      <t>ショウヒシャ</t>
    </rPh>
    <rPh sb="6" eb="8">
      <t>ギョウセイ</t>
    </rPh>
    <rPh sb="8" eb="11">
      <t>ジムヒ</t>
    </rPh>
    <rPh sb="11" eb="14">
      <t>コウフキン</t>
    </rPh>
    <phoneticPr fontId="4"/>
  </si>
  <si>
    <t>2節　総合相談事務費交付金</t>
    <rPh sb="1" eb="2">
      <t>セツ</t>
    </rPh>
    <rPh sb="3" eb="5">
      <t>ソウゴウ</t>
    </rPh>
    <rPh sb="5" eb="7">
      <t>ソウダン</t>
    </rPh>
    <rPh sb="7" eb="10">
      <t>ジムヒ</t>
    </rPh>
    <rPh sb="10" eb="12">
      <t>コウフ</t>
    </rPh>
    <rPh sb="12" eb="13">
      <t>キン</t>
    </rPh>
    <phoneticPr fontId="4"/>
  </si>
  <si>
    <t>1項　財産貸付収入</t>
    <rPh sb="1" eb="2">
      <t>コウ</t>
    </rPh>
    <rPh sb="3" eb="5">
      <t>ザイサン</t>
    </rPh>
    <rPh sb="5" eb="7">
      <t>カシツケ</t>
    </rPh>
    <rPh sb="7" eb="9">
      <t>シュウニュウ</t>
    </rPh>
    <phoneticPr fontId="4"/>
  </si>
  <si>
    <t>1目　賃貸料</t>
    <rPh sb="1" eb="2">
      <t>モク</t>
    </rPh>
    <rPh sb="3" eb="6">
      <t>チンタイリョウ</t>
    </rPh>
    <phoneticPr fontId="4"/>
  </si>
  <si>
    <t>1節　土地賃貸料</t>
    <rPh sb="1" eb="2">
      <t>セツ</t>
    </rPh>
    <rPh sb="3" eb="5">
      <t>トチ</t>
    </rPh>
    <rPh sb="5" eb="8">
      <t>チンタイリョウ</t>
    </rPh>
    <phoneticPr fontId="4"/>
  </si>
  <si>
    <t>2項　利子及配当金収入</t>
    <rPh sb="1" eb="2">
      <t>コウ</t>
    </rPh>
    <rPh sb="3" eb="5">
      <t>リシ</t>
    </rPh>
    <rPh sb="5" eb="6">
      <t>オヨ</t>
    </rPh>
    <rPh sb="6" eb="9">
      <t>ハイトウキン</t>
    </rPh>
    <rPh sb="9" eb="11">
      <t>シュウニュウ</t>
    </rPh>
    <phoneticPr fontId="4"/>
  </si>
  <si>
    <t>1目　蓄積基金利子</t>
    <rPh sb="1" eb="2">
      <t>モク</t>
    </rPh>
    <rPh sb="3" eb="5">
      <t>チクセキ</t>
    </rPh>
    <rPh sb="5" eb="7">
      <t>キキン</t>
    </rPh>
    <rPh sb="7" eb="9">
      <t>リシ</t>
    </rPh>
    <phoneticPr fontId="4"/>
  </si>
  <si>
    <t>1節　蓄積基金利子</t>
    <rPh sb="1" eb="2">
      <t>セツ</t>
    </rPh>
    <rPh sb="3" eb="5">
      <t>チクセキ</t>
    </rPh>
    <rPh sb="5" eb="7">
      <t>キキン</t>
    </rPh>
    <rPh sb="7" eb="9">
      <t>リシ</t>
    </rPh>
    <phoneticPr fontId="4"/>
  </si>
  <si>
    <t>1項　不動産売却代</t>
    <rPh sb="1" eb="2">
      <t>コウ</t>
    </rPh>
    <rPh sb="3" eb="6">
      <t>フドウサン</t>
    </rPh>
    <rPh sb="6" eb="8">
      <t>バイキャク</t>
    </rPh>
    <rPh sb="8" eb="9">
      <t>ダイ</t>
    </rPh>
    <phoneticPr fontId="4"/>
  </si>
  <si>
    <t>1目　土地売却代</t>
    <rPh sb="1" eb="2">
      <t>モク</t>
    </rPh>
    <rPh sb="3" eb="5">
      <t>トチ</t>
    </rPh>
    <rPh sb="5" eb="7">
      <t>バイキャク</t>
    </rPh>
    <rPh sb="7" eb="8">
      <t>ダイ</t>
    </rPh>
    <phoneticPr fontId="4"/>
  </si>
  <si>
    <t>3項　蓄積基金繰入金</t>
    <rPh sb="1" eb="2">
      <t>コウ</t>
    </rPh>
    <rPh sb="3" eb="5">
      <t>チクセキ</t>
    </rPh>
    <rPh sb="5" eb="7">
      <t>キキン</t>
    </rPh>
    <rPh sb="7" eb="9">
      <t>クリイレ</t>
    </rPh>
    <rPh sb="9" eb="10">
      <t>キン</t>
    </rPh>
    <phoneticPr fontId="4"/>
  </si>
  <si>
    <t>1節　男女共同参画施策推進基金繰入金</t>
    <rPh sb="1" eb="2">
      <t>セツ</t>
    </rPh>
    <rPh sb="3" eb="5">
      <t>ダンジョ</t>
    </rPh>
    <rPh sb="5" eb="7">
      <t>キョウドウ</t>
    </rPh>
    <rPh sb="7" eb="9">
      <t>サンカク</t>
    </rPh>
    <rPh sb="9" eb="11">
      <t>シサク</t>
    </rPh>
    <rPh sb="11" eb="13">
      <t>スイシン</t>
    </rPh>
    <rPh sb="13" eb="15">
      <t>キキン</t>
    </rPh>
    <rPh sb="15" eb="17">
      <t>クリイレ</t>
    </rPh>
    <rPh sb="17" eb="18">
      <t>キン</t>
    </rPh>
    <phoneticPr fontId="4"/>
  </si>
  <si>
    <t>1節　区政推進基金繰入金</t>
    <rPh sb="1" eb="2">
      <t>セツ</t>
    </rPh>
    <rPh sb="3" eb="5">
      <t>クセイ</t>
    </rPh>
    <rPh sb="5" eb="7">
      <t>スイシン</t>
    </rPh>
    <rPh sb="7" eb="9">
      <t>キキン</t>
    </rPh>
    <rPh sb="9" eb="11">
      <t>クリイレ</t>
    </rPh>
    <rPh sb="11" eb="12">
      <t>キン</t>
    </rPh>
    <phoneticPr fontId="4"/>
  </si>
  <si>
    <t>1項　延滞金、加算金及過料</t>
    <rPh sb="1" eb="2">
      <t>コウ</t>
    </rPh>
    <rPh sb="3" eb="6">
      <t>エンタイキン</t>
    </rPh>
    <rPh sb="7" eb="10">
      <t>カサンキン</t>
    </rPh>
    <rPh sb="10" eb="11">
      <t>オヨ</t>
    </rPh>
    <rPh sb="11" eb="13">
      <t>カリョウ</t>
    </rPh>
    <phoneticPr fontId="4"/>
  </si>
  <si>
    <t>3目　過料</t>
    <rPh sb="1" eb="2">
      <t>モク</t>
    </rPh>
    <rPh sb="3" eb="5">
      <t>カリョウ</t>
    </rPh>
    <phoneticPr fontId="4"/>
  </si>
  <si>
    <t>1節　過料</t>
    <rPh sb="1" eb="2">
      <t>セツ</t>
    </rPh>
    <rPh sb="3" eb="5">
      <t>カリョウ</t>
    </rPh>
    <phoneticPr fontId="4"/>
  </si>
  <si>
    <t>6項　雑入</t>
    <rPh sb="1" eb="2">
      <t>コウ</t>
    </rPh>
    <rPh sb="3" eb="5">
      <t>ザツニュウ</t>
    </rPh>
    <phoneticPr fontId="4"/>
  </si>
  <si>
    <t>1節　雑収</t>
    <rPh sb="1" eb="2">
      <t>セツ</t>
    </rPh>
    <rPh sb="3" eb="4">
      <t>ザツ</t>
    </rPh>
    <rPh sb="4" eb="5">
      <t>シュウ</t>
    </rPh>
    <phoneticPr fontId="4"/>
  </si>
  <si>
    <t>1項　市債</t>
    <rPh sb="1" eb="2">
      <t>コウ</t>
    </rPh>
    <rPh sb="3" eb="5">
      <t>シサイ</t>
    </rPh>
    <phoneticPr fontId="4"/>
  </si>
  <si>
    <t>1目　総務債</t>
    <rPh sb="1" eb="2">
      <t>モク</t>
    </rPh>
    <rPh sb="3" eb="5">
      <t>ソウム</t>
    </rPh>
    <rPh sb="5" eb="6">
      <t>サイ</t>
    </rPh>
    <phoneticPr fontId="4"/>
  </si>
  <si>
    <t>自動車臨時運行許可に係る手数料</t>
    <rPh sb="0" eb="3">
      <t>ジドウシャ</t>
    </rPh>
    <rPh sb="3" eb="5">
      <t>リンジ</t>
    </rPh>
    <rPh sb="5" eb="7">
      <t>ウンコウ</t>
    </rPh>
    <rPh sb="7" eb="9">
      <t>キョカ</t>
    </rPh>
    <rPh sb="12" eb="15">
      <t>テスウリョウ</t>
    </rPh>
    <phoneticPr fontId="4"/>
  </si>
  <si>
    <t>人権啓発活動に対する委託金</t>
    <rPh sb="0" eb="2">
      <t>ジンケン</t>
    </rPh>
    <rPh sb="2" eb="4">
      <t>ケイハツ</t>
    </rPh>
    <rPh sb="4" eb="6">
      <t>カツドウ</t>
    </rPh>
    <rPh sb="7" eb="8">
      <t>タイ</t>
    </rPh>
    <rPh sb="10" eb="13">
      <t>イタクキン</t>
    </rPh>
    <phoneticPr fontId="4"/>
  </si>
  <si>
    <t>中長期在留者住居地届出等事務に対する委託金</t>
    <rPh sb="0" eb="3">
      <t>チュウチョウキ</t>
    </rPh>
    <rPh sb="3" eb="5">
      <t>ザイリュウ</t>
    </rPh>
    <rPh sb="5" eb="6">
      <t>シャ</t>
    </rPh>
    <rPh sb="6" eb="9">
      <t>ジュウキョチ</t>
    </rPh>
    <rPh sb="9" eb="11">
      <t>トドケデ</t>
    </rPh>
    <rPh sb="11" eb="12">
      <t>トウ</t>
    </rPh>
    <rPh sb="12" eb="14">
      <t>ジム</t>
    </rPh>
    <rPh sb="15" eb="16">
      <t>タイ</t>
    </rPh>
    <rPh sb="18" eb="20">
      <t>イタク</t>
    </rPh>
    <rPh sb="20" eb="21">
      <t>キン</t>
    </rPh>
    <phoneticPr fontId="4"/>
  </si>
  <si>
    <t>自衛官募集事務に対する委託金</t>
    <rPh sb="0" eb="3">
      <t>ジエイカン</t>
    </rPh>
    <rPh sb="3" eb="5">
      <t>ボシュウ</t>
    </rPh>
    <rPh sb="5" eb="7">
      <t>ジム</t>
    </rPh>
    <rPh sb="8" eb="9">
      <t>タイ</t>
    </rPh>
    <rPh sb="11" eb="13">
      <t>イタク</t>
    </rPh>
    <rPh sb="13" eb="14">
      <t>キン</t>
    </rPh>
    <phoneticPr fontId="4"/>
  </si>
  <si>
    <t>蓄積基金の運用利子収入</t>
    <rPh sb="0" eb="2">
      <t>チクセキ</t>
    </rPh>
    <rPh sb="2" eb="4">
      <t>キキン</t>
    </rPh>
    <rPh sb="5" eb="7">
      <t>ウンヨウ</t>
    </rPh>
    <rPh sb="7" eb="9">
      <t>リシ</t>
    </rPh>
    <rPh sb="9" eb="11">
      <t>シュウニュウ</t>
    </rPh>
    <phoneticPr fontId="4"/>
  </si>
  <si>
    <t>男女共同参画施策推進基金からの繰入金</t>
    <rPh sb="0" eb="2">
      <t>ダンジョ</t>
    </rPh>
    <rPh sb="2" eb="4">
      <t>キョウドウ</t>
    </rPh>
    <rPh sb="4" eb="6">
      <t>サンカク</t>
    </rPh>
    <rPh sb="6" eb="8">
      <t>シサク</t>
    </rPh>
    <rPh sb="8" eb="10">
      <t>スイシン</t>
    </rPh>
    <rPh sb="10" eb="12">
      <t>キキン</t>
    </rPh>
    <rPh sb="15" eb="17">
      <t>クリイレ</t>
    </rPh>
    <rPh sb="17" eb="18">
      <t>キン</t>
    </rPh>
    <phoneticPr fontId="4"/>
  </si>
  <si>
    <t>区政推進基金からの繰入金</t>
    <rPh sb="0" eb="2">
      <t>クセイ</t>
    </rPh>
    <rPh sb="2" eb="4">
      <t>スイシン</t>
    </rPh>
    <rPh sb="4" eb="6">
      <t>キキン</t>
    </rPh>
    <rPh sb="9" eb="11">
      <t>クリイレ</t>
    </rPh>
    <rPh sb="11" eb="12">
      <t>キン</t>
    </rPh>
    <phoneticPr fontId="4"/>
  </si>
  <si>
    <t>説明</t>
    <rPh sb="0" eb="2">
      <t>セツメイ</t>
    </rPh>
    <phoneticPr fontId="7"/>
  </si>
  <si>
    <t>消費者行政事務に対する交付金</t>
    <rPh sb="0" eb="3">
      <t>ショウヒシャ</t>
    </rPh>
    <rPh sb="3" eb="5">
      <t>ギョウセイ</t>
    </rPh>
    <rPh sb="5" eb="7">
      <t>ジム</t>
    </rPh>
    <rPh sb="8" eb="9">
      <t>タイ</t>
    </rPh>
    <rPh sb="11" eb="14">
      <t>コウフキン</t>
    </rPh>
    <phoneticPr fontId="4"/>
  </si>
  <si>
    <t>2項　手数料</t>
    <rPh sb="1" eb="2">
      <t>コウ</t>
    </rPh>
    <rPh sb="3" eb="6">
      <t>テスウリョウ</t>
    </rPh>
    <phoneticPr fontId="4"/>
  </si>
  <si>
    <t>(②-①)</t>
  </si>
  <si>
    <t>通し</t>
    <phoneticPr fontId="6"/>
  </si>
  <si>
    <t>番号</t>
    <phoneticPr fontId="6"/>
  </si>
  <si>
    <t>備考</t>
    <phoneticPr fontId="6"/>
  </si>
  <si>
    <t>一般会計歳入予算一覧</t>
    <rPh sb="0" eb="2">
      <t>イッパン</t>
    </rPh>
    <rPh sb="2" eb="4">
      <t>カイケイ</t>
    </rPh>
    <rPh sb="4" eb="6">
      <t>サイニュウ</t>
    </rPh>
    <rPh sb="6" eb="8">
      <t>ヨサン</t>
    </rPh>
    <rPh sb="8" eb="10">
      <t>イチラン</t>
    </rPh>
    <phoneticPr fontId="6"/>
  </si>
  <si>
    <t>行政財産の目的外使用料</t>
    <rPh sb="0" eb="2">
      <t>ギョウセイ</t>
    </rPh>
    <rPh sb="2" eb="4">
      <t>ザイサン</t>
    </rPh>
    <rPh sb="5" eb="7">
      <t>モクテキ</t>
    </rPh>
    <rPh sb="7" eb="8">
      <t>ガイ</t>
    </rPh>
    <rPh sb="8" eb="10">
      <t>シヨウ</t>
    </rPh>
    <rPh sb="10" eb="11">
      <t>リョウ</t>
    </rPh>
    <phoneticPr fontId="4"/>
  </si>
  <si>
    <t>未利用地賃貸料等</t>
    <rPh sb="0" eb="4">
      <t>ミリヨウチ</t>
    </rPh>
    <rPh sb="4" eb="7">
      <t>チンタイリョウ</t>
    </rPh>
    <rPh sb="7" eb="8">
      <t>トウ</t>
    </rPh>
    <phoneticPr fontId="4"/>
  </si>
  <si>
    <t>総合相談事務に対する交付金</t>
    <rPh sb="0" eb="2">
      <t>ソウゴウ</t>
    </rPh>
    <rPh sb="2" eb="4">
      <t>ソウダン</t>
    </rPh>
    <rPh sb="4" eb="6">
      <t>ジム</t>
    </rPh>
    <phoneticPr fontId="4"/>
  </si>
  <si>
    <t>(単位：千円)</t>
    <phoneticPr fontId="4"/>
  </si>
  <si>
    <t>3節　印鑑証明手数料</t>
  </si>
  <si>
    <t>印鑑登録証明書の発行に係る手数料</t>
  </si>
  <si>
    <t>4節　住民票手数料</t>
  </si>
  <si>
    <t>住民票の写しの発行に係る手数料等</t>
  </si>
  <si>
    <t>22目　雑収</t>
    <rPh sb="2" eb="3">
      <t>モク</t>
    </rPh>
    <rPh sb="4" eb="5">
      <t>ザツ</t>
    </rPh>
    <rPh sb="5" eb="6">
      <t>シュウ</t>
    </rPh>
    <phoneticPr fontId="4"/>
  </si>
  <si>
    <t>16款　使用料及手数料</t>
    <rPh sb="2" eb="3">
      <t>カン</t>
    </rPh>
    <rPh sb="4" eb="7">
      <t>シヨウリョウ</t>
    </rPh>
    <rPh sb="7" eb="8">
      <t>オヨ</t>
    </rPh>
    <rPh sb="8" eb="11">
      <t>テスウリョウ</t>
    </rPh>
    <phoneticPr fontId="4"/>
  </si>
  <si>
    <t>17款　国庫支出金</t>
    <rPh sb="2" eb="3">
      <t>カン</t>
    </rPh>
    <rPh sb="4" eb="6">
      <t>コッコ</t>
    </rPh>
    <rPh sb="6" eb="9">
      <t>シシュツキン</t>
    </rPh>
    <phoneticPr fontId="4"/>
  </si>
  <si>
    <t>19款　財産収入</t>
    <rPh sb="2" eb="3">
      <t>カン</t>
    </rPh>
    <rPh sb="4" eb="6">
      <t>ザイサン</t>
    </rPh>
    <rPh sb="6" eb="8">
      <t>シュウニュウ</t>
    </rPh>
    <phoneticPr fontId="4"/>
  </si>
  <si>
    <t>20款　財産売却代</t>
    <rPh sb="2" eb="3">
      <t>カン</t>
    </rPh>
    <rPh sb="4" eb="6">
      <t>ザイサン</t>
    </rPh>
    <rPh sb="6" eb="8">
      <t>バイキャク</t>
    </rPh>
    <rPh sb="8" eb="9">
      <t>ダイ</t>
    </rPh>
    <phoneticPr fontId="4"/>
  </si>
  <si>
    <t>22款　繰入金</t>
    <rPh sb="2" eb="3">
      <t>カン</t>
    </rPh>
    <rPh sb="4" eb="6">
      <t>クリイレ</t>
    </rPh>
    <rPh sb="6" eb="7">
      <t>キン</t>
    </rPh>
    <phoneticPr fontId="4"/>
  </si>
  <si>
    <t>18款　府支出金</t>
    <rPh sb="2" eb="3">
      <t>カン</t>
    </rPh>
    <rPh sb="4" eb="5">
      <t>フ</t>
    </rPh>
    <rPh sb="5" eb="8">
      <t>シシュツキン</t>
    </rPh>
    <phoneticPr fontId="4"/>
  </si>
  <si>
    <t>市民活動総合支援事業に対する補助金</t>
    <phoneticPr fontId="4"/>
  </si>
  <si>
    <t>戸籍全部（個人）事項証明書の発行に係る手数料等</t>
    <rPh sb="0" eb="2">
      <t>コセキ</t>
    </rPh>
    <rPh sb="2" eb="4">
      <t>ゼンブ</t>
    </rPh>
    <rPh sb="5" eb="7">
      <t>コジン</t>
    </rPh>
    <rPh sb="8" eb="10">
      <t>ジコウ</t>
    </rPh>
    <rPh sb="10" eb="13">
      <t>ショウメイショ</t>
    </rPh>
    <rPh sb="14" eb="16">
      <t>ハッコウ</t>
    </rPh>
    <rPh sb="19" eb="22">
      <t>テスウリョウ</t>
    </rPh>
    <phoneticPr fontId="4"/>
  </si>
  <si>
    <t>当初①</t>
    <rPh sb="0" eb="2">
      <t>トウショ</t>
    </rPh>
    <phoneticPr fontId="4"/>
  </si>
  <si>
    <t>広告収入、私用光熱水費に係る収入等</t>
    <phoneticPr fontId="4"/>
  </si>
  <si>
    <t>市民生活推進事業に係る市債</t>
    <rPh sb="0" eb="2">
      <t>シミン</t>
    </rPh>
    <rPh sb="2" eb="4">
      <t>セイカツ</t>
    </rPh>
    <rPh sb="4" eb="6">
      <t>スイシン</t>
    </rPh>
    <rPh sb="6" eb="8">
      <t>ジギョウ</t>
    </rPh>
    <rPh sb="9" eb="10">
      <t>カカ</t>
    </rPh>
    <rPh sb="11" eb="13">
      <t>シサイ</t>
    </rPh>
    <phoneticPr fontId="4"/>
  </si>
  <si>
    <t>自治体情報システムの標準化・共通化に対する負担金</t>
    <phoneticPr fontId="4"/>
  </si>
  <si>
    <t>所属名　市民局</t>
    <rPh sb="0" eb="2">
      <t>ショゾク</t>
    </rPh>
    <rPh sb="2" eb="3">
      <t>メイ</t>
    </rPh>
    <rPh sb="4" eb="6">
      <t>シミン</t>
    </rPh>
    <rPh sb="6" eb="7">
      <t>キョク</t>
    </rPh>
    <phoneticPr fontId="6"/>
  </si>
  <si>
    <t>所属計</t>
    <rPh sb="0" eb="2">
      <t>ショゾク</t>
    </rPh>
    <rPh sb="2" eb="3">
      <t>ケイ</t>
    </rPh>
    <phoneticPr fontId="4"/>
  </si>
  <si>
    <t>課税証明・納税証明の発行に係る手数料等</t>
    <phoneticPr fontId="4"/>
  </si>
  <si>
    <t>3節　市民協働推進費補助金</t>
    <rPh sb="1" eb="2">
      <t>セツ</t>
    </rPh>
    <rPh sb="3" eb="5">
      <t>シミン</t>
    </rPh>
    <rPh sb="5" eb="7">
      <t>キョウドウ</t>
    </rPh>
    <rPh sb="7" eb="9">
      <t>スイシン</t>
    </rPh>
    <rPh sb="9" eb="10">
      <t>ヒ</t>
    </rPh>
    <rPh sb="10" eb="13">
      <t>ホジョキン</t>
    </rPh>
    <phoneticPr fontId="4"/>
  </si>
  <si>
    <t>4節　ダイバーシティ推進費補助金</t>
    <rPh sb="1" eb="2">
      <t>セツ</t>
    </rPh>
    <rPh sb="10" eb="12">
      <t>スイシン</t>
    </rPh>
    <rPh sb="12" eb="13">
      <t>ヒ</t>
    </rPh>
    <rPh sb="13" eb="16">
      <t>ホジョキン</t>
    </rPh>
    <phoneticPr fontId="4"/>
  </si>
  <si>
    <t>1節　其他不用地</t>
    <rPh sb="1" eb="2">
      <t>セツ</t>
    </rPh>
    <rPh sb="3" eb="5">
      <t>ソノタ</t>
    </rPh>
    <rPh sb="5" eb="7">
      <t>フヨウ</t>
    </rPh>
    <rPh sb="7" eb="8">
      <t>チ</t>
    </rPh>
    <phoneticPr fontId="1"/>
  </si>
  <si>
    <t>不用地売却代</t>
    <rPh sb="0" eb="2">
      <t>フヨウ</t>
    </rPh>
    <rPh sb="2" eb="3">
      <t>チ</t>
    </rPh>
    <rPh sb="3" eb="5">
      <t>バイキャク</t>
    </rPh>
    <rPh sb="5" eb="6">
      <t>ダイ</t>
    </rPh>
    <phoneticPr fontId="1"/>
  </si>
  <si>
    <t>21款　寄附金</t>
    <rPh sb="2" eb="3">
      <t>カン</t>
    </rPh>
    <phoneticPr fontId="4"/>
  </si>
  <si>
    <t>1項　寄附金</t>
    <rPh sb="1" eb="2">
      <t>コウ</t>
    </rPh>
    <phoneticPr fontId="4"/>
  </si>
  <si>
    <t>2目　労働施策推進費寄附金</t>
    <rPh sb="1" eb="2">
      <t>モク</t>
    </rPh>
    <rPh sb="3" eb="5">
      <t>ロウドウ</t>
    </rPh>
    <rPh sb="5" eb="7">
      <t>シサク</t>
    </rPh>
    <rPh sb="7" eb="9">
      <t>スイシン</t>
    </rPh>
    <rPh sb="9" eb="10">
      <t>ヒ</t>
    </rPh>
    <phoneticPr fontId="4"/>
  </si>
  <si>
    <t>1節　労働施策推進費寄附金</t>
    <rPh sb="1" eb="2">
      <t>セツ</t>
    </rPh>
    <rPh sb="3" eb="5">
      <t>ロウドウ</t>
    </rPh>
    <rPh sb="5" eb="7">
      <t>シサク</t>
    </rPh>
    <rPh sb="7" eb="9">
      <t>スイシン</t>
    </rPh>
    <rPh sb="9" eb="10">
      <t>ヒ</t>
    </rPh>
    <phoneticPr fontId="4"/>
  </si>
  <si>
    <t>雇用施策関係事業に対する寄附金</t>
    <rPh sb="0" eb="2">
      <t>コヨウ</t>
    </rPh>
    <rPh sb="2" eb="3">
      <t>セ</t>
    </rPh>
    <rPh sb="3" eb="4">
      <t>サク</t>
    </rPh>
    <rPh sb="4" eb="6">
      <t>カンケイ</t>
    </rPh>
    <phoneticPr fontId="4"/>
  </si>
  <si>
    <t>3目　男女共同参画費寄附金</t>
    <rPh sb="1" eb="2">
      <t>モク</t>
    </rPh>
    <rPh sb="3" eb="5">
      <t>ダンジョ</t>
    </rPh>
    <rPh sb="5" eb="7">
      <t>キョウドウ</t>
    </rPh>
    <rPh sb="7" eb="9">
      <t>サンカク</t>
    </rPh>
    <rPh sb="9" eb="10">
      <t>ヒ</t>
    </rPh>
    <phoneticPr fontId="4"/>
  </si>
  <si>
    <t>1節　男女共同参画費寄附金</t>
    <rPh sb="1" eb="2">
      <t>セツ</t>
    </rPh>
    <rPh sb="3" eb="5">
      <t>ダンジョ</t>
    </rPh>
    <rPh sb="5" eb="7">
      <t>キョウドウ</t>
    </rPh>
    <rPh sb="7" eb="9">
      <t>サンカク</t>
    </rPh>
    <rPh sb="9" eb="10">
      <t>ヒ</t>
    </rPh>
    <phoneticPr fontId="4"/>
  </si>
  <si>
    <t>男女共同参画関係事業に対する寄附金</t>
    <rPh sb="0" eb="2">
      <t>ダンジョ</t>
    </rPh>
    <rPh sb="2" eb="4">
      <t>キョウドウ</t>
    </rPh>
    <rPh sb="4" eb="6">
      <t>サンカク</t>
    </rPh>
    <rPh sb="6" eb="8">
      <t>カンケイ</t>
    </rPh>
    <phoneticPr fontId="4"/>
  </si>
  <si>
    <t>4目　区政推進費寄附金</t>
    <rPh sb="1" eb="2">
      <t>モク</t>
    </rPh>
    <rPh sb="3" eb="5">
      <t>クセイ</t>
    </rPh>
    <rPh sb="5" eb="7">
      <t>スイシン</t>
    </rPh>
    <rPh sb="7" eb="8">
      <t>ヒ</t>
    </rPh>
    <phoneticPr fontId="4"/>
  </si>
  <si>
    <t>1節　区政推進費寄附金</t>
    <rPh sb="1" eb="2">
      <t>セツ</t>
    </rPh>
    <rPh sb="3" eb="5">
      <t>クセイ</t>
    </rPh>
    <rPh sb="5" eb="7">
      <t>スイシン</t>
    </rPh>
    <rPh sb="7" eb="8">
      <t>ヒ</t>
    </rPh>
    <phoneticPr fontId="4"/>
  </si>
  <si>
    <t>区政の推進関係事業に対する寄附金</t>
    <rPh sb="0" eb="2">
      <t>クセイ</t>
    </rPh>
    <rPh sb="3" eb="5">
      <t>スイシン</t>
    </rPh>
    <rPh sb="5" eb="7">
      <t>カンケイ</t>
    </rPh>
    <rPh sb="7" eb="9">
      <t>ジギョウ</t>
    </rPh>
    <rPh sb="10" eb="11">
      <t>タイ</t>
    </rPh>
    <phoneticPr fontId="4"/>
  </si>
  <si>
    <t>24款　諸収入</t>
    <rPh sb="2" eb="3">
      <t>カン</t>
    </rPh>
    <rPh sb="4" eb="5">
      <t>ショ</t>
    </rPh>
    <rPh sb="5" eb="7">
      <t>シュウニュウ</t>
    </rPh>
    <phoneticPr fontId="4"/>
  </si>
  <si>
    <t>25款　市債</t>
    <rPh sb="2" eb="3">
      <t>カン</t>
    </rPh>
    <rPh sb="4" eb="6">
      <t>シサイ</t>
    </rPh>
    <phoneticPr fontId="4"/>
  </si>
  <si>
    <t>区役所庁舎各種改修に対する補助金</t>
    <rPh sb="0" eb="3">
      <t>クヤクショ</t>
    </rPh>
    <rPh sb="3" eb="5">
      <t>チョウシャ</t>
    </rPh>
    <rPh sb="5" eb="9">
      <t>カクシュカイシュウ</t>
    </rPh>
    <rPh sb="10" eb="11">
      <t>タイ</t>
    </rPh>
    <rPh sb="13" eb="16">
      <t>ホジョキン</t>
    </rPh>
    <phoneticPr fontId="4"/>
  </si>
  <si>
    <t>６年度</t>
    <rPh sb="1" eb="3">
      <t>ネンド</t>
    </rPh>
    <phoneticPr fontId="4"/>
  </si>
  <si>
    <t>物価高騰対応重点支援給付金給付事務に対する補助金</t>
    <rPh sb="18" eb="19">
      <t>タイ</t>
    </rPh>
    <phoneticPr fontId="4"/>
  </si>
  <si>
    <t>6節　区政推進管理費補助金</t>
    <phoneticPr fontId="4"/>
  </si>
  <si>
    <t>8節　区庁舎整備費補助金</t>
    <phoneticPr fontId="4"/>
  </si>
  <si>
    <t>5節　物価高騰対応重点支援給付金支給事業費補助金</t>
    <rPh sb="1" eb="2">
      <t>セツ</t>
    </rPh>
    <phoneticPr fontId="4"/>
  </si>
  <si>
    <t>2節　人権啓発活動委託金</t>
    <rPh sb="1" eb="2">
      <t>セツ</t>
    </rPh>
    <rPh sb="3" eb="5">
      <t>ジンケン</t>
    </rPh>
    <rPh sb="5" eb="7">
      <t>ケイハツ</t>
    </rPh>
    <rPh sb="7" eb="9">
      <t>カツドウ</t>
    </rPh>
    <rPh sb="9" eb="11">
      <t>イタク</t>
    </rPh>
    <rPh sb="11" eb="12">
      <t>キン</t>
    </rPh>
    <phoneticPr fontId="4"/>
  </si>
  <si>
    <t>3節　中長期在留者住居地届出等事務委託金</t>
    <rPh sb="1" eb="2">
      <t>セツ</t>
    </rPh>
    <rPh sb="3" eb="6">
      <t>チュウチョウキ</t>
    </rPh>
    <rPh sb="6" eb="8">
      <t>ザイリュウ</t>
    </rPh>
    <rPh sb="8" eb="9">
      <t>シャ</t>
    </rPh>
    <rPh sb="9" eb="12">
      <t>ジュウキョチ</t>
    </rPh>
    <rPh sb="12" eb="14">
      <t>トドケデ</t>
    </rPh>
    <rPh sb="14" eb="15">
      <t>トウ</t>
    </rPh>
    <rPh sb="15" eb="17">
      <t>ジム</t>
    </rPh>
    <rPh sb="17" eb="19">
      <t>イタク</t>
    </rPh>
    <rPh sb="19" eb="20">
      <t>キン</t>
    </rPh>
    <phoneticPr fontId="4"/>
  </si>
  <si>
    <t>4節　自衛官募集事務委託金</t>
    <rPh sb="1" eb="2">
      <t>セツ</t>
    </rPh>
    <rPh sb="3" eb="6">
      <t>ジエイカン</t>
    </rPh>
    <rPh sb="6" eb="8">
      <t>ボシュウ</t>
    </rPh>
    <rPh sb="8" eb="10">
      <t>ジム</t>
    </rPh>
    <rPh sb="10" eb="12">
      <t>イタク</t>
    </rPh>
    <rPh sb="12" eb="13">
      <t>キン</t>
    </rPh>
    <phoneticPr fontId="4"/>
  </si>
  <si>
    <t>1節　消費者行政費補助金</t>
    <rPh sb="1" eb="2">
      <t>セツ</t>
    </rPh>
    <rPh sb="3" eb="6">
      <t>ショウヒシャ</t>
    </rPh>
    <rPh sb="6" eb="8">
      <t>ギョウセイ</t>
    </rPh>
    <rPh sb="8" eb="9">
      <t>ヒ</t>
    </rPh>
    <rPh sb="9" eb="12">
      <t>ホジョキン</t>
    </rPh>
    <phoneticPr fontId="4"/>
  </si>
  <si>
    <t>予算案②</t>
    <rPh sb="0" eb="3">
      <t>ヨサンアン</t>
    </rPh>
    <phoneticPr fontId="4"/>
  </si>
  <si>
    <t>マイナンバーカード交付事業に対する補助金等</t>
    <rPh sb="11" eb="13">
      <t>ジギョウ</t>
    </rPh>
    <rPh sb="20" eb="21">
      <t>トウ</t>
    </rPh>
    <phoneticPr fontId="4"/>
  </si>
  <si>
    <t>７年度</t>
    <rPh sb="1" eb="3">
      <t>ネンド</t>
    </rPh>
    <phoneticPr fontId="4"/>
  </si>
  <si>
    <t>5節　区庁舎整備事業資金</t>
    <rPh sb="1" eb="2">
      <t>セツ</t>
    </rPh>
    <rPh sb="3" eb="6">
      <t>クチョウシャ</t>
    </rPh>
    <rPh sb="6" eb="8">
      <t>セイビ</t>
    </rPh>
    <rPh sb="8" eb="10">
      <t>ジギョウ</t>
    </rPh>
    <rPh sb="10" eb="12">
      <t>シキン</t>
    </rPh>
    <phoneticPr fontId="4"/>
  </si>
  <si>
    <t>区庁舎整備事業に係る市債</t>
    <rPh sb="0" eb="1">
      <t>ク</t>
    </rPh>
    <rPh sb="1" eb="3">
      <t>チョウシャ</t>
    </rPh>
    <rPh sb="3" eb="5">
      <t>セイビ</t>
    </rPh>
    <rPh sb="5" eb="7">
      <t>ジギョウ</t>
    </rPh>
    <rPh sb="8" eb="9">
      <t>カカ</t>
    </rPh>
    <rPh sb="10" eb="12">
      <t>シサイ</t>
    </rPh>
    <phoneticPr fontId="4"/>
  </si>
  <si>
    <t>（住民票等発行手数料のキャッシュレス化・住民情報待合への行政キオスク端末導入による利便性向上事業に対する補助金）</t>
    <phoneticPr fontId="4"/>
  </si>
  <si>
    <t>区政推進管理事業に係る市債</t>
    <rPh sb="0" eb="2">
      <t>クセイ</t>
    </rPh>
    <rPh sb="2" eb="4">
      <t>スイシン</t>
    </rPh>
    <rPh sb="4" eb="6">
      <t>カンリ</t>
    </rPh>
    <rPh sb="6" eb="8">
      <t>ジギョウ</t>
    </rPh>
    <rPh sb="9" eb="10">
      <t>カカ</t>
    </rPh>
    <rPh sb="11" eb="13">
      <t>シサイ</t>
    </rPh>
    <phoneticPr fontId="4"/>
  </si>
  <si>
    <t>2節　市民生活推進事業資金</t>
    <rPh sb="1" eb="2">
      <t>セツ</t>
    </rPh>
    <rPh sb="3" eb="5">
      <t>シミン</t>
    </rPh>
    <rPh sb="5" eb="7">
      <t>セイカツ</t>
    </rPh>
    <rPh sb="7" eb="9">
      <t>スイシン</t>
    </rPh>
    <rPh sb="9" eb="11">
      <t>ジギョウ</t>
    </rPh>
    <rPh sb="11" eb="13">
      <t>シキン</t>
    </rPh>
    <phoneticPr fontId="4"/>
  </si>
  <si>
    <t>3節　区政推進管理事業資金</t>
    <rPh sb="1" eb="2">
      <t>セツ</t>
    </rPh>
    <rPh sb="3" eb="7">
      <t>クセイスイシン</t>
    </rPh>
    <rPh sb="7" eb="9">
      <t>カンリ</t>
    </rPh>
    <rPh sb="9" eb="11">
      <t>ジギョウ</t>
    </rPh>
    <rPh sb="11" eb="13">
      <t>シキン</t>
    </rPh>
    <phoneticPr fontId="4"/>
  </si>
  <si>
    <t>3目　男女共同参画施策推進基金繰入金</t>
    <rPh sb="1" eb="2">
      <t>モク</t>
    </rPh>
    <rPh sb="3" eb="5">
      <t>ダンジョ</t>
    </rPh>
    <rPh sb="5" eb="7">
      <t>キョウドウ</t>
    </rPh>
    <rPh sb="7" eb="9">
      <t>サンカク</t>
    </rPh>
    <rPh sb="9" eb="11">
      <t>シサク</t>
    </rPh>
    <rPh sb="11" eb="13">
      <t>スイシン</t>
    </rPh>
    <rPh sb="13" eb="15">
      <t>キキン</t>
    </rPh>
    <rPh sb="15" eb="17">
      <t>クリイレ</t>
    </rPh>
    <rPh sb="17" eb="18">
      <t>キン</t>
    </rPh>
    <phoneticPr fontId="4"/>
  </si>
  <si>
    <t>4目　区政推進基金繰入金</t>
    <rPh sb="1" eb="2">
      <t>モク</t>
    </rPh>
    <rPh sb="3" eb="5">
      <t>クセイ</t>
    </rPh>
    <rPh sb="5" eb="7">
      <t>スイシン</t>
    </rPh>
    <rPh sb="7" eb="9">
      <t>キキン</t>
    </rPh>
    <rPh sb="9" eb="11">
      <t>クリイレ</t>
    </rPh>
    <rPh sb="11" eb="12">
      <t>キン</t>
    </rPh>
    <phoneticPr fontId="4"/>
  </si>
  <si>
    <t>戸籍等への氏名の振り仮名記載法制化対応事業に対する補助金</t>
    <rPh sb="0" eb="2">
      <t>コセキ</t>
    </rPh>
    <rPh sb="2" eb="3">
      <t>トウ</t>
    </rPh>
    <rPh sb="5" eb="7">
      <t>シメイ</t>
    </rPh>
    <rPh sb="8" eb="9">
      <t>フ</t>
    </rPh>
    <rPh sb="10" eb="12">
      <t>ガナ</t>
    </rPh>
    <rPh sb="12" eb="14">
      <t>キサイ</t>
    </rPh>
    <rPh sb="14" eb="17">
      <t>ホウセイカ</t>
    </rPh>
    <rPh sb="17" eb="19">
      <t>タイオウ</t>
    </rPh>
    <rPh sb="19" eb="21">
      <t>ジギョウ</t>
    </rPh>
    <phoneticPr fontId="4"/>
  </si>
  <si>
    <t>ドメスティック・バイオレンス対策事業に対する補助金等</t>
    <phoneticPr fontId="4"/>
  </si>
  <si>
    <t>消費生活情報の提供及び啓発事業に対する補助金等</t>
    <rPh sb="0" eb="2">
      <t>ショウヒ</t>
    </rPh>
    <rPh sb="2" eb="4">
      <t>セイカツ</t>
    </rPh>
    <rPh sb="4" eb="6">
      <t>ジョウホウ</t>
    </rPh>
    <rPh sb="7" eb="9">
      <t>テイキョウ</t>
    </rPh>
    <rPh sb="9" eb="10">
      <t>オヨ</t>
    </rPh>
    <rPh sb="11" eb="13">
      <t>ケイハツ</t>
    </rPh>
    <rPh sb="13" eb="15">
      <t>ジギョウ</t>
    </rPh>
    <rPh sb="16" eb="17">
      <t>タイ</t>
    </rPh>
    <rPh sb="19" eb="22">
      <t>ホジョキン</t>
    </rPh>
    <rPh sb="22" eb="23">
      <t>トウ</t>
    </rPh>
    <phoneticPr fontId="0"/>
  </si>
  <si>
    <t>大阪市客引き行為等の適正化に関する条例に基づく過料</t>
    <rPh sb="0" eb="3">
      <t>オオサカシ</t>
    </rPh>
    <phoneticPr fontId="4"/>
  </si>
  <si>
    <t>（しごと情報ひろば総合就労サポート事業に対する補助金）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</si>
</sst>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1"/>
      <color theme="1"/>
      <name val="ＭＳ Ｐゴシック"/>
      <family val="2"/>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10.5"/>
      <name val="ＭＳ Ｐゴシック"/>
      <family val="3"/>
      <charset val="128"/>
      <scheme val="minor"/>
    </font>
    <font>
      <u/>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0"/>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s>
  <cellStyleXfs count="10">
    <xf numFmtId="0" fontId="0" fillId="0" borderId="0"/>
    <xf numFmtId="0" fontId="5" fillId="0" borderId="0"/>
    <xf numFmtId="38" fontId="8" fillId="0" borderId="0" applyFont="0" applyFill="0" applyBorder="0" applyAlignment="0" applyProtection="0"/>
    <xf numFmtId="0" fontId="8" fillId="0" borderId="0"/>
    <xf numFmtId="0" fontId="3" fillId="0" borderId="0">
      <alignment vertical="center"/>
    </xf>
    <xf numFmtId="38" fontId="8" fillId="0" borderId="0" applyFont="0" applyFill="0" applyBorder="0" applyAlignment="0" applyProtection="0"/>
    <xf numFmtId="0" fontId="2" fillId="0" borderId="0">
      <alignment vertical="center"/>
    </xf>
    <xf numFmtId="38" fontId="9" fillId="0" borderId="0" applyFont="0" applyFill="0" applyBorder="0" applyAlignment="0" applyProtection="0">
      <alignment vertical="center"/>
    </xf>
    <xf numFmtId="0" fontId="9" fillId="0" borderId="0"/>
    <xf numFmtId="0" fontId="5" fillId="0" borderId="0"/>
  </cellStyleXfs>
  <cellXfs count="113">
    <xf numFmtId="0" fontId="0" fillId="0" borderId="0" xfId="0"/>
    <xf numFmtId="38" fontId="12" fillId="0" borderId="9" xfId="2" applyFont="1" applyFill="1" applyBorder="1" applyAlignment="1">
      <alignment horizontal="left" vertical="center" wrapText="1"/>
    </xf>
    <xf numFmtId="38" fontId="12" fillId="0" borderId="1" xfId="2" applyFont="1" applyFill="1" applyBorder="1" applyAlignment="1">
      <alignment horizontal="left" vertical="center" wrapText="1"/>
    </xf>
    <xf numFmtId="38" fontId="12" fillId="0" borderId="4" xfId="2" applyFont="1" applyFill="1" applyBorder="1" applyAlignment="1">
      <alignment horizontal="left" vertical="center" wrapText="1"/>
    </xf>
    <xf numFmtId="49" fontId="12" fillId="0" borderId="3"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9" xfId="1" applyNumberFormat="1" applyFont="1" applyFill="1" applyBorder="1" applyAlignment="1">
      <alignment vertical="center" wrapText="1"/>
    </xf>
    <xf numFmtId="176" fontId="10" fillId="0" borderId="9" xfId="1" applyNumberFormat="1" applyFont="1" applyFill="1" applyBorder="1" applyAlignment="1">
      <alignment horizontal="right" vertical="center" shrinkToFit="1"/>
    </xf>
    <xf numFmtId="176" fontId="18" fillId="0" borderId="9" xfId="1" applyNumberFormat="1" applyFont="1" applyFill="1" applyBorder="1" applyAlignment="1">
      <alignment horizontal="right" vertical="center" shrinkToFit="1"/>
    </xf>
    <xf numFmtId="49" fontId="12" fillId="0" borderId="12" xfId="1" applyNumberFormat="1" applyFont="1" applyFill="1" applyBorder="1" applyAlignment="1">
      <alignment vertical="center" wrapText="1"/>
    </xf>
    <xf numFmtId="49" fontId="10" fillId="0" borderId="0" xfId="1" applyNumberFormat="1" applyFont="1" applyFill="1" applyAlignment="1">
      <alignment vertical="center"/>
    </xf>
    <xf numFmtId="49" fontId="10" fillId="0" borderId="0" xfId="1" applyNumberFormat="1" applyFont="1" applyFill="1" applyAlignment="1">
      <alignment vertical="center" wrapText="1"/>
    </xf>
    <xf numFmtId="0" fontId="10" fillId="0" borderId="0" xfId="1" applyFont="1" applyFill="1" applyAlignment="1">
      <alignment horizontal="center" vertical="center" wrapText="1"/>
    </xf>
    <xf numFmtId="176" fontId="10" fillId="0" borderId="0" xfId="1" applyNumberFormat="1" applyFont="1" applyFill="1" applyAlignment="1">
      <alignment horizontal="center" vertical="center"/>
    </xf>
    <xf numFmtId="176" fontId="10" fillId="0" borderId="0" xfId="1" applyNumberFormat="1" applyFont="1" applyFill="1" applyAlignment="1">
      <alignment vertical="center"/>
    </xf>
    <xf numFmtId="0" fontId="12" fillId="0" borderId="0" xfId="1" applyFont="1" applyFill="1" applyAlignment="1">
      <alignment horizontal="left" vertical="center"/>
    </xf>
    <xf numFmtId="0" fontId="12"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wrapText="1"/>
    </xf>
    <xf numFmtId="0" fontId="11" fillId="0" borderId="0" xfId="1" applyFont="1" applyFill="1" applyAlignment="1">
      <alignment horizontal="center" vertical="center" wrapText="1"/>
    </xf>
    <xf numFmtId="176" fontId="10" fillId="0" borderId="0" xfId="1" applyNumberFormat="1" applyFont="1" applyFill="1" applyAlignment="1">
      <alignment horizontal="right" vertical="center"/>
    </xf>
    <xf numFmtId="0" fontId="10" fillId="0" borderId="0" xfId="1" applyFont="1" applyFill="1" applyAlignment="1">
      <alignment vertical="center" wrapText="1"/>
    </xf>
    <xf numFmtId="0" fontId="14" fillId="0" borderId="0" xfId="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Alignment="1">
      <alignment horizontal="right" vertical="center" wrapText="1"/>
    </xf>
    <xf numFmtId="176" fontId="13" fillId="0" borderId="0" xfId="1" applyNumberFormat="1" applyFont="1" applyFill="1" applyAlignment="1">
      <alignment horizontal="right" vertical="center"/>
    </xf>
    <xf numFmtId="0" fontId="16" fillId="0" borderId="0" xfId="1" applyFont="1" applyFill="1" applyAlignment="1">
      <alignment horizontal="left" vertical="center"/>
    </xf>
    <xf numFmtId="0" fontId="12" fillId="0" borderId="13" xfId="1" applyFont="1" applyFill="1" applyBorder="1" applyAlignment="1">
      <alignment horizontal="center" vertical="center"/>
    </xf>
    <xf numFmtId="0" fontId="12" fillId="0" borderId="14" xfId="1" applyFont="1" applyFill="1" applyBorder="1" applyAlignment="1">
      <alignment horizontal="center" vertical="center"/>
    </xf>
    <xf numFmtId="0" fontId="12" fillId="0" borderId="16" xfId="1" applyFont="1" applyFill="1" applyBorder="1" applyAlignment="1">
      <alignment horizontal="center" vertical="center" shrinkToFit="1"/>
    </xf>
    <xf numFmtId="0" fontId="11" fillId="0" borderId="10" xfId="1" applyFont="1" applyFill="1" applyBorder="1" applyAlignment="1">
      <alignment horizontal="left" vertical="center"/>
    </xf>
    <xf numFmtId="176" fontId="12" fillId="0" borderId="27" xfId="1" applyNumberFormat="1" applyFont="1" applyFill="1" applyBorder="1" applyAlignment="1">
      <alignment horizontal="right" vertical="center" shrinkToFit="1"/>
    </xf>
    <xf numFmtId="49" fontId="12" fillId="0" borderId="6" xfId="1" applyNumberFormat="1" applyFont="1" applyFill="1" applyBorder="1" applyAlignment="1">
      <alignment horizontal="center" vertical="center" wrapText="1"/>
    </xf>
    <xf numFmtId="0" fontId="12" fillId="0" borderId="27" xfId="3" applyFont="1" applyFill="1" applyBorder="1" applyAlignment="1">
      <alignment vertical="center"/>
    </xf>
    <xf numFmtId="49" fontId="12" fillId="0" borderId="4" xfId="1" applyNumberFormat="1" applyFont="1" applyFill="1" applyBorder="1" applyAlignment="1">
      <alignment horizontal="center" vertical="center" wrapText="1"/>
    </xf>
    <xf numFmtId="0" fontId="12" fillId="0" borderId="9" xfId="1" applyFont="1" applyFill="1" applyBorder="1" applyAlignment="1">
      <alignment horizontal="left" vertical="center" wrapText="1"/>
    </xf>
    <xf numFmtId="0" fontId="11" fillId="0" borderId="2" xfId="1" applyFont="1" applyFill="1" applyBorder="1" applyAlignment="1">
      <alignment horizontal="left" vertical="center"/>
    </xf>
    <xf numFmtId="0" fontId="11" fillId="0" borderId="22" xfId="1" applyFont="1" applyFill="1" applyBorder="1" applyAlignment="1">
      <alignment horizontal="left" vertical="center"/>
    </xf>
    <xf numFmtId="0" fontId="12" fillId="0" borderId="29" xfId="3" applyFont="1" applyFill="1" applyBorder="1" applyAlignment="1">
      <alignment vertical="center"/>
    </xf>
    <xf numFmtId="176" fontId="10" fillId="0" borderId="1" xfId="1" applyNumberFormat="1" applyFont="1" applyFill="1" applyBorder="1" applyAlignment="1">
      <alignment horizontal="right" vertical="center" shrinkToFit="1"/>
    </xf>
    <xf numFmtId="0" fontId="12" fillId="0" borderId="26" xfId="3" applyFont="1" applyFill="1" applyBorder="1" applyAlignment="1">
      <alignment vertical="center"/>
    </xf>
    <xf numFmtId="0" fontId="12" fillId="0" borderId="1" xfId="1" applyFont="1" applyFill="1" applyBorder="1" applyAlignment="1">
      <alignment horizontal="left" vertical="center" wrapText="1"/>
    </xf>
    <xf numFmtId="49" fontId="12" fillId="0" borderId="1" xfId="1" applyNumberFormat="1" applyFont="1" applyFill="1" applyBorder="1" applyAlignment="1">
      <alignment vertical="center" wrapText="1"/>
    </xf>
    <xf numFmtId="176" fontId="10" fillId="0" borderId="4"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11" fillId="0" borderId="19" xfId="1" applyFont="1" applyFill="1" applyBorder="1" applyAlignment="1">
      <alignment horizontal="left" vertical="center"/>
    </xf>
    <xf numFmtId="0" fontId="12" fillId="0" borderId="28" xfId="3" applyFont="1" applyFill="1" applyBorder="1" applyAlignment="1">
      <alignment vertical="center"/>
    </xf>
    <xf numFmtId="49" fontId="12" fillId="0" borderId="8" xfId="1" applyNumberFormat="1" applyFont="1" applyFill="1" applyBorder="1" applyAlignment="1">
      <alignment vertical="center" wrapText="1"/>
    </xf>
    <xf numFmtId="176" fontId="12" fillId="0" borderId="29" xfId="1" applyNumberFormat="1" applyFont="1" applyFill="1" applyBorder="1" applyAlignment="1">
      <alignment horizontal="right" vertical="center" shrinkToFit="1"/>
    </xf>
    <xf numFmtId="49" fontId="12" fillId="0" borderId="5" xfId="1" applyNumberFormat="1" applyFont="1" applyFill="1" applyBorder="1" applyAlignment="1">
      <alignment horizontal="center" vertical="center" wrapText="1"/>
    </xf>
    <xf numFmtId="0" fontId="12" fillId="0" borderId="10" xfId="1" applyFont="1" applyFill="1" applyBorder="1" applyAlignment="1">
      <alignment horizontal="left" vertical="center"/>
    </xf>
    <xf numFmtId="0" fontId="12" fillId="0" borderId="27" xfId="1" applyFont="1" applyFill="1" applyBorder="1" applyAlignment="1">
      <alignment vertical="center"/>
    </xf>
    <xf numFmtId="0" fontId="12" fillId="0" borderId="18" xfId="1" applyFont="1" applyFill="1" applyBorder="1" applyAlignment="1">
      <alignment horizontal="left" vertical="center" wrapText="1"/>
    </xf>
    <xf numFmtId="0" fontId="12" fillId="0" borderId="0" xfId="1" applyFont="1" applyFill="1" applyAlignment="1">
      <alignment horizontal="center" vertical="center"/>
    </xf>
    <xf numFmtId="0" fontId="12" fillId="0" borderId="0" xfId="1" applyFont="1" applyFill="1" applyAlignment="1">
      <alignment horizontal="left" vertical="center" wrapText="1"/>
    </xf>
    <xf numFmtId="176" fontId="10" fillId="0" borderId="0" xfId="1" applyNumberFormat="1" applyFont="1" applyFill="1" applyAlignment="1">
      <alignment horizontal="right" vertical="center" shrinkToFit="1"/>
    </xf>
    <xf numFmtId="49" fontId="17" fillId="0" borderId="9" xfId="1" applyNumberFormat="1" applyFont="1" applyFill="1" applyBorder="1" applyAlignment="1">
      <alignment vertical="center" wrapText="1"/>
    </xf>
    <xf numFmtId="0" fontId="10" fillId="0" borderId="20" xfId="1" applyFont="1" applyFill="1" applyBorder="1" applyAlignment="1">
      <alignment horizontal="distributed" vertical="center" justifyLastLine="1"/>
    </xf>
    <xf numFmtId="176" fontId="10" fillId="0" borderId="15" xfId="1" applyNumberFormat="1" applyFont="1" applyFill="1" applyBorder="1" applyAlignment="1">
      <alignment horizontal="distributed" vertical="center" justifyLastLine="1"/>
    </xf>
    <xf numFmtId="0" fontId="10" fillId="0" borderId="1" xfId="1" applyFont="1" applyFill="1" applyBorder="1" applyAlignment="1">
      <alignment horizontal="distributed" vertical="center" justifyLastLine="1"/>
    </xf>
    <xf numFmtId="176" fontId="10" fillId="0" borderId="1" xfId="1" applyNumberFormat="1" applyFont="1" applyFill="1" applyBorder="1" applyAlignment="1">
      <alignment horizontal="center" vertical="center"/>
    </xf>
    <xf numFmtId="0" fontId="11" fillId="0" borderId="0" xfId="1" applyFont="1" applyFill="1" applyAlignment="1">
      <alignment vertical="center"/>
    </xf>
    <xf numFmtId="0" fontId="19" fillId="0" borderId="0" xfId="1" applyFont="1" applyFill="1" applyAlignment="1">
      <alignment horizontal="right" vertical="center"/>
    </xf>
    <xf numFmtId="49" fontId="18" fillId="0" borderId="0" xfId="1" applyNumberFormat="1" applyFont="1" applyFill="1" applyAlignment="1">
      <alignment vertical="center"/>
    </xf>
    <xf numFmtId="49" fontId="18" fillId="0" borderId="0" xfId="1" applyNumberFormat="1" applyFont="1" applyFill="1" applyAlignment="1">
      <alignment vertical="center" wrapText="1"/>
    </xf>
    <xf numFmtId="0" fontId="20" fillId="0" borderId="0" xfId="1" applyFont="1" applyFill="1" applyAlignment="1">
      <alignment horizontal="center" vertical="center" wrapText="1"/>
    </xf>
    <xf numFmtId="176" fontId="20" fillId="0" borderId="0" xfId="1" applyNumberFormat="1" applyFont="1" applyFill="1" applyAlignment="1">
      <alignment horizontal="right" vertical="center" wrapText="1"/>
    </xf>
    <xf numFmtId="176" fontId="21" fillId="0" borderId="0" xfId="1" applyNumberFormat="1" applyFont="1" applyFill="1" applyAlignment="1">
      <alignment horizontal="right" vertical="center"/>
    </xf>
    <xf numFmtId="0" fontId="22" fillId="0" borderId="0" xfId="1" applyFont="1" applyFill="1" applyAlignment="1">
      <alignment horizontal="left" vertical="center"/>
    </xf>
    <xf numFmtId="0" fontId="22" fillId="0" borderId="0" xfId="1" applyFont="1" applyFill="1" applyAlignment="1">
      <alignment horizontal="right" vertical="center"/>
    </xf>
    <xf numFmtId="0" fontId="18" fillId="0" borderId="0" xfId="1" applyFont="1" applyFill="1" applyAlignment="1">
      <alignment vertical="center"/>
    </xf>
    <xf numFmtId="176" fontId="18" fillId="0" borderId="12" xfId="9" applyNumberFormat="1" applyFont="1" applyFill="1" applyBorder="1" applyAlignment="1" applyProtection="1">
      <alignment horizontal="right" vertical="center"/>
      <protection locked="0"/>
    </xf>
    <xf numFmtId="37" fontId="18" fillId="0" borderId="9" xfId="1" applyNumberFormat="1" applyFont="1" applyFill="1" applyBorder="1" applyAlignment="1">
      <alignment vertical="center" shrinkToFit="1"/>
    </xf>
    <xf numFmtId="0" fontId="12" fillId="0" borderId="0" xfId="1" applyFont="1" applyFill="1" applyAlignment="1">
      <alignment horizontal="right" vertical="center"/>
    </xf>
    <xf numFmtId="38" fontId="12" fillId="0" borderId="3" xfId="2" applyFont="1" applyFill="1" applyBorder="1" applyAlignment="1">
      <alignment horizontal="left" vertical="center" wrapText="1"/>
    </xf>
    <xf numFmtId="176" fontId="10" fillId="0" borderId="3" xfId="1" applyNumberFormat="1" applyFont="1" applyFill="1" applyBorder="1" applyAlignment="1">
      <alignment horizontal="right" vertical="center" shrinkToFit="1"/>
    </xf>
    <xf numFmtId="0" fontId="11" fillId="0" borderId="5" xfId="1" applyFont="1" applyFill="1" applyBorder="1" applyAlignment="1">
      <alignment horizontal="left" vertical="center"/>
    </xf>
    <xf numFmtId="0" fontId="12" fillId="0" borderId="31" xfId="3" applyFont="1" applyFill="1" applyBorder="1" applyAlignment="1">
      <alignment vertical="center"/>
    </xf>
    <xf numFmtId="49" fontId="12" fillId="0" borderId="4" xfId="1" applyNumberFormat="1" applyFont="1" applyFill="1" applyBorder="1" applyAlignment="1">
      <alignment vertical="center" wrapText="1"/>
    </xf>
    <xf numFmtId="176" fontId="18" fillId="0" borderId="4" xfId="1" applyNumberFormat="1" applyFont="1" applyFill="1" applyBorder="1" applyAlignment="1">
      <alignment horizontal="right" vertical="center" shrinkToFit="1"/>
    </xf>
    <xf numFmtId="0" fontId="12" fillId="0" borderId="22" xfId="1" applyFont="1" applyFill="1" applyBorder="1" applyAlignment="1">
      <alignment horizontal="left" vertical="center"/>
    </xf>
    <xf numFmtId="0" fontId="12" fillId="0" borderId="29" xfId="1" applyFont="1" applyFill="1" applyBorder="1" applyAlignment="1">
      <alignment vertical="center"/>
    </xf>
    <xf numFmtId="49" fontId="12" fillId="0" borderId="9" xfId="1" applyNumberFormat="1" applyFont="1" applyFill="1" applyBorder="1" applyAlignment="1" applyProtection="1">
      <alignment vertical="center" wrapText="1"/>
      <protection locked="0"/>
    </xf>
    <xf numFmtId="49" fontId="17" fillId="0" borderId="1" xfId="1" applyNumberFormat="1" applyFont="1" applyFill="1" applyBorder="1" applyAlignment="1">
      <alignment vertical="center" wrapText="1"/>
    </xf>
    <xf numFmtId="0" fontId="17" fillId="0" borderId="9" xfId="1" applyFont="1" applyFill="1" applyBorder="1" applyAlignment="1">
      <alignment horizontal="left" vertical="center" wrapText="1"/>
    </xf>
    <xf numFmtId="49" fontId="12" fillId="0" borderId="10" xfId="1" applyNumberFormat="1" applyFont="1" applyFill="1" applyBorder="1" applyAlignment="1">
      <alignment vertical="center" wrapText="1"/>
    </xf>
    <xf numFmtId="49" fontId="12" fillId="0" borderId="12" xfId="1" applyNumberFormat="1" applyFont="1" applyFill="1" applyBorder="1" applyAlignment="1">
      <alignment vertical="center" wrapText="1"/>
    </xf>
    <xf numFmtId="49" fontId="12" fillId="0" borderId="11" xfId="1" applyNumberFormat="1" applyFont="1" applyFill="1" applyBorder="1" applyAlignment="1">
      <alignment vertical="center" wrapText="1"/>
    </xf>
    <xf numFmtId="49" fontId="12" fillId="0" borderId="2" xfId="1" applyNumberFormat="1" applyFont="1" applyFill="1" applyBorder="1" applyAlignment="1">
      <alignment vertical="center" wrapText="1"/>
    </xf>
    <xf numFmtId="49" fontId="12" fillId="0" borderId="7" xfId="1" applyNumberFormat="1" applyFont="1" applyFill="1" applyBorder="1" applyAlignment="1">
      <alignment vertical="center" wrapText="1"/>
    </xf>
    <xf numFmtId="49" fontId="12" fillId="0" borderId="8" xfId="1" applyNumberFormat="1" applyFont="1" applyFill="1" applyBorder="1" applyAlignment="1">
      <alignment vertical="center" wrapText="1"/>
    </xf>
    <xf numFmtId="49" fontId="12" fillId="0" borderId="22" xfId="1" applyNumberFormat="1" applyFont="1" applyFill="1" applyBorder="1" applyAlignment="1">
      <alignment vertical="center" wrapText="1"/>
    </xf>
    <xf numFmtId="49" fontId="12" fillId="0" borderId="23" xfId="1" applyNumberFormat="1" applyFont="1" applyFill="1" applyBorder="1" applyAlignment="1">
      <alignment vertical="center" wrapText="1"/>
    </xf>
    <xf numFmtId="49" fontId="12" fillId="0" borderId="6" xfId="1" applyNumberFormat="1" applyFont="1" applyFill="1" applyBorder="1" applyAlignment="1">
      <alignment vertical="center" wrapText="1"/>
    </xf>
    <xf numFmtId="0" fontId="12" fillId="0" borderId="17" xfId="1" applyFont="1" applyFill="1" applyBorder="1" applyAlignment="1">
      <alignment horizontal="center" vertical="center"/>
    </xf>
    <xf numFmtId="0" fontId="12" fillId="0" borderId="18" xfId="1" applyFont="1" applyFill="1" applyBorder="1" applyAlignment="1">
      <alignment horizontal="center" vertical="center"/>
    </xf>
    <xf numFmtId="49" fontId="12" fillId="0" borderId="5" xfId="1" applyNumberFormat="1" applyFont="1" applyFill="1" applyBorder="1" applyAlignment="1">
      <alignment vertical="center" wrapText="1"/>
    </xf>
    <xf numFmtId="49" fontId="12" fillId="0" borderId="0" xfId="1" applyNumberFormat="1" applyFont="1" applyFill="1" applyBorder="1" applyAlignment="1">
      <alignment vertical="center" wrapText="1"/>
    </xf>
    <xf numFmtId="49" fontId="12" fillId="0" borderId="30" xfId="1" applyNumberFormat="1" applyFont="1" applyFill="1" applyBorder="1" applyAlignment="1">
      <alignment vertical="center" wrapText="1"/>
    </xf>
    <xf numFmtId="0" fontId="12" fillId="0" borderId="0" xfId="1" applyFont="1" applyFill="1" applyAlignment="1">
      <alignment horizontal="right" vertical="center"/>
    </xf>
    <xf numFmtId="0" fontId="14" fillId="0" borderId="0" xfId="1" applyFont="1" applyFill="1" applyAlignment="1">
      <alignment horizontal="right" vertical="center" wrapText="1"/>
    </xf>
    <xf numFmtId="49" fontId="12" fillId="0" borderId="21" xfId="1" applyNumberFormat="1" applyFont="1" applyFill="1" applyBorder="1" applyAlignment="1">
      <alignment horizontal="distributed" vertical="center" wrapText="1" justifyLastLine="1"/>
    </xf>
    <xf numFmtId="49" fontId="12" fillId="0" borderId="24" xfId="1" applyNumberFormat="1" applyFont="1" applyFill="1" applyBorder="1" applyAlignment="1">
      <alignment horizontal="distributed" vertical="center" wrapText="1" justifyLastLine="1"/>
    </xf>
    <xf numFmtId="49" fontId="12" fillId="0" borderId="20" xfId="1" applyNumberFormat="1" applyFont="1" applyFill="1" applyBorder="1" applyAlignment="1">
      <alignment horizontal="distributed" vertical="center" wrapText="1" justifyLastLine="1"/>
    </xf>
    <xf numFmtId="49" fontId="12" fillId="0" borderId="2" xfId="1" applyNumberFormat="1" applyFont="1" applyFill="1" applyBorder="1" applyAlignment="1">
      <alignment horizontal="distributed" vertical="center" wrapText="1" justifyLastLine="1"/>
    </xf>
    <xf numFmtId="49" fontId="12" fillId="0" borderId="7" xfId="1" applyNumberFormat="1" applyFont="1" applyFill="1" applyBorder="1" applyAlignment="1">
      <alignment horizontal="distributed" vertical="center" wrapText="1" justifyLastLine="1"/>
    </xf>
    <xf numFmtId="49" fontId="12" fillId="0" borderId="8" xfId="1" applyNumberFormat="1" applyFont="1" applyFill="1" applyBorder="1" applyAlignment="1">
      <alignment horizontal="distributed" vertical="center" wrapText="1" justifyLastLine="1"/>
    </xf>
    <xf numFmtId="0" fontId="12" fillId="0" borderId="15" xfId="1" applyFont="1" applyFill="1" applyBorder="1" applyAlignment="1">
      <alignment horizontal="distributed" vertical="center" wrapText="1" justifyLastLine="1"/>
    </xf>
    <xf numFmtId="0" fontId="12" fillId="0" borderId="1" xfId="1" applyFont="1" applyFill="1" applyBorder="1" applyAlignment="1">
      <alignment horizontal="distributed" vertical="center" wrapText="1" justifyLastLine="1"/>
    </xf>
    <xf numFmtId="0" fontId="12" fillId="0" borderId="21" xfId="1" applyFont="1" applyFill="1" applyBorder="1" applyAlignment="1">
      <alignment horizontal="distributed" vertical="center" justifyLastLine="1"/>
    </xf>
    <xf numFmtId="0" fontId="12" fillId="0" borderId="25" xfId="1" applyFont="1" applyFill="1" applyBorder="1" applyAlignment="1">
      <alignment horizontal="distributed" vertical="center" justifyLastLine="1"/>
    </xf>
    <xf numFmtId="0" fontId="12" fillId="0" borderId="2" xfId="1" applyFont="1" applyFill="1" applyBorder="1" applyAlignment="1">
      <alignment horizontal="distributed" vertical="center" justifyLastLine="1"/>
    </xf>
    <xf numFmtId="0" fontId="12" fillId="0" borderId="26" xfId="1" applyFont="1" applyFill="1" applyBorder="1" applyAlignment="1">
      <alignment horizontal="distributed" vertical="center" justifyLastLine="1"/>
    </xf>
  </cellXfs>
  <cellStyles count="10">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 name="標準_参1.　款項目別･事項別財源表" xfId="9" xr:uid="{6E831413-A22D-4F6C-B097-D0A8F36B6A6E}"/>
  </cellStyles>
  <dxfs count="3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1"/>
  <sheetViews>
    <sheetView tabSelected="1" zoomScaleNormal="100" zoomScaleSheetLayoutView="100" workbookViewId="0">
      <pane ySplit="8" topLeftCell="A9" activePane="bottomLeft" state="frozen"/>
      <selection activeCell="BZ9" sqref="BZ9"/>
      <selection pane="bottomLeft"/>
    </sheetView>
  </sheetViews>
  <sheetFormatPr defaultColWidth="8.625" defaultRowHeight="18" customHeight="1"/>
  <cols>
    <col min="1" max="1" width="4.625" style="10" customWidth="1"/>
    <col min="2" max="4" width="1.25" style="11" customWidth="1"/>
    <col min="5" max="5" width="25.125" style="11" customWidth="1"/>
    <col min="6" max="6" width="31.375" style="12" customWidth="1"/>
    <col min="7" max="8" width="11.875" style="13" customWidth="1"/>
    <col min="9" max="9" width="11.875" style="14" customWidth="1"/>
    <col min="10" max="10" width="6.375" style="15" customWidth="1"/>
    <col min="11" max="11" width="6.375" style="16" customWidth="1"/>
    <col min="12" max="106" width="8.625" style="17" customWidth="1"/>
    <col min="107" max="16384" width="8.625" style="17"/>
  </cols>
  <sheetData>
    <row r="1" spans="1:11" ht="22.5" customHeight="1"/>
    <row r="2" spans="1:11" ht="18" customHeight="1">
      <c r="A2" s="61" t="s">
        <v>51</v>
      </c>
      <c r="C2" s="18"/>
      <c r="D2" s="18"/>
      <c r="E2" s="18"/>
      <c r="F2" s="19"/>
      <c r="I2" s="20"/>
      <c r="J2" s="99"/>
      <c r="K2" s="99"/>
    </row>
    <row r="3" spans="1:11" ht="15.75" customHeight="1">
      <c r="A3" s="17"/>
      <c r="C3" s="21"/>
      <c r="D3" s="21"/>
      <c r="E3" s="21"/>
    </row>
    <row r="4" spans="1:11" ht="27" customHeight="1">
      <c r="G4" s="100"/>
      <c r="H4" s="100"/>
      <c r="I4" s="22"/>
      <c r="K4" s="62" t="s">
        <v>73</v>
      </c>
    </row>
    <row r="5" spans="1:11" ht="27" customHeight="1">
      <c r="F5" s="23"/>
      <c r="G5" s="24"/>
      <c r="H5" s="24"/>
      <c r="I5" s="25"/>
      <c r="J5" s="26"/>
      <c r="K5" s="73" t="s">
        <v>55</v>
      </c>
    </row>
    <row r="6" spans="1:11" s="70" customFormat="1" ht="4.5" customHeight="1" thickBot="1">
      <c r="A6" s="63"/>
      <c r="B6" s="64"/>
      <c r="C6" s="64"/>
      <c r="D6" s="64"/>
      <c r="E6" s="64"/>
      <c r="F6" s="65"/>
      <c r="G6" s="66"/>
      <c r="H6" s="66"/>
      <c r="I6" s="67"/>
      <c r="J6" s="68"/>
      <c r="K6" s="69"/>
    </row>
    <row r="7" spans="1:11" ht="18.75" customHeight="1">
      <c r="A7" s="27" t="s">
        <v>48</v>
      </c>
      <c r="B7" s="101" t="s">
        <v>0</v>
      </c>
      <c r="C7" s="102"/>
      <c r="D7" s="102"/>
      <c r="E7" s="103"/>
      <c r="F7" s="107" t="s">
        <v>44</v>
      </c>
      <c r="G7" s="57" t="s">
        <v>94</v>
      </c>
      <c r="H7" s="57" t="s">
        <v>105</v>
      </c>
      <c r="I7" s="58" t="s">
        <v>1</v>
      </c>
      <c r="J7" s="109" t="s">
        <v>50</v>
      </c>
      <c r="K7" s="110"/>
    </row>
    <row r="8" spans="1:11" ht="18.75" customHeight="1">
      <c r="A8" s="28" t="s">
        <v>49</v>
      </c>
      <c r="B8" s="104"/>
      <c r="C8" s="105"/>
      <c r="D8" s="105"/>
      <c r="E8" s="106"/>
      <c r="F8" s="108"/>
      <c r="G8" s="59" t="s">
        <v>69</v>
      </c>
      <c r="H8" s="59" t="s">
        <v>103</v>
      </c>
      <c r="I8" s="60" t="s">
        <v>47</v>
      </c>
      <c r="J8" s="111"/>
      <c r="K8" s="112"/>
    </row>
    <row r="9" spans="1:11" ht="27" customHeight="1">
      <c r="A9" s="29">
        <v>1</v>
      </c>
      <c r="B9" s="85" t="s">
        <v>61</v>
      </c>
      <c r="C9" s="87"/>
      <c r="D9" s="87"/>
      <c r="E9" s="86"/>
      <c r="F9" s="1"/>
      <c r="G9" s="7">
        <f>G10+G13</f>
        <v>1212907</v>
      </c>
      <c r="H9" s="7">
        <f>H10+H13</f>
        <v>1215224</v>
      </c>
      <c r="I9" s="7">
        <f>+H9-G9</f>
        <v>2317</v>
      </c>
      <c r="J9" s="30"/>
      <c r="K9" s="31"/>
    </row>
    <row r="10" spans="1:11" ht="27" customHeight="1">
      <c r="A10" s="29">
        <v>2</v>
      </c>
      <c r="B10" s="32"/>
      <c r="C10" s="85" t="s">
        <v>2</v>
      </c>
      <c r="D10" s="87"/>
      <c r="E10" s="86"/>
      <c r="F10" s="1"/>
      <c r="G10" s="7">
        <f>G11</f>
        <v>1666</v>
      </c>
      <c r="H10" s="7">
        <f>H11</f>
        <v>1667</v>
      </c>
      <c r="I10" s="7">
        <f t="shared" ref="I10:I70" si="0">+H10-G10</f>
        <v>1</v>
      </c>
      <c r="J10" s="30"/>
      <c r="K10" s="33"/>
    </row>
    <row r="11" spans="1:11" ht="27" customHeight="1">
      <c r="A11" s="29">
        <v>3</v>
      </c>
      <c r="B11" s="4"/>
      <c r="C11" s="34"/>
      <c r="D11" s="85" t="s">
        <v>3</v>
      </c>
      <c r="E11" s="86"/>
      <c r="F11" s="35"/>
      <c r="G11" s="7">
        <f>G12</f>
        <v>1666</v>
      </c>
      <c r="H11" s="7">
        <f>H12</f>
        <v>1667</v>
      </c>
      <c r="I11" s="7">
        <f t="shared" si="0"/>
        <v>1</v>
      </c>
      <c r="J11" s="30"/>
      <c r="K11" s="33"/>
    </row>
    <row r="12" spans="1:11" ht="27" customHeight="1">
      <c r="A12" s="29">
        <v>4</v>
      </c>
      <c r="B12" s="4"/>
      <c r="C12" s="4"/>
      <c r="D12" s="4"/>
      <c r="E12" s="6" t="s">
        <v>4</v>
      </c>
      <c r="F12" s="35" t="s">
        <v>52</v>
      </c>
      <c r="G12" s="7">
        <f>1594+72</f>
        <v>1666</v>
      </c>
      <c r="H12" s="7">
        <f>1595+72</f>
        <v>1667</v>
      </c>
      <c r="I12" s="7">
        <f t="shared" si="0"/>
        <v>1</v>
      </c>
      <c r="J12" s="30"/>
      <c r="K12" s="33"/>
    </row>
    <row r="13" spans="1:11" ht="27" customHeight="1">
      <c r="A13" s="29">
        <v>5</v>
      </c>
      <c r="B13" s="4"/>
      <c r="C13" s="85" t="s">
        <v>46</v>
      </c>
      <c r="D13" s="87"/>
      <c r="E13" s="86"/>
      <c r="F13" s="1"/>
      <c r="G13" s="7">
        <f>G14</f>
        <v>1211241</v>
      </c>
      <c r="H13" s="7">
        <f>H14</f>
        <v>1213557</v>
      </c>
      <c r="I13" s="7">
        <f t="shared" si="0"/>
        <v>2316</v>
      </c>
      <c r="J13" s="36"/>
      <c r="K13" s="33"/>
    </row>
    <row r="14" spans="1:11" ht="27" customHeight="1">
      <c r="A14" s="29">
        <v>6</v>
      </c>
      <c r="B14" s="4"/>
      <c r="C14" s="34"/>
      <c r="D14" s="85" t="s">
        <v>5</v>
      </c>
      <c r="E14" s="86"/>
      <c r="F14" s="35"/>
      <c r="G14" s="7">
        <f>SUM(G15:G19)</f>
        <v>1211241</v>
      </c>
      <c r="H14" s="7">
        <f>SUM(H15:H19)</f>
        <v>1213557</v>
      </c>
      <c r="I14" s="7">
        <f t="shared" si="0"/>
        <v>2316</v>
      </c>
      <c r="J14" s="36"/>
      <c r="K14" s="33"/>
    </row>
    <row r="15" spans="1:11" ht="40.5" customHeight="1">
      <c r="A15" s="29">
        <v>7</v>
      </c>
      <c r="B15" s="4"/>
      <c r="C15" s="4"/>
      <c r="D15" s="34"/>
      <c r="E15" s="6" t="s">
        <v>6</v>
      </c>
      <c r="F15" s="6" t="s">
        <v>68</v>
      </c>
      <c r="G15" s="7">
        <v>504854</v>
      </c>
      <c r="H15" s="7">
        <v>532977</v>
      </c>
      <c r="I15" s="7">
        <f t="shared" si="0"/>
        <v>28123</v>
      </c>
      <c r="J15" s="36"/>
      <c r="K15" s="33"/>
    </row>
    <row r="16" spans="1:11" ht="27" customHeight="1">
      <c r="A16" s="29">
        <v>8</v>
      </c>
      <c r="B16" s="4"/>
      <c r="C16" s="4"/>
      <c r="D16" s="4"/>
      <c r="E16" s="6" t="s">
        <v>7</v>
      </c>
      <c r="F16" s="6" t="s">
        <v>37</v>
      </c>
      <c r="G16" s="7">
        <v>5719</v>
      </c>
      <c r="H16" s="7">
        <v>5557</v>
      </c>
      <c r="I16" s="7">
        <f t="shared" si="0"/>
        <v>-162</v>
      </c>
      <c r="J16" s="36"/>
      <c r="K16" s="33"/>
    </row>
    <row r="17" spans="1:11" ht="27" customHeight="1">
      <c r="A17" s="29">
        <v>9</v>
      </c>
      <c r="B17" s="4"/>
      <c r="C17" s="4"/>
      <c r="D17" s="4"/>
      <c r="E17" s="6" t="s">
        <v>56</v>
      </c>
      <c r="F17" s="6" t="s">
        <v>57</v>
      </c>
      <c r="G17" s="7">
        <v>157856</v>
      </c>
      <c r="H17" s="7">
        <v>158019</v>
      </c>
      <c r="I17" s="7">
        <f t="shared" si="0"/>
        <v>163</v>
      </c>
      <c r="J17" s="36"/>
      <c r="K17" s="33"/>
    </row>
    <row r="18" spans="1:11" ht="27" customHeight="1">
      <c r="A18" s="29">
        <v>10</v>
      </c>
      <c r="B18" s="4"/>
      <c r="C18" s="4"/>
      <c r="D18" s="4"/>
      <c r="E18" s="6" t="s">
        <v>58</v>
      </c>
      <c r="F18" s="6" t="s">
        <v>59</v>
      </c>
      <c r="G18" s="7">
        <v>435824</v>
      </c>
      <c r="H18" s="7">
        <v>412621</v>
      </c>
      <c r="I18" s="7">
        <f t="shared" si="0"/>
        <v>-23203</v>
      </c>
      <c r="J18" s="36"/>
      <c r="K18" s="33"/>
    </row>
    <row r="19" spans="1:11" ht="27" customHeight="1">
      <c r="A19" s="29">
        <v>11</v>
      </c>
      <c r="B19" s="4"/>
      <c r="C19" s="4"/>
      <c r="D19" s="4"/>
      <c r="E19" s="6" t="s">
        <v>8</v>
      </c>
      <c r="F19" s="6" t="s">
        <v>75</v>
      </c>
      <c r="G19" s="7">
        <v>106988</v>
      </c>
      <c r="H19" s="7">
        <v>104383</v>
      </c>
      <c r="I19" s="7">
        <f t="shared" si="0"/>
        <v>-2605</v>
      </c>
      <c r="J19" s="36"/>
      <c r="K19" s="33"/>
    </row>
    <row r="20" spans="1:11" ht="27" customHeight="1">
      <c r="A20" s="29">
        <v>12</v>
      </c>
      <c r="B20" s="85" t="s">
        <v>62</v>
      </c>
      <c r="C20" s="87"/>
      <c r="D20" s="87"/>
      <c r="E20" s="86"/>
      <c r="F20" s="1"/>
      <c r="G20" s="7">
        <f>G21+G33</f>
        <v>11793253</v>
      </c>
      <c r="H20" s="7">
        <f>H21+H33</f>
        <v>4909323</v>
      </c>
      <c r="I20" s="7">
        <f t="shared" si="0"/>
        <v>-6883930</v>
      </c>
      <c r="J20" s="36"/>
      <c r="K20" s="33"/>
    </row>
    <row r="21" spans="1:11" ht="27" customHeight="1">
      <c r="A21" s="29">
        <v>13</v>
      </c>
      <c r="B21" s="4"/>
      <c r="C21" s="85" t="s">
        <v>9</v>
      </c>
      <c r="D21" s="87"/>
      <c r="E21" s="86"/>
      <c r="F21" s="1"/>
      <c r="G21" s="7">
        <f>G22</f>
        <v>11736873</v>
      </c>
      <c r="H21" s="7">
        <f>H22</f>
        <v>4850080</v>
      </c>
      <c r="I21" s="7">
        <f t="shared" si="0"/>
        <v>-6886793</v>
      </c>
      <c r="J21" s="30"/>
      <c r="K21" s="31"/>
    </row>
    <row r="22" spans="1:11" ht="27" customHeight="1">
      <c r="A22" s="29">
        <v>14</v>
      </c>
      <c r="B22" s="4"/>
      <c r="C22" s="4"/>
      <c r="D22" s="85" t="s">
        <v>10</v>
      </c>
      <c r="E22" s="86"/>
      <c r="F22" s="35"/>
      <c r="G22" s="7">
        <f>SUM(G23,G24,G28,G32,G27)</f>
        <v>11736873</v>
      </c>
      <c r="H22" s="7">
        <f>SUM(H23,H24,H28,H32,H27)</f>
        <v>4850080</v>
      </c>
      <c r="I22" s="7">
        <f t="shared" si="0"/>
        <v>-6886793</v>
      </c>
      <c r="J22" s="30"/>
      <c r="K22" s="33"/>
    </row>
    <row r="23" spans="1:11" ht="27" customHeight="1">
      <c r="A23" s="29">
        <v>15</v>
      </c>
      <c r="B23" s="4"/>
      <c r="C23" s="4"/>
      <c r="D23" s="4"/>
      <c r="E23" s="6" t="s">
        <v>76</v>
      </c>
      <c r="F23" s="6" t="s">
        <v>67</v>
      </c>
      <c r="G23" s="7">
        <v>2000</v>
      </c>
      <c r="H23" s="7">
        <v>2000</v>
      </c>
      <c r="I23" s="7">
        <f t="shared" si="0"/>
        <v>0</v>
      </c>
      <c r="J23" s="30"/>
      <c r="K23" s="33"/>
    </row>
    <row r="24" spans="1:11" ht="27" customHeight="1">
      <c r="A24" s="29">
        <v>16</v>
      </c>
      <c r="B24" s="4"/>
      <c r="C24" s="4"/>
      <c r="D24" s="4"/>
      <c r="E24" s="6" t="s">
        <v>77</v>
      </c>
      <c r="F24" s="6"/>
      <c r="G24" s="7">
        <f>SUM(G25:G26)</f>
        <v>61637</v>
      </c>
      <c r="H24" s="7">
        <f>SUM(H25:H26)</f>
        <v>46227</v>
      </c>
      <c r="I24" s="7">
        <f>+H24-G24</f>
        <v>-15410</v>
      </c>
      <c r="J24" s="30"/>
      <c r="K24" s="33"/>
    </row>
    <row r="25" spans="1:11" ht="40.5" customHeight="1">
      <c r="A25" s="29">
        <v>17</v>
      </c>
      <c r="B25" s="4"/>
      <c r="C25" s="4"/>
      <c r="D25" s="4"/>
      <c r="E25" s="6"/>
      <c r="F25" s="6" t="s">
        <v>115</v>
      </c>
      <c r="G25" s="72">
        <v>50081</v>
      </c>
      <c r="H25" s="72">
        <v>46227</v>
      </c>
      <c r="I25" s="7">
        <f t="shared" si="0"/>
        <v>-3854</v>
      </c>
      <c r="J25" s="30"/>
      <c r="K25" s="33"/>
    </row>
    <row r="26" spans="1:11" ht="40.5" customHeight="1">
      <c r="A26" s="29">
        <v>18</v>
      </c>
      <c r="B26" s="4"/>
      <c r="C26" s="4"/>
      <c r="D26" s="4"/>
      <c r="E26" s="6"/>
      <c r="F26" s="6" t="s">
        <v>118</v>
      </c>
      <c r="G26" s="72">
        <v>11556</v>
      </c>
      <c r="H26" s="72">
        <v>0</v>
      </c>
      <c r="I26" s="7">
        <f t="shared" ref="I26" si="1">+H26-G26</f>
        <v>-11556</v>
      </c>
      <c r="J26" s="30"/>
      <c r="K26" s="33"/>
    </row>
    <row r="27" spans="1:11" ht="40.5" customHeight="1">
      <c r="A27" s="29">
        <v>19</v>
      </c>
      <c r="B27" s="4"/>
      <c r="C27" s="4"/>
      <c r="D27" s="4"/>
      <c r="E27" s="56" t="s">
        <v>98</v>
      </c>
      <c r="F27" s="56" t="s">
        <v>95</v>
      </c>
      <c r="G27" s="71">
        <f>1537113+483412+7394358</f>
        <v>9414883</v>
      </c>
      <c r="H27" s="71">
        <v>1196149</v>
      </c>
      <c r="I27" s="7">
        <f t="shared" ref="I27" si="2">+H27-G27</f>
        <v>-8218734</v>
      </c>
      <c r="J27" s="30"/>
      <c r="K27" s="33"/>
    </row>
    <row r="28" spans="1:11" ht="27" customHeight="1">
      <c r="A28" s="29">
        <v>20</v>
      </c>
      <c r="B28" s="4"/>
      <c r="C28" s="4"/>
      <c r="D28" s="4"/>
      <c r="E28" s="6" t="s">
        <v>96</v>
      </c>
      <c r="F28" s="6"/>
      <c r="G28" s="7">
        <f>SUM(G29:G31)</f>
        <v>2257261</v>
      </c>
      <c r="H28" s="7">
        <f>SUM(H29:H31)</f>
        <v>3604669</v>
      </c>
      <c r="I28" s="7">
        <f t="shared" si="0"/>
        <v>1347408</v>
      </c>
      <c r="J28" s="30"/>
      <c r="K28" s="33"/>
    </row>
    <row r="29" spans="1:11" ht="40.5" customHeight="1">
      <c r="A29" s="29">
        <v>21</v>
      </c>
      <c r="B29" s="4"/>
      <c r="C29" s="4"/>
      <c r="D29" s="4"/>
      <c r="E29" s="6"/>
      <c r="F29" s="6" t="s">
        <v>104</v>
      </c>
      <c r="G29" s="72">
        <f>21237+2032304+192693</f>
        <v>2246234</v>
      </c>
      <c r="H29" s="72">
        <f>3604669-1263158</f>
        <v>2341511</v>
      </c>
      <c r="I29" s="7">
        <f t="shared" si="0"/>
        <v>95277</v>
      </c>
      <c r="J29" s="30"/>
      <c r="K29" s="33"/>
    </row>
    <row r="30" spans="1:11" ht="40.5" customHeight="1">
      <c r="A30" s="29">
        <v>22</v>
      </c>
      <c r="B30" s="4"/>
      <c r="C30" s="4"/>
      <c r="D30" s="4"/>
      <c r="E30" s="82"/>
      <c r="F30" s="6" t="s">
        <v>114</v>
      </c>
      <c r="G30" s="72">
        <v>0</v>
      </c>
      <c r="H30" s="72">
        <v>1263158</v>
      </c>
      <c r="I30" s="7">
        <f t="shared" ref="I30" si="3">+H30-G30</f>
        <v>1263158</v>
      </c>
      <c r="J30" s="30"/>
      <c r="K30" s="33"/>
    </row>
    <row r="31" spans="1:11" ht="54" customHeight="1">
      <c r="A31" s="29">
        <v>23</v>
      </c>
      <c r="B31" s="4"/>
      <c r="C31" s="4"/>
      <c r="D31" s="4"/>
      <c r="E31" s="6"/>
      <c r="F31" s="6" t="s">
        <v>108</v>
      </c>
      <c r="G31" s="7">
        <v>11027</v>
      </c>
      <c r="H31" s="7">
        <v>0</v>
      </c>
      <c r="I31" s="7">
        <f t="shared" si="0"/>
        <v>-11027</v>
      </c>
      <c r="J31" s="30"/>
      <c r="K31" s="33"/>
    </row>
    <row r="32" spans="1:11" ht="27" customHeight="1">
      <c r="A32" s="29">
        <v>24</v>
      </c>
      <c r="B32" s="4"/>
      <c r="C32" s="4"/>
      <c r="D32" s="4"/>
      <c r="E32" s="6" t="s">
        <v>97</v>
      </c>
      <c r="F32" s="6" t="s">
        <v>93</v>
      </c>
      <c r="G32" s="72">
        <v>1092</v>
      </c>
      <c r="H32" s="72">
        <v>1035</v>
      </c>
      <c r="I32" s="7">
        <f t="shared" si="0"/>
        <v>-57</v>
      </c>
      <c r="J32" s="37"/>
      <c r="K32" s="38"/>
    </row>
    <row r="33" spans="1:11" ht="27" customHeight="1">
      <c r="A33" s="29">
        <v>25</v>
      </c>
      <c r="B33" s="4"/>
      <c r="C33" s="85" t="s">
        <v>11</v>
      </c>
      <c r="D33" s="87"/>
      <c r="E33" s="86"/>
      <c r="F33" s="2"/>
      <c r="G33" s="39">
        <f>G34</f>
        <v>56380</v>
      </c>
      <c r="H33" s="39">
        <f>H34</f>
        <v>59243</v>
      </c>
      <c r="I33" s="7">
        <f t="shared" si="0"/>
        <v>2863</v>
      </c>
      <c r="J33" s="30"/>
      <c r="K33" s="33"/>
    </row>
    <row r="34" spans="1:11" ht="27" customHeight="1">
      <c r="A34" s="29">
        <v>26</v>
      </c>
      <c r="B34" s="4"/>
      <c r="C34" s="4"/>
      <c r="D34" s="88" t="s">
        <v>12</v>
      </c>
      <c r="E34" s="90"/>
      <c r="F34" s="41"/>
      <c r="G34" s="39">
        <f>SUM(G35:G37)</f>
        <v>56380</v>
      </c>
      <c r="H34" s="39">
        <f>SUM(H35:H37)</f>
        <v>59243</v>
      </c>
      <c r="I34" s="7">
        <f t="shared" si="0"/>
        <v>2863</v>
      </c>
      <c r="J34" s="36"/>
      <c r="K34" s="40"/>
    </row>
    <row r="35" spans="1:11" ht="27" customHeight="1">
      <c r="A35" s="29">
        <v>27</v>
      </c>
      <c r="B35" s="4"/>
      <c r="C35" s="4"/>
      <c r="D35" s="4"/>
      <c r="E35" s="42" t="s">
        <v>99</v>
      </c>
      <c r="F35" s="42" t="s">
        <v>38</v>
      </c>
      <c r="G35" s="39">
        <v>11824</v>
      </c>
      <c r="H35" s="39">
        <v>11875</v>
      </c>
      <c r="I35" s="7">
        <f t="shared" si="0"/>
        <v>51</v>
      </c>
      <c r="J35" s="36"/>
      <c r="K35" s="40"/>
    </row>
    <row r="36" spans="1:11" ht="40.5" customHeight="1">
      <c r="A36" s="29">
        <v>28</v>
      </c>
      <c r="B36" s="4"/>
      <c r="C36" s="4"/>
      <c r="D36" s="4"/>
      <c r="E36" s="42" t="s">
        <v>100</v>
      </c>
      <c r="F36" s="42" t="s">
        <v>39</v>
      </c>
      <c r="G36" s="39">
        <v>44053</v>
      </c>
      <c r="H36" s="39">
        <v>46651</v>
      </c>
      <c r="I36" s="7">
        <f t="shared" si="0"/>
        <v>2598</v>
      </c>
      <c r="J36" s="30"/>
      <c r="K36" s="33"/>
    </row>
    <row r="37" spans="1:11" ht="27" customHeight="1">
      <c r="A37" s="29">
        <v>29</v>
      </c>
      <c r="B37" s="4"/>
      <c r="C37" s="4"/>
      <c r="D37" s="4"/>
      <c r="E37" s="78" t="s">
        <v>101</v>
      </c>
      <c r="F37" s="78" t="s">
        <v>40</v>
      </c>
      <c r="G37" s="43">
        <v>503</v>
      </c>
      <c r="H37" s="43">
        <v>717</v>
      </c>
      <c r="I37" s="43">
        <f t="shared" si="0"/>
        <v>214</v>
      </c>
      <c r="J37" s="37"/>
      <c r="K37" s="48"/>
    </row>
    <row r="38" spans="1:11" ht="27" customHeight="1">
      <c r="A38" s="29">
        <v>30</v>
      </c>
      <c r="B38" s="85" t="s">
        <v>66</v>
      </c>
      <c r="C38" s="87"/>
      <c r="D38" s="87"/>
      <c r="E38" s="86"/>
      <c r="F38" s="1"/>
      <c r="G38" s="7">
        <f>G39+G42</f>
        <v>24738</v>
      </c>
      <c r="H38" s="7">
        <f>H39+H42</f>
        <v>23309</v>
      </c>
      <c r="I38" s="7">
        <f t="shared" si="0"/>
        <v>-1429</v>
      </c>
      <c r="J38" s="30"/>
      <c r="K38" s="33"/>
    </row>
    <row r="39" spans="1:11" ht="27" customHeight="1">
      <c r="A39" s="29">
        <v>31</v>
      </c>
      <c r="B39" s="4"/>
      <c r="C39" s="96" t="s">
        <v>13</v>
      </c>
      <c r="D39" s="97"/>
      <c r="E39" s="98"/>
      <c r="F39" s="74"/>
      <c r="G39" s="75">
        <f>G40</f>
        <v>1289</v>
      </c>
      <c r="H39" s="75">
        <f>H40</f>
        <v>1136</v>
      </c>
      <c r="I39" s="75">
        <f t="shared" si="0"/>
        <v>-153</v>
      </c>
      <c r="J39" s="76"/>
      <c r="K39" s="77"/>
    </row>
    <row r="40" spans="1:11" ht="27" customHeight="1">
      <c r="A40" s="29">
        <v>32</v>
      </c>
      <c r="B40" s="4"/>
      <c r="C40" s="34"/>
      <c r="D40" s="85" t="s">
        <v>14</v>
      </c>
      <c r="E40" s="86"/>
      <c r="F40" s="35"/>
      <c r="G40" s="7">
        <f>SUM(G41:G41)</f>
        <v>1289</v>
      </c>
      <c r="H40" s="7">
        <f>SUM(H41:H41)</f>
        <v>1136</v>
      </c>
      <c r="I40" s="7">
        <f t="shared" si="0"/>
        <v>-153</v>
      </c>
      <c r="J40" s="30"/>
      <c r="K40" s="33"/>
    </row>
    <row r="41" spans="1:11" ht="40.5" customHeight="1">
      <c r="A41" s="29">
        <v>33</v>
      </c>
      <c r="B41" s="4"/>
      <c r="C41" s="4"/>
      <c r="D41" s="4"/>
      <c r="E41" s="42" t="s">
        <v>102</v>
      </c>
      <c r="F41" s="83" t="s">
        <v>116</v>
      </c>
      <c r="G41" s="7">
        <v>1289</v>
      </c>
      <c r="H41" s="7">
        <v>1136</v>
      </c>
      <c r="I41" s="7">
        <f t="shared" si="0"/>
        <v>-153</v>
      </c>
      <c r="J41" s="30"/>
      <c r="K41" s="33"/>
    </row>
    <row r="42" spans="1:11" ht="27" customHeight="1">
      <c r="A42" s="29">
        <v>34</v>
      </c>
      <c r="B42" s="4"/>
      <c r="C42" s="85" t="s">
        <v>15</v>
      </c>
      <c r="D42" s="87"/>
      <c r="E42" s="86"/>
      <c r="F42" s="2"/>
      <c r="G42" s="39">
        <f>G43</f>
        <v>23449</v>
      </c>
      <c r="H42" s="39">
        <f>H43</f>
        <v>22173</v>
      </c>
      <c r="I42" s="7">
        <f t="shared" si="0"/>
        <v>-1276</v>
      </c>
      <c r="J42" s="36"/>
      <c r="K42" s="40"/>
    </row>
    <row r="43" spans="1:11" ht="27" customHeight="1">
      <c r="A43" s="29">
        <v>35</v>
      </c>
      <c r="B43" s="4"/>
      <c r="C43" s="34"/>
      <c r="D43" s="85" t="s">
        <v>16</v>
      </c>
      <c r="E43" s="86"/>
      <c r="F43" s="35"/>
      <c r="G43" s="7">
        <f>SUM(G44:G45)</f>
        <v>23449</v>
      </c>
      <c r="H43" s="7">
        <f>SUM(H44:H45)</f>
        <v>22173</v>
      </c>
      <c r="I43" s="7">
        <f t="shared" si="0"/>
        <v>-1276</v>
      </c>
      <c r="J43" s="36"/>
      <c r="K43" s="40"/>
    </row>
    <row r="44" spans="1:11" ht="27" customHeight="1">
      <c r="A44" s="29">
        <v>36</v>
      </c>
      <c r="B44" s="4"/>
      <c r="C44" s="4"/>
      <c r="D44" s="4"/>
      <c r="E44" s="42" t="s">
        <v>17</v>
      </c>
      <c r="F44" s="42" t="s">
        <v>45</v>
      </c>
      <c r="G44" s="39">
        <v>591</v>
      </c>
      <c r="H44" s="39">
        <v>162</v>
      </c>
      <c r="I44" s="7">
        <f t="shared" si="0"/>
        <v>-429</v>
      </c>
      <c r="J44" s="30"/>
      <c r="K44" s="31"/>
    </row>
    <row r="45" spans="1:11" ht="27" customHeight="1">
      <c r="A45" s="29">
        <v>37</v>
      </c>
      <c r="B45" s="4"/>
      <c r="C45" s="4"/>
      <c r="D45" s="4"/>
      <c r="E45" s="42" t="s">
        <v>18</v>
      </c>
      <c r="F45" s="42" t="s">
        <v>54</v>
      </c>
      <c r="G45" s="39">
        <v>22858</v>
      </c>
      <c r="H45" s="39">
        <v>22011</v>
      </c>
      <c r="I45" s="7">
        <f t="shared" si="0"/>
        <v>-847</v>
      </c>
      <c r="J45" s="30"/>
      <c r="K45" s="33"/>
    </row>
    <row r="46" spans="1:11" ht="27" customHeight="1">
      <c r="A46" s="29">
        <v>38</v>
      </c>
      <c r="B46" s="85" t="s">
        <v>63</v>
      </c>
      <c r="C46" s="87"/>
      <c r="D46" s="87"/>
      <c r="E46" s="86"/>
      <c r="F46" s="1"/>
      <c r="G46" s="7">
        <f>G47+G50</f>
        <v>50344</v>
      </c>
      <c r="H46" s="7">
        <f>H47+H50</f>
        <v>71754</v>
      </c>
      <c r="I46" s="7">
        <f t="shared" si="0"/>
        <v>21410</v>
      </c>
      <c r="J46" s="30"/>
      <c r="K46" s="33"/>
    </row>
    <row r="47" spans="1:11" ht="27" customHeight="1">
      <c r="A47" s="29">
        <v>39</v>
      </c>
      <c r="B47" s="32"/>
      <c r="C47" s="85" t="s">
        <v>19</v>
      </c>
      <c r="D47" s="87"/>
      <c r="E47" s="86"/>
      <c r="F47" s="1"/>
      <c r="G47" s="7">
        <f>G48</f>
        <v>47649</v>
      </c>
      <c r="H47" s="7">
        <f>H48</f>
        <v>49236</v>
      </c>
      <c r="I47" s="7">
        <f t="shared" si="0"/>
        <v>1587</v>
      </c>
      <c r="J47" s="30"/>
      <c r="K47" s="33"/>
    </row>
    <row r="48" spans="1:11" ht="27" customHeight="1">
      <c r="A48" s="29">
        <v>40</v>
      </c>
      <c r="B48" s="4"/>
      <c r="C48" s="34"/>
      <c r="D48" s="85" t="s">
        <v>20</v>
      </c>
      <c r="E48" s="86"/>
      <c r="F48" s="35"/>
      <c r="G48" s="7">
        <f>G49</f>
        <v>47649</v>
      </c>
      <c r="H48" s="7">
        <f>H49</f>
        <v>49236</v>
      </c>
      <c r="I48" s="7">
        <f t="shared" si="0"/>
        <v>1587</v>
      </c>
      <c r="J48" s="30"/>
      <c r="K48" s="33"/>
    </row>
    <row r="49" spans="1:11" ht="27" customHeight="1">
      <c r="A49" s="29">
        <v>41</v>
      </c>
      <c r="B49" s="4"/>
      <c r="C49" s="4"/>
      <c r="D49" s="34"/>
      <c r="E49" s="6" t="s">
        <v>21</v>
      </c>
      <c r="F49" s="35" t="s">
        <v>53</v>
      </c>
      <c r="G49" s="7">
        <f>18117+22677+6855</f>
        <v>47649</v>
      </c>
      <c r="H49" s="7">
        <f>22677+19704+6855</f>
        <v>49236</v>
      </c>
      <c r="I49" s="7">
        <f t="shared" si="0"/>
        <v>1587</v>
      </c>
      <c r="J49" s="30"/>
      <c r="K49" s="33"/>
    </row>
    <row r="50" spans="1:11" ht="27" customHeight="1">
      <c r="A50" s="29">
        <v>42</v>
      </c>
      <c r="B50" s="4"/>
      <c r="C50" s="85" t="s">
        <v>22</v>
      </c>
      <c r="D50" s="87"/>
      <c r="E50" s="86"/>
      <c r="F50" s="1"/>
      <c r="G50" s="7">
        <f>G51</f>
        <v>2695</v>
      </c>
      <c r="H50" s="7">
        <f>H51</f>
        <v>22518</v>
      </c>
      <c r="I50" s="7">
        <f t="shared" si="0"/>
        <v>19823</v>
      </c>
      <c r="J50" s="30"/>
      <c r="K50" s="33"/>
    </row>
    <row r="51" spans="1:11" ht="27" customHeight="1">
      <c r="A51" s="29">
        <v>43</v>
      </c>
      <c r="B51" s="4"/>
      <c r="C51" s="4"/>
      <c r="D51" s="85" t="s">
        <v>23</v>
      </c>
      <c r="E51" s="86"/>
      <c r="F51" s="35"/>
      <c r="G51" s="7">
        <f>G52</f>
        <v>2695</v>
      </c>
      <c r="H51" s="7">
        <f>H52</f>
        <v>22518</v>
      </c>
      <c r="I51" s="7">
        <f t="shared" si="0"/>
        <v>19823</v>
      </c>
      <c r="J51" s="30"/>
      <c r="K51" s="33"/>
    </row>
    <row r="52" spans="1:11" ht="27" customHeight="1">
      <c r="A52" s="29">
        <v>44</v>
      </c>
      <c r="B52" s="4"/>
      <c r="C52" s="4"/>
      <c r="D52" s="34"/>
      <c r="E52" s="6" t="s">
        <v>24</v>
      </c>
      <c r="F52" s="6" t="s">
        <v>41</v>
      </c>
      <c r="G52" s="7">
        <f>152+2543</f>
        <v>2695</v>
      </c>
      <c r="H52" s="7">
        <f>4227+18291</f>
        <v>22518</v>
      </c>
      <c r="I52" s="7">
        <f t="shared" si="0"/>
        <v>19823</v>
      </c>
      <c r="J52" s="30"/>
      <c r="K52" s="31"/>
    </row>
    <row r="53" spans="1:11" ht="27" customHeight="1">
      <c r="A53" s="29">
        <v>45</v>
      </c>
      <c r="B53" s="85" t="s">
        <v>64</v>
      </c>
      <c r="C53" s="87"/>
      <c r="D53" s="87"/>
      <c r="E53" s="86"/>
      <c r="F53" s="1"/>
      <c r="G53" s="7">
        <f t="shared" ref="G53:H55" si="4">G54</f>
        <v>764627</v>
      </c>
      <c r="H53" s="7">
        <f t="shared" si="4"/>
        <v>70420</v>
      </c>
      <c r="I53" s="7">
        <f t="shared" si="0"/>
        <v>-694207</v>
      </c>
      <c r="J53" s="36"/>
      <c r="K53" s="40"/>
    </row>
    <row r="54" spans="1:11" ht="27" customHeight="1">
      <c r="A54" s="29">
        <v>46</v>
      </c>
      <c r="B54" s="4"/>
      <c r="C54" s="88" t="s">
        <v>25</v>
      </c>
      <c r="D54" s="89"/>
      <c r="E54" s="90"/>
      <c r="F54" s="2"/>
      <c r="G54" s="39">
        <f t="shared" si="4"/>
        <v>764627</v>
      </c>
      <c r="H54" s="39">
        <f t="shared" si="4"/>
        <v>70420</v>
      </c>
      <c r="I54" s="7">
        <f t="shared" si="0"/>
        <v>-694207</v>
      </c>
      <c r="J54" s="30"/>
      <c r="K54" s="33"/>
    </row>
    <row r="55" spans="1:11" ht="27" customHeight="1">
      <c r="A55" s="29">
        <v>47</v>
      </c>
      <c r="B55" s="4"/>
      <c r="C55" s="34"/>
      <c r="D55" s="85" t="s">
        <v>26</v>
      </c>
      <c r="E55" s="86"/>
      <c r="F55" s="35"/>
      <c r="G55" s="7">
        <f t="shared" si="4"/>
        <v>764627</v>
      </c>
      <c r="H55" s="7">
        <f t="shared" si="4"/>
        <v>70420</v>
      </c>
      <c r="I55" s="7">
        <f t="shared" si="0"/>
        <v>-694207</v>
      </c>
      <c r="J55" s="36"/>
      <c r="K55" s="40"/>
    </row>
    <row r="56" spans="1:11" ht="27" customHeight="1">
      <c r="A56" s="29">
        <v>48</v>
      </c>
      <c r="B56" s="4"/>
      <c r="C56" s="4"/>
      <c r="D56" s="4"/>
      <c r="E56" s="47" t="s">
        <v>78</v>
      </c>
      <c r="F56" s="41" t="s">
        <v>79</v>
      </c>
      <c r="G56" s="39">
        <v>764627</v>
      </c>
      <c r="H56" s="39">
        <v>70420</v>
      </c>
      <c r="I56" s="7">
        <f t="shared" si="0"/>
        <v>-694207</v>
      </c>
      <c r="J56" s="37"/>
      <c r="K56" s="48"/>
    </row>
    <row r="57" spans="1:11" ht="27" customHeight="1">
      <c r="A57" s="29">
        <v>49</v>
      </c>
      <c r="B57" s="91" t="s">
        <v>80</v>
      </c>
      <c r="C57" s="92"/>
      <c r="D57" s="92"/>
      <c r="E57" s="93"/>
      <c r="F57" s="3"/>
      <c r="G57" s="43">
        <f>G58</f>
        <v>61879</v>
      </c>
      <c r="H57" s="43">
        <f>H58</f>
        <v>187507</v>
      </c>
      <c r="I57" s="7">
        <f t="shared" si="0"/>
        <v>125628</v>
      </c>
      <c r="J57" s="30"/>
      <c r="K57" s="33"/>
    </row>
    <row r="58" spans="1:11" ht="27" customHeight="1">
      <c r="A58" s="29">
        <v>50</v>
      </c>
      <c r="B58" s="34"/>
      <c r="C58" s="85" t="s">
        <v>81</v>
      </c>
      <c r="D58" s="87"/>
      <c r="E58" s="86"/>
      <c r="F58" s="1"/>
      <c r="G58" s="7">
        <f>G59+G61+G63</f>
        <v>61879</v>
      </c>
      <c r="H58" s="7">
        <f>H59+H61+H63</f>
        <v>187507</v>
      </c>
      <c r="I58" s="7">
        <f t="shared" si="0"/>
        <v>125628</v>
      </c>
      <c r="J58" s="30"/>
      <c r="K58" s="33"/>
    </row>
    <row r="59" spans="1:11" ht="27" customHeight="1">
      <c r="A59" s="29">
        <v>51</v>
      </c>
      <c r="B59" s="4"/>
      <c r="C59" s="4"/>
      <c r="D59" s="85" t="s">
        <v>82</v>
      </c>
      <c r="E59" s="86"/>
      <c r="F59" s="35"/>
      <c r="G59" s="7">
        <f>G60</f>
        <v>30</v>
      </c>
      <c r="H59" s="7">
        <f>H60</f>
        <v>13000</v>
      </c>
      <c r="I59" s="7">
        <f t="shared" si="0"/>
        <v>12970</v>
      </c>
      <c r="J59" s="30"/>
      <c r="K59" s="33"/>
    </row>
    <row r="60" spans="1:11" ht="27" customHeight="1">
      <c r="A60" s="29">
        <v>52</v>
      </c>
      <c r="B60" s="4"/>
      <c r="C60" s="4"/>
      <c r="D60" s="34"/>
      <c r="E60" s="6" t="s">
        <v>83</v>
      </c>
      <c r="F60" s="35" t="s">
        <v>84</v>
      </c>
      <c r="G60" s="7">
        <v>30</v>
      </c>
      <c r="H60" s="7">
        <v>13000</v>
      </c>
      <c r="I60" s="7">
        <f t="shared" si="0"/>
        <v>12970</v>
      </c>
      <c r="J60" s="30"/>
      <c r="K60" s="33"/>
    </row>
    <row r="61" spans="1:11" ht="27" customHeight="1">
      <c r="A61" s="29">
        <v>53</v>
      </c>
      <c r="B61" s="4"/>
      <c r="C61" s="4"/>
      <c r="D61" s="85" t="s">
        <v>85</v>
      </c>
      <c r="E61" s="86"/>
      <c r="F61" s="35"/>
      <c r="G61" s="7">
        <f>G62</f>
        <v>100</v>
      </c>
      <c r="H61" s="7">
        <f>H62</f>
        <v>10500</v>
      </c>
      <c r="I61" s="7">
        <f t="shared" si="0"/>
        <v>10400</v>
      </c>
      <c r="J61" s="36"/>
      <c r="K61" s="40"/>
    </row>
    <row r="62" spans="1:11" ht="27" customHeight="1">
      <c r="A62" s="29">
        <v>54</v>
      </c>
      <c r="B62" s="4"/>
      <c r="C62" s="4"/>
      <c r="D62" s="4"/>
      <c r="E62" s="42" t="s">
        <v>86</v>
      </c>
      <c r="F62" s="41" t="s">
        <v>87</v>
      </c>
      <c r="G62" s="39">
        <v>100</v>
      </c>
      <c r="H62" s="39">
        <v>10500</v>
      </c>
      <c r="I62" s="7">
        <f t="shared" si="0"/>
        <v>10400</v>
      </c>
      <c r="J62" s="30"/>
      <c r="K62" s="33"/>
    </row>
    <row r="63" spans="1:11" ht="27" customHeight="1">
      <c r="A63" s="29">
        <v>55</v>
      </c>
      <c r="B63" s="4"/>
      <c r="C63" s="4"/>
      <c r="D63" s="85" t="s">
        <v>88</v>
      </c>
      <c r="E63" s="86"/>
      <c r="F63" s="35"/>
      <c r="G63" s="7">
        <f>G64</f>
        <v>61749</v>
      </c>
      <c r="H63" s="7">
        <f>H64</f>
        <v>164007</v>
      </c>
      <c r="I63" s="7">
        <f t="shared" si="0"/>
        <v>102258</v>
      </c>
      <c r="J63" s="36"/>
      <c r="K63" s="40"/>
    </row>
    <row r="64" spans="1:11" ht="27" customHeight="1">
      <c r="A64" s="29">
        <v>56</v>
      </c>
      <c r="B64" s="5"/>
      <c r="C64" s="5"/>
      <c r="D64" s="5"/>
      <c r="E64" s="42" t="s">
        <v>89</v>
      </c>
      <c r="F64" s="41" t="s">
        <v>90</v>
      </c>
      <c r="G64" s="39">
        <v>61749</v>
      </c>
      <c r="H64" s="39">
        <v>164007</v>
      </c>
      <c r="I64" s="7">
        <f t="shared" si="0"/>
        <v>102258</v>
      </c>
      <c r="J64" s="30"/>
      <c r="K64" s="31"/>
    </row>
    <row r="65" spans="1:11" ht="27" customHeight="1">
      <c r="A65" s="29">
        <v>57</v>
      </c>
      <c r="B65" s="88" t="s">
        <v>65</v>
      </c>
      <c r="C65" s="89"/>
      <c r="D65" s="89"/>
      <c r="E65" s="90"/>
      <c r="F65" s="2"/>
      <c r="G65" s="39">
        <f>G66</f>
        <v>13457</v>
      </c>
      <c r="H65" s="39">
        <f>H66</f>
        <v>25691</v>
      </c>
      <c r="I65" s="7">
        <f t="shared" si="0"/>
        <v>12234</v>
      </c>
      <c r="J65" s="36"/>
      <c r="K65" s="40"/>
    </row>
    <row r="66" spans="1:11" ht="27" customHeight="1">
      <c r="A66" s="29">
        <v>58</v>
      </c>
      <c r="B66" s="4"/>
      <c r="C66" s="85" t="s">
        <v>27</v>
      </c>
      <c r="D66" s="87"/>
      <c r="E66" s="86"/>
      <c r="F66" s="1"/>
      <c r="G66" s="7">
        <f>G67+G69</f>
        <v>13457</v>
      </c>
      <c r="H66" s="7">
        <f>H67+H69</f>
        <v>25691</v>
      </c>
      <c r="I66" s="7">
        <f t="shared" si="0"/>
        <v>12234</v>
      </c>
      <c r="J66" s="36"/>
      <c r="K66" s="40"/>
    </row>
    <row r="67" spans="1:11" ht="27" customHeight="1">
      <c r="A67" s="29">
        <v>59</v>
      </c>
      <c r="B67" s="4"/>
      <c r="C67" s="4"/>
      <c r="D67" s="88" t="s">
        <v>112</v>
      </c>
      <c r="E67" s="90"/>
      <c r="F67" s="41"/>
      <c r="G67" s="39">
        <f>G68</f>
        <v>6057</v>
      </c>
      <c r="H67" s="39">
        <f>H68</f>
        <v>18291</v>
      </c>
      <c r="I67" s="7">
        <f t="shared" si="0"/>
        <v>12234</v>
      </c>
      <c r="J67" s="30"/>
      <c r="K67" s="33"/>
    </row>
    <row r="68" spans="1:11" ht="27" customHeight="1">
      <c r="A68" s="29">
        <v>60</v>
      </c>
      <c r="B68" s="4"/>
      <c r="C68" s="4"/>
      <c r="D68" s="4"/>
      <c r="E68" s="42" t="s">
        <v>28</v>
      </c>
      <c r="F68" s="42" t="s">
        <v>42</v>
      </c>
      <c r="G68" s="39">
        <v>6057</v>
      </c>
      <c r="H68" s="39">
        <v>18291</v>
      </c>
      <c r="I68" s="7">
        <f t="shared" si="0"/>
        <v>12234</v>
      </c>
      <c r="J68" s="36"/>
      <c r="K68" s="40"/>
    </row>
    <row r="69" spans="1:11" ht="27" customHeight="1">
      <c r="A69" s="29">
        <v>61</v>
      </c>
      <c r="B69" s="4"/>
      <c r="C69" s="4"/>
      <c r="D69" s="85" t="s">
        <v>113</v>
      </c>
      <c r="E69" s="86"/>
      <c r="F69" s="35"/>
      <c r="G69" s="7">
        <f>G70</f>
        <v>7400</v>
      </c>
      <c r="H69" s="7">
        <f>H70</f>
        <v>7400</v>
      </c>
      <c r="I69" s="7">
        <f t="shared" si="0"/>
        <v>0</v>
      </c>
      <c r="J69" s="36"/>
      <c r="K69" s="40"/>
    </row>
    <row r="70" spans="1:11" ht="27" customHeight="1">
      <c r="A70" s="29">
        <v>62</v>
      </c>
      <c r="B70" s="4"/>
      <c r="C70" s="4"/>
      <c r="D70" s="4"/>
      <c r="E70" s="6" t="s">
        <v>29</v>
      </c>
      <c r="F70" s="6" t="s">
        <v>43</v>
      </c>
      <c r="G70" s="7">
        <v>7400</v>
      </c>
      <c r="H70" s="7">
        <v>7400</v>
      </c>
      <c r="I70" s="7">
        <f t="shared" si="0"/>
        <v>0</v>
      </c>
      <c r="J70" s="30"/>
      <c r="K70" s="33"/>
    </row>
    <row r="71" spans="1:11" ht="27" customHeight="1">
      <c r="A71" s="29">
        <v>63</v>
      </c>
      <c r="B71" s="85" t="s">
        <v>91</v>
      </c>
      <c r="C71" s="87"/>
      <c r="D71" s="87"/>
      <c r="E71" s="86"/>
      <c r="F71" s="1"/>
      <c r="G71" s="7">
        <f>G72+G75</f>
        <v>1450704</v>
      </c>
      <c r="H71" s="7">
        <f>H72+H75</f>
        <v>1641416</v>
      </c>
      <c r="I71" s="7">
        <f t="shared" ref="I71:I85" si="5">+H71-G71</f>
        <v>190712</v>
      </c>
      <c r="J71" s="30"/>
      <c r="K71" s="33"/>
    </row>
    <row r="72" spans="1:11" ht="27" customHeight="1">
      <c r="A72" s="29">
        <v>64</v>
      </c>
      <c r="B72" s="4"/>
      <c r="C72" s="88" t="s">
        <v>30</v>
      </c>
      <c r="D72" s="89"/>
      <c r="E72" s="90"/>
      <c r="F72" s="2"/>
      <c r="G72" s="39">
        <f>G73</f>
        <v>3150</v>
      </c>
      <c r="H72" s="39">
        <f>H73</f>
        <v>2467</v>
      </c>
      <c r="I72" s="7">
        <f t="shared" si="5"/>
        <v>-683</v>
      </c>
      <c r="J72" s="30"/>
      <c r="K72" s="33"/>
    </row>
    <row r="73" spans="1:11" ht="27" customHeight="1">
      <c r="A73" s="29">
        <v>65</v>
      </c>
      <c r="B73" s="4"/>
      <c r="C73" s="4"/>
      <c r="D73" s="85" t="s">
        <v>31</v>
      </c>
      <c r="E73" s="86"/>
      <c r="F73" s="35"/>
      <c r="G73" s="7">
        <f>G74</f>
        <v>3150</v>
      </c>
      <c r="H73" s="7">
        <f>H74</f>
        <v>2467</v>
      </c>
      <c r="I73" s="7">
        <f t="shared" si="5"/>
        <v>-683</v>
      </c>
      <c r="J73" s="30"/>
      <c r="K73" s="33"/>
    </row>
    <row r="74" spans="1:11" ht="40.5" customHeight="1">
      <c r="A74" s="29">
        <v>66</v>
      </c>
      <c r="B74" s="4"/>
      <c r="C74" s="49"/>
      <c r="D74" s="34"/>
      <c r="E74" s="9" t="s">
        <v>32</v>
      </c>
      <c r="F74" s="84" t="s">
        <v>117</v>
      </c>
      <c r="G74" s="7">
        <v>3150</v>
      </c>
      <c r="H74" s="7">
        <v>2467</v>
      </c>
      <c r="I74" s="7">
        <f t="shared" si="5"/>
        <v>-683</v>
      </c>
      <c r="J74" s="30"/>
      <c r="K74" s="33"/>
    </row>
    <row r="75" spans="1:11" ht="27" customHeight="1">
      <c r="A75" s="29">
        <v>67</v>
      </c>
      <c r="B75" s="4"/>
      <c r="C75" s="85" t="s">
        <v>33</v>
      </c>
      <c r="D75" s="87"/>
      <c r="E75" s="86"/>
      <c r="F75" s="1"/>
      <c r="G75" s="7">
        <f>G76</f>
        <v>1447554</v>
      </c>
      <c r="H75" s="7">
        <f>H76</f>
        <v>1638949</v>
      </c>
      <c r="I75" s="7">
        <f t="shared" si="5"/>
        <v>191395</v>
      </c>
      <c r="J75" s="30"/>
      <c r="K75" s="33"/>
    </row>
    <row r="76" spans="1:11" ht="27" customHeight="1">
      <c r="A76" s="29">
        <v>68</v>
      </c>
      <c r="B76" s="4"/>
      <c r="C76" s="4"/>
      <c r="D76" s="85" t="s">
        <v>60</v>
      </c>
      <c r="E76" s="86"/>
      <c r="F76" s="35"/>
      <c r="G76" s="7">
        <f>G77</f>
        <v>1447554</v>
      </c>
      <c r="H76" s="7">
        <f>H77</f>
        <v>1638949</v>
      </c>
      <c r="I76" s="7">
        <f t="shared" si="5"/>
        <v>191395</v>
      </c>
      <c r="J76" s="30"/>
      <c r="K76" s="33"/>
    </row>
    <row r="77" spans="1:11" ht="27" customHeight="1">
      <c r="A77" s="29">
        <v>69</v>
      </c>
      <c r="B77" s="4"/>
      <c r="C77" s="4"/>
      <c r="D77" s="34"/>
      <c r="E77" s="9" t="s">
        <v>34</v>
      </c>
      <c r="F77" s="35"/>
      <c r="G77" s="7">
        <f>SUM(G78:G79)</f>
        <v>1447554</v>
      </c>
      <c r="H77" s="7">
        <f>SUM(H78:H79)</f>
        <v>1638949</v>
      </c>
      <c r="I77" s="7">
        <f t="shared" si="5"/>
        <v>191395</v>
      </c>
      <c r="J77" s="36"/>
      <c r="K77" s="40"/>
    </row>
    <row r="78" spans="1:11" ht="40.5" customHeight="1">
      <c r="A78" s="29">
        <v>70</v>
      </c>
      <c r="B78" s="4"/>
      <c r="C78" s="4"/>
      <c r="D78" s="4"/>
      <c r="E78" s="9"/>
      <c r="F78" s="35" t="s">
        <v>72</v>
      </c>
      <c r="G78" s="7">
        <f>1260372+155075</f>
        <v>1415447</v>
      </c>
      <c r="H78" s="7">
        <v>1604190</v>
      </c>
      <c r="I78" s="7">
        <f t="shared" si="5"/>
        <v>188743</v>
      </c>
      <c r="J78" s="30"/>
      <c r="K78" s="31"/>
    </row>
    <row r="79" spans="1:11" ht="27" customHeight="1">
      <c r="A79" s="29">
        <v>71</v>
      </c>
      <c r="B79" s="4"/>
      <c r="C79" s="4"/>
      <c r="D79" s="4"/>
      <c r="E79" s="47"/>
      <c r="F79" s="41" t="s">
        <v>70</v>
      </c>
      <c r="G79" s="39">
        <f>28107+4000</f>
        <v>32107</v>
      </c>
      <c r="H79" s="39">
        <f>420+20649+4022+618+144+5846+3060</f>
        <v>34759</v>
      </c>
      <c r="I79" s="7">
        <f t="shared" ref="I79" si="6">+H79-G79</f>
        <v>2652</v>
      </c>
      <c r="J79" s="30"/>
      <c r="K79" s="33"/>
    </row>
    <row r="80" spans="1:11" ht="27" customHeight="1">
      <c r="A80" s="29">
        <v>72</v>
      </c>
      <c r="B80" s="85" t="s">
        <v>92</v>
      </c>
      <c r="C80" s="87"/>
      <c r="D80" s="87"/>
      <c r="E80" s="86"/>
      <c r="F80" s="1"/>
      <c r="G80" s="7">
        <f>G81</f>
        <v>517000</v>
      </c>
      <c r="H80" s="7">
        <f>H81</f>
        <v>1991000</v>
      </c>
      <c r="I80" s="7">
        <f>+H80-G80</f>
        <v>1474000</v>
      </c>
      <c r="J80" s="30"/>
      <c r="K80" s="33"/>
    </row>
    <row r="81" spans="1:11" ht="27" customHeight="1">
      <c r="A81" s="29">
        <v>73</v>
      </c>
      <c r="B81" s="32"/>
      <c r="C81" s="85" t="s">
        <v>35</v>
      </c>
      <c r="D81" s="87"/>
      <c r="E81" s="86"/>
      <c r="F81" s="1"/>
      <c r="G81" s="7">
        <f>G82</f>
        <v>517000</v>
      </c>
      <c r="H81" s="7">
        <f>H82</f>
        <v>1991000</v>
      </c>
      <c r="I81" s="7">
        <f>+H81-G81</f>
        <v>1474000</v>
      </c>
      <c r="J81" s="30"/>
      <c r="K81" s="33"/>
    </row>
    <row r="82" spans="1:11" ht="27" customHeight="1">
      <c r="A82" s="29">
        <v>74</v>
      </c>
      <c r="B82" s="4"/>
      <c r="C82" s="34"/>
      <c r="D82" s="85" t="s">
        <v>36</v>
      </c>
      <c r="E82" s="86"/>
      <c r="F82" s="35"/>
      <c r="G82" s="7">
        <f>G83+G84+G85</f>
        <v>517000</v>
      </c>
      <c r="H82" s="7">
        <f>H83+H84+H85</f>
        <v>1991000</v>
      </c>
      <c r="I82" s="7">
        <f>+H82-G82</f>
        <v>1474000</v>
      </c>
      <c r="J82" s="36"/>
      <c r="K82" s="40"/>
    </row>
    <row r="83" spans="1:11" ht="27" customHeight="1">
      <c r="A83" s="29">
        <v>75</v>
      </c>
      <c r="B83" s="4"/>
      <c r="C83" s="4"/>
      <c r="D83" s="4"/>
      <c r="E83" s="42" t="s">
        <v>110</v>
      </c>
      <c r="F83" s="42" t="s">
        <v>71</v>
      </c>
      <c r="G83" s="8">
        <v>517000</v>
      </c>
      <c r="H83" s="8">
        <f>5000+550000+1179000</f>
        <v>1734000</v>
      </c>
      <c r="I83" s="7">
        <f>+H83-G83</f>
        <v>1217000</v>
      </c>
      <c r="J83" s="50"/>
      <c r="K83" s="51"/>
    </row>
    <row r="84" spans="1:11" ht="27" customHeight="1">
      <c r="A84" s="29">
        <v>76</v>
      </c>
      <c r="B84" s="4"/>
      <c r="C84" s="4"/>
      <c r="D84" s="4"/>
      <c r="E84" s="42" t="s">
        <v>111</v>
      </c>
      <c r="F84" s="42" t="s">
        <v>109</v>
      </c>
      <c r="G84" s="79">
        <v>0</v>
      </c>
      <c r="H84" s="79">
        <v>31000</v>
      </c>
      <c r="I84" s="7">
        <f t="shared" ref="I84" si="7">+H84-G84</f>
        <v>31000</v>
      </c>
      <c r="J84" s="80"/>
      <c r="K84" s="81"/>
    </row>
    <row r="85" spans="1:11" ht="27" customHeight="1">
      <c r="A85" s="29">
        <v>77</v>
      </c>
      <c r="B85" s="4"/>
      <c r="C85" s="4"/>
      <c r="D85" s="4"/>
      <c r="E85" s="42" t="s">
        <v>106</v>
      </c>
      <c r="F85" s="42" t="s">
        <v>107</v>
      </c>
      <c r="G85" s="79">
        <v>0</v>
      </c>
      <c r="H85" s="79">
        <v>226000</v>
      </c>
      <c r="I85" s="7">
        <f t="shared" si="5"/>
        <v>226000</v>
      </c>
      <c r="J85" s="80"/>
      <c r="K85" s="81"/>
    </row>
    <row r="86" spans="1:11" ht="27" customHeight="1" thickBot="1">
      <c r="A86" s="94" t="s">
        <v>74</v>
      </c>
      <c r="B86" s="95"/>
      <c r="C86" s="95"/>
      <c r="D86" s="95"/>
      <c r="E86" s="95"/>
      <c r="F86" s="52"/>
      <c r="G86" s="44">
        <f>G9+G20+G38+G46+G53+G57+G65+G71+G80</f>
        <v>15888909</v>
      </c>
      <c r="H86" s="44">
        <f>H9+H20+H38+H46+H53+H57+H65+H71+H80</f>
        <v>10135644</v>
      </c>
      <c r="I86" s="44">
        <f>+H86-G86</f>
        <v>-5753265</v>
      </c>
      <c r="J86" s="45"/>
      <c r="K86" s="46"/>
    </row>
    <row r="87" spans="1:11" ht="18" customHeight="1">
      <c r="A87" s="53"/>
      <c r="B87" s="53"/>
      <c r="C87" s="53"/>
      <c r="D87" s="53"/>
      <c r="E87" s="53"/>
      <c r="F87" s="54"/>
      <c r="G87" s="55"/>
      <c r="H87" s="55"/>
      <c r="I87" s="55"/>
    </row>
    <row r="94" spans="1:11" s="13" customFormat="1" ht="18" customHeight="1">
      <c r="A94" s="10"/>
      <c r="B94" s="11"/>
      <c r="C94" s="11"/>
      <c r="D94" s="11"/>
      <c r="E94" s="11"/>
      <c r="F94" s="12"/>
      <c r="I94" s="14"/>
      <c r="J94" s="15"/>
      <c r="K94" s="16"/>
    </row>
    <row r="95" spans="1:11" s="13" customFormat="1" ht="18" customHeight="1">
      <c r="A95" s="10"/>
      <c r="B95" s="11"/>
      <c r="C95" s="11"/>
      <c r="D95" s="11"/>
      <c r="E95" s="11"/>
      <c r="F95" s="12"/>
      <c r="I95" s="14"/>
      <c r="J95" s="15"/>
      <c r="K95" s="16"/>
    </row>
    <row r="96" spans="1:11" s="13" customFormat="1" ht="18" customHeight="1">
      <c r="A96" s="10"/>
      <c r="B96" s="11"/>
      <c r="C96" s="11"/>
      <c r="D96" s="11"/>
      <c r="E96" s="11"/>
      <c r="F96" s="12"/>
      <c r="I96" s="14"/>
      <c r="J96" s="15"/>
      <c r="K96" s="16"/>
    </row>
    <row r="97" spans="1:11" s="13" customFormat="1" ht="18" customHeight="1">
      <c r="A97" s="10"/>
      <c r="B97" s="11"/>
      <c r="C97" s="11"/>
      <c r="D97" s="11"/>
      <c r="E97" s="11"/>
      <c r="F97" s="12"/>
      <c r="I97" s="14"/>
      <c r="J97" s="15"/>
      <c r="K97" s="16"/>
    </row>
    <row r="98" spans="1:11" s="13" customFormat="1" ht="18" customHeight="1">
      <c r="A98" s="10"/>
      <c r="B98" s="11"/>
      <c r="C98" s="11"/>
      <c r="D98" s="11"/>
      <c r="E98" s="11"/>
      <c r="F98" s="12"/>
      <c r="I98" s="14"/>
      <c r="J98" s="15"/>
      <c r="K98" s="16"/>
    </row>
    <row r="99" spans="1:11" s="13" customFormat="1" ht="18" customHeight="1">
      <c r="A99" s="10"/>
      <c r="B99" s="11"/>
      <c r="C99" s="11"/>
      <c r="D99" s="11"/>
      <c r="E99" s="11"/>
      <c r="F99" s="12"/>
      <c r="I99" s="14"/>
      <c r="J99" s="15"/>
      <c r="K99" s="16"/>
    </row>
    <row r="100" spans="1:11" s="13" customFormat="1" ht="18" customHeight="1">
      <c r="A100" s="10"/>
      <c r="B100" s="11"/>
      <c r="C100" s="11"/>
      <c r="D100" s="11"/>
      <c r="E100" s="11"/>
      <c r="F100" s="12"/>
      <c r="I100" s="14"/>
      <c r="J100" s="15"/>
      <c r="K100" s="16"/>
    </row>
    <row r="101" spans="1:11" s="13" customFormat="1" ht="18" customHeight="1">
      <c r="A101" s="10"/>
      <c r="B101" s="11"/>
      <c r="C101" s="11"/>
      <c r="D101" s="11"/>
      <c r="E101" s="11"/>
      <c r="F101" s="12"/>
      <c r="I101" s="14"/>
      <c r="J101" s="15"/>
      <c r="K101" s="16"/>
    </row>
    <row r="102" spans="1:11" s="13" customFormat="1" ht="18" customHeight="1">
      <c r="A102" s="10"/>
      <c r="B102" s="11"/>
      <c r="C102" s="11"/>
      <c r="D102" s="11"/>
      <c r="E102" s="11"/>
      <c r="F102" s="12"/>
      <c r="I102" s="14"/>
      <c r="J102" s="15"/>
      <c r="K102" s="16"/>
    </row>
    <row r="103" spans="1:11" s="13" customFormat="1" ht="18" customHeight="1">
      <c r="A103" s="10"/>
      <c r="B103" s="11"/>
      <c r="C103" s="11"/>
      <c r="D103" s="11"/>
      <c r="E103" s="11"/>
      <c r="F103" s="12"/>
      <c r="I103" s="14"/>
      <c r="J103" s="15"/>
      <c r="K103" s="16"/>
    </row>
    <row r="104" spans="1:11" s="13" customFormat="1" ht="18" customHeight="1">
      <c r="A104" s="10"/>
      <c r="B104" s="11"/>
      <c r="C104" s="11"/>
      <c r="D104" s="11"/>
      <c r="E104" s="11"/>
      <c r="F104" s="12"/>
      <c r="I104" s="14"/>
      <c r="J104" s="15"/>
      <c r="K104" s="16"/>
    </row>
    <row r="105" spans="1:11" s="13" customFormat="1" ht="18" customHeight="1">
      <c r="A105" s="10"/>
      <c r="B105" s="11"/>
      <c r="C105" s="11"/>
      <c r="D105" s="11"/>
      <c r="E105" s="11"/>
      <c r="F105" s="12"/>
      <c r="I105" s="14"/>
      <c r="J105" s="15"/>
      <c r="K105" s="16"/>
    </row>
    <row r="106" spans="1:11" s="13" customFormat="1" ht="18" customHeight="1">
      <c r="A106" s="10"/>
      <c r="B106" s="11"/>
      <c r="C106" s="11"/>
      <c r="D106" s="11"/>
      <c r="E106" s="11"/>
      <c r="F106" s="12"/>
      <c r="I106" s="14"/>
      <c r="J106" s="15"/>
      <c r="K106" s="16"/>
    </row>
    <row r="107" spans="1:11" s="13" customFormat="1" ht="18" customHeight="1">
      <c r="A107" s="10"/>
      <c r="B107" s="11"/>
      <c r="C107" s="11"/>
      <c r="D107" s="11"/>
      <c r="E107" s="11"/>
      <c r="F107" s="12"/>
      <c r="I107" s="14"/>
      <c r="J107" s="15"/>
      <c r="K107" s="16"/>
    </row>
    <row r="108" spans="1:11" s="13" customFormat="1" ht="18" customHeight="1">
      <c r="A108" s="10"/>
      <c r="B108" s="11"/>
      <c r="C108" s="11"/>
      <c r="D108" s="11"/>
      <c r="E108" s="11"/>
      <c r="F108" s="12"/>
      <c r="I108" s="14"/>
      <c r="J108" s="15"/>
      <c r="K108" s="16"/>
    </row>
    <row r="109" spans="1:11" s="13" customFormat="1" ht="18" customHeight="1">
      <c r="A109" s="10"/>
      <c r="B109" s="11"/>
      <c r="C109" s="11"/>
      <c r="D109" s="11"/>
      <c r="E109" s="11"/>
      <c r="F109" s="12"/>
      <c r="I109" s="14"/>
      <c r="J109" s="15"/>
      <c r="K109" s="16"/>
    </row>
    <row r="110" spans="1:11" s="13" customFormat="1" ht="18.75" customHeight="1">
      <c r="A110" s="10"/>
      <c r="B110" s="11"/>
      <c r="C110" s="11"/>
      <c r="D110" s="11"/>
      <c r="E110" s="11"/>
      <c r="F110" s="12"/>
      <c r="I110" s="14"/>
      <c r="J110" s="15"/>
      <c r="K110" s="16"/>
    </row>
    <row r="111" spans="1:11" s="13" customFormat="1" ht="18.75" customHeight="1">
      <c r="A111" s="10"/>
      <c r="B111" s="11"/>
      <c r="C111" s="11"/>
      <c r="D111" s="11"/>
      <c r="E111" s="11"/>
      <c r="F111" s="12"/>
      <c r="I111" s="14"/>
      <c r="J111" s="15"/>
      <c r="K111" s="16"/>
    </row>
  </sheetData>
  <autoFilter ref="A7:K8" xr:uid="{00000000-0009-0000-0000-000000000000}">
    <filterColumn colId="1" showButton="0"/>
    <filterColumn colId="2" showButton="0"/>
    <filterColumn colId="3" showButton="0"/>
    <filterColumn colId="9" showButton="0"/>
  </autoFilter>
  <mergeCells count="46">
    <mergeCell ref="B20:E20"/>
    <mergeCell ref="C21:E21"/>
    <mergeCell ref="J2:K2"/>
    <mergeCell ref="G4:H4"/>
    <mergeCell ref="B7:E8"/>
    <mergeCell ref="F7:F8"/>
    <mergeCell ref="J7:K8"/>
    <mergeCell ref="A86:E86"/>
    <mergeCell ref="B9:E9"/>
    <mergeCell ref="C10:E10"/>
    <mergeCell ref="D11:E11"/>
    <mergeCell ref="C13:E13"/>
    <mergeCell ref="D14:E14"/>
    <mergeCell ref="D22:E22"/>
    <mergeCell ref="C33:E33"/>
    <mergeCell ref="D34:E34"/>
    <mergeCell ref="B38:E38"/>
    <mergeCell ref="C39:E39"/>
    <mergeCell ref="D40:E40"/>
    <mergeCell ref="C42:E42"/>
    <mergeCell ref="D43:E43"/>
    <mergeCell ref="B46:E46"/>
    <mergeCell ref="C47:E47"/>
    <mergeCell ref="D48:E48"/>
    <mergeCell ref="C50:E50"/>
    <mergeCell ref="D51:E51"/>
    <mergeCell ref="B53:E53"/>
    <mergeCell ref="C54:E54"/>
    <mergeCell ref="D55:E55"/>
    <mergeCell ref="B57:E57"/>
    <mergeCell ref="C58:E58"/>
    <mergeCell ref="D59:E59"/>
    <mergeCell ref="D61:E61"/>
    <mergeCell ref="B71:E71"/>
    <mergeCell ref="C72:E72"/>
    <mergeCell ref="D63:E63"/>
    <mergeCell ref="B65:E65"/>
    <mergeCell ref="C66:E66"/>
    <mergeCell ref="D67:E67"/>
    <mergeCell ref="D69:E69"/>
    <mergeCell ref="D82:E82"/>
    <mergeCell ref="D73:E73"/>
    <mergeCell ref="C75:E75"/>
    <mergeCell ref="D76:E76"/>
    <mergeCell ref="B80:E80"/>
    <mergeCell ref="C81:E81"/>
  </mergeCells>
  <phoneticPr fontId="4"/>
  <conditionalFormatting sqref="G33:H86">
    <cfRule type="expression" dxfId="32" priority="6">
      <formula>G33=""</formula>
    </cfRule>
  </conditionalFormatting>
  <conditionalFormatting sqref="G9:H24 G28:H28">
    <cfRule type="expression" dxfId="31" priority="67">
      <formula>G9=""</formula>
    </cfRule>
  </conditionalFormatting>
  <conditionalFormatting sqref="G31:H31">
    <cfRule type="expression" dxfId="30" priority="7">
      <formula>G31=""</formula>
    </cfRule>
  </conditionalFormatting>
  <conditionalFormatting sqref="G27:H27">
    <cfRule type="cellIs" dxfId="29" priority="3" stopIfTrue="1" operator="equal">
      <formula>0</formula>
    </cfRule>
  </conditionalFormatting>
  <conditionalFormatting sqref="E12">
    <cfRule type="expression" dxfId="28" priority="2124">
      <formula>#REF!="○"</formula>
    </cfRule>
  </conditionalFormatting>
  <conditionalFormatting sqref="E20">
    <cfRule type="expression" dxfId="27" priority="2125">
      <formula>#REF!="○"</formula>
    </cfRule>
  </conditionalFormatting>
  <conditionalFormatting sqref="E38">
    <cfRule type="expression" dxfId="26" priority="2126">
      <formula>#REF!="○"</formula>
    </cfRule>
  </conditionalFormatting>
  <conditionalFormatting sqref="E65">
    <cfRule type="expression" dxfId="25" priority="2127">
      <formula>#REF!="○"</formula>
    </cfRule>
  </conditionalFormatting>
  <conditionalFormatting sqref="E66">
    <cfRule type="expression" dxfId="24" priority="2128">
      <formula>#REF!="○"</formula>
    </cfRule>
  </conditionalFormatting>
  <conditionalFormatting sqref="E75">
    <cfRule type="expression" dxfId="23" priority="2129">
      <formula>#REF!="○"</formula>
    </cfRule>
  </conditionalFormatting>
  <conditionalFormatting sqref="E78">
    <cfRule type="expression" dxfId="22" priority="2130">
      <formula>#REF!="○"</formula>
    </cfRule>
  </conditionalFormatting>
  <conditionalFormatting sqref="E79">
    <cfRule type="expression" dxfId="21" priority="2131">
      <formula>#REF!="○"</formula>
    </cfRule>
  </conditionalFormatting>
  <conditionalFormatting sqref="E41">
    <cfRule type="expression" dxfId="20" priority="2132">
      <formula>#REF!="○"</formula>
    </cfRule>
  </conditionalFormatting>
  <conditionalFormatting sqref="E80:E83">
    <cfRule type="expression" dxfId="19" priority="2133">
      <formula>#REF!="○"</formula>
    </cfRule>
  </conditionalFormatting>
  <conditionalFormatting sqref="E31:E32">
    <cfRule type="expression" dxfId="18" priority="2134">
      <formula>#REF!="○"</formula>
    </cfRule>
  </conditionalFormatting>
  <conditionalFormatting sqref="E25:E30">
    <cfRule type="expression" dxfId="17" priority="2135">
      <formula>#REF!="○"</formula>
    </cfRule>
  </conditionalFormatting>
  <conditionalFormatting sqref="E84:E85">
    <cfRule type="expression" dxfId="16" priority="2136">
      <formula>#REF!="○"</formula>
    </cfRule>
  </conditionalFormatting>
  <conditionalFormatting sqref="E73:E74">
    <cfRule type="expression" dxfId="15" priority="2137">
      <formula>#REF!="○"</formula>
    </cfRule>
  </conditionalFormatting>
  <conditionalFormatting sqref="E71:E72">
    <cfRule type="expression" dxfId="14" priority="2138">
      <formula>#REF!="○"</formula>
    </cfRule>
  </conditionalFormatting>
  <conditionalFormatting sqref="E76:E77">
    <cfRule type="expression" dxfId="13" priority="2139">
      <formula>#REF!="○"</formula>
    </cfRule>
  </conditionalFormatting>
  <conditionalFormatting sqref="E59:E64">
    <cfRule type="expression" dxfId="12" priority="2140">
      <formula>#REF!="○"</formula>
    </cfRule>
  </conditionalFormatting>
  <conditionalFormatting sqref="E42:E45">
    <cfRule type="expression" dxfId="11" priority="2141">
      <formula>#REF!="○"</formula>
    </cfRule>
  </conditionalFormatting>
  <conditionalFormatting sqref="E46:E49">
    <cfRule type="expression" dxfId="10" priority="2142">
      <formula>#REF!="○"</formula>
    </cfRule>
  </conditionalFormatting>
  <conditionalFormatting sqref="E50:E52">
    <cfRule type="expression" dxfId="9" priority="2143">
      <formula>#REF!="○"</formula>
    </cfRule>
  </conditionalFormatting>
  <conditionalFormatting sqref="E53:E56">
    <cfRule type="expression" dxfId="8" priority="2144">
      <formula>#REF!="○"</formula>
    </cfRule>
  </conditionalFormatting>
  <conditionalFormatting sqref="E57:E58">
    <cfRule type="expression" dxfId="7" priority="2145">
      <formula>#REF!="○"</formula>
    </cfRule>
  </conditionalFormatting>
  <conditionalFormatting sqref="E67:E70">
    <cfRule type="expression" dxfId="6" priority="2146">
      <formula>#REF!="○"</formula>
    </cfRule>
  </conditionalFormatting>
  <conditionalFormatting sqref="E39:E40">
    <cfRule type="expression" dxfId="5" priority="2147">
      <formula>#REF!="○"</formula>
    </cfRule>
  </conditionalFormatting>
  <conditionalFormatting sqref="E35:E37">
    <cfRule type="expression" dxfId="4" priority="2148">
      <formula>#REF!="○"</formula>
    </cfRule>
  </conditionalFormatting>
  <conditionalFormatting sqref="E33:E34">
    <cfRule type="expression" dxfId="3" priority="2149">
      <formula>#REF!="○"</formula>
    </cfRule>
  </conditionalFormatting>
  <conditionalFormatting sqref="E21:E24">
    <cfRule type="expression" dxfId="2" priority="2150">
      <formula>#REF!="○"</formula>
    </cfRule>
  </conditionalFormatting>
  <conditionalFormatting sqref="E9:E11">
    <cfRule type="expression" dxfId="1" priority="2151">
      <formula>#REF!="○"</formula>
    </cfRule>
  </conditionalFormatting>
  <conditionalFormatting sqref="E13:E19">
    <cfRule type="expression" dxfId="0" priority="2152">
      <formula>#REF!="○"</formula>
    </cfRule>
  </conditionalFormatting>
  <printOptions horizontalCentered="1"/>
  <pageMargins left="0.70866141732283472" right="0.70866141732283472" top="0.78740157480314965" bottom="0.59055118110236227" header="0.31496062992125984" footer="0.31496062992125984"/>
  <pageSetup paperSize="9" scale="78"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2025-02-07T02:38:41Z</dcterms:created>
  <dcterms:modified xsi:type="dcterms:W3CDTF">2025-02-10T08:04:14Z</dcterms:modified>
</cp:coreProperties>
</file>