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4010BF5E-D06D-42BB-87EF-F0D51BD5045B}" xr6:coauthVersionLast="47" xr6:coauthVersionMax="47" xr10:uidLastSave="{00000000-0000-0000-0000-000000000000}"/>
  <bookViews>
    <workbookView xWindow="19090" yWindow="-110" windowWidth="19420" windowHeight="1042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補助金!$A$3:$K$16</definedName>
    <definedName name="_xlnm.Print_Area" localSheetId="3">見直し対象!$A$1:$S$93</definedName>
    <definedName name="_xlnm.Print_Area" localSheetId="0">補助金!$B$1:$K$16</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6" l="1"/>
  <c r="G16"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<sst xmlns="http://schemas.openxmlformats.org/spreadsheetml/2006/main" count="1538" uniqueCount="456">
  <si>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</si>
  <si>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</si>
  <si>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</si>
  <si>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</si>
  <si>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</si>
  <si>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</si>
  <si>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</si>
  <si>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</si>
  <si>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</si>
  <si>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</si>
  <si>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</si>
  <si>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</si>
  <si>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</si>
  <si>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</si>
  <si>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</si>
  <si>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</si>
  <si>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</si>
  <si>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</si>
  <si>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</si>
  <si>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</si>
  <si>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</si>
  <si>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</si>
  <si>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</si>
  <si>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</si>
  <si>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</si>
  <si>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</si>
  <si>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</si>
  <si>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</si>
  <si>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</si>
  <si>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</si>
  <si>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</si>
  <si>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</si>
  <si>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</si>
  <si>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</si>
  <si>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</si>
  <si>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</si>
  <si>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</si>
  <si>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</si>
  <si>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</si>
  <si>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</si>
  <si>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</si>
  <si>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</si>
  <si>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</si>
  <si>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</si>
  <si>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</si>
  <si>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</si>
  <si>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</si>
  <si>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</si>
  <si>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</si>
  <si>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</si>
  <si>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</si>
  <si>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</si>
  <si>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</si>
  <si>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</si>
  <si>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</si>
  <si>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</si>
  <si>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</si>
  <si>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</si>
  <si>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</si>
  <si>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</si>
  <si>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</si>
  <si>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</si>
  <si>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</si>
  <si>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</si>
  <si>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</si>
  <si>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</si>
  <si>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</si>
  <si>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</si>
  <si>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</si>
  <si>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</si>
  <si>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</si>
  <si>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</si>
  <si>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</si>
  <si>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</si>
  <si>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</si>
  <si>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</si>
  <si>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</si>
  <si>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</si>
  <si>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</si>
  <si>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</si>
  <si>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</si>
  <si>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</si>
  <si>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</si>
  <si>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</si>
  <si>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</si>
  <si>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</si>
  <si>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</si>
  <si>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</si>
  <si>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</si>
  <si>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</si>
  <si>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</si>
  <si>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</si>
  <si>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</si>
  <si>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</si>
  <si>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</si>
  <si>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</si>
  <si>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</si>
  <si>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</si>
  <si>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</si>
  <si>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</si>
  <si>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</si>
  <si>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</si>
  <si>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</si>
  <si>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</si>
  <si>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</si>
  <si>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</si>
  <si>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</si>
  <si>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</si>
  <si>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</si>
  <si>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</si>
  <si>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</si>
  <si>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</si>
  <si>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</si>
  <si>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</si>
  <si>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</si>
  <si>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</si>
  <si>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</si>
  <si>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</si>
  <si>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</si>
  <si>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</si>
  <si>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</si>
  <si>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</si>
  <si>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</si>
  <si>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</si>
  <si>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</si>
  <si>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</si>
  <si>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</si>
  <si>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</si>
  <si>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</si>
  <si>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</si>
  <si>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</si>
  <si>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</si>
  <si>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</si>
  <si>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</si>
  <si>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</si>
  <si>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</si>
  <si>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</si>
  <si>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</si>
  <si>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</si>
  <si>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</si>
  <si>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</si>
  <si>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</si>
  <si>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</si>
  <si>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</si>
  <si>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</si>
  <si>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</si>
  <si>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</si>
  <si>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</si>
  <si>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</si>
  <si>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</si>
  <si>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</si>
  <si>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</si>
  <si>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</si>
  <si>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</si>
  <si>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</si>
  <si>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</si>
  <si>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</si>
  <si>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</si>
  <si>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</si>
  <si>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</si>
  <si>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</si>
  <si>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</si>
  <si>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</si>
  <si>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</si>
  <si>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</si>
  <si>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</si>
  <si>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</si>
  <si>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</si>
  <si>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</si>
  <si>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</si>
  <si>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</si>
  <si>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</si>
  <si>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</si>
  <si>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</si>
  <si>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</si>
  <si>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</si>
  <si>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</si>
  <si>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</si>
  <si>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</si>
  <si>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</si>
  <si>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</si>
  <si>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</si>
  <si>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</si>
  <si>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</si>
  <si>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</si>
  <si>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</si>
  <si>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</si>
  <si>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</si>
  <si>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</si>
  <si>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</si>
  <si>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</si>
  <si>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</si>
  <si>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</si>
  <si>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</si>
  <si>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</si>
  <si>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</si>
  <si>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</si>
  <si>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</si>
  <si>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</si>
  <si>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</si>
  <si>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</si>
  <si>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</si>
  <si>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</si>
  <si>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</si>
  <si>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</si>
  <si>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</si>
  <si>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</si>
  <si>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</si>
  <si>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</si>
  <si>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</si>
  <si>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</si>
  <si>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</si>
  <si>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</si>
  <si>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</si>
  <si>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</si>
  <si>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</si>
  <si>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</si>
  <si>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</si>
  <si>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</si>
  <si>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</si>
  <si>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</si>
  <si>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</si>
  <si>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</si>
  <si>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</si>
  <si>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</si>
  <si>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</si>
  <si>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</si>
  <si>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</si>
  <si>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</si>
  <si>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</si>
  <si>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</si>
  <si>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</si>
  <si>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</si>
  <si>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</si>
  <si>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</si>
  <si>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</si>
  <si>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</si>
  <si>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</si>
  <si>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</si>
  <si>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</si>
  <si>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</si>
  <si>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</si>
  <si>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</si>
  <si>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</si>
  <si>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</si>
  <si>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</si>
  <si>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</si>
  <si>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</si>
  <si>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</si>
  <si>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</si>
  <si>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</si>
  <si>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</si>
  <si>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</si>
  <si>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</si>
  <si>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</si>
  <si>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</si>
  <si>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</si>
  <si>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</si>
  <si>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</si>
  <si>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</si>
  <si>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</si>
  <si>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</si>
  <si>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</si>
  <si>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</si>
  <si>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</si>
  <si>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</si>
  <si>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</si>
  <si>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</si>
  <si>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</si>
  <si>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</si>
  <si>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</si>
  <si>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</si>
  <si>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</si>
  <si>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</si>
  <si>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</si>
  <si>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</si>
  <si>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</si>
  <si>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</si>
  <si>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</si>
  <si>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</si>
  <si>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</si>
  <si>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</si>
  <si>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</si>
  <si>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</si>
  <si>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</si>
  <si>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</si>
  <si>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</si>
  <si>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</si>
  <si>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</si>
  <si>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</si>
  <si>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</si>
  <si>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</si>
  <si>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</si>
  <si>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</si>
  <si>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</si>
  <si>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</si>
  <si>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</si>
  <si>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</si>
  <si>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</si>
  <si>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</si>
  <si>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</si>
  <si>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</si>
  <si>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</si>
  <si>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</si>
  <si>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</si>
  <si>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</si>
  <si>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</si>
  <si>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</si>
  <si>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</si>
  <si>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</si>
  <si>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</si>
  <si>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</si>
  <si>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</si>
  <si>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</si>
  <si>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</si>
  <si>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</si>
  <si>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</si>
  <si>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</si>
  <si>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</si>
  <si>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</si>
  <si>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</si>
  <si>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</si>
  <si>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</si>
  <si>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</si>
  <si>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</si>
  <si>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</si>
  <si>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</si>
  <si>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</si>
  <si>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</si>
  <si>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</si>
  <si>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</si>
  <si>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</si>
  <si>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</si>
  <si>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</si>
  <si>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</si>
  <si>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</si>
  <si>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</si>
  <si>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</si>
  <si>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</si>
  <si>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</si>
  <si>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</si>
  <si>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</si>
  <si>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</si>
  <si>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</si>
  <si>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</si>
  <si>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</si>
  <si>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</si>
  <si>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</si>
  <si>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</si>
  <si>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</si>
  <si>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</si>
  <si>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</si>
  <si>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</si>
  <si>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</si>
  <si>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</si>
  <si>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</si>
  <si>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</si>
  <si>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</si>
  <si>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</si>
  <si>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</si>
  <si>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</si>
  <si>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</si>
  <si>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</si>
  <si>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</si>
  <si>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</si>
  <si>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</si>
  <si>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</si>
  <si>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</si>
  <si>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</si>
  <si>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</si>
  <si>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</si>
  <si>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</si>
  <si>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</si>
  <si>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</si>
  <si>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</si>
  <si>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</si>
  <si>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</si>
  <si>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</si>
  <si>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</si>
  <si>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</si>
  <si>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</si>
  <si>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</si>
  <si>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</si>
  <si>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</si>
  <si>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</si>
  <si>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</si>
  <si>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</si>
  <si>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</si>
  <si>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</si>
  <si>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</si>
  <si>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</si>
  <si>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</si>
  <si>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</si>
  <si>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</si>
  <si>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</si>
  <si>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</si>
  <si>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</si>
  <si>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</si>
  <si>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</si>
  <si>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</si>
  <si>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</si>
  <si>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</si>
  <si>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</si>
  <si>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</si>
  <si>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</si>
  <si>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</si>
  <si>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</si>
  <si>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</si>
  <si>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</si>
  <si>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</si>
  <si>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</si>
  <si>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</si>
  <si>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</si>
  <si>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</si>
  <si>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</si>
  <si>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</si>
  <si>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</si>
  <si>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</si>
  <si>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</si>
  <si>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</si>
  <si>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</si>
  <si>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</si>
  <si>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</si>
  <si>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</si>
  <si>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</si>
  <si>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</si>
  <si>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</si>
  <si>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</si>
  <si>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</si>
  <si>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</si>
  <si>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</si>
  <si>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</si>
  <si>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</si>
  <si>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</si>
  <si>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</si>
  <si>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</si>
  <si>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</si>
  <si>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</si>
  <si>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</si>
  <si>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一般会計</t>
    <rPh sb="0" eb="2">
      <t>イッパン</t>
    </rPh>
    <rPh sb="2" eb="4">
      <t>カイケイ</t>
    </rPh>
    <phoneticPr fontId="2"/>
  </si>
  <si>
    <t>総務局
行政部総務課（総務グループ）</t>
    <rPh sb="0" eb="2">
      <t>ソウム</t>
    </rPh>
    <rPh sb="7" eb="9">
      <t>ソウム</t>
    </rPh>
    <rPh sb="11" eb="13">
      <t>ソウム</t>
    </rPh>
    <phoneticPr fontId="2"/>
  </si>
  <si>
    <t>北方領土返還運動推進大阪府民会議補助金</t>
  </si>
  <si>
    <t>北方領土返還運動推進大阪府民会議</t>
  </si>
  <si>
    <t>北方領土返還運動推進大阪府民会議が北方領土返還運動推進のために行う広報・啓発活動に要する啓発物品等の経費について、当該経費の1/2を上限として補助する。</t>
  </si>
  <si>
    <t>総務局
行政部行政課（法務グループ）</t>
    <rPh sb="0" eb="2">
      <t>ソウム</t>
    </rPh>
    <phoneticPr fontId="2"/>
  </si>
  <si>
    <t>弁護士報酬等補助金</t>
  </si>
  <si>
    <t>職員</t>
    <rPh sb="0" eb="2">
      <t>ショクイン</t>
    </rPh>
    <phoneticPr fontId="2"/>
  </si>
  <si>
    <t>職務に関連する職員個人を被告とする訴訟に勝訴した職員に対して、必要性が認められる場合に、当該訴訟に要する弁護士報酬等を補助する。</t>
  </si>
  <si>
    <t>R8</t>
  </si>
  <si>
    <t>S57</t>
  </si>
  <si>
    <t>H27</t>
  </si>
  <si>
    <t>職務に関連する職員個人を被告とする訴訟において、弁護士報酬の費用を本市が負担するため、当該職員に対して補助を実施することにより、職員が職務に専念できる環境を整え、もって本市の事務事業の円滑な執行及び推進を図る。</t>
    <phoneticPr fontId="2"/>
  </si>
  <si>
    <t>北方領土返還実現を目指し、その府民運動に寄与するための活動の推進を図るため、北方領土返還に関する各種広報、啓発活動等を実施する北方領土返還運動推進大阪府民会議に対して補助を実施することにより、北方領土返還運動の推進を図る。</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</si>
  <si>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</si>
  <si>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</si>
  <si>
    <t>R9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</si>
</sst>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1">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5"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4"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4"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
  <sheetViews>
    <sheetView showZeros="0"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H7" sqref="H7"/>
    </sheetView>
  </sheetViews>
  <sheetFormatPr defaultColWidth="9" defaultRowHeight="11" x14ac:dyDescent="0.2"/>
  <cols>
    <col min="1" max="1" width="5.6328125" style="88" customWidth="1"/>
    <col min="2" max="2" width="4.453125" style="1" customWidth="1"/>
    <col min="3" max="3" width="16.453125" style="90" customWidth="1"/>
    <col min="4" max="5" width="18.36328125" style="96" customWidth="1"/>
    <col min="6" max="7" width="15.453125" style="96" customWidth="1"/>
    <col min="8" max="8" width="41.7265625" style="3" customWidth="1"/>
    <col min="9" max="9" width="41.7265625" style="14" customWidth="1"/>
    <col min="10" max="11" width="8.08984375" style="7" customWidth="1"/>
    <col min="12" max="16384" width="9" style="90"/>
  </cols>
  <sheetData>
    <row r="1" spans="1:11" ht="40" customHeight="1" x14ac:dyDescent="0.2">
      <c r="D1" s="98"/>
      <c r="E1" s="98"/>
      <c r="F1" s="98"/>
      <c r="G1" s="98"/>
      <c r="K1" s="101"/>
    </row>
    <row r="2" spans="1:11" ht="18" customHeight="1" x14ac:dyDescent="0.2">
      <c r="B2" s="98"/>
      <c r="C2" s="89" t="s">
        <v>453</v>
      </c>
      <c r="H2" s="14"/>
      <c r="I2" s="96"/>
      <c r="J2" s="109" t="s">
        <v>439</v>
      </c>
      <c r="K2" s="110"/>
    </row>
    <row r="3" spans="1:11" ht="18" customHeight="1" x14ac:dyDescent="0.2">
      <c r="C3" s="91"/>
      <c r="D3" s="90"/>
      <c r="E3" s="92"/>
      <c r="F3" s="92"/>
      <c r="G3" s="3"/>
      <c r="H3" s="6"/>
      <c r="I3" s="4"/>
      <c r="K3" s="5" t="s">
        <v>435</v>
      </c>
    </row>
    <row r="4" spans="1:11" ht="21" customHeight="1" x14ac:dyDescent="0.2">
      <c r="B4" s="112" t="s">
        <v>1</v>
      </c>
      <c r="C4" s="103" t="s">
        <v>2</v>
      </c>
      <c r="D4" s="106" t="s">
        <v>3</v>
      </c>
      <c r="E4" s="106" t="s">
        <v>4</v>
      </c>
      <c r="F4" s="114" t="s">
        <v>454</v>
      </c>
      <c r="G4" s="114" t="s">
        <v>438</v>
      </c>
      <c r="H4" s="106" t="s">
        <v>8</v>
      </c>
      <c r="I4" s="106" t="s">
        <v>437</v>
      </c>
      <c r="J4" s="111" t="s">
        <v>434</v>
      </c>
      <c r="K4" s="111" t="s">
        <v>436</v>
      </c>
    </row>
    <row r="5" spans="1:11" ht="21" customHeight="1" x14ac:dyDescent="0.2">
      <c r="B5" s="113"/>
      <c r="C5" s="105"/>
      <c r="D5" s="107"/>
      <c r="E5" s="108"/>
      <c r="F5" s="108"/>
      <c r="G5" s="108"/>
      <c r="H5" s="115"/>
      <c r="I5" s="116"/>
      <c r="J5" s="104"/>
      <c r="K5" s="104"/>
    </row>
    <row r="6" spans="1:11" ht="25.5" customHeight="1" x14ac:dyDescent="0.2">
      <c r="B6" s="113"/>
      <c r="C6" s="105"/>
      <c r="D6" s="107"/>
      <c r="E6" s="108"/>
      <c r="F6" s="108"/>
      <c r="G6" s="108"/>
      <c r="H6" s="115"/>
      <c r="I6" s="116"/>
      <c r="J6" s="104"/>
      <c r="K6" s="104"/>
    </row>
    <row r="7" spans="1:11" s="92" customFormat="1" ht="70.5" customHeight="1" x14ac:dyDescent="0.2">
      <c r="A7" s="95"/>
      <c r="B7" s="93">
        <v>1</v>
      </c>
      <c r="C7" s="102" t="s">
        <v>440</v>
      </c>
      <c r="D7" s="19" t="s">
        <v>441</v>
      </c>
      <c r="E7" s="19" t="s">
        <v>442</v>
      </c>
      <c r="F7" s="27">
        <v>180000</v>
      </c>
      <c r="G7" s="20">
        <v>180000</v>
      </c>
      <c r="H7" s="24" t="s">
        <v>452</v>
      </c>
      <c r="I7" s="24" t="s">
        <v>443</v>
      </c>
      <c r="J7" s="97" t="s">
        <v>449</v>
      </c>
      <c r="K7" s="39" t="s">
        <v>455</v>
      </c>
    </row>
    <row r="8" spans="1:11" s="92" customFormat="1" ht="70.5" customHeight="1" x14ac:dyDescent="0.2">
      <c r="A8" s="95"/>
      <c r="B8" s="93">
        <v>2</v>
      </c>
      <c r="C8" s="102" t="s">
        <v>444</v>
      </c>
      <c r="D8" s="19" t="s">
        <v>445</v>
      </c>
      <c r="E8" s="19" t="s">
        <v>446</v>
      </c>
      <c r="F8" s="27">
        <v>643000</v>
      </c>
      <c r="G8" s="20">
        <v>651000</v>
      </c>
      <c r="H8" s="24" t="s">
        <v>451</v>
      </c>
      <c r="I8" s="24" t="s">
        <v>447</v>
      </c>
      <c r="J8" s="97" t="s">
        <v>450</v>
      </c>
      <c r="K8" s="39" t="s">
        <v>448</v>
      </c>
    </row>
    <row r="9" spans="1:11" s="92" customFormat="1" ht="54.75" customHeight="1" x14ac:dyDescent="0.2">
      <c r="A9" s="95"/>
      <c r="B9" s="93"/>
      <c r="C9" s="97"/>
      <c r="D9" s="19"/>
      <c r="E9" s="19"/>
      <c r="F9" s="19"/>
      <c r="G9" s="20"/>
      <c r="H9" s="24"/>
      <c r="I9" s="24"/>
      <c r="J9" s="97"/>
      <c r="K9" s="99"/>
    </row>
    <row r="10" spans="1:11" s="92" customFormat="1" ht="54.75" customHeight="1" x14ac:dyDescent="0.2">
      <c r="A10" s="95"/>
      <c r="B10" s="93"/>
      <c r="C10" s="97"/>
      <c r="D10" s="19"/>
      <c r="E10" s="19"/>
      <c r="F10" s="19"/>
      <c r="G10" s="100"/>
      <c r="H10" s="24"/>
      <c r="I10" s="24"/>
      <c r="J10" s="97"/>
      <c r="K10" s="99"/>
    </row>
    <row r="11" spans="1:11" s="92" customFormat="1" ht="54.75" customHeight="1" x14ac:dyDescent="0.2">
      <c r="A11" s="95"/>
      <c r="B11" s="93"/>
      <c r="C11" s="97"/>
      <c r="D11" s="19"/>
      <c r="E11" s="19"/>
      <c r="F11" s="19"/>
      <c r="G11" s="100"/>
      <c r="H11" s="24"/>
      <c r="I11" s="24"/>
      <c r="J11" s="97"/>
      <c r="K11" s="99"/>
    </row>
    <row r="12" spans="1:11" s="92" customFormat="1" ht="54.75" customHeight="1" x14ac:dyDescent="0.2">
      <c r="A12" s="95"/>
      <c r="B12" s="93"/>
      <c r="C12" s="97"/>
      <c r="D12" s="19"/>
      <c r="E12" s="19"/>
      <c r="F12" s="19"/>
      <c r="G12" s="20"/>
      <c r="H12" s="24"/>
      <c r="I12" s="24"/>
      <c r="J12" s="97"/>
      <c r="K12" s="39"/>
    </row>
    <row r="13" spans="1:11" s="92" customFormat="1" ht="54.75" customHeight="1" x14ac:dyDescent="0.2">
      <c r="A13" s="95"/>
      <c r="B13" s="93"/>
      <c r="C13" s="97"/>
      <c r="D13" s="19"/>
      <c r="E13" s="19"/>
      <c r="F13" s="19"/>
      <c r="G13" s="20"/>
      <c r="H13" s="24"/>
      <c r="I13" s="24"/>
      <c r="J13" s="97"/>
      <c r="K13" s="39"/>
    </row>
    <row r="14" spans="1:11" s="92" customFormat="1" ht="54.75" customHeight="1" x14ac:dyDescent="0.2">
      <c r="A14" s="95"/>
      <c r="B14" s="93"/>
      <c r="C14" s="97"/>
      <c r="D14" s="19"/>
      <c r="E14" s="19"/>
      <c r="F14" s="19"/>
      <c r="G14" s="20"/>
      <c r="H14" s="24"/>
      <c r="I14" s="24"/>
      <c r="J14" s="97"/>
      <c r="K14" s="39"/>
    </row>
    <row r="15" spans="1:11" s="92" customFormat="1" ht="54.75" customHeight="1" x14ac:dyDescent="0.2">
      <c r="A15" s="95"/>
      <c r="B15" s="93"/>
      <c r="C15" s="97"/>
      <c r="D15" s="19"/>
      <c r="E15" s="19"/>
      <c r="F15" s="19"/>
      <c r="G15" s="20"/>
      <c r="H15" s="24"/>
      <c r="I15" s="24"/>
      <c r="J15" s="97"/>
      <c r="K15" s="39"/>
    </row>
    <row r="16" spans="1:11" ht="54.75" customHeight="1" x14ac:dyDescent="0.2">
      <c r="A16" s="90"/>
      <c r="B16" s="90"/>
      <c r="C16" s="103" t="s">
        <v>391</v>
      </c>
      <c r="D16" s="104"/>
      <c r="E16" s="104"/>
      <c r="F16" s="94">
        <f>SUBTOTAL(9,F7:F15)</f>
        <v>823000</v>
      </c>
      <c r="G16" s="94">
        <f>SUBTOTAL(9,G7:G15)</f>
        <v>831000</v>
      </c>
      <c r="H16" s="14"/>
    </row>
  </sheetData>
  <mergeCells count="12">
    <mergeCell ref="B4:B6"/>
    <mergeCell ref="G4:G6"/>
    <mergeCell ref="H4:H6"/>
    <mergeCell ref="I4:I6"/>
    <mergeCell ref="J4:J6"/>
    <mergeCell ref="F4:F6"/>
    <mergeCell ref="C16:E16"/>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 x14ac:dyDescent="0.2"/>
  <cols>
    <col min="1" max="1" width="4.6328125" style="57" customWidth="1"/>
    <col min="2" max="2" width="3.08984375" style="57" customWidth="1"/>
    <col min="3" max="3" width="7.36328125" style="57" customWidth="1"/>
    <col min="4" max="4" width="5.26953125" style="57" bestFit="1" customWidth="1"/>
    <col min="5" max="6" width="12.36328125" style="57" customWidth="1"/>
    <col min="7" max="16384" width="9" style="57"/>
  </cols>
  <sheetData>
    <row r="1" spans="1:6" x14ac:dyDescent="0.2">
      <c r="A1" s="57" t="s">
        <v>429</v>
      </c>
    </row>
    <row r="3" spans="1:6" x14ac:dyDescent="0.2">
      <c r="B3" s="57" t="s">
        <v>430</v>
      </c>
    </row>
    <row r="4" spans="1:6" ht="19" x14ac:dyDescent="0.2">
      <c r="C4" s="67" t="s">
        <v>432</v>
      </c>
      <c r="D4" s="60" t="s">
        <v>421</v>
      </c>
      <c r="E4" s="60" t="s">
        <v>423</v>
      </c>
      <c r="F4" s="60" t="s">
        <v>425</v>
      </c>
    </row>
    <row r="5" spans="1:6" x14ac:dyDescent="0.2">
      <c r="C5" s="60">
        <v>1</v>
      </c>
      <c r="D5" s="58">
        <f>PT・府市!D25</f>
        <v>1</v>
      </c>
      <c r="E5" s="59">
        <f>PT・府市!F25/1000</f>
        <v>588240</v>
      </c>
      <c r="F5" s="59">
        <f>PT・府市!G25/1000</f>
        <v>529929</v>
      </c>
    </row>
    <row r="6" spans="1:6" x14ac:dyDescent="0.2">
      <c r="C6" s="60">
        <v>2</v>
      </c>
      <c r="D6" s="58">
        <f>PT・府市!D26</f>
        <v>2</v>
      </c>
      <c r="E6" s="59">
        <f>PT・府市!F26/1000</f>
        <v>4527466</v>
      </c>
      <c r="F6" s="59">
        <f>PT・府市!G26/1000</f>
        <v>14504807</v>
      </c>
    </row>
    <row r="7" spans="1:6" x14ac:dyDescent="0.2">
      <c r="C7" s="60">
        <v>3</v>
      </c>
      <c r="D7" s="58">
        <f>PT・府市!D27</f>
        <v>14</v>
      </c>
      <c r="E7" s="59">
        <f>PT・府市!F27/1000</f>
        <v>5129582</v>
      </c>
      <c r="F7" s="59">
        <f>PT・府市!G27/1000</f>
        <v>17399939</v>
      </c>
    </row>
    <row r="8" spans="1:6" ht="13.5" thickBot="1" x14ac:dyDescent="0.25">
      <c r="C8" s="61">
        <v>4</v>
      </c>
      <c r="D8" s="62">
        <f>PT・府市!D28</f>
        <v>0</v>
      </c>
      <c r="E8" s="63">
        <f>PT・府市!F28/1000</f>
        <v>0</v>
      </c>
      <c r="F8" s="63">
        <f>PT・府市!G28/1000</f>
        <v>0</v>
      </c>
    </row>
    <row r="9" spans="1:6" ht="13.5" thickTop="1" x14ac:dyDescent="0.2">
      <c r="C9" s="64" t="s">
        <v>391</v>
      </c>
      <c r="D9" s="65">
        <f>SUM(D5:D8)</f>
        <v>17</v>
      </c>
      <c r="E9" s="66">
        <f>SUM(E5:E8)</f>
        <v>10245288</v>
      </c>
      <c r="F9" s="66">
        <f>SUM(F5:F8)</f>
        <v>32434675</v>
      </c>
    </row>
    <row r="11" spans="1:6" x14ac:dyDescent="0.2">
      <c r="B11" s="57" t="s">
        <v>427</v>
      </c>
    </row>
    <row r="12" spans="1:6" ht="19" x14ac:dyDescent="0.2">
      <c r="C12" s="67" t="s">
        <v>432</v>
      </c>
      <c r="D12" s="60" t="s">
        <v>421</v>
      </c>
      <c r="E12" s="60" t="s">
        <v>423</v>
      </c>
      <c r="F12" s="60" t="s">
        <v>425</v>
      </c>
    </row>
    <row r="13" spans="1:6" x14ac:dyDescent="0.2">
      <c r="C13" s="60">
        <v>1</v>
      </c>
      <c r="D13" s="58">
        <f>見直し対象!D95</f>
        <v>4</v>
      </c>
      <c r="E13" s="59">
        <f>見直し対象!F95/1000</f>
        <v>61350</v>
      </c>
      <c r="F13" s="59">
        <f>見直し対象!G95/1000</f>
        <v>54271</v>
      </c>
    </row>
    <row r="14" spans="1:6" x14ac:dyDescent="0.2">
      <c r="C14" s="60">
        <v>2</v>
      </c>
      <c r="D14" s="58">
        <f>見直し対象!D96</f>
        <v>0</v>
      </c>
      <c r="E14" s="59">
        <f>見直し対象!F96/1000</f>
        <v>0</v>
      </c>
      <c r="F14" s="59">
        <f>見直し対象!G96/1000</f>
        <v>0</v>
      </c>
    </row>
    <row r="15" spans="1:6" x14ac:dyDescent="0.2">
      <c r="C15" s="60">
        <v>3</v>
      </c>
      <c r="D15" s="58">
        <f>見直し対象!D97</f>
        <v>81</v>
      </c>
      <c r="E15" s="59">
        <f>見直し対象!F97/1000</f>
        <v>75251</v>
      </c>
      <c r="F15" s="59">
        <f>見直し対象!G97/1000</f>
        <v>884637</v>
      </c>
    </row>
    <row r="16" spans="1:6" ht="13.5" thickBot="1" x14ac:dyDescent="0.25">
      <c r="C16" s="61">
        <v>4</v>
      </c>
      <c r="D16" s="62">
        <f>見直し対象!D98</f>
        <v>2</v>
      </c>
      <c r="E16" s="63">
        <f>見直し対象!F98/1000</f>
        <v>9694</v>
      </c>
      <c r="F16" s="63">
        <f>見直し対象!G98/1000</f>
        <v>1190</v>
      </c>
    </row>
    <row r="17" spans="2:6" ht="13.5" thickTop="1" x14ac:dyDescent="0.2">
      <c r="C17" s="64" t="s">
        <v>391</v>
      </c>
      <c r="D17" s="65">
        <f>SUM(D13:D16)</f>
        <v>87</v>
      </c>
      <c r="E17" s="66">
        <f>SUM(E13:E16)</f>
        <v>146295</v>
      </c>
      <c r="F17" s="66">
        <f>SUM(F13:F16)</f>
        <v>940098</v>
      </c>
    </row>
    <row r="20" spans="2:6" x14ac:dyDescent="0.2">
      <c r="B20" s="57" t="s">
        <v>428</v>
      </c>
    </row>
    <row r="21" spans="2:6" ht="19" x14ac:dyDescent="0.2">
      <c r="C21" s="67" t="s">
        <v>432</v>
      </c>
      <c r="D21" s="60" t="s">
        <v>421</v>
      </c>
      <c r="E21" s="60" t="s">
        <v>423</v>
      </c>
      <c r="F21" s="60" t="s">
        <v>425</v>
      </c>
    </row>
    <row r="22" spans="2:6" x14ac:dyDescent="0.2">
      <c r="C22" s="60">
        <v>1</v>
      </c>
      <c r="D22" s="58">
        <f>見直し対象のうち地域交付金!C81</f>
        <v>0</v>
      </c>
      <c r="E22" s="59">
        <f>見直し対象のうち地域交付金!D81/1000</f>
        <v>0</v>
      </c>
      <c r="F22" s="59">
        <f>見直し対象のうち地域交付金!E81/1000</f>
        <v>0</v>
      </c>
    </row>
    <row r="23" spans="2:6" x14ac:dyDescent="0.2">
      <c r="C23" s="60">
        <v>2</v>
      </c>
      <c r="D23" s="58">
        <f>見直し対象のうち地域交付金!C82</f>
        <v>0</v>
      </c>
      <c r="E23" s="59">
        <f>見直し対象のうち地域交付金!D82/1000</f>
        <v>0</v>
      </c>
      <c r="F23" s="59">
        <f>見直し対象のうち地域交付金!E82/1000</f>
        <v>0</v>
      </c>
    </row>
    <row r="24" spans="2:6" x14ac:dyDescent="0.2">
      <c r="C24" s="60">
        <v>3</v>
      </c>
      <c r="D24" s="58">
        <f>見直し対象のうち地域交付金!C83</f>
        <v>72</v>
      </c>
      <c r="E24" s="59">
        <f>見直し対象のうち地域交付金!D83/1000</f>
        <v>0</v>
      </c>
      <c r="F24" s="59">
        <f>見直し対象のうち地域交付金!E83/1000</f>
        <v>613321</v>
      </c>
    </row>
    <row r="25" spans="2:6" ht="13.5" thickBot="1" x14ac:dyDescent="0.25">
      <c r="C25" s="61">
        <v>4</v>
      </c>
      <c r="D25" s="62">
        <f>見直し対象のうち地域交付金!C84</f>
        <v>0</v>
      </c>
      <c r="E25" s="63">
        <f>見直し対象のうち地域交付金!D84/1000</f>
        <v>0</v>
      </c>
      <c r="F25" s="63">
        <f>見直し対象のうち地域交付金!E84/1000</f>
        <v>0</v>
      </c>
    </row>
    <row r="26" spans="2:6" ht="13.5" thickTop="1" x14ac:dyDescent="0.2">
      <c r="C26" s="64" t="s">
        <v>391</v>
      </c>
      <c r="D26" s="65">
        <f>SUM(D22:D25)</f>
        <v>72</v>
      </c>
      <c r="E26" s="66">
        <f>SUM(E22:E25)</f>
        <v>0</v>
      </c>
      <c r="F26" s="66">
        <f>SUM(F22:F25)</f>
        <v>613321</v>
      </c>
    </row>
    <row r="28" spans="2:6" x14ac:dyDescent="0.2">
      <c r="B28" s="57" t="s">
        <v>431</v>
      </c>
    </row>
    <row r="29" spans="2:6" ht="19" x14ac:dyDescent="0.2">
      <c r="C29" s="70" t="s">
        <v>432</v>
      </c>
      <c r="D29" s="71" t="s">
        <v>421</v>
      </c>
      <c r="E29" s="71" t="s">
        <v>423</v>
      </c>
      <c r="F29" s="71" t="s">
        <v>425</v>
      </c>
    </row>
    <row r="30" spans="2:6" x14ac:dyDescent="0.2">
      <c r="C30" s="71">
        <v>1</v>
      </c>
      <c r="D30" s="72">
        <f>D13-D22</f>
        <v>4</v>
      </c>
      <c r="E30" s="73">
        <f t="shared" ref="E30:F30" si="0">E13-E22</f>
        <v>61350</v>
      </c>
      <c r="F30" s="73">
        <f t="shared" si="0"/>
        <v>54271</v>
      </c>
    </row>
    <row r="31" spans="2:6" ht="13.5" thickBot="1" x14ac:dyDescent="0.25">
      <c r="C31" s="74">
        <v>2</v>
      </c>
      <c r="D31" s="75">
        <f t="shared" ref="D31:F33" si="1">D14-D23</f>
        <v>0</v>
      </c>
      <c r="E31" s="76">
        <f t="shared" si="1"/>
        <v>0</v>
      </c>
      <c r="F31" s="76">
        <f t="shared" si="1"/>
        <v>0</v>
      </c>
    </row>
    <row r="32" spans="2:6" x14ac:dyDescent="0.2">
      <c r="C32" s="77">
        <v>3</v>
      </c>
      <c r="D32" s="78">
        <f t="shared" si="1"/>
        <v>9</v>
      </c>
      <c r="E32" s="79">
        <f t="shared" si="1"/>
        <v>75251</v>
      </c>
      <c r="F32" s="80">
        <f t="shared" si="1"/>
        <v>271316</v>
      </c>
    </row>
    <row r="33" spans="3:6" ht="13.5" thickBot="1" x14ac:dyDescent="0.25">
      <c r="C33" s="81">
        <v>4</v>
      </c>
      <c r="D33" s="82">
        <f t="shared" si="1"/>
        <v>2</v>
      </c>
      <c r="E33" s="83">
        <f t="shared" si="1"/>
        <v>9694</v>
      </c>
      <c r="F33" s="84">
        <f t="shared" si="1"/>
        <v>1190</v>
      </c>
    </row>
    <row r="34" spans="3:6" x14ac:dyDescent="0.2">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 x14ac:dyDescent="0.2"/>
  <cols>
    <col min="1" max="1" width="4.453125" bestFit="1" customWidth="1"/>
    <col min="2" max="2" width="13.36328125" customWidth="1"/>
    <col min="3" max="3" width="16.90625" customWidth="1"/>
    <col min="4" max="4" width="13.6328125" customWidth="1"/>
    <col min="5" max="5" width="13" hidden="1" customWidth="1"/>
    <col min="6" max="6" width="12.90625" customWidth="1"/>
    <col min="7" max="7" width="11.36328125" bestFit="1" customWidth="1"/>
    <col min="8" max="8" width="13.90625" bestFit="1" customWidth="1"/>
    <col min="9" max="9" width="33" customWidth="1"/>
    <col min="10" max="10" width="36.6328125" customWidth="1"/>
    <col min="11" max="12" width="7.08984375" hidden="1" customWidth="1"/>
    <col min="13" max="15" width="7.08984375" customWidth="1"/>
    <col min="16" max="16" width="9.08984375" bestFit="1" customWidth="1"/>
    <col min="17" max="17" width="6.08984375" bestFit="1" customWidth="1"/>
    <col min="18" max="18" width="5.36328125" bestFit="1" customWidth="1"/>
    <col min="19" max="19" width="7" bestFit="1" customWidth="1"/>
  </cols>
  <sheetData>
    <row r="1" spans="1:31" x14ac:dyDescent="0.2">
      <c r="A1" s="1"/>
      <c r="B1" s="7"/>
      <c r="C1" s="48"/>
      <c r="D1" s="48"/>
      <c r="E1" s="48"/>
      <c r="F1" s="3"/>
      <c r="G1" s="3"/>
      <c r="H1" s="3"/>
      <c r="I1" s="14"/>
      <c r="J1" s="14"/>
      <c r="K1" s="7"/>
      <c r="L1" s="7"/>
      <c r="M1" s="7"/>
      <c r="N1" s="7"/>
      <c r="O1" s="7"/>
      <c r="P1" s="9"/>
      <c r="Q1" s="49"/>
      <c r="R1" s="9"/>
      <c r="S1" s="9"/>
      <c r="T1" s="9"/>
    </row>
    <row r="2" spans="1:31" ht="33" x14ac:dyDescent="0.2">
      <c r="A2" s="1"/>
      <c r="B2" s="50" t="s">
        <v>390</v>
      </c>
      <c r="C2" s="2"/>
      <c r="D2" s="2"/>
      <c r="E2" s="2"/>
      <c r="F2" s="3"/>
      <c r="G2" s="4"/>
      <c r="H2" s="3"/>
      <c r="I2" s="6"/>
      <c r="J2" s="4"/>
      <c r="K2" s="7"/>
      <c r="L2" s="7"/>
      <c r="M2" s="8"/>
      <c r="N2" s="8"/>
      <c r="O2" s="8" t="s">
        <v>0</v>
      </c>
      <c r="P2" s="9"/>
      <c r="Q2" s="49"/>
      <c r="R2" s="9"/>
      <c r="S2" s="9"/>
      <c r="T2" s="9"/>
    </row>
    <row r="3" spans="1:31" ht="13.5" thickBot="1" x14ac:dyDescent="0.25">
      <c r="A3" s="1"/>
      <c r="B3" s="10"/>
      <c r="C3" s="11"/>
      <c r="D3" s="11"/>
      <c r="E3" s="11"/>
      <c r="F3" s="12"/>
      <c r="G3" s="13"/>
      <c r="H3" s="12"/>
      <c r="I3" s="14"/>
      <c r="J3" s="14"/>
      <c r="K3" s="7"/>
      <c r="L3" s="7"/>
      <c r="M3" s="5"/>
      <c r="N3" s="5"/>
      <c r="O3" s="5"/>
      <c r="P3" s="9"/>
      <c r="Q3" s="49"/>
      <c r="R3" s="9"/>
      <c r="S3" s="9"/>
      <c r="T3" s="9"/>
    </row>
    <row r="4" spans="1:31" ht="14.25" customHeight="1" thickTop="1" x14ac:dyDescent="0.2">
      <c r="A4" s="134" t="s">
        <v>1</v>
      </c>
      <c r="B4" s="136" t="s">
        <v>2</v>
      </c>
      <c r="C4" s="138" t="s">
        <v>3</v>
      </c>
      <c r="D4" s="138" t="s">
        <v>4</v>
      </c>
      <c r="E4" s="117" t="s">
        <v>5</v>
      </c>
      <c r="F4" s="132" t="s">
        <v>6</v>
      </c>
      <c r="G4" s="15"/>
      <c r="H4" s="119" t="s">
        <v>7</v>
      </c>
      <c r="I4" s="121" t="s">
        <v>8</v>
      </c>
      <c r="J4" s="123" t="s">
        <v>9</v>
      </c>
      <c r="K4" s="123" t="s">
        <v>10</v>
      </c>
      <c r="L4" s="125" t="s">
        <v>11</v>
      </c>
      <c r="M4" s="125" t="s">
        <v>12</v>
      </c>
      <c r="N4" s="127" t="s">
        <v>13</v>
      </c>
      <c r="O4" s="129" t="s">
        <v>14</v>
      </c>
      <c r="P4" s="131" t="s">
        <v>433</v>
      </c>
      <c r="Q4" s="117" t="s">
        <v>394</v>
      </c>
      <c r="R4" s="117" t="s">
        <v>398</v>
      </c>
      <c r="S4" s="117" t="s">
        <v>397</v>
      </c>
      <c r="AE4" s="69"/>
    </row>
    <row r="5" spans="1:31" ht="44" x14ac:dyDescent="0.2">
      <c r="A5" s="135"/>
      <c r="B5" s="137"/>
      <c r="C5" s="124"/>
      <c r="D5" s="124"/>
      <c r="E5" s="118"/>
      <c r="F5" s="133"/>
      <c r="G5" s="17" t="s">
        <v>15</v>
      </c>
      <c r="H5" s="120"/>
      <c r="I5" s="122"/>
      <c r="J5" s="124"/>
      <c r="K5" s="124"/>
      <c r="L5" s="126"/>
      <c r="M5" s="126"/>
      <c r="N5" s="128"/>
      <c r="O5" s="130"/>
      <c r="P5" s="131"/>
      <c r="Q5" s="118"/>
      <c r="R5" s="118"/>
      <c r="S5" s="118"/>
    </row>
    <row r="6" spans="1:31" ht="55" x14ac:dyDescent="0.2">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0" x14ac:dyDescent="0.2">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99" x14ac:dyDescent="0.2">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6" x14ac:dyDescent="0.2">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 x14ac:dyDescent="0.2">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 x14ac:dyDescent="0.2">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4" x14ac:dyDescent="0.2">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4" x14ac:dyDescent="0.2">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5" x14ac:dyDescent="0.2">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 x14ac:dyDescent="0.2">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 x14ac:dyDescent="0.2">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55" x14ac:dyDescent="0.2">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9" x14ac:dyDescent="0.2">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8" x14ac:dyDescent="0.2">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5" x14ac:dyDescent="0.2">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55" x14ac:dyDescent="0.2">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2.5" thickBot="1" x14ac:dyDescent="0.25">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3.5" thickTop="1" x14ac:dyDescent="0.2"/>
    <row r="24" spans="1:19" x14ac:dyDescent="0.2">
      <c r="C24" s="47" t="s">
        <v>422</v>
      </c>
      <c r="D24" s="47" t="s">
        <v>389</v>
      </c>
      <c r="F24" t="s">
        <v>424</v>
      </c>
      <c r="G24" t="s">
        <v>426</v>
      </c>
    </row>
    <row r="25" spans="1:19" x14ac:dyDescent="0.2">
      <c r="C25">
        <v>1</v>
      </c>
      <c r="D25" s="56">
        <f>COUNTIF($P$6:$P$22,C25)</f>
        <v>1</v>
      </c>
      <c r="F25" s="56">
        <f>SUMIF($P$6:$P$22,C25,$F$6:$F$22)</f>
        <v>588240000</v>
      </c>
      <c r="G25" s="56">
        <f>SUMIF($P$6:$P$22,C25,$H$6:$H$22)</f>
        <v>529929000</v>
      </c>
    </row>
    <row r="26" spans="1:19" x14ac:dyDescent="0.2">
      <c r="C26">
        <v>2</v>
      </c>
      <c r="D26" s="56">
        <f t="shared" ref="D26:D28" si="1">COUNTIF($P$6:$P$22,C26)</f>
        <v>2</v>
      </c>
      <c r="F26" s="56">
        <f t="shared" ref="F26:F28" si="2">SUMIF($P$6:$P$22,C26,$F$6:$F$22)</f>
        <v>4527466000</v>
      </c>
      <c r="G26" s="56">
        <f t="shared" ref="G26:G28" si="3">SUMIF($P$6:$P$22,C26,$H$6:$H$22)</f>
        <v>14504807000</v>
      </c>
    </row>
    <row r="27" spans="1:19" x14ac:dyDescent="0.2">
      <c r="C27">
        <v>3</v>
      </c>
      <c r="D27" s="56">
        <f t="shared" si="1"/>
        <v>14</v>
      </c>
      <c r="F27" s="56">
        <f t="shared" si="2"/>
        <v>5129582000</v>
      </c>
      <c r="G27" s="56">
        <f t="shared" si="3"/>
        <v>17399939000</v>
      </c>
    </row>
    <row r="28" spans="1:19" x14ac:dyDescent="0.2">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 x14ac:dyDescent="0.2"/>
  <cols>
    <col min="1" max="1" width="4.453125" bestFit="1" customWidth="1"/>
    <col min="2" max="2" width="13.453125" customWidth="1"/>
    <col min="3" max="3" width="16.90625" customWidth="1"/>
    <col min="4" max="4" width="13.7265625" customWidth="1"/>
    <col min="5" max="5" width="0" hidden="1" customWidth="1"/>
    <col min="6" max="6" width="13" customWidth="1"/>
    <col min="7" max="7" width="9" customWidth="1"/>
    <col min="8" max="8" width="13.90625" customWidth="1"/>
    <col min="9" max="9" width="33" customWidth="1"/>
    <col min="10" max="10" width="36.7265625" customWidth="1"/>
    <col min="11" max="11" width="9.08984375" hidden="1" customWidth="1"/>
    <col min="12" max="12" width="5.7265625" hidden="1" customWidth="1"/>
    <col min="13" max="15" width="7" customWidth="1"/>
    <col min="16" max="16" width="6" bestFit="1" customWidth="1"/>
    <col min="17" max="17" width="5.26953125" bestFit="1" customWidth="1"/>
    <col min="18" max="18" width="4.453125" bestFit="1" customWidth="1"/>
    <col min="19" max="19" width="6" bestFit="1" customWidth="1"/>
  </cols>
  <sheetData>
    <row r="1" spans="1:31" x14ac:dyDescent="0.2">
      <c r="A1" s="1"/>
      <c r="B1" s="7"/>
      <c r="C1" s="48"/>
      <c r="D1" s="48"/>
      <c r="E1" s="48"/>
      <c r="F1" s="3"/>
      <c r="G1" s="3"/>
      <c r="H1" s="3"/>
      <c r="I1" s="14"/>
      <c r="J1" s="14"/>
      <c r="K1" s="7"/>
      <c r="L1" s="7"/>
      <c r="M1" s="7"/>
      <c r="O1" s="7"/>
      <c r="P1" s="9"/>
      <c r="Q1" s="9"/>
      <c r="R1" s="9"/>
      <c r="S1" s="9"/>
    </row>
    <row r="2" spans="1:31" ht="16.5" x14ac:dyDescent="0.2">
      <c r="A2" s="1"/>
      <c r="B2" s="55" t="s">
        <v>390</v>
      </c>
      <c r="C2" s="2"/>
      <c r="D2" s="2"/>
      <c r="E2" s="2"/>
      <c r="F2" s="3"/>
      <c r="G2" s="4"/>
      <c r="H2" s="3"/>
      <c r="I2" s="6"/>
      <c r="J2" s="4"/>
      <c r="K2" s="7"/>
      <c r="L2" s="7"/>
      <c r="M2" s="8"/>
      <c r="N2" s="8"/>
      <c r="O2" s="8" t="s">
        <v>0</v>
      </c>
      <c r="P2" s="9"/>
      <c r="Q2" s="9"/>
      <c r="R2" s="9"/>
      <c r="S2" s="9"/>
    </row>
    <row r="3" spans="1:31" ht="13.5" thickBot="1" x14ac:dyDescent="0.25">
      <c r="A3" s="1"/>
      <c r="B3" s="10"/>
      <c r="C3" s="11"/>
      <c r="D3" s="11"/>
      <c r="E3" s="11"/>
      <c r="F3" s="12"/>
      <c r="G3" s="13"/>
      <c r="H3" s="12"/>
      <c r="I3" s="14"/>
      <c r="J3" s="14"/>
      <c r="K3" s="7"/>
      <c r="L3" s="7"/>
      <c r="M3" s="5"/>
      <c r="N3" s="5"/>
      <c r="O3" s="5"/>
      <c r="P3" s="9"/>
      <c r="Q3" s="9"/>
      <c r="R3" s="9"/>
      <c r="S3" s="9"/>
    </row>
    <row r="4" spans="1:31" ht="14.25" customHeight="1" thickTop="1" x14ac:dyDescent="0.2">
      <c r="A4" s="134" t="s">
        <v>1</v>
      </c>
      <c r="B4" s="136" t="s">
        <v>2</v>
      </c>
      <c r="C4" s="138" t="s">
        <v>3</v>
      </c>
      <c r="D4" s="138" t="s">
        <v>4</v>
      </c>
      <c r="E4" s="117" t="s">
        <v>5</v>
      </c>
      <c r="F4" s="132" t="s">
        <v>6</v>
      </c>
      <c r="G4" s="15"/>
      <c r="H4" s="139" t="s">
        <v>7</v>
      </c>
      <c r="I4" s="121" t="s">
        <v>8</v>
      </c>
      <c r="J4" s="123" t="s">
        <v>9</v>
      </c>
      <c r="K4" s="123" t="s">
        <v>10</v>
      </c>
      <c r="L4" s="125" t="s">
        <v>401</v>
      </c>
      <c r="M4" s="125" t="s">
        <v>12</v>
      </c>
      <c r="N4" s="127" t="s">
        <v>13</v>
      </c>
      <c r="O4" s="129" t="s">
        <v>14</v>
      </c>
      <c r="P4" s="131" t="s">
        <v>433</v>
      </c>
      <c r="Q4" s="117" t="s">
        <v>394</v>
      </c>
      <c r="R4" s="117" t="s">
        <v>398</v>
      </c>
      <c r="S4" s="117" t="s">
        <v>397</v>
      </c>
      <c r="AE4" s="69"/>
    </row>
    <row r="5" spans="1:31" ht="44" x14ac:dyDescent="0.2">
      <c r="A5" s="135"/>
      <c r="B5" s="137"/>
      <c r="C5" s="124"/>
      <c r="D5" s="124"/>
      <c r="E5" s="118"/>
      <c r="F5" s="133"/>
      <c r="G5" s="17" t="s">
        <v>15</v>
      </c>
      <c r="H5" s="140"/>
      <c r="I5" s="122"/>
      <c r="J5" s="124"/>
      <c r="K5" s="124"/>
      <c r="L5" s="126"/>
      <c r="M5" s="126"/>
      <c r="N5" s="128"/>
      <c r="O5" s="130"/>
      <c r="P5" s="131"/>
      <c r="Q5" s="118"/>
      <c r="R5" s="118"/>
      <c r="S5" s="118"/>
    </row>
    <row r="6" spans="1:31" ht="77" x14ac:dyDescent="0.2">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4" x14ac:dyDescent="0.2">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77" x14ac:dyDescent="0.2">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6" x14ac:dyDescent="0.2">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6" x14ac:dyDescent="0.2">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55" x14ac:dyDescent="0.2">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6" x14ac:dyDescent="0.2">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55" x14ac:dyDescent="0.2">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77" x14ac:dyDescent="0.2">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66" x14ac:dyDescent="0.2">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6" x14ac:dyDescent="0.2">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6" x14ac:dyDescent="0.2">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77" x14ac:dyDescent="0.2">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66" x14ac:dyDescent="0.2">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55" x14ac:dyDescent="0.2">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66" x14ac:dyDescent="0.2">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5" x14ac:dyDescent="0.2">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7" x14ac:dyDescent="0.2">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66" x14ac:dyDescent="0.2">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6" x14ac:dyDescent="0.2">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10" x14ac:dyDescent="0.2">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55" x14ac:dyDescent="0.2">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44" x14ac:dyDescent="0.2">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66" x14ac:dyDescent="0.2">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66" x14ac:dyDescent="0.2">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44" x14ac:dyDescent="0.2">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77" x14ac:dyDescent="0.2">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66" x14ac:dyDescent="0.2">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66" x14ac:dyDescent="0.2">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55" x14ac:dyDescent="0.2">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66" x14ac:dyDescent="0.2">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5" x14ac:dyDescent="0.2">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6" x14ac:dyDescent="0.2">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6" x14ac:dyDescent="0.2">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4" x14ac:dyDescent="0.2">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6" x14ac:dyDescent="0.2">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6" x14ac:dyDescent="0.2">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4" x14ac:dyDescent="0.2">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 x14ac:dyDescent="0.2">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44" x14ac:dyDescent="0.2">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44" x14ac:dyDescent="0.2">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5" x14ac:dyDescent="0.2">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5" x14ac:dyDescent="0.2">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66" x14ac:dyDescent="0.2">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55" x14ac:dyDescent="0.2">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66" x14ac:dyDescent="0.2">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55" x14ac:dyDescent="0.2">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6" x14ac:dyDescent="0.2">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10" x14ac:dyDescent="0.2">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77" x14ac:dyDescent="0.2">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55" x14ac:dyDescent="0.2">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66" x14ac:dyDescent="0.2">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5" x14ac:dyDescent="0.2">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55" x14ac:dyDescent="0.2">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66" x14ac:dyDescent="0.2">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5" x14ac:dyDescent="0.2">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55" x14ac:dyDescent="0.2">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66" x14ac:dyDescent="0.2">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5" x14ac:dyDescent="0.2">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32" x14ac:dyDescent="0.2">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4" x14ac:dyDescent="0.2">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9" x14ac:dyDescent="0.2">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 x14ac:dyDescent="0.2">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32" x14ac:dyDescent="0.2">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7" x14ac:dyDescent="0.2">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55" x14ac:dyDescent="0.2">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66" x14ac:dyDescent="0.2">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5" x14ac:dyDescent="0.2">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4" x14ac:dyDescent="0.2">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6" x14ac:dyDescent="0.2">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6" x14ac:dyDescent="0.2">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76" x14ac:dyDescent="0.2">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66" x14ac:dyDescent="0.2">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77" x14ac:dyDescent="0.2">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6" x14ac:dyDescent="0.2">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99" x14ac:dyDescent="0.2">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5" x14ac:dyDescent="0.2">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7" x14ac:dyDescent="0.2">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21" x14ac:dyDescent="0.2">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77" x14ac:dyDescent="0.2">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43" x14ac:dyDescent="0.2">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43" x14ac:dyDescent="0.2">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77" x14ac:dyDescent="0.2">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5" x14ac:dyDescent="0.2">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66" x14ac:dyDescent="0.2">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4" x14ac:dyDescent="0.2">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 x14ac:dyDescent="0.2">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2">
      <c r="C94" s="47" t="s">
        <v>422</v>
      </c>
      <c r="D94" s="47" t="s">
        <v>389</v>
      </c>
      <c r="F94" t="s">
        <v>424</v>
      </c>
      <c r="G94" t="s">
        <v>426</v>
      </c>
    </row>
    <row r="95" spans="1:19" x14ac:dyDescent="0.2">
      <c r="C95">
        <v>1</v>
      </c>
      <c r="D95" s="56">
        <f>COUNTIF($P$6:$P$92,C95)</f>
        <v>4</v>
      </c>
      <c r="E95" s="56"/>
      <c r="F95" s="56">
        <f>SUMIF($P$6:$P$92,C95,$F$6:$F$92)</f>
        <v>61350000</v>
      </c>
      <c r="G95" s="56">
        <f>SUMIF($P$6:$P$92,C95,$H$6:$H$92)</f>
        <v>54271000</v>
      </c>
    </row>
    <row r="96" spans="1:19" x14ac:dyDescent="0.2">
      <c r="C96">
        <v>2</v>
      </c>
      <c r="D96" s="56">
        <f t="shared" ref="D96:D98" si="0">COUNTIF($P$6:$P$92,C96)</f>
        <v>0</v>
      </c>
      <c r="E96" s="56"/>
      <c r="F96" s="56">
        <f t="shared" ref="F96:F98" si="1">SUMIF($P$6:$P$92,C96,$F$6:$F$92)</f>
        <v>0</v>
      </c>
      <c r="G96" s="56">
        <f t="shared" ref="G96:G98" si="2">SUMIF($P$6:$P$92,C96,$H$6:$H$92)</f>
        <v>0</v>
      </c>
    </row>
    <row r="97" spans="3:7" x14ac:dyDescent="0.2">
      <c r="C97">
        <v>3</v>
      </c>
      <c r="D97" s="56">
        <f t="shared" si="0"/>
        <v>81</v>
      </c>
      <c r="E97" s="56"/>
      <c r="F97" s="56">
        <f t="shared" si="1"/>
        <v>75251000</v>
      </c>
      <c r="G97" s="56">
        <f t="shared" si="2"/>
        <v>884637000</v>
      </c>
    </row>
    <row r="98" spans="3:7" x14ac:dyDescent="0.2">
      <c r="C98">
        <v>4</v>
      </c>
      <c r="D98" s="56">
        <f t="shared" si="0"/>
        <v>2</v>
      </c>
      <c r="E98" s="56"/>
      <c r="F98" s="56">
        <f t="shared" si="1"/>
        <v>9694000</v>
      </c>
      <c r="G98" s="56">
        <f t="shared" si="2"/>
        <v>1190000</v>
      </c>
    </row>
    <row r="99" spans="3:7" x14ac:dyDescent="0.2">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 x14ac:dyDescent="0.2"/>
  <cols>
    <col min="1" max="1" width="4.453125" bestFit="1" customWidth="1"/>
    <col min="2" max="2" width="11.36328125" customWidth="1"/>
    <col min="3" max="3" width="12.08984375" customWidth="1"/>
    <col min="4" max="4" width="15.36328125" customWidth="1"/>
    <col min="5" max="5" width="13.08984375" bestFit="1" customWidth="1"/>
    <col min="7" max="7" width="10.7265625" customWidth="1"/>
    <col min="8" max="9" width="32.08984375" customWidth="1"/>
    <col min="10" max="11" width="7.453125" bestFit="1" customWidth="1"/>
    <col min="12" max="12" width="7.453125" customWidth="1"/>
    <col min="13" max="13" width="6" bestFit="1" customWidth="1"/>
    <col min="14" max="14" width="5.26953125" bestFit="1" customWidth="1"/>
    <col min="15" max="15" width="4.453125" bestFit="1" customWidth="1"/>
    <col min="16" max="16" width="6" bestFit="1" customWidth="1"/>
  </cols>
  <sheetData>
    <row r="1" spans="1:31" x14ac:dyDescent="0.2">
      <c r="A1" s="1"/>
      <c r="B1" s="7"/>
      <c r="C1" s="48"/>
      <c r="D1" s="48"/>
      <c r="E1" s="3"/>
      <c r="F1" s="3"/>
      <c r="G1" s="3"/>
      <c r="H1" s="14"/>
      <c r="I1" s="14"/>
      <c r="J1" s="7"/>
      <c r="L1" s="7"/>
      <c r="M1" s="9"/>
      <c r="N1" s="9"/>
      <c r="O1" s="9"/>
      <c r="P1" s="9"/>
    </row>
    <row r="2" spans="1:31" ht="16.5" x14ac:dyDescent="0.2">
      <c r="A2" s="1"/>
      <c r="B2" s="55" t="s">
        <v>390</v>
      </c>
      <c r="C2" s="2"/>
      <c r="D2" s="2"/>
      <c r="E2" s="3"/>
      <c r="F2" s="4"/>
      <c r="G2" s="3"/>
      <c r="H2" s="6"/>
      <c r="I2" s="4"/>
      <c r="J2" s="8"/>
      <c r="K2" s="8"/>
      <c r="L2" s="8" t="s">
        <v>0</v>
      </c>
      <c r="M2" s="9"/>
      <c r="N2" s="9"/>
      <c r="O2" s="9"/>
      <c r="P2" s="9"/>
    </row>
    <row r="3" spans="1:31" ht="13.5" thickBot="1" x14ac:dyDescent="0.25">
      <c r="A3" s="1"/>
      <c r="B3" s="10"/>
      <c r="C3" s="11"/>
      <c r="D3" s="11"/>
      <c r="E3" s="12"/>
      <c r="F3" s="13"/>
      <c r="G3" s="12"/>
      <c r="H3" s="14"/>
      <c r="I3" s="14"/>
      <c r="J3" s="5"/>
      <c r="K3" s="5"/>
      <c r="L3" s="5"/>
      <c r="M3" s="9"/>
      <c r="N3" s="9"/>
      <c r="O3" s="9"/>
      <c r="P3" s="9"/>
    </row>
    <row r="4" spans="1:31" ht="14.25" customHeight="1" thickTop="1" x14ac:dyDescent="0.2">
      <c r="A4" s="134" t="s">
        <v>1</v>
      </c>
      <c r="B4" s="136" t="s">
        <v>2</v>
      </c>
      <c r="C4" s="138" t="s">
        <v>3</v>
      </c>
      <c r="D4" s="138" t="s">
        <v>4</v>
      </c>
      <c r="E4" s="132" t="s">
        <v>6</v>
      </c>
      <c r="F4" s="15"/>
      <c r="G4" s="139" t="s">
        <v>7</v>
      </c>
      <c r="H4" s="121" t="s">
        <v>8</v>
      </c>
      <c r="I4" s="123" t="s">
        <v>9</v>
      </c>
      <c r="J4" s="125" t="s">
        <v>12</v>
      </c>
      <c r="K4" s="127" t="s">
        <v>13</v>
      </c>
      <c r="L4" s="129" t="s">
        <v>14</v>
      </c>
      <c r="M4" s="131" t="s">
        <v>433</v>
      </c>
      <c r="N4" s="117" t="s">
        <v>394</v>
      </c>
      <c r="O4" s="117" t="s">
        <v>398</v>
      </c>
      <c r="P4" s="117" t="s">
        <v>397</v>
      </c>
      <c r="AE4" s="69"/>
    </row>
    <row r="5" spans="1:31" ht="44" x14ac:dyDescent="0.2">
      <c r="A5" s="135"/>
      <c r="B5" s="137"/>
      <c r="C5" s="124"/>
      <c r="D5" s="124"/>
      <c r="E5" s="133"/>
      <c r="F5" s="17" t="s">
        <v>15</v>
      </c>
      <c r="G5" s="140"/>
      <c r="H5" s="122"/>
      <c r="I5" s="124"/>
      <c r="J5" s="126"/>
      <c r="K5" s="128"/>
      <c r="L5" s="130"/>
      <c r="M5" s="131"/>
      <c r="N5" s="118"/>
      <c r="O5" s="118"/>
      <c r="P5" s="118"/>
    </row>
    <row r="6" spans="1:31" ht="77" x14ac:dyDescent="0.2">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6" x14ac:dyDescent="0.2">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6" x14ac:dyDescent="0.2">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55" x14ac:dyDescent="0.2">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6" x14ac:dyDescent="0.2">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55" x14ac:dyDescent="0.2">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77" x14ac:dyDescent="0.2">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66" x14ac:dyDescent="0.2">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6" x14ac:dyDescent="0.2">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6" x14ac:dyDescent="0.2">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77" x14ac:dyDescent="0.2">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66" x14ac:dyDescent="0.2">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55" x14ac:dyDescent="0.2">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66" x14ac:dyDescent="0.2">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5" x14ac:dyDescent="0.2">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88" x14ac:dyDescent="0.2">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66" x14ac:dyDescent="0.2">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6" x14ac:dyDescent="0.2">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0" x14ac:dyDescent="0.2">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55" x14ac:dyDescent="0.2">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4" x14ac:dyDescent="0.2">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66" x14ac:dyDescent="0.2">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66" x14ac:dyDescent="0.2">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4" x14ac:dyDescent="0.2">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77" x14ac:dyDescent="0.2">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6" x14ac:dyDescent="0.2">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66" x14ac:dyDescent="0.2">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55" x14ac:dyDescent="0.2">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66" x14ac:dyDescent="0.2">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5" x14ac:dyDescent="0.2">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6" x14ac:dyDescent="0.2">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6" x14ac:dyDescent="0.2">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4" x14ac:dyDescent="0.2">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6" x14ac:dyDescent="0.2">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6" x14ac:dyDescent="0.2">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4" x14ac:dyDescent="0.2">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 x14ac:dyDescent="0.2">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44" x14ac:dyDescent="0.2">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4" x14ac:dyDescent="0.2">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5" x14ac:dyDescent="0.2">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5" x14ac:dyDescent="0.2">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6" x14ac:dyDescent="0.2">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55" x14ac:dyDescent="0.2">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66" x14ac:dyDescent="0.2">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55" x14ac:dyDescent="0.2">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88" x14ac:dyDescent="0.2">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0" x14ac:dyDescent="0.2">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7" x14ac:dyDescent="0.2">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55" x14ac:dyDescent="0.2">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66" x14ac:dyDescent="0.2">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5" x14ac:dyDescent="0.2">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55" x14ac:dyDescent="0.2">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66" x14ac:dyDescent="0.2">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5" x14ac:dyDescent="0.2">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55" x14ac:dyDescent="0.2">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66" x14ac:dyDescent="0.2">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5" x14ac:dyDescent="0.2">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2" x14ac:dyDescent="0.2">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209" x14ac:dyDescent="0.2">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9" x14ac:dyDescent="0.2">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 x14ac:dyDescent="0.2">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2" x14ac:dyDescent="0.2">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88" x14ac:dyDescent="0.2">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55" x14ac:dyDescent="0.2">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66" x14ac:dyDescent="0.2">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5" x14ac:dyDescent="0.2">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4" x14ac:dyDescent="0.2">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6" x14ac:dyDescent="0.2">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6" x14ac:dyDescent="0.2">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76" x14ac:dyDescent="0.2">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77" x14ac:dyDescent="0.2">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77" x14ac:dyDescent="0.2">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2">
      <c r="B80" s="47" t="s">
        <v>422</v>
      </c>
      <c r="C80" s="47" t="s">
        <v>389</v>
      </c>
      <c r="D80" t="s">
        <v>424</v>
      </c>
      <c r="E80" t="s">
        <v>426</v>
      </c>
    </row>
    <row r="81" spans="2:5" x14ac:dyDescent="0.2">
      <c r="B81">
        <v>1</v>
      </c>
      <c r="C81" s="56">
        <f>COUNTIF($M$6:$M$77,B81)</f>
        <v>0</v>
      </c>
      <c r="D81" s="56">
        <f>SUMIF($M$6:$M$77,B81,$E$6:$E$77)</f>
        <v>0</v>
      </c>
      <c r="E81" s="56">
        <f>SUMIF($M$6:$M$77,B81,$G$6:$G$77)</f>
        <v>0</v>
      </c>
    </row>
    <row r="82" spans="2:5" x14ac:dyDescent="0.2">
      <c r="B82">
        <v>2</v>
      </c>
      <c r="C82" s="56">
        <f t="shared" ref="C82:C84" si="0">COUNTIF($M$6:$M$77,B82)</f>
        <v>0</v>
      </c>
      <c r="D82" s="56">
        <f t="shared" ref="D82:D84" si="1">SUMIF($M$6:$M$77,B82,$E$6:$E$77)</f>
        <v>0</v>
      </c>
      <c r="E82" s="56">
        <f t="shared" ref="E82:E84" si="2">SUMIF($M$6:$M$77,B82,$G$6:$G$77)</f>
        <v>0</v>
      </c>
    </row>
    <row r="83" spans="2:5" x14ac:dyDescent="0.2">
      <c r="B83">
        <v>3</v>
      </c>
      <c r="C83" s="56">
        <f t="shared" si="0"/>
        <v>72</v>
      </c>
      <c r="D83" s="56">
        <f t="shared" si="1"/>
        <v>0</v>
      </c>
      <c r="E83" s="56">
        <f t="shared" si="2"/>
        <v>613321000</v>
      </c>
    </row>
    <row r="84" spans="2:5" x14ac:dyDescent="0.2">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2024-02-05T09:24:30Z</dcterms:created>
  <dcterms:modified xsi:type="dcterms:W3CDTF">2025-02-03T02:54:12Z</dcterms:modified>
</cp:coreProperties>
</file>