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Q10" i="4"/>
  <c r="AI10" i="4"/>
  <c r="Z10" i="4"/>
  <c r="R10" i="4"/>
  <c r="J10" i="4"/>
  <c r="B10" i="4"/>
  <c r="AY8" i="4"/>
  <c r="AQ8" i="4"/>
  <c r="AI8" i="4"/>
  <c r="Z8" i="4"/>
  <c r="R8" i="4"/>
  <c r="J8" i="4"/>
  <c r="B8" i="4"/>
  <c r="B6" i="4"/>
  <c r="C10" i="5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<sst xmlns="http://schemas.openxmlformats.org/spreadsheetml/2006/main" count="217" uniqueCount="107">
  <si>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2"/>
  </si>
  <si>
    <t>業務名</t>
    <rPh sb="2" eb="3">
      <t>メイ</t>
    </rPh>
    <phoneticPr fontId="2"/>
  </si>
  <si>
    <t>業種名</t>
    <rPh sb="2" eb="3">
      <t>メイ</t>
    </rPh>
    <phoneticPr fontId="2"/>
  </si>
  <si>
    <t>事業名</t>
    <phoneticPr fontId="2"/>
  </si>
  <si>
    <t>類似団体区分</t>
    <rPh sb="4" eb="6">
      <t>クブン</t>
    </rPh>
    <phoneticPr fontId="2"/>
  </si>
  <si>
    <t>人口（人）</t>
    <rPh sb="0" eb="2">
      <t>ジンコウ</t>
    </rPh>
    <rPh sb="3" eb="4">
      <t>ヒト</t>
    </rPh>
    <phoneticPr fontId="2"/>
  </si>
  <si>
    <r>
      <t>面積(km</t>
    </r>
    <r>
      <rPr>
        <b/>
        <vertAlign val="superscript"/>
        <sz val="11"/>
        <color indexed="8"/>
        <rFont val="ＭＳ ゴシック"/>
        <family val="3"/>
        <charset val="128"/>
      </rPr>
      <t>2</t>
    </r>
    <r>
      <rPr>
        <b/>
        <sz val="11"/>
        <color indexed="8"/>
        <rFont val="ＭＳ ゴシック"/>
        <family val="3"/>
        <charset val="128"/>
      </rPr>
      <t>)</t>
    </r>
    <phoneticPr fontId="2"/>
  </si>
  <si>
    <r>
      <t>人口密度(人/km</t>
    </r>
    <r>
      <rPr>
        <b/>
        <vertAlign val="superscript"/>
        <sz val="11"/>
        <color indexed="8"/>
        <rFont val="ＭＳ ゴシック"/>
        <family val="3"/>
        <charset val="128"/>
      </rPr>
      <t>2</t>
    </r>
    <r>
      <rPr>
        <b/>
        <sz val="11"/>
        <color indexed="8"/>
        <rFont val="ＭＳ ゴシック"/>
        <family val="3"/>
        <charset val="128"/>
      </rPr>
      <t>)</t>
    </r>
    <phoneticPr fontId="2"/>
  </si>
  <si>
    <t>グラフ凡例</t>
    <rPh sb="3" eb="5">
      <t>ハンレイ</t>
    </rPh>
    <phoneticPr fontId="2"/>
  </si>
  <si>
    <t>■</t>
    <phoneticPr fontId="2"/>
  </si>
  <si>
    <t>当該団体値（当該値）</t>
    <rPh sb="2" eb="4">
      <t>ダンタイ</t>
    </rPh>
    <phoneticPr fontId="2"/>
  </si>
  <si>
    <t>資金不足比率(％)</t>
    <phoneticPr fontId="2"/>
  </si>
  <si>
    <t>自己資本構成比率(％)</t>
    <phoneticPr fontId="2"/>
  </si>
  <si>
    <t>普及率(％)</t>
    <phoneticPr fontId="2"/>
  </si>
  <si>
    <r>
      <t>1か月20ｍ</t>
    </r>
    <r>
      <rPr>
        <b/>
        <vertAlign val="superscript"/>
        <sz val="12"/>
        <color indexed="8"/>
        <rFont val="ＭＳ ゴシック"/>
        <family val="3"/>
        <charset val="128"/>
      </rPr>
      <t>3</t>
    </r>
    <r>
      <rPr>
        <b/>
        <sz val="11"/>
        <color indexed="8"/>
        <rFont val="ＭＳ ゴシック"/>
        <family val="3"/>
        <charset val="128"/>
      </rPr>
      <t>当たり家庭料金(円)</t>
    </r>
    <phoneticPr fontId="2"/>
  </si>
  <si>
    <t>現在給水人口(人)</t>
    <phoneticPr fontId="2"/>
  </si>
  <si>
    <r>
      <t>給水区域面積(km</t>
    </r>
    <r>
      <rPr>
        <b/>
        <vertAlign val="superscript"/>
        <sz val="11"/>
        <color indexed="8"/>
        <rFont val="ＭＳ ゴシック"/>
        <family val="3"/>
        <charset val="128"/>
      </rPr>
      <t>2</t>
    </r>
    <r>
      <rPr>
        <b/>
        <sz val="11"/>
        <color indexed="8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2"/>
  </si>
  <si>
    <r>
      <t>給水人口密度(人/km</t>
    </r>
    <r>
      <rPr>
        <b/>
        <vertAlign val="superscript"/>
        <sz val="11"/>
        <color indexed="8"/>
        <rFont val="ＭＳ ゴシック"/>
        <family val="3"/>
        <charset val="128"/>
      </rPr>
      <t>2</t>
    </r>
    <r>
      <rPr>
        <b/>
        <sz val="11"/>
        <color indexed="8"/>
        <rFont val="ＭＳ ゴシック"/>
        <family val="3"/>
        <charset val="128"/>
      </rPr>
      <t>)</t>
    </r>
    <rPh sb="0" eb="2">
      <t>キュウスイ</t>
    </rPh>
    <phoneticPr fontId="2"/>
  </si>
  <si>
    <t>－</t>
    <phoneticPr fontId="2"/>
  </si>
  <si>
    <t>類似団体平均値（平均値）</t>
    <phoneticPr fontId="2"/>
  </si>
  <si>
    <t>【】</t>
    <phoneticPr fontId="2"/>
  </si>
  <si>
    <t>平成26年度全国平均</t>
    <phoneticPr fontId="2"/>
  </si>
  <si>
    <t>分析欄</t>
    <rPh sb="0" eb="2">
      <t>ブンセキ</t>
    </rPh>
    <rPh sb="2" eb="3">
      <t>ラン</t>
    </rPh>
    <phoneticPr fontId="2"/>
  </si>
  <si>
    <t>1. 経営の健全性・効率性</t>
    <phoneticPr fontId="2"/>
  </si>
  <si>
    <t>1. 経営の健全性・効率性について</t>
    <phoneticPr fontId="2"/>
  </si>
  <si>
    <t>「経常損益」</t>
    <phoneticPr fontId="2"/>
  </si>
  <si>
    <t>「累積欠損」</t>
    <rPh sb="1" eb="3">
      <t>ルイセキ</t>
    </rPh>
    <rPh sb="3" eb="5">
      <t>ケッソン</t>
    </rPh>
    <phoneticPr fontId="2"/>
  </si>
  <si>
    <t>「支払能力」</t>
    <phoneticPr fontId="2"/>
  </si>
  <si>
    <t>「債務残高」</t>
    <rPh sb="1" eb="3">
      <t>サイム</t>
    </rPh>
    <rPh sb="3" eb="5">
      <t>ザンダカ</t>
    </rPh>
    <phoneticPr fontId="2"/>
  </si>
  <si>
    <t>2. 老朽化の状況について</t>
    <phoneticPr fontId="2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</si>
  <si>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2"/>
  </si>
  <si>
    <t>「費用の効率性」</t>
    <rPh sb="1" eb="3">
      <t>ヒヨウ</t>
    </rPh>
    <rPh sb="4" eb="6">
      <t>コウリツ</t>
    </rPh>
    <rPh sb="6" eb="7">
      <t>セイ</t>
    </rPh>
    <phoneticPr fontId="2"/>
  </si>
  <si>
    <t>「施設の効率性」</t>
    <rPh sb="1" eb="3">
      <t>シセツ</t>
    </rPh>
    <rPh sb="4" eb="6">
      <t>コウリツ</t>
    </rPh>
    <rPh sb="6" eb="7">
      <t>セイ</t>
    </rPh>
    <phoneticPr fontId="2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</si>
  <si>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2"/>
  </si>
  <si>
    <t>2. 老朽化の状況</t>
    <phoneticPr fontId="2"/>
  </si>
  <si>
    <t>全体総括</t>
    <rPh sb="0" eb="2">
      <t>ゼンタイ</t>
    </rPh>
    <rPh sb="2" eb="4">
      <t>ソウカツ</t>
    </rPh>
    <phoneticPr fontId="2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</si>
  <si>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2"/>
  </si>
  <si>
    <t>「管路の経年化の状況」</t>
    <rPh sb="1" eb="3">
      <t>カンロ</t>
    </rPh>
    <rPh sb="4" eb="7">
      <t>ケイネンカ</t>
    </rPh>
    <rPh sb="8" eb="10">
      <t>ジョウキョウ</t>
    </rPh>
    <phoneticPr fontId="2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</si>
  <si>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2"/>
  </si>
  <si>
    <t>※　平成22年度から平成25年度における各指標の類似団体平均値は、当時の事業数を基に算出していますが、管路経年化率及び管路更新率については、平成26年度の事業数を基に類似団体平均値を算出しています。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2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</si>
  <si>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2"/>
  </si>
  <si>
    <t>項番</t>
    <rPh sb="0" eb="2">
      <t>コウバン</t>
    </rPh>
    <phoneticPr fontId="2"/>
  </si>
  <si>
    <t>大項目</t>
    <rPh sb="0" eb="3">
      <t>ダイコウモク</t>
    </rPh>
    <phoneticPr fontId="2"/>
  </si>
  <si>
    <t>年度</t>
    <rPh sb="0" eb="2">
      <t>ネンド</t>
    </rPh>
    <phoneticPr fontId="2"/>
  </si>
  <si>
    <t>団体CD</t>
    <rPh sb="0" eb="2">
      <t>ダンタイ</t>
    </rPh>
    <phoneticPr fontId="2"/>
  </si>
  <si>
    <t>業務CD</t>
    <rPh sb="0" eb="2">
      <t>ギョウム</t>
    </rPh>
    <phoneticPr fontId="2"/>
  </si>
  <si>
    <t>業種CD</t>
    <rPh sb="0" eb="2">
      <t>ギョウシュ</t>
    </rPh>
    <phoneticPr fontId="2"/>
  </si>
  <si>
    <t>事業CD</t>
    <rPh sb="0" eb="2">
      <t>ジギョウ</t>
    </rPh>
    <phoneticPr fontId="2"/>
  </si>
  <si>
    <t>施設CD</t>
    <rPh sb="0" eb="2">
      <t>シセツ</t>
    </rPh>
    <phoneticPr fontId="2"/>
  </si>
  <si>
    <t>基本情報</t>
    <rPh sb="0" eb="2">
      <t>キホン</t>
    </rPh>
    <rPh sb="2" eb="4">
      <t>ジョウホウ</t>
    </rPh>
    <phoneticPr fontId="2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</si>
  <si>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2"/>
  </si>
  <si>
    <t>2. 老朽化の状況</t>
    <phoneticPr fontId="2"/>
  </si>
  <si>
    <t>中項目</t>
    <rPh sb="0" eb="1">
      <t>チュウ</t>
    </rPh>
    <rPh sb="1" eb="3">
      <t>コウモク</t>
    </rPh>
    <phoneticPr fontId="2"/>
  </si>
  <si>
    <t>①経常収支比率(％)</t>
    <phoneticPr fontId="2"/>
  </si>
  <si>
    <t>②累積欠損金比率(％)</t>
    <phoneticPr fontId="2"/>
  </si>
  <si>
    <t>③流動比率(％)</t>
    <rPh sb="1" eb="3">
      <t>リュウドウ</t>
    </rPh>
    <rPh sb="3" eb="5">
      <t>ヒリツ</t>
    </rPh>
    <phoneticPr fontId="2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</si>
  <si>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2"/>
  </si>
  <si>
    <t>⑤料金回収率(％)</t>
    <rPh sb="1" eb="3">
      <t>リョウキン</t>
    </rPh>
    <rPh sb="3" eb="5">
      <t>カイシュウ</t>
    </rPh>
    <rPh sb="5" eb="6">
      <t>リツ</t>
    </rPh>
    <phoneticPr fontId="2"/>
  </si>
  <si>
    <t>⑥給水原価(円)</t>
    <rPh sb="1" eb="3">
      <t>キュウスイ</t>
    </rPh>
    <rPh sb="3" eb="5">
      <t>ゲンカ</t>
    </rPh>
    <rPh sb="6" eb="7">
      <t>エン</t>
    </rPh>
    <phoneticPr fontId="2"/>
  </si>
  <si>
    <t>⑦施設利用率(％)</t>
    <rPh sb="1" eb="3">
      <t>シセツ</t>
    </rPh>
    <rPh sb="3" eb="6">
      <t>リヨウリツ</t>
    </rPh>
    <phoneticPr fontId="2"/>
  </si>
  <si>
    <t>⑧有収率(％)</t>
    <phoneticPr fontId="2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</si>
  <si>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2"/>
  </si>
  <si>
    <t>②管路経年化率(％)</t>
    <rPh sb="1" eb="3">
      <t>カンロ</t>
    </rPh>
    <rPh sb="3" eb="6">
      <t>ケイネンカ</t>
    </rPh>
    <rPh sb="6" eb="7">
      <t>リツ</t>
    </rPh>
    <phoneticPr fontId="2"/>
  </si>
  <si>
    <t>③管路更新率(％)</t>
    <rPh sb="1" eb="3">
      <t>カンロ</t>
    </rPh>
    <rPh sb="3" eb="5">
      <t>コウシン</t>
    </rPh>
    <rPh sb="5" eb="6">
      <t>リツ</t>
    </rPh>
    <phoneticPr fontId="2"/>
  </si>
  <si>
    <t>小項目</t>
    <rPh sb="0" eb="3">
      <t>ショウコウモク</t>
    </rPh>
    <phoneticPr fontId="2"/>
  </si>
  <si>
    <t>都道府県名</t>
    <rPh sb="0" eb="4">
      <t>トドウフケン</t>
    </rPh>
    <rPh sb="4" eb="5">
      <t>メイ</t>
    </rPh>
    <phoneticPr fontId="2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</si>
  <si>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2"/>
  </si>
  <si>
    <t>業種名称</t>
    <rPh sb="0" eb="2">
      <t>ギョウシュ</t>
    </rPh>
    <rPh sb="2" eb="4">
      <t>メイショウ</t>
    </rPh>
    <phoneticPr fontId="2"/>
  </si>
  <si>
    <t>事業名称</t>
    <rPh sb="0" eb="2">
      <t>ジギョウ</t>
    </rPh>
    <rPh sb="2" eb="4">
      <t>メイショウ</t>
    </rPh>
    <phoneticPr fontId="2"/>
  </si>
  <si>
    <t>類似団体</t>
    <rPh sb="0" eb="2">
      <t>ルイジ</t>
    </rPh>
    <rPh sb="2" eb="4">
      <t>ダンタイ</t>
    </rPh>
    <phoneticPr fontId="2"/>
  </si>
  <si>
    <t>資金不足比率</t>
    <rPh sb="0" eb="2">
      <t>シキン</t>
    </rPh>
    <rPh sb="2" eb="4">
      <t>フソク</t>
    </rPh>
    <rPh sb="4" eb="6">
      <t>ヒリツ</t>
    </rPh>
    <phoneticPr fontId="2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</si>
  <si>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2"/>
  </si>
  <si>
    <t>普及率</t>
    <rPh sb="0" eb="2">
      <t>フキュウ</t>
    </rPh>
    <rPh sb="2" eb="3">
      <t>リツ</t>
    </rPh>
    <phoneticPr fontId="2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</si>
  <si>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2"/>
  </si>
  <si>
    <t>人口</t>
    <rPh sb="0" eb="2">
      <t>ジンコウ</t>
    </rPh>
    <phoneticPr fontId="2"/>
  </si>
  <si>
    <t>面積</t>
    <rPh sb="0" eb="2">
      <t>メンセキ</t>
    </rPh>
    <phoneticPr fontId="2"/>
  </si>
  <si>
    <t>人口密度</t>
    <rPh sb="0" eb="2">
      <t>ジンコウ</t>
    </rPh>
    <rPh sb="2" eb="4">
      <t>ミツド</t>
    </rPh>
    <phoneticPr fontId="2"/>
  </si>
  <si>
    <t>給水人口</t>
    <rPh sb="0" eb="2">
      <t>キュウスイ</t>
    </rPh>
    <rPh sb="2" eb="4">
      <t>ジンコウ</t>
    </rPh>
    <phoneticPr fontId="2"/>
  </si>
  <si>
    <t>給水区域面積</t>
  </si>
  <si>
    <t>給水人口密度</t>
  </si>
  <si>
    <t>比率(N-4)</t>
    <rPh sb="0" eb="2">
      <t>ヒリツ</t>
    </rPh>
    <phoneticPr fontId="2"/>
  </si>
  <si>
    <t>比率(N-3)</t>
    <rPh sb="0" eb="2">
      <t>ヒリツ</t>
    </rPh>
    <phoneticPr fontId="2"/>
  </si>
  <si>
    <t>比率(N-2)</t>
    <rPh sb="0" eb="2">
      <t>ヒリツ</t>
    </rPh>
    <phoneticPr fontId="2"/>
  </si>
  <si>
    <t>比率(N-1)</t>
    <rPh sb="0" eb="2">
      <t>ヒリツ</t>
    </rPh>
    <phoneticPr fontId="2"/>
  </si>
  <si>
    <t>比率(N)</t>
    <rPh sb="0" eb="2">
      <t>ヒリツ</t>
    </rPh>
    <phoneticPr fontId="2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</si>
  <si>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</si>
  <si>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</si>
  <si>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</si>
  <si>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</si>
  <si>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</si>
  <si>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2"/>
  </si>
  <si>
    <t>全国平均</t>
  </si>
  <si>
    <t>参照用</t>
    <rPh sb="0" eb="3">
      <t>サンショウヨウ</t>
    </rPh>
    <phoneticPr fontId="2"/>
  </si>
  <si>
    <t>大阪府　大阪市</t>
  </si>
  <si>
    <t>法適用</t>
  </si>
  <si>
    <t>水道事業</t>
  </si>
  <si>
    <t>末端給水事業</t>
  </si>
  <si>
    <t>政令市等</t>
  </si>
  <si>
    <t>-</t>
  </si>
  <si>
    <t>Ｎ－４年度</t>
    <rPh sb="3" eb="5">
      <t>ネンド</t>
    </rPh>
    <phoneticPr fontId="2"/>
  </si>
  <si>
    <t>Ｎ－３年度</t>
    <rPh sb="3" eb="5">
      <t>ネンド</t>
    </rPh>
    <phoneticPr fontId="2"/>
  </si>
  <si>
    <t>Ｎ－２年度</t>
    <rPh sb="3" eb="5">
      <t>ネンド</t>
    </rPh>
    <phoneticPr fontId="2"/>
  </si>
  <si>
    <t>Ｎ－１年度</t>
    <rPh sb="3" eb="5">
      <t>ネンド</t>
    </rPh>
    <phoneticPr fontId="2"/>
  </si>
  <si>
    <t>Ｎ年度</t>
    <rPh sb="1" eb="3">
      <t>ネンド</t>
    </rPh>
    <phoneticPr fontId="2"/>
  </si>
  <si>
    <r>
      <t>・①経常収支比率は、類似団体と比べて高く、給水
　収益は減少傾向にあるものの、それを上回る費用
  の削減を進めるなど、事業の効率的運営に努めて
　きた結果、100％を超えており、堅調に推移して
　います。
・②累積欠損金は発生していません。
・③流動比率は、類似団体と比べて若干低く、平成
　26年度については、地方公営企業会計制度見直し
　により、低下していますが、常に100％を上回っ
　ています。
・④企業債残高対給水収益比率は、類似団体と比べ
　て高く、また、給水収益は減少傾向にあります
　が、企業債の新規発行の抑制等により、改善傾向
　にあります。
・⑤料金回収率は、類似団体と比べて高く、常に
　100％を上回っており、給水原価を十分まかなう
　供給単価となっています。
・⑥給水原価は、類似団体と比べて低く、年間有収
　水量が減少したものの、修繕費等の物件費も減少
　しているため、概ね一定しています。
・⑦施設利用率は、類似団体と比べて低く、50％を
　下回る水準であり、給水能力に余裕が生じている
　状況となっています。
・⑧有収率は、類似団体と比べて低い水準ですが、</t>
    </r>
    <r>
      <rPr>
        <strike/>
        <sz val="11"/>
        <rFont val="ＭＳ ゴシック"/>
        <family val="3"/>
        <charset val="128"/>
      </rPr>
      <t xml:space="preserve">
</t>
    </r>
    <r>
      <rPr>
        <sz val="11"/>
        <rFont val="ＭＳ ゴシック"/>
        <family val="3"/>
        <charset val="128"/>
      </rPr>
      <t>　平成26年度については、年間給水量の減少が年間
　有収水量の減少を上回っているため、やや改善し
　ています。</t>
    </r>
    <r>
      <rPr>
        <b/>
        <u/>
        <sz val="11"/>
        <color indexed="10"/>
        <rFont val="ＭＳ ゴシック"/>
        <family val="3"/>
        <charset val="128"/>
      </rPr>
      <t/>
    </r>
    <rPh sb="2" eb="4">
      <t>ケイジョウ</t>
    </rPh>
    <rPh sb="4" eb="6">
      <t>シュウシ</t>
    </rPh>
    <rPh sb="6" eb="8">
      <t>ヒリツ</t>
    </rPh>
    <rPh sb="10" eb="12">
      <t>ルイジ</t>
    </rPh>
    <rPh sb="12" eb="14">
      <t>ダンタイ</t>
    </rPh>
    <rPh sb="15" eb="16">
      <t>クラ</t>
    </rPh>
    <rPh sb="18" eb="19">
      <t>タカ</t>
    </rPh>
    <rPh sb="21" eb="23">
      <t>キュウスイ</t>
    </rPh>
    <rPh sb="25" eb="27">
      <t>シュウエキ</t>
    </rPh>
    <rPh sb="28" eb="30">
      <t>ゲンショウ</t>
    </rPh>
    <rPh sb="30" eb="32">
      <t>ケイコウ</t>
    </rPh>
    <rPh sb="42" eb="44">
      <t>ウワマワ</t>
    </rPh>
    <rPh sb="45" eb="47">
      <t>ヒヨウ</t>
    </rPh>
    <rPh sb="51" eb="53">
      <t>サクゲン</t>
    </rPh>
    <rPh sb="54" eb="55">
      <t>スス</t>
    </rPh>
    <rPh sb="60" eb="62">
      <t>ジギョウ</t>
    </rPh>
    <rPh sb="63" eb="66">
      <t>コウリツテキ</t>
    </rPh>
    <rPh sb="66" eb="68">
      <t>ウンエイ</t>
    </rPh>
    <rPh sb="69" eb="70">
      <t>ツト</t>
    </rPh>
    <rPh sb="76" eb="78">
      <t>ケッカ</t>
    </rPh>
    <rPh sb="84" eb="85">
      <t>コ</t>
    </rPh>
    <rPh sb="106" eb="108">
      <t>ルイセキ</t>
    </rPh>
    <rPh sb="108" eb="111">
      <t>ケッソンキン</t>
    </rPh>
    <rPh sb="112" eb="114">
      <t>ハッセイ</t>
    </rPh>
    <rPh sb="124" eb="126">
      <t>リュウドウ</t>
    </rPh>
    <rPh sb="126" eb="128">
      <t>ヒリツ</t>
    </rPh>
    <rPh sb="130" eb="132">
      <t>ルイジ</t>
    </rPh>
    <rPh sb="132" eb="134">
      <t>ダンタイ</t>
    </rPh>
    <rPh sb="135" eb="136">
      <t>クラ</t>
    </rPh>
    <rPh sb="138" eb="140">
      <t>ジャッカン</t>
    </rPh>
    <rPh sb="140" eb="141">
      <t>ヒク</t>
    </rPh>
    <rPh sb="143" eb="145">
      <t>ヘイセイ</t>
    </rPh>
    <rPh sb="149" eb="150">
      <t>ネン</t>
    </rPh>
    <rPh sb="150" eb="151">
      <t>ド</t>
    </rPh>
    <rPh sb="157" eb="159">
      <t>チホウ</t>
    </rPh>
    <rPh sb="159" eb="161">
      <t>コウエイ</t>
    </rPh>
    <rPh sb="161" eb="163">
      <t>キギョウ</t>
    </rPh>
    <rPh sb="163" eb="165">
      <t>カイケイ</t>
    </rPh>
    <rPh sb="165" eb="167">
      <t>セイド</t>
    </rPh>
    <rPh sb="167" eb="169">
      <t>ミナオ</t>
    </rPh>
    <rPh sb="176" eb="178">
      <t>テイカ</t>
    </rPh>
    <rPh sb="185" eb="186">
      <t>ツネ</t>
    </rPh>
    <rPh sb="192" eb="194">
      <t>ウワマワ</t>
    </rPh>
    <rPh sb="205" eb="207">
      <t>キギョウ</t>
    </rPh>
    <rPh sb="207" eb="208">
      <t>サイ</t>
    </rPh>
    <rPh sb="208" eb="210">
      <t>ザンダカ</t>
    </rPh>
    <rPh sb="210" eb="211">
      <t>タイ</t>
    </rPh>
    <rPh sb="211" eb="213">
      <t>キュウスイ</t>
    </rPh>
    <rPh sb="213" eb="215">
      <t>シュウエキ</t>
    </rPh>
    <rPh sb="215" eb="217">
      <t>ヒリツ</t>
    </rPh>
    <rPh sb="229" eb="230">
      <t>タカ</t>
    </rPh>
    <rPh sb="235" eb="237">
      <t>キュウスイ</t>
    </rPh>
    <rPh sb="237" eb="239">
      <t>シュウエキ</t>
    </rPh>
    <rPh sb="240" eb="242">
      <t>ゲンショウ</t>
    </rPh>
    <rPh sb="242" eb="244">
      <t>ケイコウ</t>
    </rPh>
    <rPh sb="257" eb="259">
      <t>シンキ</t>
    </rPh>
    <rPh sb="259" eb="261">
      <t>ハッコウ</t>
    </rPh>
    <rPh sb="262" eb="264">
      <t>ヨクセイ</t>
    </rPh>
    <rPh sb="264" eb="265">
      <t>トウ</t>
    </rPh>
    <rPh sb="269" eb="271">
      <t>カイゼン</t>
    </rPh>
    <rPh sb="271" eb="273">
      <t>ケイコウ</t>
    </rPh>
    <rPh sb="284" eb="286">
      <t>リョウキン</t>
    </rPh>
    <rPh sb="286" eb="288">
      <t>カイシュウ</t>
    </rPh>
    <rPh sb="288" eb="289">
      <t>リツ</t>
    </rPh>
    <rPh sb="291" eb="293">
      <t>ルイジ</t>
    </rPh>
    <rPh sb="293" eb="295">
      <t>ダンタイ</t>
    </rPh>
    <rPh sb="296" eb="297">
      <t>クラ</t>
    </rPh>
    <rPh sb="299" eb="300">
      <t>タカ</t>
    </rPh>
    <rPh sb="302" eb="303">
      <t>ツネ</t>
    </rPh>
    <rPh sb="311" eb="313">
      <t>ウワマワ</t>
    </rPh>
    <rPh sb="318" eb="320">
      <t>キュウスイ</t>
    </rPh>
    <rPh sb="363" eb="365">
      <t>ネンカン</t>
    </rPh>
    <rPh sb="365" eb="367">
      <t>ユウシュウ</t>
    </rPh>
    <rPh sb="369" eb="371">
      <t>スイリョウ</t>
    </rPh>
    <rPh sb="372" eb="374">
      <t>ゲンショウ</t>
    </rPh>
    <rPh sb="380" eb="383">
      <t>シュウゼンヒ</t>
    </rPh>
    <rPh sb="383" eb="384">
      <t>トウ</t>
    </rPh>
    <rPh sb="385" eb="388">
      <t>ブッケンヒ</t>
    </rPh>
    <rPh sb="389" eb="391">
      <t>ゲンショウ</t>
    </rPh>
    <rPh sb="400" eb="401">
      <t>オオム</t>
    </rPh>
    <rPh sb="402" eb="404">
      <t>イッテイ</t>
    </rPh>
    <rPh sb="413" eb="415">
      <t>シセツ</t>
    </rPh>
    <rPh sb="415" eb="418">
      <t>リヨウリツ</t>
    </rPh>
    <rPh sb="437" eb="439">
      <t>シタマワ</t>
    </rPh>
    <rPh sb="440" eb="442">
      <t>スイジュン</t>
    </rPh>
    <rPh sb="474" eb="476">
      <t>ユウシュウ</t>
    </rPh>
    <rPh sb="476" eb="477">
      <t>リツ</t>
    </rPh>
    <rPh sb="479" eb="481">
      <t>ルイジ</t>
    </rPh>
    <rPh sb="481" eb="483">
      <t>ダンタイ</t>
    </rPh>
    <rPh sb="484" eb="485">
      <t>クラ</t>
    </rPh>
    <rPh sb="487" eb="488">
      <t>ヒク</t>
    </rPh>
    <rPh sb="489" eb="491">
      <t>スイジュン</t>
    </rPh>
    <rPh sb="497" eb="499">
      <t>ヘイセイ</t>
    </rPh>
    <rPh sb="501" eb="503">
      <t>ネンド</t>
    </rPh>
    <phoneticPr fontId="2"/>
  </si>
  <si>
    <t>・①有形固定資産減価償却率は、類似団体と比べて
　やや高くなっており、アセットマネジメントの取
　り組みにより施設の実質的な更新時期を見据えつ
　つ、順次更新等を行っていく必要があります。
・②管路経年化率は類似団体と比較して高い水準と
　なっています。
・③管路の更新・耐震化を推進すべく、近年は、管
　路更新ペースアップの取り組みを実施しており、
　その結果、管路更新率は類似団体平均をやや上回
　っています。</t>
    <rPh sb="2" eb="4">
      <t>ユウケイ</t>
    </rPh>
    <rPh sb="4" eb="6">
      <t>コテイ</t>
    </rPh>
    <rPh sb="6" eb="8">
      <t>シサン</t>
    </rPh>
    <rPh sb="8" eb="10">
      <t>ゲンカ</t>
    </rPh>
    <rPh sb="10" eb="12">
      <t>ショウキャク</t>
    </rPh>
    <rPh sb="12" eb="13">
      <t>リツ</t>
    </rPh>
    <rPh sb="15" eb="17">
      <t>ルイジ</t>
    </rPh>
    <rPh sb="17" eb="19">
      <t>ダンタイ</t>
    </rPh>
    <rPh sb="20" eb="21">
      <t>クラ</t>
    </rPh>
    <rPh sb="27" eb="28">
      <t>タカ</t>
    </rPh>
    <rPh sb="46" eb="47">
      <t>ト</t>
    </rPh>
    <rPh sb="50" eb="51">
      <t>ク</t>
    </rPh>
    <rPh sb="62" eb="64">
      <t>コウシン</t>
    </rPh>
    <rPh sb="64" eb="66">
      <t>ジキ</t>
    </rPh>
    <rPh sb="67" eb="69">
      <t>ミス</t>
    </rPh>
    <rPh sb="75" eb="77">
      <t>ジュンジ</t>
    </rPh>
    <rPh sb="79" eb="80">
      <t>トウ</t>
    </rPh>
    <rPh sb="81" eb="82">
      <t>オコナ</t>
    </rPh>
    <rPh sb="86" eb="88">
      <t>ヒツヨウ</t>
    </rPh>
    <rPh sb="97" eb="99">
      <t>カンロ</t>
    </rPh>
    <rPh sb="99" eb="102">
      <t>ケイネンカ</t>
    </rPh>
    <rPh sb="102" eb="103">
      <t>リツ</t>
    </rPh>
    <rPh sb="104" eb="106">
      <t>ルイジ</t>
    </rPh>
    <rPh sb="106" eb="108">
      <t>ダンタイ</t>
    </rPh>
    <rPh sb="109" eb="111">
      <t>ヒカク</t>
    </rPh>
    <rPh sb="113" eb="114">
      <t>タカ</t>
    </rPh>
    <rPh sb="130" eb="132">
      <t>カンロ</t>
    </rPh>
    <rPh sb="133" eb="135">
      <t>コウシン</t>
    </rPh>
    <rPh sb="136" eb="139">
      <t>タイシンカ</t>
    </rPh>
    <rPh sb="140" eb="142">
      <t>スイシン</t>
    </rPh>
    <rPh sb="146" eb="148">
      <t>キンネン</t>
    </rPh>
    <rPh sb="154" eb="156">
      <t>コウシン</t>
    </rPh>
    <rPh sb="163" eb="164">
      <t>ト</t>
    </rPh>
    <rPh sb="165" eb="166">
      <t>ク</t>
    </rPh>
    <rPh sb="168" eb="170">
      <t>ジッシ</t>
    </rPh>
    <rPh sb="179" eb="181">
      <t>ケッカ</t>
    </rPh>
    <rPh sb="182" eb="184">
      <t>カンロ</t>
    </rPh>
    <rPh sb="184" eb="186">
      <t>コウシン</t>
    </rPh>
    <rPh sb="186" eb="187">
      <t>リツ</t>
    </rPh>
    <rPh sb="188" eb="190">
      <t>ルイジ</t>
    </rPh>
    <rPh sb="190" eb="192">
      <t>ダンタイ</t>
    </rPh>
    <rPh sb="192" eb="194">
      <t>ヘイキン</t>
    </rPh>
    <phoneticPr fontId="2"/>
  </si>
  <si>
    <r>
      <t xml:space="preserve">・安定給水確保のために、計画的な施設の更新・整
　備や総合的な震災対策を進めていく必要があるこ
　と、過去に借り入れた企業債の償還が高水準で続
　くことなどから、給水収益の減少が続く中、厳し
　い経営状況が続くものと見込まれます。
・常に安全で良質な水を安定して供給するために、
　施設の更新・整備を引き続き計画的に推進してい
　くことはもとより、「局運営方針」に掲げる諸施
　策及び数値目標の達成に向けて経営改革を推進
  し、人件費をはじめとした経常費用の削減に努め
　るほか、企業債残高の削減を図るなど、財務体質
　の強化を図りつつ、限られた財源の重点的かつ効
　果的な配分により事業を実施していきます。
</t>
    </r>
    <r>
      <rPr>
        <sz val="11"/>
        <rFont val="ＭＳ ゴシック"/>
        <family val="3"/>
        <charset val="128"/>
      </rPr>
      <t>・また、将来にわたり、事業の持続性を確保してい
  くため、「公共施設等運営権制度」の活用につい
　て、検討を進めていきます。</t>
    </r>
    <rPh sb="310" eb="312">
      <t>ショウライ</t>
    </rPh>
    <rPh sb="317" eb="319">
      <t>ジギョウ</t>
    </rPh>
    <rPh sb="320" eb="323">
      <t>ジゾクセイ</t>
    </rPh>
    <rPh sb="324" eb="326">
      <t>カクホ</t>
    </rPh>
    <rPh sb="337" eb="339">
      <t>コウキョウ</t>
    </rPh>
    <rPh sb="339" eb="341">
      <t>シセツ</t>
    </rPh>
    <rPh sb="341" eb="342">
      <t>トウ</t>
    </rPh>
    <rPh sb="342" eb="344">
      <t>ウンエイ</t>
    </rPh>
    <rPh sb="344" eb="345">
      <t>ケン</t>
    </rPh>
    <rPh sb="345" eb="347">
      <t>セイド</t>
    </rPh>
    <rPh sb="349" eb="351">
      <t>カツヨウ</t>
    </rPh>
    <rPh sb="358" eb="360">
      <t>ケントウ</t>
    </rPh>
    <rPh sb="361" eb="362">
      <t>スス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</si>
</sst>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4">
    <font>
      <sz val="11"/>
      <color theme="1"/>
      <name val="ＭＳ Ｐゴシック"/>
      <family val="3"/>
      <charset val="128"/>
    </font>
    <font>
      <b/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b/>
      <vertAlign val="superscript"/>
      <sz val="11"/>
      <color indexed="8"/>
      <name val="ＭＳ ゴシック"/>
      <family val="3"/>
      <charset val="128"/>
    </font>
    <font>
      <b/>
      <vertAlign val="superscript"/>
      <sz val="12"/>
      <color indexed="8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trike/>
      <sz val="11"/>
      <name val="ＭＳ ゴシック"/>
      <family val="3"/>
      <charset val="128"/>
    </font>
    <font>
      <b/>
      <u/>
      <sz val="11"/>
      <color indexed="1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/>
    <xf numFmtId="0" fontId="12" fillId="0" borderId="0">
      <alignment vertical="center"/>
    </xf>
    <xf numFmtId="0" fontId="6" fillId="0" borderId="0"/>
    <xf numFmtId="0" fontId="12" fillId="0" borderId="0">
      <alignment vertical="center"/>
    </xf>
    <xf numFmtId="0" fontId="11" fillId="0" borderId="0">
      <alignment vertical="center"/>
    </xf>
    <xf numFmtId="0" fontId="6" fillId="0" borderId="0"/>
    <xf numFmtId="0" fontId="7" fillId="0" borderId="0"/>
    <xf numFmtId="0" fontId="13" fillId="0" borderId="0">
      <alignment vertical="center"/>
    </xf>
    <xf numFmtId="0" fontId="14" fillId="0" borderId="0">
      <alignment vertical="center"/>
    </xf>
    <xf numFmtId="0" fontId="6" fillId="0" borderId="0"/>
    <xf numFmtId="0" fontId="12" fillId="0" borderId="0">
      <alignment vertical="center"/>
    </xf>
    <xf numFmtId="0" fontId="7" fillId="0" borderId="0"/>
    <xf numFmtId="0" fontId="14" fillId="0" borderId="0">
      <alignment vertical="center"/>
    </xf>
    <xf numFmtId="0" fontId="8" fillId="0" borderId="0"/>
  </cellStyleXfs>
  <cellXfs count="93">
    <xf numFmtId="0" fontId="0" fillId="0" borderId="0" xfId="0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15" fillId="0" borderId="5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6" fillId="0" borderId="7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4" xfId="0" applyFont="1" applyBorder="1">
      <alignment vertical="center"/>
    </xf>
    <xf numFmtId="0" fontId="14" fillId="0" borderId="0" xfId="0" applyFont="1" applyBorder="1">
      <alignment vertical="center"/>
    </xf>
    <xf numFmtId="0" fontId="21" fillId="0" borderId="0" xfId="0" applyFont="1" applyBorder="1" applyAlignment="1">
      <alignment horizontal="center" vertical="center"/>
    </xf>
    <xf numFmtId="0" fontId="16" fillId="0" borderId="8" xfId="0" applyFont="1" applyBorder="1">
      <alignment vertical="center"/>
    </xf>
    <xf numFmtId="0" fontId="16" fillId="0" borderId="5" xfId="0" applyFont="1" applyBorder="1">
      <alignment vertical="center"/>
    </xf>
    <xf numFmtId="0" fontId="16" fillId="0" borderId="6" xfId="0" applyFont="1" applyBorder="1">
      <alignment vertical="center"/>
    </xf>
    <xf numFmtId="0" fontId="15" fillId="0" borderId="0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9" xfId="0" applyFill="1" applyBorder="1" applyAlignment="1">
      <alignment vertical="center" shrinkToFit="1"/>
    </xf>
    <xf numFmtId="0" fontId="0" fillId="3" borderId="9" xfId="0" applyNumberFormat="1" applyFill="1" applyBorder="1" applyAlignment="1">
      <alignment vertical="center" shrinkToFit="1"/>
    </xf>
    <xf numFmtId="177" fontId="11" fillId="3" borderId="9" xfId="1" applyNumberFormat="1" applyFont="1" applyFill="1" applyBorder="1" applyAlignment="1">
      <alignment vertical="center" shrinkToFit="1"/>
    </xf>
    <xf numFmtId="178" fontId="11" fillId="3" borderId="9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9" xfId="0" applyNumberFormat="1" applyBorder="1" applyAlignment="1">
      <alignment vertical="center" shrinkToFit="1"/>
    </xf>
    <xf numFmtId="177" fontId="11" fillId="0" borderId="9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11" fillId="0" borderId="0" xfId="1" applyNumberFormat="1" applyFont="1" applyBorder="1" applyAlignment="1">
      <alignment vertical="center" shrinkToFit="1"/>
    </xf>
    <xf numFmtId="0" fontId="0" fillId="4" borderId="9" xfId="0" applyFill="1" applyBorder="1">
      <alignment vertical="center"/>
    </xf>
    <xf numFmtId="180" fontId="0" fillId="0" borderId="9" xfId="0" applyNumberFormat="1" applyBorder="1">
      <alignment vertical="center"/>
    </xf>
    <xf numFmtId="0" fontId="17" fillId="0" borderId="0" xfId="0" applyFont="1" applyAlignment="1">
      <alignment horizontal="center" vertical="center"/>
    </xf>
    <xf numFmtId="49" fontId="15" fillId="0" borderId="5" xfId="0" applyNumberFormat="1" applyFont="1" applyBorder="1" applyAlignment="1" applyProtection="1">
      <alignment horizontal="left" vertical="center"/>
      <protection hidden="1"/>
    </xf>
    <xf numFmtId="0" fontId="15" fillId="4" borderId="13" xfId="0" applyFont="1" applyFill="1" applyBorder="1" applyAlignment="1">
      <alignment horizontal="center" vertical="center" shrinkToFit="1"/>
    </xf>
    <xf numFmtId="0" fontId="15" fillId="4" borderId="14" xfId="0" applyFont="1" applyFill="1" applyBorder="1" applyAlignment="1">
      <alignment horizontal="center" vertical="center" shrinkToFit="1"/>
    </xf>
    <xf numFmtId="0" fontId="15" fillId="4" borderId="15" xfId="0" applyFont="1" applyFill="1" applyBorder="1" applyAlignment="1">
      <alignment horizontal="center" vertical="center" shrinkToFit="1"/>
    </xf>
    <xf numFmtId="0" fontId="15" fillId="4" borderId="9" xfId="0" applyFont="1" applyFill="1" applyBorder="1" applyAlignment="1">
      <alignment horizontal="center" vertical="center" shrinkToFit="1"/>
    </xf>
    <xf numFmtId="177" fontId="16" fillId="0" borderId="9" xfId="0" applyNumberFormat="1" applyFont="1" applyBorder="1" applyAlignment="1" applyProtection="1">
      <alignment horizontal="center" vertical="center"/>
      <protection hidden="1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6" fillId="0" borderId="13" xfId="0" applyNumberFormat="1" applyFont="1" applyBorder="1" applyAlignment="1" applyProtection="1">
      <alignment horizontal="center" vertical="center"/>
      <protection hidden="1"/>
    </xf>
    <xf numFmtId="0" fontId="16" fillId="0" borderId="14" xfId="0" applyNumberFormat="1" applyFont="1" applyBorder="1" applyAlignment="1" applyProtection="1">
      <alignment horizontal="center" vertical="center"/>
      <protection hidden="1"/>
    </xf>
    <xf numFmtId="0" fontId="16" fillId="0" borderId="15" xfId="0" applyNumberFormat="1" applyFont="1" applyBorder="1" applyAlignment="1" applyProtection="1">
      <alignment horizontal="center" vertical="center"/>
      <protection hidden="1"/>
    </xf>
    <xf numFmtId="176" fontId="16" fillId="0" borderId="13" xfId="0" applyNumberFormat="1" applyFont="1" applyBorder="1" applyAlignment="1" applyProtection="1">
      <alignment horizontal="center" vertical="center"/>
      <protection hidden="1"/>
    </xf>
    <xf numFmtId="176" fontId="16" fillId="0" borderId="14" xfId="0" applyNumberFormat="1" applyFont="1" applyBorder="1" applyAlignment="1" applyProtection="1">
      <alignment horizontal="center" vertical="center"/>
      <protection hidden="1"/>
    </xf>
    <xf numFmtId="176" fontId="16" fillId="0" borderId="15" xfId="0" applyNumberFormat="1" applyFont="1" applyBorder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horizontal="left" vertical="top" wrapText="1"/>
      <protection locked="0"/>
    </xf>
    <xf numFmtId="0" fontId="7" fillId="0" borderId="0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8" fillId="0" borderId="0" xfId="0" applyFont="1" applyBorder="1" applyAlignment="1">
      <alignment horizontal="left"/>
    </xf>
    <xf numFmtId="0" fontId="18" fillId="0" borderId="5" xfId="0" applyFont="1" applyBorder="1" applyAlignment="1">
      <alignment horizontal="left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76" fontId="16" fillId="0" borderId="9" xfId="0" applyNumberFormat="1" applyFont="1" applyBorder="1" applyAlignment="1" applyProtection="1">
      <alignment horizontal="center" vertical="center"/>
      <protection hidden="1"/>
    </xf>
    <xf numFmtId="0" fontId="16" fillId="0" borderId="7" xfId="0" applyFont="1" applyBorder="1" applyAlignment="1" applyProtection="1">
      <alignment horizontal="left" vertical="top" wrapText="1"/>
      <protection locked="0"/>
    </xf>
    <xf numFmtId="0" fontId="16" fillId="0" borderId="0" xfId="0" applyFont="1" applyBorder="1" applyAlignment="1" applyProtection="1">
      <alignment horizontal="left" vertical="top" wrapText="1"/>
      <protection locked="0"/>
    </xf>
    <xf numFmtId="0" fontId="16" fillId="0" borderId="4" xfId="0" applyFont="1" applyBorder="1" applyAlignment="1" applyProtection="1">
      <alignment horizontal="left" vertical="top" wrapText="1"/>
      <protection locked="0"/>
    </xf>
    <xf numFmtId="0" fontId="16" fillId="0" borderId="8" xfId="0" applyFont="1" applyBorder="1" applyAlignment="1" applyProtection="1">
      <alignment horizontal="left" vertical="top" wrapText="1"/>
      <protection locked="0"/>
    </xf>
    <xf numFmtId="0" fontId="16" fillId="0" borderId="5" xfId="0" applyFont="1" applyBorder="1" applyAlignment="1" applyProtection="1">
      <alignment horizontal="left" vertical="top" wrapText="1"/>
      <protection locked="0"/>
    </xf>
    <xf numFmtId="0" fontId="16" fillId="0" borderId="6" xfId="0" applyFont="1" applyBorder="1" applyAlignment="1" applyProtection="1">
      <alignment horizontal="left" vertical="top" wrapText="1"/>
      <protection locked="0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1.19</c:v>
                </c:pt>
                <c:pt idx="1">
                  <c:v>1.01</c:v>
                </c:pt>
                <c:pt idx="2">
                  <c:v>0.97</c:v>
                </c:pt>
                <c:pt idx="3">
                  <c:v>1.29</c:v>
                </c:pt>
                <c:pt idx="4">
                  <c:v>1.36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011840"/>
        <c:axId val="105014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1.06</c:v>
                </c:pt>
                <c:pt idx="1">
                  <c:v>1.1599999999999999</c:v>
                </c:pt>
                <c:pt idx="2">
                  <c:v>1.22</c:v>
                </c:pt>
                <c:pt idx="3">
                  <c:v>1.26</c:v>
                </c:pt>
                <c:pt idx="4">
                  <c:v>1.23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011840"/>
        <c:axId val="105014016"/>
      </c:lineChart>
      <c:dateAx>
        <c:axId val="105011840"/>
        <c:scaling>
          <c:orientation val="minMax"/>
        </c:scaling>
        <c:delete val="1"/>
        <c:axPos val="b"/>
        <c:numFmt formatCode="ge" sourceLinked="1"/>
        <c:majorTickMark val="out"/>
        <c:minorTickMark val="none"/>
        <c:tickLblPos val="nextTo"/>
        <c:crossAx val="105014016"/>
        <c:crosses val="autoZero"/>
        <c:auto val="1"/>
        <c:lblOffset val="100"/>
        <c:baseTimeUnit val="years"/>
      </c:dateAx>
      <c:valAx>
        <c:axId val="105014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011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50.1</c:v>
                </c:pt>
                <c:pt idx="1">
                  <c:v>49.8</c:v>
                </c:pt>
                <c:pt idx="2">
                  <c:v>49.45</c:v>
                </c:pt>
                <c:pt idx="3">
                  <c:v>49.29</c:v>
                </c:pt>
                <c:pt idx="4">
                  <c:v>48.08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692992"/>
        <c:axId val="106694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59.9</c:v>
                </c:pt>
                <c:pt idx="1">
                  <c:v>59.22</c:v>
                </c:pt>
                <c:pt idx="2">
                  <c:v>59.95</c:v>
                </c:pt>
                <c:pt idx="3">
                  <c:v>59.6</c:v>
                </c:pt>
                <c:pt idx="4">
                  <c:v>58.97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692992"/>
        <c:axId val="106694912"/>
      </c:lineChart>
      <c:dateAx>
        <c:axId val="106692992"/>
        <c:scaling>
          <c:orientation val="minMax"/>
        </c:scaling>
        <c:delete val="1"/>
        <c:axPos val="b"/>
        <c:numFmt formatCode="ge" sourceLinked="1"/>
        <c:majorTickMark val="out"/>
        <c:minorTickMark val="none"/>
        <c:tickLblPos val="nextTo"/>
        <c:crossAx val="106694912"/>
        <c:crosses val="autoZero"/>
        <c:auto val="1"/>
        <c:lblOffset val="100"/>
        <c:baseTimeUnit val="years"/>
      </c:dateAx>
      <c:valAx>
        <c:axId val="106694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692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88.65</c:v>
                </c:pt>
                <c:pt idx="1">
                  <c:v>87.92</c:v>
                </c:pt>
                <c:pt idx="2">
                  <c:v>87.58</c:v>
                </c:pt>
                <c:pt idx="3">
                  <c:v>87.07</c:v>
                </c:pt>
                <c:pt idx="4">
                  <c:v>87.29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717184"/>
        <c:axId val="106719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92.93</c:v>
                </c:pt>
                <c:pt idx="1">
                  <c:v>92.47</c:v>
                </c:pt>
                <c:pt idx="2">
                  <c:v>93.11</c:v>
                </c:pt>
                <c:pt idx="3">
                  <c:v>93.22</c:v>
                </c:pt>
                <c:pt idx="4">
                  <c:v>92.91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717184"/>
        <c:axId val="106719104"/>
      </c:lineChart>
      <c:dateAx>
        <c:axId val="106717184"/>
        <c:scaling>
          <c:orientation val="minMax"/>
        </c:scaling>
        <c:delete val="1"/>
        <c:axPos val="b"/>
        <c:numFmt formatCode="ge" sourceLinked="1"/>
        <c:majorTickMark val="out"/>
        <c:minorTickMark val="none"/>
        <c:tickLblPos val="nextTo"/>
        <c:crossAx val="106719104"/>
        <c:crosses val="autoZero"/>
        <c:auto val="1"/>
        <c:lblOffset val="100"/>
        <c:baseTimeUnit val="years"/>
      </c:dateAx>
      <c:valAx>
        <c:axId val="106719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717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112.88</c:v>
                </c:pt>
                <c:pt idx="1">
                  <c:v>109.36</c:v>
                </c:pt>
                <c:pt idx="2">
                  <c:v>118.64</c:v>
                </c:pt>
                <c:pt idx="3">
                  <c:v>118.08</c:v>
                </c:pt>
                <c:pt idx="4">
                  <c:v>122.93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306176"/>
        <c:axId val="106312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112.1</c:v>
                </c:pt>
                <c:pt idx="1">
                  <c:v>107.98</c:v>
                </c:pt>
                <c:pt idx="2">
                  <c:v>108.97</c:v>
                </c:pt>
                <c:pt idx="3">
                  <c:v>109.88</c:v>
                </c:pt>
                <c:pt idx="4">
                  <c:v>113.97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306176"/>
        <c:axId val="106312448"/>
      </c:lineChart>
      <c:dateAx>
        <c:axId val="106306176"/>
        <c:scaling>
          <c:orientation val="minMax"/>
        </c:scaling>
        <c:delete val="1"/>
        <c:axPos val="b"/>
        <c:numFmt formatCode="ge" sourceLinked="1"/>
        <c:majorTickMark val="out"/>
        <c:minorTickMark val="none"/>
        <c:tickLblPos val="nextTo"/>
        <c:crossAx val="106312448"/>
        <c:crosses val="autoZero"/>
        <c:auto val="1"/>
        <c:lblOffset val="100"/>
        <c:baseTimeUnit val="years"/>
      </c:dateAx>
      <c:valAx>
        <c:axId val="1063124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306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44.88</c:v>
                </c:pt>
                <c:pt idx="1">
                  <c:v>45.59</c:v>
                </c:pt>
                <c:pt idx="2">
                  <c:v>46.69</c:v>
                </c:pt>
                <c:pt idx="3">
                  <c:v>47.13</c:v>
                </c:pt>
                <c:pt idx="4">
                  <c:v>49.27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330368"/>
        <c:axId val="106361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43.64</c:v>
                </c:pt>
                <c:pt idx="1">
                  <c:v>44.6</c:v>
                </c:pt>
                <c:pt idx="2">
                  <c:v>45.31</c:v>
                </c:pt>
                <c:pt idx="3">
                  <c:v>45.85</c:v>
                </c:pt>
                <c:pt idx="4">
                  <c:v>46.73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330368"/>
        <c:axId val="106361216"/>
      </c:lineChart>
      <c:dateAx>
        <c:axId val="106330368"/>
        <c:scaling>
          <c:orientation val="minMax"/>
        </c:scaling>
        <c:delete val="1"/>
        <c:axPos val="b"/>
        <c:numFmt formatCode="ge" sourceLinked="1"/>
        <c:majorTickMark val="out"/>
        <c:minorTickMark val="none"/>
        <c:tickLblPos val="nextTo"/>
        <c:crossAx val="106361216"/>
        <c:crosses val="autoZero"/>
        <c:auto val="1"/>
        <c:lblOffset val="100"/>
        <c:baseTimeUnit val="years"/>
      </c:dateAx>
      <c:valAx>
        <c:axId val="106361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330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32.799999999999997</c:v>
                </c:pt>
                <c:pt idx="1">
                  <c:v>33.74</c:v>
                </c:pt>
                <c:pt idx="2">
                  <c:v>35.29</c:v>
                </c:pt>
                <c:pt idx="3">
                  <c:v>37.26</c:v>
                </c:pt>
                <c:pt idx="4">
                  <c:v>43.35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391424"/>
        <c:axId val="106397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9.1</c:v>
                </c:pt>
                <c:pt idx="1">
                  <c:v>10.91</c:v>
                </c:pt>
                <c:pt idx="2">
                  <c:v>12.46</c:v>
                </c:pt>
                <c:pt idx="3">
                  <c:v>13.95</c:v>
                </c:pt>
                <c:pt idx="4">
                  <c:v>15.33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391424"/>
        <c:axId val="106397696"/>
      </c:lineChart>
      <c:dateAx>
        <c:axId val="106391424"/>
        <c:scaling>
          <c:orientation val="minMax"/>
        </c:scaling>
        <c:delete val="1"/>
        <c:axPos val="b"/>
        <c:numFmt formatCode="ge" sourceLinked="1"/>
        <c:majorTickMark val="out"/>
        <c:minorTickMark val="none"/>
        <c:tickLblPos val="nextTo"/>
        <c:crossAx val="106397696"/>
        <c:crosses val="autoZero"/>
        <c:auto val="1"/>
        <c:lblOffset val="100"/>
        <c:baseTimeUnit val="years"/>
      </c:dateAx>
      <c:valAx>
        <c:axId val="106397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391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168128"/>
        <c:axId val="107170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0.17</c:v>
                </c:pt>
                <c:pt idx="1">
                  <c:v>0.09</c:v>
                </c:pt>
                <c:pt idx="2">
                  <c:v>0.02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168128"/>
        <c:axId val="107170048"/>
      </c:lineChart>
      <c:dateAx>
        <c:axId val="107168128"/>
        <c:scaling>
          <c:orientation val="minMax"/>
        </c:scaling>
        <c:delete val="1"/>
        <c:axPos val="b"/>
        <c:numFmt formatCode="ge" sourceLinked="1"/>
        <c:majorTickMark val="out"/>
        <c:minorTickMark val="none"/>
        <c:tickLblPos val="nextTo"/>
        <c:crossAx val="107170048"/>
        <c:crosses val="autoZero"/>
        <c:auto val="1"/>
        <c:lblOffset val="100"/>
        <c:baseTimeUnit val="years"/>
      </c:dateAx>
      <c:valAx>
        <c:axId val="1071700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168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330.75</c:v>
                </c:pt>
                <c:pt idx="1">
                  <c:v>304.70999999999998</c:v>
                </c:pt>
                <c:pt idx="2">
                  <c:v>277.33</c:v>
                </c:pt>
                <c:pt idx="3">
                  <c:v>280.39</c:v>
                </c:pt>
                <c:pt idx="4">
                  <c:v>141.31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208704"/>
        <c:axId val="107210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318.06</c:v>
                </c:pt>
                <c:pt idx="1">
                  <c:v>309.39999999999998</c:v>
                </c:pt>
                <c:pt idx="2">
                  <c:v>296.75</c:v>
                </c:pt>
                <c:pt idx="3">
                  <c:v>295.06</c:v>
                </c:pt>
                <c:pt idx="4">
                  <c:v>178.43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208704"/>
        <c:axId val="107210624"/>
      </c:lineChart>
      <c:dateAx>
        <c:axId val="107208704"/>
        <c:scaling>
          <c:orientation val="minMax"/>
        </c:scaling>
        <c:delete val="1"/>
        <c:axPos val="b"/>
        <c:numFmt formatCode="ge" sourceLinked="1"/>
        <c:majorTickMark val="out"/>
        <c:minorTickMark val="none"/>
        <c:tickLblPos val="nextTo"/>
        <c:crossAx val="107210624"/>
        <c:crosses val="autoZero"/>
        <c:auto val="1"/>
        <c:lblOffset val="100"/>
        <c:baseTimeUnit val="years"/>
      </c:dateAx>
      <c:valAx>
        <c:axId val="1072106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208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374.23</c:v>
                </c:pt>
                <c:pt idx="1">
                  <c:v>366.18</c:v>
                </c:pt>
                <c:pt idx="2">
                  <c:v>356.22</c:v>
                </c:pt>
                <c:pt idx="3">
                  <c:v>337.16</c:v>
                </c:pt>
                <c:pt idx="4">
                  <c:v>322.27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501632"/>
        <c:axId val="106503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245.59</c:v>
                </c:pt>
                <c:pt idx="1">
                  <c:v>243.43</c:v>
                </c:pt>
                <c:pt idx="2">
                  <c:v>235.04</c:v>
                </c:pt>
                <c:pt idx="3">
                  <c:v>226.55</c:v>
                </c:pt>
                <c:pt idx="4">
                  <c:v>220.35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501632"/>
        <c:axId val="106503552"/>
      </c:lineChart>
      <c:dateAx>
        <c:axId val="106501632"/>
        <c:scaling>
          <c:orientation val="minMax"/>
        </c:scaling>
        <c:delete val="1"/>
        <c:axPos val="b"/>
        <c:numFmt formatCode="ge" sourceLinked="1"/>
        <c:majorTickMark val="out"/>
        <c:minorTickMark val="none"/>
        <c:tickLblPos val="nextTo"/>
        <c:crossAx val="106503552"/>
        <c:crosses val="autoZero"/>
        <c:auto val="1"/>
        <c:lblOffset val="100"/>
        <c:baseTimeUnit val="years"/>
      </c:dateAx>
      <c:valAx>
        <c:axId val="1065035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501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107.49</c:v>
                </c:pt>
                <c:pt idx="1">
                  <c:v>103.77</c:v>
                </c:pt>
                <c:pt idx="2">
                  <c:v>112.71</c:v>
                </c:pt>
                <c:pt idx="3">
                  <c:v>112.13</c:v>
                </c:pt>
                <c:pt idx="4">
                  <c:v>116.95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555264"/>
        <c:axId val="106557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102.02</c:v>
                </c:pt>
                <c:pt idx="1">
                  <c:v>97.77</c:v>
                </c:pt>
                <c:pt idx="2">
                  <c:v>98.74</c:v>
                </c:pt>
                <c:pt idx="3">
                  <c:v>99.53</c:v>
                </c:pt>
                <c:pt idx="4">
                  <c:v>104.05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555264"/>
        <c:axId val="106557440"/>
      </c:lineChart>
      <c:dateAx>
        <c:axId val="106555264"/>
        <c:scaling>
          <c:orientation val="minMax"/>
        </c:scaling>
        <c:delete val="1"/>
        <c:axPos val="b"/>
        <c:numFmt formatCode="ge" sourceLinked="1"/>
        <c:majorTickMark val="out"/>
        <c:minorTickMark val="none"/>
        <c:tickLblPos val="nextTo"/>
        <c:crossAx val="106557440"/>
        <c:crosses val="autoZero"/>
        <c:auto val="1"/>
        <c:lblOffset val="100"/>
        <c:baseTimeUnit val="years"/>
      </c:dateAx>
      <c:valAx>
        <c:axId val="106557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555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151.11000000000001</c:v>
                </c:pt>
                <c:pt idx="1">
                  <c:v>155.02000000000001</c:v>
                </c:pt>
                <c:pt idx="2">
                  <c:v>142.19999999999999</c:v>
                </c:pt>
                <c:pt idx="3">
                  <c:v>143.97999999999999</c:v>
                </c:pt>
                <c:pt idx="4">
                  <c:v>138.43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652800"/>
        <c:axId val="106654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176.3</c:v>
                </c:pt>
                <c:pt idx="1">
                  <c:v>182.63</c:v>
                </c:pt>
                <c:pt idx="2">
                  <c:v>180.69</c:v>
                </c:pt>
                <c:pt idx="3">
                  <c:v>179.62</c:v>
                </c:pt>
                <c:pt idx="4">
                  <c:v>171.57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652800"/>
        <c:axId val="106654720"/>
      </c:lineChart>
      <c:dateAx>
        <c:axId val="106652800"/>
        <c:scaling>
          <c:orientation val="minMax"/>
        </c:scaling>
        <c:delete val="1"/>
        <c:axPos val="b"/>
        <c:numFmt formatCode="ge" sourceLinked="1"/>
        <c:majorTickMark val="out"/>
        <c:minorTickMark val="none"/>
        <c:tickLblPos val="nextTo"/>
        <c:crossAx val="106654720"/>
        <c:crosses val="autoZero"/>
        <c:auto val="1"/>
        <c:lblOffset val="100"/>
        <c:baseTimeUnit val="years"/>
      </c:dateAx>
      <c:valAx>
        <c:axId val="106654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652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1025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102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78</xdr:row>
      <xdr:rowOff>0</xdr:rowOff>
    </xdr:to>
    <xdr:graphicFrame macro="">
      <xdr:nvGraphicFramePr>
        <xdr:cNvPr id="1027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1028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103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103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103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3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034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035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036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F7DE2CE-2CF3-47C2-984F-A0342187513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【113.03】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44FC82-39B6-4B77-B74C-0A619D1F682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【0.81】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1090996-B395-4A74-80D1-F731B84E1C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【264.16】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78D56C-4307-4DC3-BDA5-F87FBC731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【283.72】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CF8BC56-61E1-4515-B4CF-AF907AAB1A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【89.78】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B91BD57-9F17-49B5-8575-36AB4E28AAD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【59.80】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7EBFA30-DA34-4D04-B88F-006076EE5B2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【164.21】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C5FE3B4-2700-4412-A93F-045057522E1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【104.60】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E049360-646D-4C94-A5EE-7AF4D743CA6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【46.31】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6D7306D-C1F8-428E-8B51-7C9F07B9BA0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【12.42】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D52B602-C7B7-435F-B2A3-34E1FF651C8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【0.78】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Y52" zoomScale="85" zoomScaleNormal="85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大阪府　大阪市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末端給水事業</v>
      </c>
      <c r="S8" s="53"/>
      <c r="T8" s="53"/>
      <c r="U8" s="53"/>
      <c r="V8" s="53"/>
      <c r="W8" s="53"/>
      <c r="X8" s="53"/>
      <c r="Y8" s="54"/>
      <c r="Z8" s="52" t="str">
        <f>データ!L6</f>
        <v>政令市等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2670766</v>
      </c>
      <c r="AJ8" s="56"/>
      <c r="AK8" s="56"/>
      <c r="AL8" s="56"/>
      <c r="AM8" s="56"/>
      <c r="AN8" s="56"/>
      <c r="AO8" s="56"/>
      <c r="AP8" s="57"/>
      <c r="AQ8" s="47">
        <f>データ!R6</f>
        <v>225.21</v>
      </c>
      <c r="AR8" s="47"/>
      <c r="AS8" s="47"/>
      <c r="AT8" s="47"/>
      <c r="AU8" s="47"/>
      <c r="AV8" s="47"/>
      <c r="AW8" s="47"/>
      <c r="AX8" s="47"/>
      <c r="AY8" s="47">
        <f>データ!S6</f>
        <v>11859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51.58</v>
      </c>
      <c r="K10" s="47"/>
      <c r="L10" s="47"/>
      <c r="M10" s="47"/>
      <c r="N10" s="47"/>
      <c r="O10" s="47"/>
      <c r="P10" s="47"/>
      <c r="Q10" s="47"/>
      <c r="R10" s="47">
        <f>データ!O6</f>
        <v>100.65</v>
      </c>
      <c r="S10" s="47"/>
      <c r="T10" s="47"/>
      <c r="U10" s="47"/>
      <c r="V10" s="47"/>
      <c r="W10" s="47"/>
      <c r="X10" s="47"/>
      <c r="Y10" s="47"/>
      <c r="Z10" s="78">
        <f>データ!P6</f>
        <v>2073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2690214</v>
      </c>
      <c r="AJ10" s="78"/>
      <c r="AK10" s="78"/>
      <c r="AL10" s="78"/>
      <c r="AM10" s="78"/>
      <c r="AN10" s="78"/>
      <c r="AO10" s="78"/>
      <c r="AP10" s="78"/>
      <c r="AQ10" s="47">
        <f>データ!U6</f>
        <v>225.21</v>
      </c>
      <c r="AR10" s="47"/>
      <c r="AS10" s="47"/>
      <c r="AT10" s="47"/>
      <c r="AU10" s="47"/>
      <c r="AV10" s="47"/>
      <c r="AW10" s="47"/>
      <c r="AX10" s="47"/>
      <c r="AY10" s="47">
        <f>データ!V6</f>
        <v>11945.36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104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8" t="s">
        <v>105</v>
      </c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6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8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6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8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6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8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6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8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6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8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6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8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6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8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6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8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60"/>
    </row>
    <row r="56" spans="1:78" ht="13.5" customHeight="1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58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60"/>
    </row>
    <row r="57" spans="1:78" ht="13.5" customHeight="1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58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6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8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6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8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60"/>
    </row>
    <row r="60" spans="1:78" ht="13.5" customHeight="1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58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60"/>
    </row>
    <row r="61" spans="1:78" ht="13.5" customHeight="1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58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6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8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6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79" t="s">
        <v>106</v>
      </c>
      <c r="BM66" s="80"/>
      <c r="BN66" s="80"/>
      <c r="BO66" s="80"/>
      <c r="BP66" s="80"/>
      <c r="BQ66" s="80"/>
      <c r="BR66" s="80"/>
      <c r="BS66" s="80"/>
      <c r="BT66" s="80"/>
      <c r="BU66" s="80"/>
      <c r="BV66" s="80"/>
      <c r="BW66" s="80"/>
      <c r="BX66" s="80"/>
      <c r="BY66" s="80"/>
      <c r="BZ66" s="81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79"/>
      <c r="BM67" s="80"/>
      <c r="BN67" s="80"/>
      <c r="BO67" s="80"/>
      <c r="BP67" s="80"/>
      <c r="BQ67" s="80"/>
      <c r="BR67" s="80"/>
      <c r="BS67" s="80"/>
      <c r="BT67" s="80"/>
      <c r="BU67" s="80"/>
      <c r="BV67" s="80"/>
      <c r="BW67" s="80"/>
      <c r="BX67" s="80"/>
      <c r="BY67" s="80"/>
      <c r="BZ67" s="81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79"/>
      <c r="BM68" s="80"/>
      <c r="BN68" s="80"/>
      <c r="BO68" s="80"/>
      <c r="BP68" s="80"/>
      <c r="BQ68" s="80"/>
      <c r="BR68" s="80"/>
      <c r="BS68" s="80"/>
      <c r="BT68" s="80"/>
      <c r="BU68" s="80"/>
      <c r="BV68" s="80"/>
      <c r="BW68" s="80"/>
      <c r="BX68" s="80"/>
      <c r="BY68" s="80"/>
      <c r="BZ68" s="81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79"/>
      <c r="BM69" s="80"/>
      <c r="BN69" s="80"/>
      <c r="BO69" s="80"/>
      <c r="BP69" s="80"/>
      <c r="BQ69" s="80"/>
      <c r="BR69" s="80"/>
      <c r="BS69" s="80"/>
      <c r="BT69" s="80"/>
      <c r="BU69" s="80"/>
      <c r="BV69" s="80"/>
      <c r="BW69" s="80"/>
      <c r="BX69" s="80"/>
      <c r="BY69" s="80"/>
      <c r="BZ69" s="81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79"/>
      <c r="BM70" s="80"/>
      <c r="BN70" s="80"/>
      <c r="BO70" s="80"/>
      <c r="BP70" s="80"/>
      <c r="BQ70" s="80"/>
      <c r="BR70" s="80"/>
      <c r="BS70" s="80"/>
      <c r="BT70" s="80"/>
      <c r="BU70" s="80"/>
      <c r="BV70" s="80"/>
      <c r="BW70" s="80"/>
      <c r="BX70" s="80"/>
      <c r="BY70" s="80"/>
      <c r="BZ70" s="81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79"/>
      <c r="BM71" s="80"/>
      <c r="BN71" s="80"/>
      <c r="BO71" s="80"/>
      <c r="BP71" s="80"/>
      <c r="BQ71" s="80"/>
      <c r="BR71" s="80"/>
      <c r="BS71" s="80"/>
      <c r="BT71" s="80"/>
      <c r="BU71" s="80"/>
      <c r="BV71" s="80"/>
      <c r="BW71" s="80"/>
      <c r="BX71" s="80"/>
      <c r="BY71" s="80"/>
      <c r="BZ71" s="81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79"/>
      <c r="BM72" s="80"/>
      <c r="BN72" s="80"/>
      <c r="BO72" s="80"/>
      <c r="BP72" s="80"/>
      <c r="BQ72" s="80"/>
      <c r="BR72" s="80"/>
      <c r="BS72" s="80"/>
      <c r="BT72" s="80"/>
      <c r="BU72" s="80"/>
      <c r="BV72" s="80"/>
      <c r="BW72" s="80"/>
      <c r="BX72" s="80"/>
      <c r="BY72" s="80"/>
      <c r="BZ72" s="81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79"/>
      <c r="BM73" s="80"/>
      <c r="BN73" s="80"/>
      <c r="BO73" s="80"/>
      <c r="BP73" s="80"/>
      <c r="BQ73" s="80"/>
      <c r="BR73" s="80"/>
      <c r="BS73" s="80"/>
      <c r="BT73" s="80"/>
      <c r="BU73" s="80"/>
      <c r="BV73" s="80"/>
      <c r="BW73" s="80"/>
      <c r="BX73" s="80"/>
      <c r="BY73" s="80"/>
      <c r="BZ73" s="81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79"/>
      <c r="BM74" s="80"/>
      <c r="BN74" s="80"/>
      <c r="BO74" s="80"/>
      <c r="BP74" s="80"/>
      <c r="BQ74" s="80"/>
      <c r="BR74" s="80"/>
      <c r="BS74" s="80"/>
      <c r="BT74" s="80"/>
      <c r="BU74" s="80"/>
      <c r="BV74" s="80"/>
      <c r="BW74" s="80"/>
      <c r="BX74" s="80"/>
      <c r="BY74" s="80"/>
      <c r="BZ74" s="81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79"/>
      <c r="BM75" s="80"/>
      <c r="BN75" s="80"/>
      <c r="BO75" s="80"/>
      <c r="BP75" s="80"/>
      <c r="BQ75" s="80"/>
      <c r="BR75" s="80"/>
      <c r="BS75" s="80"/>
      <c r="BT75" s="80"/>
      <c r="BU75" s="80"/>
      <c r="BV75" s="80"/>
      <c r="BW75" s="80"/>
      <c r="BX75" s="80"/>
      <c r="BY75" s="80"/>
      <c r="BZ75" s="81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79"/>
      <c r="BM76" s="80"/>
      <c r="BN76" s="80"/>
      <c r="BO76" s="80"/>
      <c r="BP76" s="80"/>
      <c r="BQ76" s="80"/>
      <c r="BR76" s="80"/>
      <c r="BS76" s="80"/>
      <c r="BT76" s="80"/>
      <c r="BU76" s="80"/>
      <c r="BV76" s="80"/>
      <c r="BW76" s="80"/>
      <c r="BX76" s="80"/>
      <c r="BY76" s="80"/>
      <c r="BZ76" s="81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79"/>
      <c r="BM77" s="80"/>
      <c r="BN77" s="80"/>
      <c r="BO77" s="80"/>
      <c r="BP77" s="80"/>
      <c r="BQ77" s="80"/>
      <c r="BR77" s="80"/>
      <c r="BS77" s="80"/>
      <c r="BT77" s="80"/>
      <c r="BU77" s="80"/>
      <c r="BV77" s="80"/>
      <c r="BW77" s="80"/>
      <c r="BX77" s="80"/>
      <c r="BY77" s="80"/>
      <c r="BZ77" s="81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79"/>
      <c r="BM78" s="80"/>
      <c r="BN78" s="80"/>
      <c r="BO78" s="80"/>
      <c r="BP78" s="80"/>
      <c r="BQ78" s="80"/>
      <c r="BR78" s="80"/>
      <c r="BS78" s="80"/>
      <c r="BT78" s="80"/>
      <c r="BU78" s="80"/>
      <c r="BV78" s="80"/>
      <c r="BW78" s="80"/>
      <c r="BX78" s="80"/>
      <c r="BY78" s="80"/>
      <c r="BZ78" s="81"/>
    </row>
    <row r="79" spans="1:78" ht="13.5" customHeight="1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79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1"/>
    </row>
    <row r="80" spans="1:78" ht="13.5" customHeight="1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79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1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79"/>
      <c r="BM81" s="80"/>
      <c r="BN81" s="80"/>
      <c r="BO81" s="80"/>
      <c r="BP81" s="80"/>
      <c r="BQ81" s="80"/>
      <c r="BR81" s="80"/>
      <c r="BS81" s="80"/>
      <c r="BT81" s="80"/>
      <c r="BU81" s="80"/>
      <c r="BV81" s="80"/>
      <c r="BW81" s="80"/>
      <c r="BX81" s="80"/>
      <c r="BY81" s="80"/>
      <c r="BZ81" s="81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82"/>
      <c r="BM82" s="83"/>
      <c r="BN82" s="83"/>
      <c r="BO82" s="83"/>
      <c r="BP82" s="83"/>
      <c r="BQ82" s="83"/>
      <c r="BR82" s="83"/>
      <c r="BS82" s="83"/>
      <c r="BT82" s="83"/>
      <c r="BU82" s="83"/>
      <c r="BV82" s="83"/>
      <c r="BW82" s="83"/>
      <c r="BX82" s="83"/>
      <c r="BY82" s="83"/>
      <c r="BZ82" s="84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8:I8"/>
    <mergeCell ref="J8:Q8"/>
    <mergeCell ref="R8:Y8"/>
    <mergeCell ref="Z8:AG8"/>
    <mergeCell ref="AI8:AP8"/>
    <mergeCell ref="AQ8:AX8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2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topLeftCell="EA1" workbookViewId="0">
      <selection activeCell="EH12" sqref="EH12"/>
    </sheetView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6" t="s">
        <v>49</v>
      </c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8"/>
      <c r="W3" s="92" t="s">
        <v>50</v>
      </c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 t="s">
        <v>51</v>
      </c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</row>
    <row r="4" spans="1:143">
      <c r="A4" s="26" t="s">
        <v>52</v>
      </c>
      <c r="B4" s="28"/>
      <c r="C4" s="28"/>
      <c r="D4" s="28"/>
      <c r="E4" s="28"/>
      <c r="F4" s="28"/>
      <c r="G4" s="28"/>
      <c r="H4" s="89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1"/>
      <c r="W4" s="85" t="s">
        <v>53</v>
      </c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 t="s">
        <v>54</v>
      </c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 t="s">
        <v>55</v>
      </c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 t="s">
        <v>56</v>
      </c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 t="s">
        <v>57</v>
      </c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 t="s">
        <v>58</v>
      </c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 t="s">
        <v>59</v>
      </c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 t="s">
        <v>60</v>
      </c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 t="s">
        <v>61</v>
      </c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 t="s">
        <v>62</v>
      </c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 t="s">
        <v>63</v>
      </c>
      <c r="ED4" s="85"/>
      <c r="EE4" s="85"/>
      <c r="EF4" s="85"/>
      <c r="EG4" s="85"/>
      <c r="EH4" s="85"/>
      <c r="EI4" s="85"/>
      <c r="EJ4" s="85"/>
      <c r="EK4" s="85"/>
      <c r="EL4" s="85"/>
      <c r="EM4" s="85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271004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大阪府　大阪市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政令市等</v>
      </c>
      <c r="M6" s="32" t="str">
        <f t="shared" si="3"/>
        <v>-</v>
      </c>
      <c r="N6" s="32">
        <f t="shared" si="3"/>
        <v>51.58</v>
      </c>
      <c r="O6" s="32">
        <f t="shared" si="3"/>
        <v>100.65</v>
      </c>
      <c r="P6" s="32">
        <f t="shared" si="3"/>
        <v>2073</v>
      </c>
      <c r="Q6" s="32">
        <f t="shared" si="3"/>
        <v>2670766</v>
      </c>
      <c r="R6" s="32">
        <f t="shared" si="3"/>
        <v>225.21</v>
      </c>
      <c r="S6" s="32">
        <f t="shared" si="3"/>
        <v>11859</v>
      </c>
      <c r="T6" s="32">
        <f t="shared" si="3"/>
        <v>2690214</v>
      </c>
      <c r="U6" s="32">
        <f t="shared" si="3"/>
        <v>225.21</v>
      </c>
      <c r="V6" s="32">
        <f t="shared" si="3"/>
        <v>11945.36</v>
      </c>
      <c r="W6" s="33">
        <f>IF(W7="",NA(),W7)</f>
        <v>112.88</v>
      </c>
      <c r="X6" s="33">
        <f t="shared" ref="X6:AF6" si="4">IF(X7="",NA(),X7)</f>
        <v>109.36</v>
      </c>
      <c r="Y6" s="33">
        <f t="shared" si="4"/>
        <v>118.64</v>
      </c>
      <c r="Z6" s="33">
        <f t="shared" si="4"/>
        <v>118.08</v>
      </c>
      <c r="AA6" s="33">
        <f t="shared" si="4"/>
        <v>122.93</v>
      </c>
      <c r="AB6" s="33">
        <f t="shared" si="4"/>
        <v>112.1</v>
      </c>
      <c r="AC6" s="33">
        <f t="shared" si="4"/>
        <v>107.98</v>
      </c>
      <c r="AD6" s="33">
        <f t="shared" si="4"/>
        <v>108.97</v>
      </c>
      <c r="AE6" s="33">
        <f t="shared" si="4"/>
        <v>109.88</v>
      </c>
      <c r="AF6" s="33">
        <f t="shared" si="4"/>
        <v>113.97</v>
      </c>
      <c r="AG6" s="32" t="str">
        <f>IF(AG7="","",IF(AG7="-","【-】","【"&amp;SUBSTITUTE(TEXT(AG7,"#,##0.00"),"-","△")&amp;"】"))</f>
        <v>【113.03】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0.17</v>
      </c>
      <c r="AN6" s="33">
        <f t="shared" si="5"/>
        <v>0.09</v>
      </c>
      <c r="AO6" s="33">
        <f t="shared" si="5"/>
        <v>0.02</v>
      </c>
      <c r="AP6" s="32">
        <f t="shared" si="5"/>
        <v>0</v>
      </c>
      <c r="AQ6" s="32">
        <f t="shared" si="5"/>
        <v>0</v>
      </c>
      <c r="AR6" s="32" t="str">
        <f>IF(AR7="","",IF(AR7="-","【-】","【"&amp;SUBSTITUTE(TEXT(AR7,"#,##0.00"),"-","△")&amp;"】"))</f>
        <v>【0.81】</v>
      </c>
      <c r="AS6" s="33">
        <f>IF(AS7="",NA(),AS7)</f>
        <v>330.75</v>
      </c>
      <c r="AT6" s="33">
        <f t="shared" ref="AT6:BB6" si="6">IF(AT7="",NA(),AT7)</f>
        <v>304.70999999999998</v>
      </c>
      <c r="AU6" s="33">
        <f t="shared" si="6"/>
        <v>277.33</v>
      </c>
      <c r="AV6" s="33">
        <f t="shared" si="6"/>
        <v>280.39</v>
      </c>
      <c r="AW6" s="33">
        <f t="shared" si="6"/>
        <v>141.31</v>
      </c>
      <c r="AX6" s="33">
        <f t="shared" si="6"/>
        <v>318.06</v>
      </c>
      <c r="AY6" s="33">
        <f t="shared" si="6"/>
        <v>309.39999999999998</v>
      </c>
      <c r="AZ6" s="33">
        <f t="shared" si="6"/>
        <v>296.75</v>
      </c>
      <c r="BA6" s="33">
        <f t="shared" si="6"/>
        <v>295.06</v>
      </c>
      <c r="BB6" s="33">
        <f t="shared" si="6"/>
        <v>178.43</v>
      </c>
      <c r="BC6" s="32" t="str">
        <f>IF(BC7="","",IF(BC7="-","【-】","【"&amp;SUBSTITUTE(TEXT(BC7,"#,##0.00"),"-","△")&amp;"】"))</f>
        <v>【264.16】</v>
      </c>
      <c r="BD6" s="33">
        <f>IF(BD7="",NA(),BD7)</f>
        <v>374.23</v>
      </c>
      <c r="BE6" s="33">
        <f t="shared" ref="BE6:BM6" si="7">IF(BE7="",NA(),BE7)</f>
        <v>366.18</v>
      </c>
      <c r="BF6" s="33">
        <f t="shared" si="7"/>
        <v>356.22</v>
      </c>
      <c r="BG6" s="33">
        <f t="shared" si="7"/>
        <v>337.16</v>
      </c>
      <c r="BH6" s="33">
        <f t="shared" si="7"/>
        <v>322.27</v>
      </c>
      <c r="BI6" s="33">
        <f t="shared" si="7"/>
        <v>245.59</v>
      </c>
      <c r="BJ6" s="33">
        <f t="shared" si="7"/>
        <v>243.43</v>
      </c>
      <c r="BK6" s="33">
        <f t="shared" si="7"/>
        <v>235.04</v>
      </c>
      <c r="BL6" s="33">
        <f t="shared" si="7"/>
        <v>226.55</v>
      </c>
      <c r="BM6" s="33">
        <f t="shared" si="7"/>
        <v>220.35</v>
      </c>
      <c r="BN6" s="32" t="str">
        <f>IF(BN7="","",IF(BN7="-","【-】","【"&amp;SUBSTITUTE(TEXT(BN7,"#,##0.00"),"-","△")&amp;"】"))</f>
        <v>【283.72】</v>
      </c>
      <c r="BO6" s="33">
        <f>IF(BO7="",NA(),BO7)</f>
        <v>107.49</v>
      </c>
      <c r="BP6" s="33">
        <f t="shared" ref="BP6:BX6" si="8">IF(BP7="",NA(),BP7)</f>
        <v>103.77</v>
      </c>
      <c r="BQ6" s="33">
        <f t="shared" si="8"/>
        <v>112.71</v>
      </c>
      <c r="BR6" s="33">
        <f t="shared" si="8"/>
        <v>112.13</v>
      </c>
      <c r="BS6" s="33">
        <f t="shared" si="8"/>
        <v>116.95</v>
      </c>
      <c r="BT6" s="33">
        <f t="shared" si="8"/>
        <v>102.02</v>
      </c>
      <c r="BU6" s="33">
        <f t="shared" si="8"/>
        <v>97.77</v>
      </c>
      <c r="BV6" s="33">
        <f t="shared" si="8"/>
        <v>98.74</v>
      </c>
      <c r="BW6" s="33">
        <f t="shared" si="8"/>
        <v>99.53</v>
      </c>
      <c r="BX6" s="33">
        <f t="shared" si="8"/>
        <v>104.05</v>
      </c>
      <c r="BY6" s="32" t="str">
        <f>IF(BY7="","",IF(BY7="-","【-】","【"&amp;SUBSTITUTE(TEXT(BY7,"#,##0.00"),"-","△")&amp;"】"))</f>
        <v>【104.60】</v>
      </c>
      <c r="BZ6" s="33">
        <f>IF(BZ7="",NA(),BZ7)</f>
        <v>151.11000000000001</v>
      </c>
      <c r="CA6" s="33">
        <f t="shared" ref="CA6:CI6" si="9">IF(CA7="",NA(),CA7)</f>
        <v>155.02000000000001</v>
      </c>
      <c r="CB6" s="33">
        <f t="shared" si="9"/>
        <v>142.19999999999999</v>
      </c>
      <c r="CC6" s="33">
        <f t="shared" si="9"/>
        <v>143.97999999999999</v>
      </c>
      <c r="CD6" s="33">
        <f t="shared" si="9"/>
        <v>138.43</v>
      </c>
      <c r="CE6" s="33">
        <f t="shared" si="9"/>
        <v>176.3</v>
      </c>
      <c r="CF6" s="33">
        <f t="shared" si="9"/>
        <v>182.63</v>
      </c>
      <c r="CG6" s="33">
        <f t="shared" si="9"/>
        <v>180.69</v>
      </c>
      <c r="CH6" s="33">
        <f t="shared" si="9"/>
        <v>179.62</v>
      </c>
      <c r="CI6" s="33">
        <f t="shared" si="9"/>
        <v>171.57</v>
      </c>
      <c r="CJ6" s="32" t="str">
        <f>IF(CJ7="","",IF(CJ7="-","【-】","【"&amp;SUBSTITUTE(TEXT(CJ7,"#,##0.00"),"-","△")&amp;"】"))</f>
        <v>【164.21】</v>
      </c>
      <c r="CK6" s="33">
        <f>IF(CK7="",NA(),CK7)</f>
        <v>50.1</v>
      </c>
      <c r="CL6" s="33">
        <f t="shared" ref="CL6:CT6" si="10">IF(CL7="",NA(),CL7)</f>
        <v>49.8</v>
      </c>
      <c r="CM6" s="33">
        <f t="shared" si="10"/>
        <v>49.45</v>
      </c>
      <c r="CN6" s="33">
        <f t="shared" si="10"/>
        <v>49.29</v>
      </c>
      <c r="CO6" s="33">
        <f t="shared" si="10"/>
        <v>48.08</v>
      </c>
      <c r="CP6" s="33">
        <f t="shared" si="10"/>
        <v>59.9</v>
      </c>
      <c r="CQ6" s="33">
        <f t="shared" si="10"/>
        <v>59.22</v>
      </c>
      <c r="CR6" s="33">
        <f t="shared" si="10"/>
        <v>59.95</v>
      </c>
      <c r="CS6" s="33">
        <f t="shared" si="10"/>
        <v>59.6</v>
      </c>
      <c r="CT6" s="33">
        <f t="shared" si="10"/>
        <v>58.97</v>
      </c>
      <c r="CU6" s="32" t="str">
        <f>IF(CU7="","",IF(CU7="-","【-】","【"&amp;SUBSTITUTE(TEXT(CU7,"#,##0.00"),"-","△")&amp;"】"))</f>
        <v>【59.80】</v>
      </c>
      <c r="CV6" s="33">
        <f>IF(CV7="",NA(),CV7)</f>
        <v>88.65</v>
      </c>
      <c r="CW6" s="33">
        <f t="shared" ref="CW6:DE6" si="11">IF(CW7="",NA(),CW7)</f>
        <v>87.92</v>
      </c>
      <c r="CX6" s="33">
        <f t="shared" si="11"/>
        <v>87.58</v>
      </c>
      <c r="CY6" s="33">
        <f t="shared" si="11"/>
        <v>87.07</v>
      </c>
      <c r="CZ6" s="33">
        <f t="shared" si="11"/>
        <v>87.29</v>
      </c>
      <c r="DA6" s="33">
        <f t="shared" si="11"/>
        <v>92.93</v>
      </c>
      <c r="DB6" s="33">
        <f t="shared" si="11"/>
        <v>92.47</v>
      </c>
      <c r="DC6" s="33">
        <f t="shared" si="11"/>
        <v>93.11</v>
      </c>
      <c r="DD6" s="33">
        <f t="shared" si="11"/>
        <v>93.22</v>
      </c>
      <c r="DE6" s="33">
        <f t="shared" si="11"/>
        <v>92.91</v>
      </c>
      <c r="DF6" s="32" t="str">
        <f>IF(DF7="","",IF(DF7="-","【-】","【"&amp;SUBSTITUTE(TEXT(DF7,"#,##0.00"),"-","△")&amp;"】"))</f>
        <v>【89.78】</v>
      </c>
      <c r="DG6" s="33">
        <f>IF(DG7="",NA(),DG7)</f>
        <v>44.88</v>
      </c>
      <c r="DH6" s="33">
        <f t="shared" ref="DH6:DP6" si="12">IF(DH7="",NA(),DH7)</f>
        <v>45.59</v>
      </c>
      <c r="DI6" s="33">
        <f t="shared" si="12"/>
        <v>46.69</v>
      </c>
      <c r="DJ6" s="33">
        <f t="shared" si="12"/>
        <v>47.13</v>
      </c>
      <c r="DK6" s="33">
        <f t="shared" si="12"/>
        <v>49.27</v>
      </c>
      <c r="DL6" s="33">
        <f t="shared" si="12"/>
        <v>43.64</v>
      </c>
      <c r="DM6" s="33">
        <f t="shared" si="12"/>
        <v>44.6</v>
      </c>
      <c r="DN6" s="33">
        <f t="shared" si="12"/>
        <v>45.31</v>
      </c>
      <c r="DO6" s="33">
        <f t="shared" si="12"/>
        <v>45.85</v>
      </c>
      <c r="DP6" s="33">
        <f t="shared" si="12"/>
        <v>46.73</v>
      </c>
      <c r="DQ6" s="32" t="str">
        <f>IF(DQ7="","",IF(DQ7="-","【-】","【"&amp;SUBSTITUTE(TEXT(DQ7,"#,##0.00"),"-","△")&amp;"】"))</f>
        <v>【46.31】</v>
      </c>
      <c r="DR6" s="33">
        <f>IF(DR7="",NA(),DR7)</f>
        <v>32.799999999999997</v>
      </c>
      <c r="DS6" s="33">
        <f t="shared" ref="DS6:EA6" si="13">IF(DS7="",NA(),DS7)</f>
        <v>33.74</v>
      </c>
      <c r="DT6" s="33">
        <f t="shared" si="13"/>
        <v>35.29</v>
      </c>
      <c r="DU6" s="33">
        <f t="shared" si="13"/>
        <v>37.26</v>
      </c>
      <c r="DV6" s="33">
        <f t="shared" si="13"/>
        <v>43.35</v>
      </c>
      <c r="DW6" s="33">
        <f t="shared" si="13"/>
        <v>9.1</v>
      </c>
      <c r="DX6" s="33">
        <f t="shared" si="13"/>
        <v>10.91</v>
      </c>
      <c r="DY6" s="33">
        <f t="shared" si="13"/>
        <v>12.46</v>
      </c>
      <c r="DZ6" s="33">
        <f t="shared" si="13"/>
        <v>13.95</v>
      </c>
      <c r="EA6" s="33">
        <f t="shared" si="13"/>
        <v>15.33</v>
      </c>
      <c r="EB6" s="32" t="str">
        <f>IF(EB7="","",IF(EB7="-","【-】","【"&amp;SUBSTITUTE(TEXT(EB7,"#,##0.00"),"-","△")&amp;"】"))</f>
        <v>【12.42】</v>
      </c>
      <c r="EC6" s="33">
        <f>IF(EC7="",NA(),EC7)</f>
        <v>1.19</v>
      </c>
      <c r="ED6" s="33">
        <f t="shared" ref="ED6:EL6" si="14">IF(ED7="",NA(),ED7)</f>
        <v>1.01</v>
      </c>
      <c r="EE6" s="33">
        <f t="shared" si="14"/>
        <v>0.97</v>
      </c>
      <c r="EF6" s="33">
        <f t="shared" si="14"/>
        <v>1.29</v>
      </c>
      <c r="EG6" s="33">
        <f t="shared" si="14"/>
        <v>1.36</v>
      </c>
      <c r="EH6" s="33">
        <f t="shared" si="14"/>
        <v>1.06</v>
      </c>
      <c r="EI6" s="33">
        <f t="shared" si="14"/>
        <v>1.1599999999999999</v>
      </c>
      <c r="EJ6" s="33">
        <f t="shared" si="14"/>
        <v>1.22</v>
      </c>
      <c r="EK6" s="33">
        <f t="shared" si="14"/>
        <v>1.26</v>
      </c>
      <c r="EL6" s="33">
        <f t="shared" si="14"/>
        <v>1.23</v>
      </c>
      <c r="EM6" s="32" t="str">
        <f>IF(EM7="","",IF(EM7="-","【-】","【"&amp;SUBSTITUTE(TEXT(EM7,"#,##0.00"),"-","△")&amp;"】"))</f>
        <v>【0.78】</v>
      </c>
    </row>
    <row r="7" spans="1:143" s="34" customFormat="1">
      <c r="A7" s="26"/>
      <c r="B7" s="35">
        <v>2014</v>
      </c>
      <c r="C7" s="35">
        <v>271004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51.58</v>
      </c>
      <c r="O7" s="36">
        <v>100.65</v>
      </c>
      <c r="P7" s="36">
        <v>2073</v>
      </c>
      <c r="Q7" s="36">
        <v>2670766</v>
      </c>
      <c r="R7" s="36">
        <v>225.21</v>
      </c>
      <c r="S7" s="36">
        <v>11859</v>
      </c>
      <c r="T7" s="36">
        <v>2690214</v>
      </c>
      <c r="U7" s="36">
        <v>225.21</v>
      </c>
      <c r="V7" s="36">
        <v>11945.36</v>
      </c>
      <c r="W7" s="36">
        <v>112.88</v>
      </c>
      <c r="X7" s="36">
        <v>109.36</v>
      </c>
      <c r="Y7" s="36">
        <v>118.64</v>
      </c>
      <c r="Z7" s="36">
        <v>118.08</v>
      </c>
      <c r="AA7" s="36">
        <v>122.93</v>
      </c>
      <c r="AB7" s="36">
        <v>112.1</v>
      </c>
      <c r="AC7" s="36">
        <v>107.98</v>
      </c>
      <c r="AD7" s="36">
        <v>108.97</v>
      </c>
      <c r="AE7" s="36">
        <v>109.88</v>
      </c>
      <c r="AF7" s="36">
        <v>113.97</v>
      </c>
      <c r="AG7" s="36">
        <v>113.03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0.17</v>
      </c>
      <c r="AN7" s="36">
        <v>0.09</v>
      </c>
      <c r="AO7" s="36">
        <v>0.02</v>
      </c>
      <c r="AP7" s="36">
        <v>0</v>
      </c>
      <c r="AQ7" s="36">
        <v>0</v>
      </c>
      <c r="AR7" s="36">
        <v>0.81</v>
      </c>
      <c r="AS7" s="36">
        <v>330.75</v>
      </c>
      <c r="AT7" s="36">
        <v>304.70999999999998</v>
      </c>
      <c r="AU7" s="36">
        <v>277.33</v>
      </c>
      <c r="AV7" s="36">
        <v>280.39</v>
      </c>
      <c r="AW7" s="36">
        <v>141.31</v>
      </c>
      <c r="AX7" s="36">
        <v>318.06</v>
      </c>
      <c r="AY7" s="36">
        <v>309.39999999999998</v>
      </c>
      <c r="AZ7" s="36">
        <v>296.75</v>
      </c>
      <c r="BA7" s="36">
        <v>295.06</v>
      </c>
      <c r="BB7" s="36">
        <v>178.43</v>
      </c>
      <c r="BC7" s="36">
        <v>264.16000000000003</v>
      </c>
      <c r="BD7" s="36">
        <v>374.23</v>
      </c>
      <c r="BE7" s="36">
        <v>366.18</v>
      </c>
      <c r="BF7" s="36">
        <v>356.22</v>
      </c>
      <c r="BG7" s="36">
        <v>337.16</v>
      </c>
      <c r="BH7" s="36">
        <v>322.27</v>
      </c>
      <c r="BI7" s="36">
        <v>245.59</v>
      </c>
      <c r="BJ7" s="36">
        <v>243.43</v>
      </c>
      <c r="BK7" s="36">
        <v>235.04</v>
      </c>
      <c r="BL7" s="36">
        <v>226.55</v>
      </c>
      <c r="BM7" s="36">
        <v>220.35</v>
      </c>
      <c r="BN7" s="36">
        <v>283.72000000000003</v>
      </c>
      <c r="BO7" s="36">
        <v>107.49</v>
      </c>
      <c r="BP7" s="36">
        <v>103.77</v>
      </c>
      <c r="BQ7" s="36">
        <v>112.71</v>
      </c>
      <c r="BR7" s="36">
        <v>112.13</v>
      </c>
      <c r="BS7" s="36">
        <v>116.95</v>
      </c>
      <c r="BT7" s="36">
        <v>102.02</v>
      </c>
      <c r="BU7" s="36">
        <v>97.77</v>
      </c>
      <c r="BV7" s="36">
        <v>98.74</v>
      </c>
      <c r="BW7" s="36">
        <v>99.53</v>
      </c>
      <c r="BX7" s="36">
        <v>104.05</v>
      </c>
      <c r="BY7" s="36">
        <v>104.6</v>
      </c>
      <c r="BZ7" s="36">
        <v>151.11000000000001</v>
      </c>
      <c r="CA7" s="36">
        <v>155.02000000000001</v>
      </c>
      <c r="CB7" s="36">
        <v>142.19999999999999</v>
      </c>
      <c r="CC7" s="36">
        <v>143.97999999999999</v>
      </c>
      <c r="CD7" s="36">
        <v>138.43</v>
      </c>
      <c r="CE7" s="36">
        <v>176.3</v>
      </c>
      <c r="CF7" s="36">
        <v>182.63</v>
      </c>
      <c r="CG7" s="36">
        <v>180.69</v>
      </c>
      <c r="CH7" s="36">
        <v>179.62</v>
      </c>
      <c r="CI7" s="36">
        <v>171.57</v>
      </c>
      <c r="CJ7" s="36">
        <v>164.21</v>
      </c>
      <c r="CK7" s="36">
        <v>50.1</v>
      </c>
      <c r="CL7" s="36">
        <v>49.8</v>
      </c>
      <c r="CM7" s="36">
        <v>49.45</v>
      </c>
      <c r="CN7" s="36">
        <v>49.29</v>
      </c>
      <c r="CO7" s="36">
        <v>48.08</v>
      </c>
      <c r="CP7" s="36">
        <v>59.9</v>
      </c>
      <c r="CQ7" s="36">
        <v>59.22</v>
      </c>
      <c r="CR7" s="36">
        <v>59.95</v>
      </c>
      <c r="CS7" s="36">
        <v>59.6</v>
      </c>
      <c r="CT7" s="36">
        <v>58.97</v>
      </c>
      <c r="CU7" s="36">
        <v>59.8</v>
      </c>
      <c r="CV7" s="36">
        <v>88.65</v>
      </c>
      <c r="CW7" s="36">
        <v>87.92</v>
      </c>
      <c r="CX7" s="36">
        <v>87.58</v>
      </c>
      <c r="CY7" s="36">
        <v>87.07</v>
      </c>
      <c r="CZ7" s="36">
        <v>87.29</v>
      </c>
      <c r="DA7" s="36">
        <v>92.93</v>
      </c>
      <c r="DB7" s="36">
        <v>92.47</v>
      </c>
      <c r="DC7" s="36">
        <v>93.11</v>
      </c>
      <c r="DD7" s="36">
        <v>93.22</v>
      </c>
      <c r="DE7" s="36">
        <v>92.91</v>
      </c>
      <c r="DF7" s="36">
        <v>89.78</v>
      </c>
      <c r="DG7" s="36">
        <v>44.88</v>
      </c>
      <c r="DH7" s="36">
        <v>45.59</v>
      </c>
      <c r="DI7" s="36">
        <v>46.69</v>
      </c>
      <c r="DJ7" s="36">
        <v>47.13</v>
      </c>
      <c r="DK7" s="36">
        <v>49.27</v>
      </c>
      <c r="DL7" s="36">
        <v>43.64</v>
      </c>
      <c r="DM7" s="36">
        <v>44.6</v>
      </c>
      <c r="DN7" s="36">
        <v>45.31</v>
      </c>
      <c r="DO7" s="36">
        <v>45.85</v>
      </c>
      <c r="DP7" s="36">
        <v>46.73</v>
      </c>
      <c r="DQ7" s="36">
        <v>46.31</v>
      </c>
      <c r="DR7" s="36">
        <v>32.799999999999997</v>
      </c>
      <c r="DS7" s="36">
        <v>33.74</v>
      </c>
      <c r="DT7" s="36">
        <v>35.29</v>
      </c>
      <c r="DU7" s="36">
        <v>37.26</v>
      </c>
      <c r="DV7" s="36">
        <v>43.35</v>
      </c>
      <c r="DW7" s="36">
        <v>9.1</v>
      </c>
      <c r="DX7" s="36">
        <v>10.91</v>
      </c>
      <c r="DY7" s="36">
        <v>12.46</v>
      </c>
      <c r="DZ7" s="36">
        <v>13.95</v>
      </c>
      <c r="EA7" s="36">
        <v>15.33</v>
      </c>
      <c r="EB7" s="36">
        <v>12.42</v>
      </c>
      <c r="EC7" s="36">
        <v>1.19</v>
      </c>
      <c r="ED7" s="36">
        <v>1.01</v>
      </c>
      <c r="EE7" s="36">
        <v>0.97</v>
      </c>
      <c r="EF7" s="36">
        <v>1.29</v>
      </c>
      <c r="EG7" s="36">
        <v>1.36</v>
      </c>
      <c r="EH7" s="36">
        <v>1.06</v>
      </c>
      <c r="EI7" s="36">
        <v>1.1599999999999999</v>
      </c>
      <c r="EJ7" s="36">
        <v>1.22</v>
      </c>
      <c r="EK7" s="36">
        <v>1.26</v>
      </c>
      <c r="EL7" s="36">
        <v>1.23</v>
      </c>
      <c r="EM7" s="36">
        <v>0.78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40179</v>
      </c>
      <c r="C10" s="40">
        <f>DATEVALUE($B$6-3&amp;"年1月1日")</f>
        <v>40544</v>
      </c>
      <c r="D10" s="40">
        <f>DATEVALUE($B$6-2&amp;"年1月1日")</f>
        <v>40909</v>
      </c>
      <c r="E10" s="40">
        <f>DATEVALUE($B$6-1&amp;"年1月1日")</f>
        <v>41275</v>
      </c>
      <c r="F10" s="40">
        <f>DATEVALUE($B$6&amp;"年1月1日")</f>
        <v>41640</v>
      </c>
    </row>
  </sheetData>
  <mergeCells count="14">
    <mergeCell ref="BD4:BN4"/>
    <mergeCell ref="BO4:BY4"/>
    <mergeCell ref="BZ4:CJ4"/>
    <mergeCell ref="CK4:CU4"/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testserver</cp:lastModifiedBy>
  <dcterms:created xsi:type="dcterms:W3CDTF">2016-02-03T07:23:53Z</dcterms:created>
  <dcterms:modified xsi:type="dcterms:W3CDTF">2018-02-27T07:11:57Z</dcterms:modified>
</cp:coreProperties>
</file>