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X:\経理担当共有\01_主計担当共有\05_照会回答\R7年度\00.その他組織\総務省\04_【済】公営企業に係る経営比較分析表（令和６年度決算）の分析・公表について（依頼）\⑧HP公表\②総務課へ依頼\掲載資料一式\"/>
    </mc:Choice>
  </mc:AlternateContent>
  <xr:revisionPtr revIDLastSave="0" documentId="13_ncr:1_{08C3F50C-E856-480D-B2FA-3F85B662A613}" xr6:coauthVersionLast="47" xr6:coauthVersionMax="47" xr10:uidLastSave="{00000000-0000-0000-0000-000000000000}"/>
  <workbookProtection workbookAlgorithmName="SHA-512" workbookHashValue="kxeuPy8hHIVbWLIPHSH+A3AmKGo8VQZQh7FBL7Mj5QToMZoY+USNUUdSPsztvVZJhovpt2+vW2/Yft4kOhh0dg==" workbookSaltValue="82ujg24uApjcGnCZh7C+Vw=="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AT10" i="4" s="1"/>
  <c r="U6" i="5"/>
  <c r="T6" i="5"/>
  <c r="S6" i="5"/>
  <c r="R6" i="5"/>
  <c r="Q6" i="5"/>
  <c r="P6" i="5"/>
  <c r="O6" i="5"/>
  <c r="I10" i="4" s="1"/>
  <c r="N6" i="5"/>
  <c r="M6" i="5"/>
  <c r="AD8" i="4" s="1"/>
  <c r="L6" i="5"/>
  <c r="W8" i="4" s="1"/>
  <c r="K6" i="5"/>
  <c r="P8" i="4" s="1"/>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H85" i="4"/>
  <c r="F85" i="4"/>
  <c r="E85" i="4"/>
  <c r="AL10" i="4"/>
  <c r="W10" i="4"/>
  <c r="P10" i="4"/>
  <c r="B10" i="4"/>
  <c r="BB8" i="4"/>
  <c r="AT8" i="4"/>
  <c r="AL8" i="4"/>
  <c r="I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<sst xmlns="http://schemas.openxmlformats.org/spreadsheetml/2006/main" count="228" uniqueCount="114">
  <si>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</si>
  <si>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</si>
  <si>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</si>
  <si>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</si>
  <si>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</si>
  <si>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</si>
  <si>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</si>
  <si>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</si>
  <si>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</si>
  <si>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</si>
  <si>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</si>
  <si>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</si>
  <si>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</si>
  <si>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</si>
  <si>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</si>
  <si>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</si>
  <si>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</si>
  <si>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</si>
  <si>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</si>
  <si>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</si>
  <si>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</si>
  <si>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</si>
  <si>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</si>
  <si>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</si>
  <si>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</si>
  <si>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</si>
  <si>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</si>
  <si>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</si>
  <si>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</si>
  <si>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</si>
  <si>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</si>
  <si>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</si>
  <si>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</si>
  <si>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</si>
  <si>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</si>
  <si>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</si>
  <si>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</si>
  <si>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</si>
  <si>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</si>
  <si>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</si>
  <si>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</si>
  <si>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</si>
  <si>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</si>
  <si>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</si>
  <si>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</si>
  <si>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</si>
  <si>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</si>
  <si>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</si>
  <si>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</si>
  <si>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</si>
  <si>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</si>
  <si>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</si>
  <si>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</si>
  <si>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</si>
  <si>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</si>
  <si>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</si>
  <si>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</si>
  <si>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</si>
  <si>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</si>
  <si>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</si>
  <si>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</si>
  <si>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</si>
  <si>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</si>
  <si>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</si>
  <si>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</si>
  <si>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</si>
  <si>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</si>
  <si>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</si>
  <si>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</si>
  <si>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</si>
  <si>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</si>
  <si>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</si>
  <si>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</si>
  <si>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</si>
  <si>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</si>
  <si>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</si>
  <si>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</si>
  <si>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</si>
  <si>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</si>
  <si>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</si>
  <si>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</si>
  <si>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</si>
  <si>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</si>
  <si>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</si>
  <si>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</si>
  <si>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</si>
  <si>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</si>
  <si>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</si>
  <si>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</si>
  <si>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</si>
  <si>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</si>
  <si>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</si>
  <si>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</si>
  <si>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大阪市</t>
  </si>
  <si>
    <t>法適用</t>
  </si>
  <si>
    <t>水道事業</t>
  </si>
  <si>
    <t>末端給水事業</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</si>
  <si>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</si>
  <si>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</si>
  <si>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</si>
  <si>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</si>
  <si>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</si>
  <si>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</si>
  <si>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</si>
  <si>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</si>
  <si>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</si>
  <si>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</si>
  <si>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</si>
  <si>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</si>
  <si>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</si>
  <si>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</si>
  <si>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経常収支比率は、黒字であれば100％以上となる指標です。給水収益がコロナ禍からの回復基調により増加したことに加え、固定資産の耐用年数の経過による減価償却費の減少や、企業債の償還による支払利息の減少により改善しており、また、事業の効率的運営に努めてきた結果、類似団体と比べて高く、100％を超えています。
・②累積欠損金は発生していません。
・③流動比率は、当座の支払能力を表す指標で、100％以上であることが必要です。前年度に比べ、給水収益が増加したことなどから改善し、また類似団体と比べて高く、常に100％を上回っています。
・④企業債残高対給水収益比率は、企業債残高の規模を示す指標です。類似団体と比べて低い水準となっています。これまでの経営改革の成果から生じた自己財源を活用し、新規借入の抑制を行ったことで企業債残高が前年度に比べて減少したことに加え、前年度に比べ給水収益が増加したことから改善しています。
・⑤料金回収率は、100％以上であれば健全な指標です。令和２年度は新型コロナウイルスの影響を踏まえた水道料金の減免措置による給水収益の減少、また令和４、５年度は基本料金の減額によって給水収益が減少したことにより供給単価が低くなり、例年と比べると低い料金回収率となっていますが、類似団体と比べると高く、常に100％を上回っています。
・⑥給水原価は、有収水量（料金の対象となった水量）１㎥当たりにかかる費用を表す指標です。類似団体と比べて低い原価を維持しています。
・⑦施設利用率は、高いほど健全な指標です。類似団体と比べて低く、50％を下回る水準であり、給水能力に余裕が生じている状況となっています。
・⑧有収率は、100％に近いほど健全な指標です。さらなる有収率の向上に向けて引き続き現在の技術で検知できない配水支管等の微小漏水、基幹管路の地下漏水に対して、管路更新により漏水のある管路を削減していきます。</t>
    <phoneticPr fontId="4"/>
  </si>
  <si>
    <t>・①有形固定資産減価償却率は、資産の減価償却がどの程度進んでいるか、また、②管路経年化率は法定耐用年数を超過した管路の割合を示す指標です。
  どちらも類似団体と比べて高くなっていますが、アセットマネジメントの取組により施設の実質的な更新時期を踏まえ、必要に応じて順次更新を行っているところです。
・③管路更新率は、管路の更新ペースが把握できる指標です。直近の２か年においては、類似団体と比べて低く推移していますが、更新ペースを向上させるための取組を順次行っているところです。</t>
    <phoneticPr fontId="4"/>
  </si>
  <si>
    <t>経営の健全性・効率性の指標については、市内人口の増加及びインバウンドの影響による旅館業等での水需要の増加等により収支改善がなされ、類似団体と比べても概ね良好な状況です。
老朽化の状況の指標については、管路経年化率が類似団体と比べて高くなっており、更新率については平均を下回っています。そのため、積極的に管路更新を促進していく必要があります。
今後については、中長期的に人口減少傾向や節水意識の高まりにより給水収益の元となる水需要が引き続き減少傾向で推移していく見込みである一方、物価上昇に伴う原材料費や労務費などの経費の増加に加え、水道施設の老朽化対策や耐震化に向けた多額の投資がますます必要となることから、企業債残高対給水収益比率は悪化することが想定されます。引き続き、経営改善に取組むほか、財源確保等について検討し、持続的な事業運営を行っ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</si>
</sst>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1.1000000000000001</c:v>
                </c:pt>
                <c:pt idx="1">
                  <c:v>1</c:v>
                </c:pt>
                <c:pt idx="2">
                  <c:v>1.07</c:v>
                </c:pt>
                <c:pt idx="3">
                  <c:v>0.81</c:v>
                </c:pt>
                <c:pt idx="4">
                  <c:v>0.77</c:v>
                </c:pt>
              </c:numCache>
            </c:numRef>
          </c:val>
          <c:extLst>
            <c:ext xmlns:c16="http://schemas.microsoft.com/office/drawing/2014/chart" uri="{C3380CC4-5D6E-409C-BE32-E72D297353CC}">
              <c16:uniqueId val="{00000000-5827-49A3-8205-2B9D7975BE1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0.97</c:v>
                </c:pt>
                <c:pt idx="2">
                  <c:v>1</c:v>
                </c:pt>
                <c:pt idx="3">
                  <c:v>0.91</c:v>
                </c:pt>
                <c:pt idx="4">
                  <c:v>0.86</c:v>
                </c:pt>
              </c:numCache>
            </c:numRef>
          </c:val>
          <c:smooth val="0"/>
          <c:extLst>
            <c:ext xmlns:c16="http://schemas.microsoft.com/office/drawing/2014/chart" uri="{C3380CC4-5D6E-409C-BE32-E72D297353CC}">
              <c16:uniqueId val="{00000001-5827-49A3-8205-2B9D7975BE1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44.87</c:v>
                </c:pt>
                <c:pt idx="1">
                  <c:v>44.2</c:v>
                </c:pt>
                <c:pt idx="2">
                  <c:v>44.7</c:v>
                </c:pt>
                <c:pt idx="3">
                  <c:v>44.57</c:v>
                </c:pt>
                <c:pt idx="4">
                  <c:v>46.27</c:v>
                </c:pt>
              </c:numCache>
            </c:numRef>
          </c:val>
          <c:extLst>
            <c:ext xmlns:c16="http://schemas.microsoft.com/office/drawing/2014/chart" uri="{C3380CC4-5D6E-409C-BE32-E72D297353CC}">
              <c16:uniqueId val="{00000000-90A2-4A57-9C6D-77F14293DDE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59.37</c:v>
                </c:pt>
                <c:pt idx="1">
                  <c:v>58.84</c:v>
                </c:pt>
                <c:pt idx="2">
                  <c:v>58.91</c:v>
                </c:pt>
                <c:pt idx="3">
                  <c:v>58.89</c:v>
                </c:pt>
                <c:pt idx="4">
                  <c:v>59.38</c:v>
                </c:pt>
              </c:numCache>
            </c:numRef>
          </c:val>
          <c:smooth val="0"/>
          <c:extLst>
            <c:ext xmlns:c16="http://schemas.microsoft.com/office/drawing/2014/chart" uri="{C3380CC4-5D6E-409C-BE32-E72D297353CC}">
              <c16:uniqueId val="{00000001-90A2-4A57-9C6D-77F14293DDE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90.86</c:v>
                </c:pt>
                <c:pt idx="1">
                  <c:v>91.54</c:v>
                </c:pt>
                <c:pt idx="2">
                  <c:v>91.58</c:v>
                </c:pt>
                <c:pt idx="3">
                  <c:v>92.05</c:v>
                </c:pt>
                <c:pt idx="4">
                  <c:v>91.98</c:v>
                </c:pt>
              </c:numCache>
            </c:numRef>
          </c:val>
          <c:extLst>
            <c:ext xmlns:c16="http://schemas.microsoft.com/office/drawing/2014/chart" uri="{C3380CC4-5D6E-409C-BE32-E72D297353CC}">
              <c16:uniqueId val="{00000000-68AC-4689-8826-4FB2F3FC672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93.68</c:v>
                </c:pt>
                <c:pt idx="1">
                  <c:v>94.13</c:v>
                </c:pt>
                <c:pt idx="2">
                  <c:v>93.84</c:v>
                </c:pt>
                <c:pt idx="3">
                  <c:v>93.56</c:v>
                </c:pt>
                <c:pt idx="4">
                  <c:v>93.7</c:v>
                </c:pt>
              </c:numCache>
            </c:numRef>
          </c:val>
          <c:smooth val="0"/>
          <c:extLst>
            <c:ext xmlns:c16="http://schemas.microsoft.com/office/drawing/2014/chart" uri="{C3380CC4-5D6E-409C-BE32-E72D297353CC}">
              <c16:uniqueId val="{00000001-68AC-4689-8826-4FB2F3FC672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107.69</c:v>
                </c:pt>
                <c:pt idx="1">
                  <c:v>117.62</c:v>
                </c:pt>
                <c:pt idx="2">
                  <c:v>114.63</c:v>
                </c:pt>
                <c:pt idx="3">
                  <c:v>118.26</c:v>
                </c:pt>
                <c:pt idx="4">
                  <c:v>119.99</c:v>
                </c:pt>
              </c:numCache>
            </c:numRef>
          </c:val>
          <c:extLst>
            <c:ext xmlns:c16="http://schemas.microsoft.com/office/drawing/2014/chart" uri="{C3380CC4-5D6E-409C-BE32-E72D297353CC}">
              <c16:uniqueId val="{00000000-3EED-4081-BE45-57769C22EC2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108.59</c:v>
                </c:pt>
                <c:pt idx="1">
                  <c:v>110.89</c:v>
                </c:pt>
                <c:pt idx="2">
                  <c:v>107.97</c:v>
                </c:pt>
                <c:pt idx="3">
                  <c:v>106.75</c:v>
                </c:pt>
                <c:pt idx="4">
                  <c:v>106.39</c:v>
                </c:pt>
              </c:numCache>
            </c:numRef>
          </c:val>
          <c:smooth val="0"/>
          <c:extLst>
            <c:ext xmlns:c16="http://schemas.microsoft.com/office/drawing/2014/chart" uri="{C3380CC4-5D6E-409C-BE32-E72D297353CC}">
              <c16:uniqueId val="{00000001-3EED-4081-BE45-57769C22EC2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54.25</c:v>
                </c:pt>
                <c:pt idx="1">
                  <c:v>55.19</c:v>
                </c:pt>
                <c:pt idx="2">
                  <c:v>54.25</c:v>
                </c:pt>
                <c:pt idx="3">
                  <c:v>54.89</c:v>
                </c:pt>
                <c:pt idx="4">
                  <c:v>55.61</c:v>
                </c:pt>
              </c:numCache>
            </c:numRef>
          </c:val>
          <c:extLst>
            <c:ext xmlns:c16="http://schemas.microsoft.com/office/drawing/2014/chart" uri="{C3380CC4-5D6E-409C-BE32-E72D297353CC}">
              <c16:uniqueId val="{00000000-5D1C-4EF0-BEAD-7C2027186F6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50.32</c:v>
                </c:pt>
                <c:pt idx="1">
                  <c:v>50.93</c:v>
                </c:pt>
                <c:pt idx="2">
                  <c:v>51.24</c:v>
                </c:pt>
                <c:pt idx="3">
                  <c:v>51.59</c:v>
                </c:pt>
                <c:pt idx="4">
                  <c:v>51.71</c:v>
                </c:pt>
              </c:numCache>
            </c:numRef>
          </c:val>
          <c:smooth val="0"/>
          <c:extLst>
            <c:ext xmlns:c16="http://schemas.microsoft.com/office/drawing/2014/chart" uri="{C3380CC4-5D6E-409C-BE32-E72D297353CC}">
              <c16:uniqueId val="{00000001-5D1C-4EF0-BEAD-7C2027186F6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50.99</c:v>
                </c:pt>
                <c:pt idx="1">
                  <c:v>51.81</c:v>
                </c:pt>
                <c:pt idx="2">
                  <c:v>52.41</c:v>
                </c:pt>
                <c:pt idx="3">
                  <c:v>52.35</c:v>
                </c:pt>
                <c:pt idx="4">
                  <c:v>52.64</c:v>
                </c:pt>
              </c:numCache>
            </c:numRef>
          </c:val>
          <c:extLst>
            <c:ext xmlns:c16="http://schemas.microsoft.com/office/drawing/2014/chart" uri="{C3380CC4-5D6E-409C-BE32-E72D297353CC}">
              <c16:uniqueId val="{00000000-481D-4410-B85B-0606458CEF4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24.26</c:v>
                </c:pt>
                <c:pt idx="1">
                  <c:v>25.55</c:v>
                </c:pt>
                <c:pt idx="2">
                  <c:v>26.73</c:v>
                </c:pt>
                <c:pt idx="3">
                  <c:v>28.09</c:v>
                </c:pt>
                <c:pt idx="4">
                  <c:v>29.51</c:v>
                </c:pt>
              </c:numCache>
            </c:numRef>
          </c:val>
          <c:smooth val="0"/>
          <c:extLst>
            <c:ext xmlns:c16="http://schemas.microsoft.com/office/drawing/2014/chart" uri="{C3380CC4-5D6E-409C-BE32-E72D297353CC}">
              <c16:uniqueId val="{00000001-481D-4410-B85B-0606458CEF4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B54-4568-826F-CEE1EC76EA7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B54-4568-826F-CEE1EC76EA7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146.69999999999999</c:v>
                </c:pt>
                <c:pt idx="1">
                  <c:v>149.52000000000001</c:v>
                </c:pt>
                <c:pt idx="2">
                  <c:v>146.62</c:v>
                </c:pt>
                <c:pt idx="3">
                  <c:v>164.83</c:v>
                </c:pt>
                <c:pt idx="4">
                  <c:v>193.93</c:v>
                </c:pt>
              </c:numCache>
            </c:numRef>
          </c:val>
          <c:extLst>
            <c:ext xmlns:c16="http://schemas.microsoft.com/office/drawing/2014/chart" uri="{C3380CC4-5D6E-409C-BE32-E72D297353CC}">
              <c16:uniqueId val="{00000000-4554-42E7-8896-42F855325E7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170.76</c:v>
                </c:pt>
                <c:pt idx="1">
                  <c:v>169.11</c:v>
                </c:pt>
                <c:pt idx="2">
                  <c:v>157.01</c:v>
                </c:pt>
                <c:pt idx="3">
                  <c:v>147.65</c:v>
                </c:pt>
                <c:pt idx="4">
                  <c:v>150.03</c:v>
                </c:pt>
              </c:numCache>
            </c:numRef>
          </c:val>
          <c:smooth val="0"/>
          <c:extLst>
            <c:ext xmlns:c16="http://schemas.microsoft.com/office/drawing/2014/chart" uri="{C3380CC4-5D6E-409C-BE32-E72D297353CC}">
              <c16:uniqueId val="{00000001-4554-42E7-8896-42F855325E7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222.57</c:v>
                </c:pt>
                <c:pt idx="1">
                  <c:v>191.25</c:v>
                </c:pt>
                <c:pt idx="2">
                  <c:v>191.86</c:v>
                </c:pt>
                <c:pt idx="3">
                  <c:v>181.93</c:v>
                </c:pt>
                <c:pt idx="4">
                  <c:v>151.97999999999999</c:v>
                </c:pt>
              </c:numCache>
            </c:numRef>
          </c:val>
          <c:extLst>
            <c:ext xmlns:c16="http://schemas.microsoft.com/office/drawing/2014/chart" uri="{C3380CC4-5D6E-409C-BE32-E72D297353CC}">
              <c16:uniqueId val="{00000000-0C6F-4A95-B86C-5E1F57F0734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200.12</c:v>
                </c:pt>
                <c:pt idx="1">
                  <c:v>194.42</c:v>
                </c:pt>
                <c:pt idx="2">
                  <c:v>195.5</c:v>
                </c:pt>
                <c:pt idx="3">
                  <c:v>195.64</c:v>
                </c:pt>
                <c:pt idx="4">
                  <c:v>199.14</c:v>
                </c:pt>
              </c:numCache>
            </c:numRef>
          </c:val>
          <c:smooth val="0"/>
          <c:extLst>
            <c:ext xmlns:c16="http://schemas.microsoft.com/office/drawing/2014/chart" uri="{C3380CC4-5D6E-409C-BE32-E72D297353CC}">
              <c16:uniqueId val="{00000001-0C6F-4A95-B86C-5E1F57F0734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101.27</c:v>
                </c:pt>
                <c:pt idx="1">
                  <c:v>111.68</c:v>
                </c:pt>
                <c:pt idx="2">
                  <c:v>100.17</c:v>
                </c:pt>
                <c:pt idx="3">
                  <c:v>103.61</c:v>
                </c:pt>
                <c:pt idx="4">
                  <c:v>112.47</c:v>
                </c:pt>
              </c:numCache>
            </c:numRef>
          </c:val>
          <c:extLst>
            <c:ext xmlns:c16="http://schemas.microsoft.com/office/drawing/2014/chart" uri="{C3380CC4-5D6E-409C-BE32-E72D297353CC}">
              <c16:uniqueId val="{00000000-CED2-4786-A22B-DA2A3B03D71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98.26</c:v>
                </c:pt>
                <c:pt idx="1">
                  <c:v>100.4</c:v>
                </c:pt>
                <c:pt idx="2">
                  <c:v>96.51</c:v>
                </c:pt>
                <c:pt idx="3">
                  <c:v>95.29</c:v>
                </c:pt>
                <c:pt idx="4">
                  <c:v>95.27</c:v>
                </c:pt>
              </c:numCache>
            </c:numRef>
          </c:val>
          <c:smooth val="0"/>
          <c:extLst>
            <c:ext xmlns:c16="http://schemas.microsoft.com/office/drawing/2014/chart" uri="{C3380CC4-5D6E-409C-BE32-E72D297353CC}">
              <c16:uniqueId val="{00000001-CED2-4786-A22B-DA2A3B03D71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134.59</c:v>
                </c:pt>
                <c:pt idx="1">
                  <c:v>133.66999999999999</c:v>
                </c:pt>
                <c:pt idx="2">
                  <c:v>141.46</c:v>
                </c:pt>
                <c:pt idx="3">
                  <c:v>140.32</c:v>
                </c:pt>
                <c:pt idx="4">
                  <c:v>141.22999999999999</c:v>
                </c:pt>
              </c:numCache>
            </c:numRef>
          </c:val>
          <c:extLst>
            <c:ext xmlns:c16="http://schemas.microsoft.com/office/drawing/2014/chart" uri="{C3380CC4-5D6E-409C-BE32-E72D297353CC}">
              <c16:uniqueId val="{00000000-0919-4A7C-B8FE-375212B51B9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172.33</c:v>
                </c:pt>
                <c:pt idx="1">
                  <c:v>172.8</c:v>
                </c:pt>
                <c:pt idx="2">
                  <c:v>180.94</c:v>
                </c:pt>
                <c:pt idx="3">
                  <c:v>186.56</c:v>
                </c:pt>
                <c:pt idx="4">
                  <c:v>189.6</c:v>
                </c:pt>
              </c:numCache>
            </c:numRef>
          </c:val>
          <c:smooth val="0"/>
          <c:extLst>
            <c:ext xmlns:c16="http://schemas.microsoft.com/office/drawing/2014/chart" uri="{C3380CC4-5D6E-409C-BE32-E72D297353CC}">
              <c16:uniqueId val="{00000001-0919-4A7C-B8FE-375212B51B9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AM36" sqref="AM36"/>
    </sheetView>
  </sheetViews>
  <sheetFormatPr defaultColWidth="2.625" defaultRowHeight="13.5" x14ac:dyDescent="0.15"/>
  <cols>
    <col min="1" max="1" width="2.625" customWidth="1"/>
    <col min="2" max="62" width="3.8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大阪府　大阪市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政令市等</v>
      </c>
      <c r="X8" s="74"/>
      <c r="Y8" s="74"/>
      <c r="Z8" s="74"/>
      <c r="AA8" s="74"/>
      <c r="AB8" s="74"/>
      <c r="AC8" s="74"/>
      <c r="AD8" s="74" t="str">
        <f>データ!$M$6</f>
        <v>自治体職員</v>
      </c>
      <c r="AE8" s="74"/>
      <c r="AF8" s="74"/>
      <c r="AG8" s="74"/>
      <c r="AH8" s="74"/>
      <c r="AI8" s="74"/>
      <c r="AJ8" s="74"/>
      <c r="AK8" s="2"/>
      <c r="AL8" s="65">
        <f>データ!$R$6</f>
        <v>2778917</v>
      </c>
      <c r="AM8" s="65"/>
      <c r="AN8" s="65"/>
      <c r="AO8" s="65"/>
      <c r="AP8" s="65"/>
      <c r="AQ8" s="65"/>
      <c r="AR8" s="65"/>
      <c r="AS8" s="65"/>
      <c r="AT8" s="36">
        <f>データ!$S$6</f>
        <v>225.34</v>
      </c>
      <c r="AU8" s="37"/>
      <c r="AV8" s="37"/>
      <c r="AW8" s="37"/>
      <c r="AX8" s="37"/>
      <c r="AY8" s="37"/>
      <c r="AZ8" s="37"/>
      <c r="BA8" s="37"/>
      <c r="BB8" s="54">
        <f>データ!$T$6</f>
        <v>12332.11</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74.2</v>
      </c>
      <c r="J10" s="37"/>
      <c r="K10" s="37"/>
      <c r="L10" s="37"/>
      <c r="M10" s="37"/>
      <c r="N10" s="37"/>
      <c r="O10" s="64"/>
      <c r="P10" s="54">
        <f>データ!$P$6</f>
        <v>100.58</v>
      </c>
      <c r="Q10" s="54"/>
      <c r="R10" s="54"/>
      <c r="S10" s="54"/>
      <c r="T10" s="54"/>
      <c r="U10" s="54"/>
      <c r="V10" s="54"/>
      <c r="W10" s="65">
        <f>データ!$Q$6</f>
        <v>2112</v>
      </c>
      <c r="X10" s="65"/>
      <c r="Y10" s="65"/>
      <c r="Z10" s="65"/>
      <c r="AA10" s="65"/>
      <c r="AB10" s="65"/>
      <c r="AC10" s="65"/>
      <c r="AD10" s="2"/>
      <c r="AE10" s="2"/>
      <c r="AF10" s="2"/>
      <c r="AG10" s="2"/>
      <c r="AH10" s="2"/>
      <c r="AI10" s="2"/>
      <c r="AJ10" s="2"/>
      <c r="AK10" s="2"/>
      <c r="AL10" s="65">
        <f>データ!$U$6</f>
        <v>2800023</v>
      </c>
      <c r="AM10" s="65"/>
      <c r="AN10" s="65"/>
      <c r="AO10" s="65"/>
      <c r="AP10" s="65"/>
      <c r="AQ10" s="65"/>
      <c r="AR10" s="65"/>
      <c r="AS10" s="65"/>
      <c r="AT10" s="36">
        <f>データ!$V$6</f>
        <v>225.34</v>
      </c>
      <c r="AU10" s="37"/>
      <c r="AV10" s="37"/>
      <c r="AW10" s="37"/>
      <c r="AX10" s="37"/>
      <c r="AY10" s="37"/>
      <c r="AZ10" s="37"/>
      <c r="BA10" s="37"/>
      <c r="BB10" s="54">
        <f>データ!$W$6</f>
        <v>12425.77</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75.7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112</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113</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40.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t1AjGju2DZ1uymkXYtQeIf4nr9VhV2GRHZHqW9KXqZiOcKNemBoi0Qrp1unw8eAoodVcC0P/7xI//02l7YgvVA==" saltValue="IgegaZWC34vrVU0a32Hbjg==" spinCount="100000" sheet="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topLeftCell="DY1" workbookViewId="0">
      <selection activeCell="EH8" sqref="EH8"/>
    </sheetView>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271004</v>
      </c>
      <c r="D6" s="20">
        <f t="shared" si="3"/>
        <v>46</v>
      </c>
      <c r="E6" s="20">
        <f t="shared" si="3"/>
        <v>1</v>
      </c>
      <c r="F6" s="20">
        <f t="shared" si="3"/>
        <v>0</v>
      </c>
      <c r="G6" s="20">
        <f t="shared" si="3"/>
        <v>1</v>
      </c>
      <c r="H6" s="20" t="str">
        <f t="shared" si="3"/>
        <v>大阪府　大阪市</v>
      </c>
      <c r="I6" s="20" t="str">
        <f t="shared" si="3"/>
        <v>法適用</v>
      </c>
      <c r="J6" s="20" t="str">
        <f t="shared" si="3"/>
        <v>水道事業</v>
      </c>
      <c r="K6" s="20" t="str">
        <f t="shared" si="3"/>
        <v>末端給水事業</v>
      </c>
      <c r="L6" s="20" t="str">
        <f t="shared" si="3"/>
        <v>政令市等</v>
      </c>
      <c r="M6" s="20" t="str">
        <f t="shared" si="3"/>
        <v>自治体職員</v>
      </c>
      <c r="N6" s="21" t="str">
        <f t="shared" si="3"/>
        <v>-</v>
      </c>
      <c r="O6" s="21">
        <f t="shared" si="3"/>
        <v>74.2</v>
      </c>
      <c r="P6" s="21">
        <f t="shared" si="3"/>
        <v>100.58</v>
      </c>
      <c r="Q6" s="21">
        <f t="shared" si="3"/>
        <v>2112</v>
      </c>
      <c r="R6" s="21">
        <f t="shared" si="3"/>
        <v>2778917</v>
      </c>
      <c r="S6" s="21">
        <f t="shared" si="3"/>
        <v>225.34</v>
      </c>
      <c r="T6" s="21">
        <f t="shared" si="3"/>
        <v>12332.11</v>
      </c>
      <c r="U6" s="21">
        <f t="shared" si="3"/>
        <v>2800023</v>
      </c>
      <c r="V6" s="21">
        <f t="shared" si="3"/>
        <v>225.34</v>
      </c>
      <c r="W6" s="21">
        <f t="shared" si="3"/>
        <v>12425.77</v>
      </c>
      <c r="X6" s="22">
        <f>IF(X7="",NA(),X7)</f>
        <v>107.69</v>
      </c>
      <c r="Y6" s="22">
        <f t="shared" ref="Y6:AG6" si="4">IF(Y7="",NA(),Y7)</f>
        <v>117.62</v>
      </c>
      <c r="Z6" s="22">
        <f t="shared" si="4"/>
        <v>114.63</v>
      </c>
      <c r="AA6" s="22">
        <f t="shared" si="4"/>
        <v>118.26</v>
      </c>
      <c r="AB6" s="22">
        <f t="shared" si="4"/>
        <v>119.99</v>
      </c>
      <c r="AC6" s="22">
        <f t="shared" si="4"/>
        <v>108.59</v>
      </c>
      <c r="AD6" s="22">
        <f t="shared" si="4"/>
        <v>110.89</v>
      </c>
      <c r="AE6" s="22">
        <f t="shared" si="4"/>
        <v>107.97</v>
      </c>
      <c r="AF6" s="22">
        <f t="shared" si="4"/>
        <v>106.75</v>
      </c>
      <c r="AG6" s="22">
        <f t="shared" si="4"/>
        <v>106.39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【1.61】</v>
      </c>
      <c r="AT6" s="22">
        <f>IF(AT7="",NA(),AT7)</f>
        <v>146.69999999999999</v>
      </c>
      <c r="AU6" s="22">
        <f t="shared" ref="AU6:BC6" si="6">IF(AU7="",NA(),AU7)</f>
        <v>149.52000000000001</v>
      </c>
      <c r="AV6" s="22">
        <f t="shared" si="6"/>
        <v>146.62</v>
      </c>
      <c r="AW6" s="22">
        <f t="shared" si="6"/>
        <v>164.83</v>
      </c>
      <c r="AX6" s="22">
        <f t="shared" si="6"/>
        <v>193.93</v>
      </c>
      <c r="AY6" s="22">
        <f t="shared" si="6"/>
        <v>170.76</v>
      </c>
      <c r="AZ6" s="22">
        <f t="shared" si="6"/>
        <v>169.11</v>
      </c>
      <c r="BA6" s="22">
        <f t="shared" si="6"/>
        <v>157.01</v>
      </c>
      <c r="BB6" s="22">
        <f t="shared" si="6"/>
        <v>147.65</v>
      </c>
      <c r="BC6" s="22">
        <f t="shared" si="6"/>
        <v>150.03</v>
      </c>
      <c r="BD6" s="21" t="str">
        <f>IF(BD7="","",IF(BD7="-","【-】","【"&amp;SUBSTITUTE(TEXT(BD7,"#,##0.00"),"-","△")&amp;"】"))</f>
        <v>【239.69】</v>
      </c>
      <c r="BE6" s="22">
        <f>IF(BE7="",NA(),BE7)</f>
        <v>222.57</v>
      </c>
      <c r="BF6" s="22">
        <f t="shared" ref="BF6:BN6" si="7">IF(BF7="",NA(),BF7)</f>
        <v>191.25</v>
      </c>
      <c r="BG6" s="22">
        <f t="shared" si="7"/>
        <v>191.86</v>
      </c>
      <c r="BH6" s="22">
        <f t="shared" si="7"/>
        <v>181.93</v>
      </c>
      <c r="BI6" s="22">
        <f t="shared" si="7"/>
        <v>151.97999999999999</v>
      </c>
      <c r="BJ6" s="22">
        <f t="shared" si="7"/>
        <v>200.12</v>
      </c>
      <c r="BK6" s="22">
        <f t="shared" si="7"/>
        <v>194.42</v>
      </c>
      <c r="BL6" s="22">
        <f t="shared" si="7"/>
        <v>195.5</v>
      </c>
      <c r="BM6" s="22">
        <f t="shared" si="7"/>
        <v>195.64</v>
      </c>
      <c r="BN6" s="22">
        <f t="shared" si="7"/>
        <v>199.14</v>
      </c>
      <c r="BO6" s="21" t="str">
        <f>IF(BO7="","",IF(BO7="-","【-】","【"&amp;SUBSTITUTE(TEXT(BO7,"#,##0.00"),"-","△")&amp;"】"))</f>
        <v>【264.86】</v>
      </c>
      <c r="BP6" s="22">
        <f>IF(BP7="",NA(),BP7)</f>
        <v>101.27</v>
      </c>
      <c r="BQ6" s="22">
        <f t="shared" ref="BQ6:BY6" si="8">IF(BQ7="",NA(),BQ7)</f>
        <v>111.68</v>
      </c>
      <c r="BR6" s="22">
        <f t="shared" si="8"/>
        <v>100.17</v>
      </c>
      <c r="BS6" s="22">
        <f t="shared" si="8"/>
        <v>103.61</v>
      </c>
      <c r="BT6" s="22">
        <f t="shared" si="8"/>
        <v>112.47</v>
      </c>
      <c r="BU6" s="22">
        <f t="shared" si="8"/>
        <v>98.26</v>
      </c>
      <c r="BV6" s="22">
        <f t="shared" si="8"/>
        <v>100.4</v>
      </c>
      <c r="BW6" s="22">
        <f t="shared" si="8"/>
        <v>96.51</v>
      </c>
      <c r="BX6" s="22">
        <f t="shared" si="8"/>
        <v>95.29</v>
      </c>
      <c r="BY6" s="22">
        <f t="shared" si="8"/>
        <v>95.27</v>
      </c>
      <c r="BZ6" s="21" t="str">
        <f>IF(BZ7="","",IF(BZ7="-","【-】","【"&amp;SUBSTITUTE(TEXT(BZ7,"#,##0.00"),"-","△")&amp;"】"))</f>
        <v>【97.59】</v>
      </c>
      <c r="CA6" s="22">
        <f>IF(CA7="",NA(),CA7)</f>
        <v>134.59</v>
      </c>
      <c r="CB6" s="22">
        <f t="shared" ref="CB6:CJ6" si="9">IF(CB7="",NA(),CB7)</f>
        <v>133.66999999999999</v>
      </c>
      <c r="CC6" s="22">
        <f t="shared" si="9"/>
        <v>141.46</v>
      </c>
      <c r="CD6" s="22">
        <f t="shared" si="9"/>
        <v>140.32</v>
      </c>
      <c r="CE6" s="22">
        <f t="shared" si="9"/>
        <v>141.22999999999999</v>
      </c>
      <c r="CF6" s="22">
        <f t="shared" si="9"/>
        <v>172.33</v>
      </c>
      <c r="CG6" s="22">
        <f t="shared" si="9"/>
        <v>172.8</v>
      </c>
      <c r="CH6" s="22">
        <f t="shared" si="9"/>
        <v>180.94</v>
      </c>
      <c r="CI6" s="22">
        <f t="shared" si="9"/>
        <v>186.56</v>
      </c>
      <c r="CJ6" s="22">
        <f t="shared" si="9"/>
        <v>189.6</v>
      </c>
      <c r="CK6" s="21" t="str">
        <f>IF(CK7="","",IF(CK7="-","【-】","【"&amp;SUBSTITUTE(TEXT(CK7,"#,##0.00"),"-","△")&amp;"】"))</f>
        <v>【181.66】</v>
      </c>
      <c r="CL6" s="22">
        <f>IF(CL7="",NA(),CL7)</f>
        <v>44.87</v>
      </c>
      <c r="CM6" s="22">
        <f t="shared" ref="CM6:CU6" si="10">IF(CM7="",NA(),CM7)</f>
        <v>44.2</v>
      </c>
      <c r="CN6" s="22">
        <f t="shared" si="10"/>
        <v>44.7</v>
      </c>
      <c r="CO6" s="22">
        <f t="shared" si="10"/>
        <v>44.57</v>
      </c>
      <c r="CP6" s="22">
        <f t="shared" si="10"/>
        <v>46.27</v>
      </c>
      <c r="CQ6" s="22">
        <f t="shared" si="10"/>
        <v>59.37</v>
      </c>
      <c r="CR6" s="22">
        <f t="shared" si="10"/>
        <v>58.84</v>
      </c>
      <c r="CS6" s="22">
        <f t="shared" si="10"/>
        <v>58.91</v>
      </c>
      <c r="CT6" s="22">
        <f t="shared" si="10"/>
        <v>58.89</v>
      </c>
      <c r="CU6" s="22">
        <f t="shared" si="10"/>
        <v>59.38</v>
      </c>
      <c r="CV6" s="21" t="str">
        <f>IF(CV7="","",IF(CV7="-","【-】","【"&amp;SUBSTITUTE(TEXT(CV7,"#,##0.00"),"-","△")&amp;"】"))</f>
        <v>【60.21】</v>
      </c>
      <c r="CW6" s="22">
        <f>IF(CW7="",NA(),CW7)</f>
        <v>90.86</v>
      </c>
      <c r="CX6" s="22">
        <f t="shared" ref="CX6:DF6" si="11">IF(CX7="",NA(),CX7)</f>
        <v>91.54</v>
      </c>
      <c r="CY6" s="22">
        <f t="shared" si="11"/>
        <v>91.58</v>
      </c>
      <c r="CZ6" s="22">
        <f t="shared" si="11"/>
        <v>92.05</v>
      </c>
      <c r="DA6" s="22">
        <f t="shared" si="11"/>
        <v>91.98</v>
      </c>
      <c r="DB6" s="22">
        <f t="shared" si="11"/>
        <v>93.68</v>
      </c>
      <c r="DC6" s="22">
        <f t="shared" si="11"/>
        <v>94.13</v>
      </c>
      <c r="DD6" s="22">
        <f t="shared" si="11"/>
        <v>93.84</v>
      </c>
      <c r="DE6" s="22">
        <f t="shared" si="11"/>
        <v>93.56</v>
      </c>
      <c r="DF6" s="22">
        <f t="shared" si="11"/>
        <v>93.7</v>
      </c>
      <c r="DG6" s="21" t="str">
        <f>IF(DG7="","",IF(DG7="-","【-】","【"&amp;SUBSTITUTE(TEXT(DG7,"#,##0.00"),"-","△")&amp;"】"))</f>
        <v>【89.21】</v>
      </c>
      <c r="DH6" s="22">
        <f>IF(DH7="",NA(),DH7)</f>
        <v>54.25</v>
      </c>
      <c r="DI6" s="22">
        <f t="shared" ref="DI6:DQ6" si="12">IF(DI7="",NA(),DI7)</f>
        <v>55.19</v>
      </c>
      <c r="DJ6" s="22">
        <f t="shared" si="12"/>
        <v>54.25</v>
      </c>
      <c r="DK6" s="22">
        <f t="shared" si="12"/>
        <v>54.89</v>
      </c>
      <c r="DL6" s="22">
        <f t="shared" si="12"/>
        <v>55.61</v>
      </c>
      <c r="DM6" s="22">
        <f t="shared" si="12"/>
        <v>50.32</v>
      </c>
      <c r="DN6" s="22">
        <f t="shared" si="12"/>
        <v>50.93</v>
      </c>
      <c r="DO6" s="22">
        <f t="shared" si="12"/>
        <v>51.24</v>
      </c>
      <c r="DP6" s="22">
        <f t="shared" si="12"/>
        <v>51.59</v>
      </c>
      <c r="DQ6" s="22">
        <f t="shared" si="12"/>
        <v>51.71</v>
      </c>
      <c r="DR6" s="21" t="str">
        <f>IF(DR7="","",IF(DR7="-","【-】","【"&amp;SUBSTITUTE(TEXT(DR7,"#,##0.00"),"-","△")&amp;"】"))</f>
        <v>【52.41】</v>
      </c>
      <c r="DS6" s="22">
        <f>IF(DS7="",NA(),DS7)</f>
        <v>50.99</v>
      </c>
      <c r="DT6" s="22">
        <f t="shared" ref="DT6:EB6" si="13">IF(DT7="",NA(),DT7)</f>
        <v>51.81</v>
      </c>
      <c r="DU6" s="22">
        <f t="shared" si="13"/>
        <v>52.41</v>
      </c>
      <c r="DV6" s="22">
        <f t="shared" si="13"/>
        <v>52.35</v>
      </c>
      <c r="DW6" s="22">
        <f t="shared" si="13"/>
        <v>52.64</v>
      </c>
      <c r="DX6" s="22">
        <f t="shared" si="13"/>
        <v>24.26</v>
      </c>
      <c r="DY6" s="22">
        <f t="shared" si="13"/>
        <v>25.55</v>
      </c>
      <c r="DZ6" s="22">
        <f t="shared" si="13"/>
        <v>26.73</v>
      </c>
      <c r="EA6" s="22">
        <f t="shared" si="13"/>
        <v>28.09</v>
      </c>
      <c r="EB6" s="22">
        <f t="shared" si="13"/>
        <v>29.51</v>
      </c>
      <c r="EC6" s="21" t="str">
        <f>IF(EC7="","",IF(EC7="-","【-】","【"&amp;SUBSTITUTE(TEXT(EC7,"#,##0.00"),"-","△")&amp;"】"))</f>
        <v>【26.78】</v>
      </c>
      <c r="ED6" s="22">
        <f>IF(ED7="",NA(),ED7)</f>
        <v>1.1000000000000001</v>
      </c>
      <c r="EE6" s="22">
        <f t="shared" ref="EE6:EM6" si="14">IF(EE7="",NA(),EE7)</f>
        <v>1</v>
      </c>
      <c r="EF6" s="22">
        <f t="shared" si="14"/>
        <v>1.07</v>
      </c>
      <c r="EG6" s="22">
        <f t="shared" si="14"/>
        <v>0.81</v>
      </c>
      <c r="EH6" s="22">
        <f t="shared" si="14"/>
        <v>0.77</v>
      </c>
      <c r="EI6" s="22">
        <f t="shared" si="14"/>
        <v>0.99</v>
      </c>
      <c r="EJ6" s="22">
        <f t="shared" si="14"/>
        <v>0.97</v>
      </c>
      <c r="EK6" s="22">
        <f t="shared" si="14"/>
        <v>1</v>
      </c>
      <c r="EL6" s="22">
        <f t="shared" si="14"/>
        <v>0.91</v>
      </c>
      <c r="EM6" s="22">
        <f t="shared" si="14"/>
        <v>0.86</v>
      </c>
      <c r="EN6" s="21" t="str">
        <f>IF(EN7="","",IF(EN7="-","【-】","【"&amp;SUBSTITUTE(TEXT(EN7,"#,##0.00"),"-","△")&amp;"】"))</f>
        <v>【0.59】</v>
      </c>
    </row>
    <row r="7" spans="1:144" s="23" customFormat="1" x14ac:dyDescent="0.15">
      <c r="A7" s="15"/>
      <c r="B7" s="24">
        <v>2024</v>
      </c>
      <c r="C7" s="24">
        <v>271004</v>
      </c>
      <c r="D7" s="24">
        <v>46</v>
      </c>
      <c r="E7" s="24">
        <v>1</v>
      </c>
      <c r="F7" s="24">
        <v>0</v>
      </c>
      <c r="G7" s="24">
        <v>1</v>
      </c>
      <c r="H7" s="24" t="s">
        <v>93</v>
      </c>
      <c r="I7" s="24" t="s">
        <v>94</v>
      </c>
      <c r="J7" s="24" t="s">
        <v>95</v>
      </c>
      <c r="K7" s="24" t="s">
        <v>96</v>
      </c>
      <c r="L7" s="24" t="s">
        <v>97</v>
      </c>
      <c r="M7" s="24" t="s">
        <v>98</v>
      </c>
      <c r="N7" s="25" t="s">
        <v>99</v>
      </c>
      <c r="O7" s="25">
        <v>74.2</v>
      </c>
      <c r="P7" s="25">
        <v>100.58</v>
      </c>
      <c r="Q7" s="25">
        <v>2112</v>
      </c>
      <c r="R7" s="25">
        <v>2778917</v>
      </c>
      <c r="S7" s="25">
        <v>225.34</v>
      </c>
      <c r="T7" s="25">
        <v>12332.11</v>
      </c>
      <c r="U7" s="25">
        <v>2800023</v>
      </c>
      <c r="V7" s="25">
        <v>225.34</v>
      </c>
      <c r="W7" s="25">
        <v>12425.77</v>
      </c>
      <c r="X7" s="25">
        <v>107.69</v>
      </c>
      <c r="Y7" s="25">
        <v>117.62</v>
      </c>
      <c r="Z7" s="25">
        <v>114.63</v>
      </c>
      <c r="AA7" s="25">
        <v>118.26</v>
      </c>
      <c r="AB7" s="25">
        <v>119.99</v>
      </c>
      <c r="AC7" s="25">
        <v>108.59</v>
      </c>
      <c r="AD7" s="25">
        <v>110.89</v>
      </c>
      <c r="AE7" s="25">
        <v>107.97</v>
      </c>
      <c r="AF7" s="25">
        <v>106.75</v>
      </c>
      <c r="AG7" s="25">
        <v>106.39</v>
      </c>
      <c r="AH7" s="25">
        <v>107.26</v>
      </c>
      <c r="AI7" s="25">
        <v>0</v>
      </c>
      <c r="AJ7" s="25">
        <v>0</v>
      </c>
      <c r="AK7" s="25">
        <v>0</v>
      </c>
      <c r="AL7" s="25">
        <v>0</v>
      </c>
      <c r="AM7" s="25">
        <v>0</v>
      </c>
      <c r="AN7" s="25">
        <v>0</v>
      </c>
      <c r="AO7" s="25">
        <v>0</v>
      </c>
      <c r="AP7" s="25">
        <v>0</v>
      </c>
      <c r="AQ7" s="25">
        <v>0</v>
      </c>
      <c r="AR7" s="25">
        <v>0</v>
      </c>
      <c r="AS7" s="25">
        <v>1.61</v>
      </c>
      <c r="AT7" s="25">
        <v>146.69999999999999</v>
      </c>
      <c r="AU7" s="25">
        <v>149.52000000000001</v>
      </c>
      <c r="AV7" s="25">
        <v>146.62</v>
      </c>
      <c r="AW7" s="25">
        <v>164.83</v>
      </c>
      <c r="AX7" s="25">
        <v>193.93</v>
      </c>
      <c r="AY7" s="25">
        <v>170.76</v>
      </c>
      <c r="AZ7" s="25">
        <v>169.11</v>
      </c>
      <c r="BA7" s="25">
        <v>157.01</v>
      </c>
      <c r="BB7" s="25">
        <v>147.65</v>
      </c>
      <c r="BC7" s="25">
        <v>150.03</v>
      </c>
      <c r="BD7" s="25">
        <v>239.69</v>
      </c>
      <c r="BE7" s="25">
        <v>222.57</v>
      </c>
      <c r="BF7" s="25">
        <v>191.25</v>
      </c>
      <c r="BG7" s="25">
        <v>191.86</v>
      </c>
      <c r="BH7" s="25">
        <v>181.93</v>
      </c>
      <c r="BI7" s="25">
        <v>151.97999999999999</v>
      </c>
      <c r="BJ7" s="25">
        <v>200.12</v>
      </c>
      <c r="BK7" s="25">
        <v>194.42</v>
      </c>
      <c r="BL7" s="25">
        <v>195.5</v>
      </c>
      <c r="BM7" s="25">
        <v>195.64</v>
      </c>
      <c r="BN7" s="25">
        <v>199.14</v>
      </c>
      <c r="BO7" s="25">
        <v>264.86</v>
      </c>
      <c r="BP7" s="25">
        <v>101.27</v>
      </c>
      <c r="BQ7" s="25">
        <v>111.68</v>
      </c>
      <c r="BR7" s="25">
        <v>100.17</v>
      </c>
      <c r="BS7" s="25">
        <v>103.61</v>
      </c>
      <c r="BT7" s="25">
        <v>112.47</v>
      </c>
      <c r="BU7" s="25">
        <v>98.26</v>
      </c>
      <c r="BV7" s="25">
        <v>100.4</v>
      </c>
      <c r="BW7" s="25">
        <v>96.51</v>
      </c>
      <c r="BX7" s="25">
        <v>95.29</v>
      </c>
      <c r="BY7" s="25">
        <v>95.27</v>
      </c>
      <c r="BZ7" s="25">
        <v>97.59</v>
      </c>
      <c r="CA7" s="25">
        <v>134.59</v>
      </c>
      <c r="CB7" s="25">
        <v>133.66999999999999</v>
      </c>
      <c r="CC7" s="25">
        <v>141.46</v>
      </c>
      <c r="CD7" s="25">
        <v>140.32</v>
      </c>
      <c r="CE7" s="25">
        <v>141.22999999999999</v>
      </c>
      <c r="CF7" s="25">
        <v>172.33</v>
      </c>
      <c r="CG7" s="25">
        <v>172.8</v>
      </c>
      <c r="CH7" s="25">
        <v>180.94</v>
      </c>
      <c r="CI7" s="25">
        <v>186.56</v>
      </c>
      <c r="CJ7" s="25">
        <v>189.6</v>
      </c>
      <c r="CK7" s="25">
        <v>181.66</v>
      </c>
      <c r="CL7" s="25">
        <v>44.87</v>
      </c>
      <c r="CM7" s="25">
        <v>44.2</v>
      </c>
      <c r="CN7" s="25">
        <v>44.7</v>
      </c>
      <c r="CO7" s="25">
        <v>44.57</v>
      </c>
      <c r="CP7" s="25">
        <v>46.27</v>
      </c>
      <c r="CQ7" s="25">
        <v>59.37</v>
      </c>
      <c r="CR7" s="25">
        <v>58.84</v>
      </c>
      <c r="CS7" s="25">
        <v>58.91</v>
      </c>
      <c r="CT7" s="25">
        <v>58.89</v>
      </c>
      <c r="CU7" s="25">
        <v>59.38</v>
      </c>
      <c r="CV7" s="25">
        <v>60.21</v>
      </c>
      <c r="CW7" s="25">
        <v>90.86</v>
      </c>
      <c r="CX7" s="25">
        <v>91.54</v>
      </c>
      <c r="CY7" s="25">
        <v>91.58</v>
      </c>
      <c r="CZ7" s="25">
        <v>92.05</v>
      </c>
      <c r="DA7" s="25">
        <v>91.98</v>
      </c>
      <c r="DB7" s="25">
        <v>93.68</v>
      </c>
      <c r="DC7" s="25">
        <v>94.13</v>
      </c>
      <c r="DD7" s="25">
        <v>93.84</v>
      </c>
      <c r="DE7" s="25">
        <v>93.56</v>
      </c>
      <c r="DF7" s="25">
        <v>93.7</v>
      </c>
      <c r="DG7" s="25">
        <v>89.21</v>
      </c>
      <c r="DH7" s="25">
        <v>54.25</v>
      </c>
      <c r="DI7" s="25">
        <v>55.19</v>
      </c>
      <c r="DJ7" s="25">
        <v>54.25</v>
      </c>
      <c r="DK7" s="25">
        <v>54.89</v>
      </c>
      <c r="DL7" s="25">
        <v>55.61</v>
      </c>
      <c r="DM7" s="25">
        <v>50.32</v>
      </c>
      <c r="DN7" s="25">
        <v>50.93</v>
      </c>
      <c r="DO7" s="25">
        <v>51.24</v>
      </c>
      <c r="DP7" s="25">
        <v>51.59</v>
      </c>
      <c r="DQ7" s="25">
        <v>51.71</v>
      </c>
      <c r="DR7" s="25">
        <v>52.41</v>
      </c>
      <c r="DS7" s="25">
        <v>50.99</v>
      </c>
      <c r="DT7" s="25">
        <v>51.81</v>
      </c>
      <c r="DU7" s="25">
        <v>52.41</v>
      </c>
      <c r="DV7" s="25">
        <v>52.35</v>
      </c>
      <c r="DW7" s="25">
        <v>52.64</v>
      </c>
      <c r="DX7" s="25">
        <v>24.26</v>
      </c>
      <c r="DY7" s="25">
        <v>25.55</v>
      </c>
      <c r="DZ7" s="25">
        <v>26.73</v>
      </c>
      <c r="EA7" s="25">
        <v>28.09</v>
      </c>
      <c r="EB7" s="25">
        <v>29.51</v>
      </c>
      <c r="EC7" s="25">
        <v>26.78</v>
      </c>
      <c r="ED7" s="25">
        <v>1.1000000000000001</v>
      </c>
      <c r="EE7" s="25">
        <v>1</v>
      </c>
      <c r="EF7" s="25">
        <v>1.07</v>
      </c>
      <c r="EG7" s="25">
        <v>0.81</v>
      </c>
      <c r="EH7" s="25">
        <v>0.77</v>
      </c>
      <c r="EI7" s="25">
        <v>0.99</v>
      </c>
      <c r="EJ7" s="25">
        <v>0.97</v>
      </c>
      <c r="EK7" s="25">
        <v>1</v>
      </c>
      <c r="EL7" s="25">
        <v>0.91</v>
      </c>
      <c r="EM7" s="25">
        <v>0.86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66E26A-4EFC-44FA-AB3D-3262622F0EA8}">
  <ds:schemaRefs>
    <ds:schemaRef ds:uri="96f7774a-1fa4-49d3-a956-75b9c85e9b43"/>
    <ds:schemaRef ds:uri="http://schemas.microsoft.com/office/2006/metadata/properties"/>
    <ds:schemaRef ds:uri="http://schemas.microsoft.com/office/2006/documentManagement/types"/>
    <ds:schemaRef ds:uri="http://purl.org/dc/terms/"/>
    <ds:schemaRef ds:uri="fd32c9f7-8932-4d07-b49b-91c8a1e26893"/>
    <ds:schemaRef ds:uri="http://purl.org/dc/dcmitype/"/>
    <ds:schemaRef ds:uri="http://schemas.openxmlformats.org/package/2006/metadata/core-properties"/>
    <ds:schemaRef ds:uri="http://purl.org/dc/elements/1.1/"/>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860183D0-9C64-47FD-9F1B-D0137B04E178}">
  <ds:schemaRefs>
    <ds:schemaRef ds:uri="http://schemas.microsoft.com/sharepoint/v3/contenttype/forms"/>
  </ds:schemaRefs>
</ds:datastoreItem>
</file>

<file path=customXml/itemProps3.xml><?xml version="1.0" encoding="utf-8"?>
<ds:datastoreItem xmlns:ds="http://schemas.openxmlformats.org/officeDocument/2006/customXml" ds:itemID="{07470E16-5422-4D4B-8FA2-3DA3678FAD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Printed>2026-03-09T06:54:37Z</cp:lastPrinted>
  <dcterms:created xsi:type="dcterms:W3CDTF">2025-12-12T09:19:32Z</dcterms:created>
  <dcterms:modified xsi:type="dcterms:W3CDTF">2026-03-17T00:52:31Z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