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3F79C3AE-8555-45D4-8ED1-5DF97EE047BB}" xr6:coauthVersionLast="47" xr6:coauthVersionMax="47" xr10:uidLastSave="{00000000-0000-0000-0000-000000000000}"/>
  <workbookProtection workbookAlgorithmName="SHA-512" workbookHashValue="RAhpGzMclnjJpm3vtcMvaqBQF2S6gutq4aTldySULtsZioCSuuGL04kMQWNUU/SIi/cV3nPJu5ynJGTz88rAWw==" workbookSaltValue="fLjtZzPSEmysHkGxwJuXVQ==" workbookSpinCount="100000" lockStructure="1"/>
  <bookViews>
    <workbookView xWindow="20370" yWindow="-183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P11" i="5" l="1"/>
  <c r="ED10" i="5"/>
  <c r="DH10" i="5"/>
  <c r="CL10" i="5"/>
  <c r="CA10" i="5"/>
  <c r="BP10" i="5"/>
  <c r="BN10" i="5"/>
  <c r="AT10" i="5"/>
  <c r="AJ10" i="5"/>
  <c r="AI10" i="5"/>
  <c r="X10" i="5"/>
  <c r="V10" i="5"/>
  <c r="F10" i="5"/>
  <c r="DI10" i="5" s="1"/>
  <c r="E10" i="5"/>
  <c r="CW10" i="5" s="1"/>
  <c r="D10" i="5"/>
  <c r="OY79" i="4" s="1"/>
  <c r="C10" i="5"/>
  <c r="CU10" i="5" s="1"/>
  <c r="B10" i="5"/>
  <c r="AF10" i="5"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CZ6" i="5"/>
  <c r="CV12" i="5" s="1"/>
  <c r="CY6" i="5"/>
  <c r="CU12" i="5" s="1"/>
  <c r="CX6" i="5"/>
  <c r="CT12" i="5" s="1"/>
  <c r="CW6" i="5"/>
  <c r="CX11" i="5" s="1"/>
  <c r="CV6" i="5"/>
  <c r="CU6" i="5"/>
  <c r="CV11" i="5" s="1"/>
  <c r="CT6" i="5"/>
  <c r="CU11" i="5" s="1"/>
  <c r="CS6" i="5"/>
  <c r="CT11" i="5" s="1"/>
  <c r="CR6" i="5"/>
  <c r="FI90" i="4" s="1"/>
  <c r="CQ6" i="5"/>
  <c r="CM12" i="5" s="1"/>
  <c r="CP6" i="5"/>
  <c r="CL12" i="5" s="1"/>
  <c r="CO6" i="5"/>
  <c r="CK12" i="5" s="1"/>
  <c r="CN6" i="5"/>
  <c r="CJ12" i="5" s="1"/>
  <c r="CM6" i="5"/>
  <c r="CI12" i="5" s="1"/>
  <c r="CL6" i="5"/>
  <c r="CK6" i="5"/>
  <c r="CL11" i="5" s="1"/>
  <c r="CJ6" i="5"/>
  <c r="CK11" i="5" s="1"/>
  <c r="CI6" i="5"/>
  <c r="CJ11" i="5" s="1"/>
  <c r="CH6" i="5"/>
  <c r="CG6" i="5"/>
  <c r="EH90" i="4" s="1"/>
  <c r="CF6" i="5"/>
  <c r="CB12" i="5" s="1"/>
  <c r="CE6" i="5"/>
  <c r="CA12" i="5" s="1"/>
  <c r="CD6" i="5"/>
  <c r="BZ12" i="5" s="1"/>
  <c r="CC6" i="5"/>
  <c r="CB6" i="5"/>
  <c r="BX12" i="5" s="1"/>
  <c r="CA6" i="5"/>
  <c r="CB11" i="5" s="1"/>
  <c r="BZ6" i="5"/>
  <c r="CA11" i="5" s="1"/>
  <c r="BY6" i="5"/>
  <c r="BZ11" i="5" s="1"/>
  <c r="BX6" i="5"/>
  <c r="BW6" i="5"/>
  <c r="BX11" i="5" s="1"/>
  <c r="BV6" i="5"/>
  <c r="DG90" i="4" s="1"/>
  <c r="BU6" i="5"/>
  <c r="BQ12" i="5" s="1"/>
  <c r="BT6" i="5"/>
  <c r="BP12" i="5" s="1"/>
  <c r="BS6" i="5"/>
  <c r="BO12" i="5" s="1"/>
  <c r="BR6" i="5"/>
  <c r="BN12" i="5" s="1"/>
  <c r="BQ6" i="5"/>
  <c r="BM12" i="5" s="1"/>
  <c r="BP6" i="5"/>
  <c r="BQ11" i="5" s="1"/>
  <c r="BO6" i="5"/>
  <c r="BP11" i="5" s="1"/>
  <c r="BN6" i="5"/>
  <c r="BM6" i="5"/>
  <c r="BN11" i="5" s="1"/>
  <c r="BL6" i="5"/>
  <c r="BM11" i="5" s="1"/>
  <c r="BK6" i="5"/>
  <c r="CF90" i="4" s="1"/>
  <c r="BJ6" i="5"/>
  <c r="BF12" i="5" s="1"/>
  <c r="BI6" i="5"/>
  <c r="BH6" i="5"/>
  <c r="BD12" i="5" s="1"/>
  <c r="BG6" i="5"/>
  <c r="BC12" i="5" s="1"/>
  <c r="BF6" i="5"/>
  <c r="BB12" i="5" s="1"/>
  <c r="BE6" i="5"/>
  <c r="BF11" i="5" s="1"/>
  <c r="BD6" i="5"/>
  <c r="BC6" i="5"/>
  <c r="BD11" i="5" s="1"/>
  <c r="BB6" i="5"/>
  <c r="BC11" i="5" s="1"/>
  <c r="BA6" i="5"/>
  <c r="BB11" i="5" s="1"/>
  <c r="AZ6" i="5"/>
  <c r="BE90" i="4" s="1"/>
  <c r="AY6" i="5"/>
  <c r="AU12" i="5" s="1"/>
  <c r="AX6" i="5"/>
  <c r="AT12" i="5" s="1"/>
  <c r="AW6" i="5"/>
  <c r="AS12" i="5" s="1"/>
  <c r="AV6" i="5"/>
  <c r="AR12" i="5" s="1"/>
  <c r="AU6" i="5"/>
  <c r="AQ12" i="5" s="1"/>
  <c r="AT6" i="5"/>
  <c r="AS6" i="5"/>
  <c r="AT11" i="5" s="1"/>
  <c r="AR6" i="5"/>
  <c r="AS11" i="5" s="1"/>
  <c r="AQ6" i="5"/>
  <c r="AR11" i="5" s="1"/>
  <c r="AP6" i="5"/>
  <c r="AO6" i="5"/>
  <c r="AD90" i="4" s="1"/>
  <c r="AN6" i="5"/>
  <c r="AJ12" i="5" s="1"/>
  <c r="AM6" i="5"/>
  <c r="AI12" i="5" s="1"/>
  <c r="AL6" i="5"/>
  <c r="AH12" i="5" s="1"/>
  <c r="AK6" i="5"/>
  <c r="AJ6" i="5"/>
  <c r="AF12" i="5" s="1"/>
  <c r="AI6" i="5"/>
  <c r="AJ11" i="5" s="1"/>
  <c r="AH6" i="5"/>
  <c r="AI11" i="5" s="1"/>
  <c r="AG6" i="5"/>
  <c r="AH11" i="5" s="1"/>
  <c r="AF6" i="5"/>
  <c r="AE6" i="5"/>
  <c r="AF11" i="5" s="1"/>
  <c r="AD6" i="5"/>
  <c r="C90" i="4" s="1"/>
  <c r="AC6" i="5"/>
  <c r="Y12" i="5" s="1"/>
  <c r="AB6" i="5"/>
  <c r="X12" i="5" s="1"/>
  <c r="AA6" i="5"/>
  <c r="W12" i="5" s="1"/>
  <c r="Z6" i="5"/>
  <c r="V12" i="5" s="1"/>
  <c r="Y6" i="5"/>
  <c r="U12" i="5" s="1"/>
  <c r="X6" i="5"/>
  <c r="Y11" i="5" s="1"/>
  <c r="W6" i="5"/>
  <c r="X11" i="5" s="1"/>
  <c r="V6" i="5"/>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KO81" i="4"/>
  <c r="JN81" i="4"/>
  <c r="IM81" i="4"/>
  <c r="HL81" i="4"/>
  <c r="GK81" i="4"/>
  <c r="CA81" i="4"/>
  <c r="NX80" i="4"/>
  <c r="GK80" i="4"/>
  <c r="PZ79" i="4"/>
  <c r="NX79" i="4"/>
  <c r="KO79" i="4"/>
  <c r="JN79" i="4"/>
  <c r="GK79" i="4"/>
  <c r="DB79" i="4"/>
  <c r="AZ79" i="4"/>
  <c r="Y79" i="4"/>
  <c r="PT56" i="4"/>
  <c r="OZ56" i="4"/>
  <c r="MN56" i="4"/>
  <c r="LT56" i="4"/>
  <c r="KZ56" i="4"/>
  <c r="KF56" i="4"/>
  <c r="JL56" i="4"/>
  <c r="HT56" i="4"/>
  <c r="GZ56" i="4"/>
  <c r="BL56" i="4"/>
  <c r="X56" i="4"/>
  <c r="LT55" i="4"/>
  <c r="KZ55" i="4"/>
  <c r="HT55" i="4"/>
  <c r="GF55" i="4"/>
  <c r="QN54" i="4"/>
  <c r="PT54" i="4"/>
  <c r="OZ54" i="4"/>
  <c r="OF54" i="4"/>
  <c r="LT54" i="4"/>
  <c r="KZ54" i="4"/>
  <c r="KF54" i="4"/>
  <c r="GZ54" i="4"/>
  <c r="GF54" i="4"/>
  <c r="ER54" i="4"/>
  <c r="CF54" i="4"/>
  <c r="AR54" i="4"/>
  <c r="X54" i="4"/>
  <c r="RH33" i="4"/>
  <c r="OZ33" i="4"/>
  <c r="MN33" i="4"/>
  <c r="KZ33" i="4"/>
  <c r="JL33" i="4"/>
  <c r="RH32" i="4"/>
  <c r="PT32" i="4"/>
  <c r="OZ32" i="4"/>
  <c r="OF32" i="4"/>
  <c r="HT32" i="4"/>
  <c r="GF32" i="4"/>
  <c r="ER32" i="4"/>
  <c r="CF32" i="4"/>
  <c r="AR32" i="4"/>
  <c r="X32" i="4"/>
  <c r="RH31" i="4"/>
  <c r="QN31" i="4"/>
  <c r="OZ31" i="4"/>
  <c r="OF31" i="4"/>
  <c r="LT31" i="4"/>
  <c r="GZ31" i="4"/>
  <c r="ER31" i="4"/>
  <c r="CF31" i="4"/>
  <c r="AR31" i="4"/>
  <c r="X31" i="4"/>
  <c r="LZ10" i="4"/>
  <c r="IT10" i="4"/>
  <c r="FN10" i="4"/>
  <c r="CH10" i="4"/>
  <c r="B10" i="4"/>
  <c r="PF8" i="4"/>
  <c r="LZ8" i="4"/>
  <c r="IT8" i="4"/>
  <c r="FN8" i="4"/>
  <c r="CH8" i="4"/>
  <c r="B8" i="4"/>
  <c r="B5" i="4"/>
  <c r="X33" i="4" l="1"/>
  <c r="AR33" i="4"/>
  <c r="OF55" i="4"/>
  <c r="AZ80" i="4"/>
  <c r="CZ31" i="4"/>
  <c r="BL33" i="4"/>
  <c r="PT55" i="4"/>
  <c r="DB80" i="4"/>
  <c r="CF33" i="4"/>
  <c r="CZ54" i="4"/>
  <c r="RH54" i="4"/>
  <c r="RH55" i="4"/>
  <c r="MW81" i="4"/>
  <c r="CZ33" i="4"/>
  <c r="AR55" i="4"/>
  <c r="JN80" i="4"/>
  <c r="NX81" i="4"/>
  <c r="HT31" i="4"/>
  <c r="ER33" i="4"/>
  <c r="CF55" i="4"/>
  <c r="KO80" i="4"/>
  <c r="RA81" i="4"/>
  <c r="KF31" i="4"/>
  <c r="KF32" i="4"/>
  <c r="GZ33" i="4"/>
  <c r="CZ55" i="4"/>
  <c r="CZ56" i="4"/>
  <c r="LT32" i="4"/>
  <c r="HT54" i="4"/>
  <c r="ER55" i="4"/>
  <c r="EC79" i="4"/>
  <c r="OY80" i="4"/>
  <c r="DS10" i="5"/>
  <c r="PZ80" i="4"/>
  <c r="KF55" i="4"/>
  <c r="MN55" i="4"/>
  <c r="CM11" i="5"/>
  <c r="GZ32" i="4"/>
  <c r="GF56" i="4"/>
  <c r="OF56" i="4"/>
  <c r="MW80" i="4"/>
  <c r="RA80" i="4"/>
  <c r="FL32" i="4"/>
  <c r="AG11" i="5"/>
  <c r="QN32" i="4"/>
  <c r="BE11" i="5"/>
  <c r="FL55" i="4"/>
  <c r="BY11" i="5"/>
  <c r="QN55" i="4"/>
  <c r="CW11" i="5"/>
  <c r="CZ32" i="4"/>
  <c r="HT33" i="4"/>
  <c r="LT33" i="4"/>
  <c r="PT33" i="4"/>
  <c r="GZ55" i="4"/>
  <c r="CF56" i="4"/>
  <c r="IM79" i="4"/>
  <c r="CA80" i="4"/>
  <c r="HL80" i="4"/>
  <c r="AZ81" i="4"/>
  <c r="AG12" i="5"/>
  <c r="FL33" i="4"/>
  <c r="BE12" i="5"/>
  <c r="QN33" i="4"/>
  <c r="BY12" i="5"/>
  <c r="FL56" i="4"/>
  <c r="CW12" i="5"/>
  <c r="QN56" i="4"/>
  <c r="DE12" i="5"/>
  <c r="Y81" i="4"/>
  <c r="DI12" i="5"/>
  <c r="EC81" i="4"/>
  <c r="DR11" i="5"/>
  <c r="IM80" i="4"/>
  <c r="EC12" i="5"/>
  <c r="OY81" i="4"/>
  <c r="JL32" i="4"/>
  <c r="AQ11" i="5"/>
  <c r="MN32" i="4"/>
  <c r="AU11" i="5"/>
  <c r="BL55" i="4"/>
  <c r="BO11" i="5"/>
  <c r="JL55" i="4"/>
  <c r="CI11" i="5"/>
  <c r="EC10" i="5"/>
  <c r="CK10" i="5"/>
  <c r="AS10" i="5"/>
  <c r="DR10" i="5"/>
  <c r="BZ10" i="5"/>
  <c r="AH10" i="5"/>
  <c r="DG10" i="5"/>
  <c r="BO10" i="5"/>
  <c r="W10" i="5"/>
  <c r="CA79" i="4"/>
  <c r="BL54" i="4"/>
  <c r="BL31" i="4"/>
  <c r="CV10" i="5"/>
  <c r="GF31" i="4"/>
  <c r="KZ31" i="4"/>
  <c r="PT31" i="4"/>
  <c r="KZ32" i="4"/>
  <c r="GF33" i="4"/>
  <c r="KF33" i="4"/>
  <c r="OF33" i="4"/>
  <c r="X55" i="4"/>
  <c r="OZ55" i="4"/>
  <c r="AR56" i="4"/>
  <c r="ER56" i="4"/>
  <c r="RH56" i="4"/>
  <c r="Y80" i="4"/>
  <c r="EC80" i="4"/>
  <c r="DB81" i="4"/>
  <c r="PZ81" i="4"/>
  <c r="BD10" i="5"/>
  <c r="BL32" i="4"/>
  <c r="W11" i="5"/>
  <c r="DE10" i="5"/>
  <c r="BM10" i="5"/>
  <c r="U10" i="5"/>
  <c r="CT10" i="5"/>
  <c r="BB10" i="5"/>
  <c r="EA10" i="5"/>
  <c r="CI10" i="5"/>
  <c r="AQ10" i="5"/>
  <c r="MW79" i="4"/>
  <c r="JL54" i="4"/>
  <c r="JL31" i="4"/>
  <c r="DP10" i="5"/>
  <c r="BX10" i="5"/>
  <c r="DT10" i="5"/>
  <c r="CB10" i="5"/>
  <c r="DF10" i="5"/>
  <c r="FL31" i="4"/>
  <c r="MN31" i="4"/>
  <c r="FL54" i="4"/>
  <c r="MN54" i="4"/>
  <c r="HL79" i="4"/>
  <c r="RA79" i="4"/>
  <c r="AG10" i="5"/>
  <c r="AU10" i="5"/>
  <c r="BE10" i="5"/>
  <c r="BY10" i="5"/>
  <c r="CM10" i="5"/>
  <c r="DQ10" i="5"/>
  <c r="EE10" i="5"/>
  <c r="AR10" i="5"/>
  <c r="BF10" i="5"/>
  <c r="CJ10" i="5"/>
  <c r="CX10" i="5"/>
  <c r="EB10" i="5"/>
  <c r="Y10" i="5"/>
  <c r="BC10" i="5"/>
  <c r="BQ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<sst xmlns="http://schemas.openxmlformats.org/spreadsheetml/2006/main" count="262" uniqueCount="108">
  <si>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</si>
  <si>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</si>
  <si>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</si>
  <si>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</si>
  <si>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</si>
  <si>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</si>
  <si>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</si>
  <si>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</si>
  <si>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</si>
  <si>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</si>
  <si>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</si>
  <si>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</si>
  <si>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</si>
  <si>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</si>
  <si>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</si>
  <si>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</si>
  <si>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</si>
  <si>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</si>
  <si>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</si>
  <si>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</si>
  <si>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</si>
  <si>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</si>
  <si>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</si>
  <si>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</si>
  <si>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</si>
  <si>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</si>
  <si>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</si>
  <si>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</si>
  <si>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</si>
  <si>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</si>
  <si>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</si>
  <si>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</si>
  <si>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</si>
  <si>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</si>
  <si>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</si>
  <si>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</si>
  <si>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</si>
  <si>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</si>
  <si>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</si>
  <si>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</si>
  <si>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</si>
  <si>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</si>
  <si>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</si>
  <si>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</si>
  <si>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</si>
  <si>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</si>
  <si>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</si>
  <si>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</si>
  <si>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</si>
  <si>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</si>
  <si>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</si>
  <si>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</si>
  <si>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</si>
  <si>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</si>
  <si>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</si>
  <si>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</si>
  <si>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</si>
  <si>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</si>
  <si>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</si>
  <si>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</si>
  <si>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</si>
  <si>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</si>
  <si>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</si>
  <si>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</si>
  <si>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</si>
  <si>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</si>
  <si>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</si>
  <si>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</si>
  <si>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</si>
  <si>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</si>
  <si>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</si>
  <si>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</si>
  <si>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</si>
  <si>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</si>
  <si>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</si>
  <si>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</si>
  <si>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</si>
  <si>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</si>
  <si>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</si>
  <si>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</si>
  <si>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</si>
  <si>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</si>
  <si>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</si>
  <si>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</si>
  <si>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</si>
  <si>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</si>
  <si>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</si>
  <si>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</si>
  <si>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</si>
  <si>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271004</t>
  </si>
  <si>
    <t>46</t>
  </si>
  <si>
    <t>02</t>
  </si>
  <si>
    <t>0</t>
  </si>
  <si>
    <t>000</t>
  </si>
  <si>
    <t>大阪府　大阪市</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</si>
  <si>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</si>
  <si>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</si>
  <si>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</si>
  <si>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</si>
  <si>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</si>
  <si>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</si>
  <si>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</si>
  <si>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</si>
  <si>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</si>
  <si>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</si>
  <si>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大阪市の工業用水道事業会計は、令和４年４月から民間事業者に運営権を設定する「大阪市工業用水道特定運営事業等」を開始しており、収支構造が大きく変化しています。
本資料では経営状況や業務概況の実態を記載することを目的として、大阪市及び公共施設等運営権者の財務諸表を連結した数値にて経営指標の算出をしています。そのため、大阪市工業用水道事業会計として公開している決算書記載の経営指標とは数値が異なります。
・①経常収支比率は、黒字であれば100％以上となる指標です。類似団体と比べて高く、常に100％を上回っています。
・②累積欠損金は発生していません。
・③流動比率は、当座の支払能力を表す指標で、100％以上であることが必要です。類似団体と比べて低いものの、常に100％を上回っています。
・④企業債残高対給水収益比率は、企業債残高の規模を示す指標です。類似団体と比べて低い水準となっています。
・⑤料金回収率は、100％以上であれば健全な指標です。類似団体と比べて高く、常に100％を上回っています。
・⑥給水原価は、有収水量（料金の対象となった水量）1㎥あたりにかかる費用を表す指標です。類似団体と比べて高いものの、一定の水準で推移しています。
・⑦施設利用率は、高いほど健全な指標です。依然として50％を下回る水準であり、給水能力に余裕が生じている状況となっています。
・⑧契約率は、100％に近いほど収益性が高く、適切な投資ができているといえます。依然として契約水量と施設規模に乖離が生じています。</t>
    <rPh sb="52" eb="53">
      <t>トウ</t>
    </rPh>
    <rPh sb="323" eb="324">
      <t>ヒク</t>
    </rPh>
    <phoneticPr fontId="5"/>
  </si>
  <si>
    <t>・①有形固定資産減価償却率は、資産の減価償却がどの程度進んでいるか、また、②管路経年化率は法定耐用年数を超過した管路の割合を示す指標です。どちらも類似団体と比べて高くなっています。
・③管路更新率は、管路の更新ペースが把握できる指標です。令和４年度までは、「大阪市工業用水道特定運営事業等」開始前に発注していた工事により管路更新が発生していますが、令和５年度以降については、「大阪市工業用水道特定運営事業等」開始後、運営権者が行った管路更新のみとなっているため、管路更新率が低くなり、類似団体と比べて低い水準となっています。
　令和４年４月から大阪市工業用水道事業特定運営事業等を事業開始しており、管路等の工業用水道施設については、状態監視保全方策を導入し、長寿命化を主眼とした効率的・効果的な維持管理を実施しています。</t>
    <rPh sb="143" eb="144">
      <t>トウ</t>
    </rPh>
    <rPh sb="179" eb="181">
      <t>イコウ</t>
    </rPh>
    <rPh sb="202" eb="203">
      <t>トウ</t>
    </rPh>
    <rPh sb="204" eb="206">
      <t>カイシ</t>
    </rPh>
    <phoneticPr fontId="5"/>
  </si>
  <si>
    <t>・本市の工業用水道については、「大阪市工業用水道特定運営事業等」の運営権者である「みおつくし工業用水コンセッション株式会社」が、工業用水道事業者としての許認可を取得し、施設の更新・維持管理等の業務や、工業用水道の利用開始・中止手続き及び料金徴収等の工業用水道事業全般を行っています（運転管理等の一部業務は、本市が水道事業と共同で実施）。
・本市と運営権者の連結決算において、令和６年度決算の経営及び施設の老朽化に関する指標については、当該事業を開始する前である令和３年度から大きくは増減しておらず、経営面では一定の利益を確保し比較的順調である一方、老朽化に関する指標は類似団体平均値に比べても高い水準で推移している状況です。
・今後については、運営権者の業務の履行状況や経営状況、要求水準の達成状況のモニタリング等を通じて、運営権者の経営ノウハウや先進技術、創意工夫を最大限に活用した、効率的・効果的な事業運営とこれまでと同等以上のサービス水準の確保が図られるよう取り組んで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</si>
</sst>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66.64</c:v>
                </c:pt>
                <c:pt idx="1">
                  <c:v>67.02</c:v>
                </c:pt>
                <c:pt idx="2">
                  <c:v>67.319999999999993</c:v>
                </c:pt>
                <c:pt idx="3">
                  <c:v>65.84</c:v>
                </c:pt>
                <c:pt idx="4">
                  <c:v>66.38</c:v>
                </c:pt>
              </c:numCache>
            </c:numRef>
          </c:val>
          <c:extLst>
            <c:ext xmlns:c16="http://schemas.microsoft.com/office/drawing/2014/chart" uri="{C3380CC4-5D6E-409C-BE32-E72D297353CC}">
              <c16:uniqueId val="{00000000-A41D-4847-9AB0-1C9A8F9E7BC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A41D-4847-9AB0-1C9A8F9E7BC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E5-4E24-BF1A-1F9BCDE34B0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3AE5-4E24-BF1A-1F9BCDE34B0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131.91</c:v>
                </c:pt>
                <c:pt idx="1">
                  <c:v>122.57</c:v>
                </c:pt>
                <c:pt idx="2">
                  <c:v>119.27</c:v>
                </c:pt>
                <c:pt idx="3">
                  <c:v>123.55</c:v>
                </c:pt>
                <c:pt idx="4">
                  <c:v>115.51</c:v>
                </c:pt>
              </c:numCache>
            </c:numRef>
          </c:val>
          <c:extLst>
            <c:ext xmlns:c16="http://schemas.microsoft.com/office/drawing/2014/chart" uri="{C3380CC4-5D6E-409C-BE32-E72D297353CC}">
              <c16:uniqueId val="{00000000-B0EF-4110-8470-E7AC63D10F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B0EF-4110-8470-E7AC63D10F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78.87</c:v>
                </c:pt>
                <c:pt idx="1">
                  <c:v>78.58</c:v>
                </c:pt>
                <c:pt idx="2">
                  <c:v>78.8</c:v>
                </c:pt>
                <c:pt idx="3">
                  <c:v>78.62</c:v>
                </c:pt>
                <c:pt idx="4">
                  <c:v>78.83</c:v>
                </c:pt>
              </c:numCache>
            </c:numRef>
          </c:val>
          <c:extLst>
            <c:ext xmlns:c16="http://schemas.microsoft.com/office/drawing/2014/chart" uri="{C3380CC4-5D6E-409C-BE32-E72D297353CC}">
              <c16:uniqueId val="{00000000-1BD4-4071-AFC7-60CFEFA827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1BD4-4071-AFC7-60CFEFA827E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0.28000000000000003</c:v>
                </c:pt>
                <c:pt idx="1">
                  <c:v>0.21</c:v>
                </c:pt>
                <c:pt idx="2">
                  <c:v>0.27</c:v>
                </c:pt>
                <c:pt idx="3">
                  <c:v>0.05</c:v>
                </c:pt>
                <c:pt idx="4">
                  <c:v>0</c:v>
                </c:pt>
              </c:numCache>
            </c:numRef>
          </c:val>
          <c:extLst>
            <c:ext xmlns:c16="http://schemas.microsoft.com/office/drawing/2014/chart" uri="{C3380CC4-5D6E-409C-BE32-E72D297353CC}">
              <c16:uniqueId val="{00000000-0EA1-43C0-8231-9A289CE3A1D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0EA1-43C0-8231-9A289CE3A1D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901.47</c:v>
                </c:pt>
                <c:pt idx="1">
                  <c:v>836.23</c:v>
                </c:pt>
                <c:pt idx="2">
                  <c:v>485.87</c:v>
                </c:pt>
                <c:pt idx="3">
                  <c:v>443.1</c:v>
                </c:pt>
                <c:pt idx="4">
                  <c:v>390.05</c:v>
                </c:pt>
              </c:numCache>
            </c:numRef>
          </c:val>
          <c:extLst>
            <c:ext xmlns:c16="http://schemas.microsoft.com/office/drawing/2014/chart" uri="{C3380CC4-5D6E-409C-BE32-E72D297353CC}">
              <c16:uniqueId val="{00000000-4D15-4C07-AA08-970E6FC13C4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4D15-4C07-AA08-970E6FC13C4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26.18</c:v>
                </c:pt>
                <c:pt idx="1">
                  <c:v>17.7</c:v>
                </c:pt>
                <c:pt idx="2">
                  <c:v>12.63</c:v>
                </c:pt>
                <c:pt idx="3">
                  <c:v>7.88</c:v>
                </c:pt>
                <c:pt idx="4">
                  <c:v>4.42</c:v>
                </c:pt>
              </c:numCache>
            </c:numRef>
          </c:val>
          <c:extLst>
            <c:ext xmlns:c16="http://schemas.microsoft.com/office/drawing/2014/chart" uri="{C3380CC4-5D6E-409C-BE32-E72D297353CC}">
              <c16:uniqueId val="{00000000-113A-4967-9DA1-8D65A5BA2E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113A-4967-9DA1-8D65A5BA2E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134.59</c:v>
                </c:pt>
                <c:pt idx="1">
                  <c:v>127.13</c:v>
                </c:pt>
                <c:pt idx="2">
                  <c:v>120.15</c:v>
                </c:pt>
                <c:pt idx="3">
                  <c:v>125.72</c:v>
                </c:pt>
                <c:pt idx="4">
                  <c:v>114.28</c:v>
                </c:pt>
              </c:numCache>
            </c:numRef>
          </c:val>
          <c:extLst>
            <c:ext xmlns:c16="http://schemas.microsoft.com/office/drawing/2014/chart" uri="{C3380CC4-5D6E-409C-BE32-E72D297353CC}">
              <c16:uniqueId val="{00000000-3967-4B3C-98C9-96C0095261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3967-4B3C-98C9-96C0095261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35.51</c:v>
                </c:pt>
                <c:pt idx="1">
                  <c:v>38</c:v>
                </c:pt>
                <c:pt idx="2">
                  <c:v>40.1</c:v>
                </c:pt>
                <c:pt idx="3">
                  <c:v>38.950000000000003</c:v>
                </c:pt>
                <c:pt idx="4">
                  <c:v>42.93</c:v>
                </c:pt>
              </c:numCache>
            </c:numRef>
          </c:val>
          <c:extLst>
            <c:ext xmlns:c16="http://schemas.microsoft.com/office/drawing/2014/chart" uri="{C3380CC4-5D6E-409C-BE32-E72D297353CC}">
              <c16:uniqueId val="{00000000-7FBA-47A6-91BE-D13439F67F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7FBA-47A6-91BE-D13439F67F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37.35</c:v>
                </c:pt>
                <c:pt idx="1">
                  <c:v>35.700000000000003</c:v>
                </c:pt>
                <c:pt idx="2">
                  <c:v>34.020000000000003</c:v>
                </c:pt>
                <c:pt idx="3">
                  <c:v>38.630000000000003</c:v>
                </c:pt>
                <c:pt idx="4">
                  <c:v>38.869999999999997</c:v>
                </c:pt>
              </c:numCache>
            </c:numRef>
          </c:val>
          <c:extLst>
            <c:ext xmlns:c16="http://schemas.microsoft.com/office/drawing/2014/chart" uri="{C3380CC4-5D6E-409C-BE32-E72D297353CC}">
              <c16:uniqueId val="{00000000-AD95-4B03-A1FF-D346013BFA7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AD95-4B03-A1FF-D346013BFA7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59.47</c:v>
                </c:pt>
                <c:pt idx="1">
                  <c:v>58.82</c:v>
                </c:pt>
                <c:pt idx="2">
                  <c:v>59.16</c:v>
                </c:pt>
                <c:pt idx="3">
                  <c:v>58.65</c:v>
                </c:pt>
                <c:pt idx="4">
                  <c:v>58.42</c:v>
                </c:pt>
              </c:numCache>
            </c:numRef>
          </c:val>
          <c:extLst>
            <c:ext xmlns:c16="http://schemas.microsoft.com/office/drawing/2014/chart" uri="{C3380CC4-5D6E-409C-BE32-E72D297353CC}">
              <c16:uniqueId val="{00000000-1098-4FE5-99CC-6DE77B619D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1098-4FE5-99CC-6DE77B619D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A59" zoomScale="85" zoomScaleNormal="85" workbookViewId="0">
      <selection activeCell="RS61" sqref="RS61"/>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0" width="3.125" customWidth="1"/>
    <col min="521" max="521" width="10"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大阪府　大阪市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151000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58696</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94.9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343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88211</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131.91</v>
      </c>
      <c r="Y32" s="121"/>
      <c r="Z32" s="121"/>
      <c r="AA32" s="121"/>
      <c r="AB32" s="121"/>
      <c r="AC32" s="121"/>
      <c r="AD32" s="121"/>
      <c r="AE32" s="121"/>
      <c r="AF32" s="121"/>
      <c r="AG32" s="121"/>
      <c r="AH32" s="121"/>
      <c r="AI32" s="121"/>
      <c r="AJ32" s="121"/>
      <c r="AK32" s="121"/>
      <c r="AL32" s="121"/>
      <c r="AM32" s="121"/>
      <c r="AN32" s="121"/>
      <c r="AO32" s="121"/>
      <c r="AP32" s="121"/>
      <c r="AQ32" s="122"/>
      <c r="AR32" s="120">
        <f>データ!U6</f>
        <v>122.57</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119.27</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123.55</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115.51</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901.47</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836.23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485.87</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443.1</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390.05</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26.18</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17.7</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12.63</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7.88</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4.42</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115.38</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113.53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111.03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112.45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112.73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53.86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75.17</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164.95</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124.74</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114.07</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638.35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521.36</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549.66999999999996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599.1</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785.37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214.2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242.32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256.39999999999998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254.62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250.26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134.59</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127.13</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120.15</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125.72</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114.28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35.51</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38</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40.1</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38.950000000000003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42.93</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37.35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35.700000000000003</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34.020000000000003</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38.630000000000003</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38.869999999999997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59.47</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58.82</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59.16</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58.65</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58.42</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103.06</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100.74</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95.67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106.76</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105.97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26.92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27.33</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27.25</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24.35</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24.73</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40.29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40.409999999999997</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41.58</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42.67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42.68</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61.99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62.26</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63.81</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65.94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66.16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107</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66.64</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67.02</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67.319999999999993</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65.84</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66.38</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78.87</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78.58</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78.8</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78.62</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78.83</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0.28000000000000003</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0.21</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0.27</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0.05</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57.63</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58.13</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59.87</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56.74</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58.37</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52.35</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53.69</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56.59</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54.73</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54.57</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0.24</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0.22</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0.24</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0.52</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0.17</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37</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aOquAnvxN2VgmK1fPP62YB/lGBtGhDqgjGUV84v8nP+SVBdaYP+h6NNdV1sbtKfd3mCp6vb6kUbPm81v+QT7HA==" saltValue="fr3vRFNEzB6YdEQuxTyiwQ=="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4"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131.91</v>
      </c>
      <c r="U6" s="35">
        <f>U7</f>
        <v>122.57</v>
      </c>
      <c r="V6" s="35">
        <f>V7</f>
        <v>119.27</v>
      </c>
      <c r="W6" s="35">
        <f>W7</f>
        <v>123.55</v>
      </c>
      <c r="X6" s="35">
        <f t="shared" si="3"/>
        <v>115.51</v>
      </c>
      <c r="Y6" s="35">
        <f t="shared" si="3"/>
        <v>115.38</v>
      </c>
      <c r="Z6" s="35">
        <f t="shared" si="3"/>
        <v>113.53</v>
      </c>
      <c r="AA6" s="35">
        <f t="shared" si="3"/>
        <v>111.03</v>
      </c>
      <c r="AB6" s="35">
        <f t="shared" si="3"/>
        <v>112.45</v>
      </c>
      <c r="AC6" s="35">
        <f t="shared" si="3"/>
        <v>112.73</v>
      </c>
      <c r="AD6" s="33" t="str">
        <f>IF(AD7="-","【-】","【"&amp;SUBSTITUTE(TEXT(AD7,"#,##0.00"),"-","△")&amp;"】")</f>
        <v>【111.95】</v>
      </c>
      <c r="AE6" s="35">
        <f t="shared" si="3"/>
        <v>0</v>
      </c>
      <c r="AF6" s="35">
        <f>AF7</f>
        <v>0</v>
      </c>
      <c r="AG6" s="35">
        <f>AG7</f>
        <v>0</v>
      </c>
      <c r="AH6" s="35">
        <f>AH7</f>
        <v>0</v>
      </c>
      <c r="AI6" s="35">
        <f t="shared" si="3"/>
        <v>0</v>
      </c>
      <c r="AJ6" s="35">
        <f t="shared" si="3"/>
        <v>53.86</v>
      </c>
      <c r="AK6" s="35">
        <f t="shared" si="3"/>
        <v>75.17</v>
      </c>
      <c r="AL6" s="35">
        <f t="shared" si="3"/>
        <v>164.95</v>
      </c>
      <c r="AM6" s="35">
        <f t="shared" si="3"/>
        <v>124.74</v>
      </c>
      <c r="AN6" s="35">
        <f t="shared" si="3"/>
        <v>114.07</v>
      </c>
      <c r="AO6" s="33" t="str">
        <f>IF(AO7="-","【-】","【"&amp;SUBSTITUTE(TEXT(AO7,"#,##0.00"),"-","△")&amp;"】")</f>
        <v>【22.25】</v>
      </c>
      <c r="AP6" s="35">
        <f t="shared" si="3"/>
        <v>901.47</v>
      </c>
      <c r="AQ6" s="35">
        <f>AQ7</f>
        <v>836.23</v>
      </c>
      <c r="AR6" s="35">
        <f>AR7</f>
        <v>485.87</v>
      </c>
      <c r="AS6" s="35">
        <f>AS7</f>
        <v>443.1</v>
      </c>
      <c r="AT6" s="35">
        <f t="shared" si="3"/>
        <v>390.05</v>
      </c>
      <c r="AU6" s="35">
        <f t="shared" si="3"/>
        <v>638.35</v>
      </c>
      <c r="AV6" s="35">
        <f t="shared" si="3"/>
        <v>521.36</v>
      </c>
      <c r="AW6" s="35">
        <f t="shared" si="3"/>
        <v>549.66999999999996</v>
      </c>
      <c r="AX6" s="35">
        <f t="shared" si="3"/>
        <v>599.1</v>
      </c>
      <c r="AY6" s="35">
        <f t="shared" si="3"/>
        <v>785.37</v>
      </c>
      <c r="AZ6" s="33" t="str">
        <f>IF(AZ7="-","【-】","【"&amp;SUBSTITUTE(TEXT(AZ7,"#,##0.00"),"-","△")&amp;"】")</f>
        <v>【439.16】</v>
      </c>
      <c r="BA6" s="35">
        <f t="shared" si="3"/>
        <v>26.18</v>
      </c>
      <c r="BB6" s="35">
        <f>BB7</f>
        <v>17.7</v>
      </c>
      <c r="BC6" s="35">
        <f>BC7</f>
        <v>12.63</v>
      </c>
      <c r="BD6" s="35">
        <f>BD7</f>
        <v>7.88</v>
      </c>
      <c r="BE6" s="35">
        <f t="shared" si="3"/>
        <v>4.42</v>
      </c>
      <c r="BF6" s="35">
        <f t="shared" si="3"/>
        <v>214.2</v>
      </c>
      <c r="BG6" s="35">
        <f t="shared" si="3"/>
        <v>242.32</v>
      </c>
      <c r="BH6" s="35">
        <f t="shared" si="3"/>
        <v>256.39999999999998</v>
      </c>
      <c r="BI6" s="35">
        <f t="shared" si="3"/>
        <v>254.62</v>
      </c>
      <c r="BJ6" s="35">
        <f t="shared" si="3"/>
        <v>250.26</v>
      </c>
      <c r="BK6" s="33" t="str">
        <f>IF(BK7="-","【-】","【"&amp;SUBSTITUTE(TEXT(BK7,"#,##0.00"),"-","△")&amp;"】")</f>
        <v>【227.97】</v>
      </c>
      <c r="BL6" s="35">
        <f t="shared" si="3"/>
        <v>134.59</v>
      </c>
      <c r="BM6" s="35">
        <f>BM7</f>
        <v>127.13</v>
      </c>
      <c r="BN6" s="35">
        <f>BN7</f>
        <v>120.15</v>
      </c>
      <c r="BO6" s="35">
        <f>BO7</f>
        <v>125.72</v>
      </c>
      <c r="BP6" s="35">
        <f t="shared" si="3"/>
        <v>114.28</v>
      </c>
      <c r="BQ6" s="35">
        <f t="shared" si="3"/>
        <v>103.06</v>
      </c>
      <c r="BR6" s="35">
        <f t="shared" si="3"/>
        <v>100.74</v>
      </c>
      <c r="BS6" s="35">
        <f t="shared" si="3"/>
        <v>95.67</v>
      </c>
      <c r="BT6" s="35">
        <f t="shared" si="3"/>
        <v>106.76</v>
      </c>
      <c r="BU6" s="35">
        <f t="shared" si="3"/>
        <v>105.97</v>
      </c>
      <c r="BV6" s="33" t="str">
        <f>IF(BV7="-","【-】","【"&amp;SUBSTITUTE(TEXT(BV7,"#,##0.00"),"-","△")&amp;"】")</f>
        <v>【107.69】</v>
      </c>
      <c r="BW6" s="35">
        <f t="shared" si="3"/>
        <v>35.51</v>
      </c>
      <c r="BX6" s="35">
        <f>BX7</f>
        <v>38</v>
      </c>
      <c r="BY6" s="35">
        <f>BY7</f>
        <v>40.1</v>
      </c>
      <c r="BZ6" s="35">
        <f>BZ7</f>
        <v>38.950000000000003</v>
      </c>
      <c r="CA6" s="35">
        <f t="shared" si="3"/>
        <v>42.93</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37.35</v>
      </c>
      <c r="CI6" s="35">
        <f>CI7</f>
        <v>35.700000000000003</v>
      </c>
      <c r="CJ6" s="35">
        <f>CJ7</f>
        <v>34.020000000000003</v>
      </c>
      <c r="CK6" s="35">
        <f>CK7</f>
        <v>38.630000000000003</v>
      </c>
      <c r="CL6" s="35">
        <f t="shared" si="5"/>
        <v>38.869999999999997</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59.47</v>
      </c>
      <c r="CT6" s="35">
        <f>CT7</f>
        <v>58.82</v>
      </c>
      <c r="CU6" s="35">
        <f>CU7</f>
        <v>59.16</v>
      </c>
      <c r="CV6" s="35">
        <f>CV7</f>
        <v>58.65</v>
      </c>
      <c r="CW6" s="35">
        <f t="shared" si="6"/>
        <v>58.42</v>
      </c>
      <c r="CX6" s="35">
        <f t="shared" si="6"/>
        <v>61.99</v>
      </c>
      <c r="CY6" s="35">
        <f t="shared" si="6"/>
        <v>62.26</v>
      </c>
      <c r="CZ6" s="35">
        <f t="shared" si="6"/>
        <v>63.81</v>
      </c>
      <c r="DA6" s="35">
        <f t="shared" si="6"/>
        <v>65.94</v>
      </c>
      <c r="DB6" s="35">
        <f t="shared" si="6"/>
        <v>66.16</v>
      </c>
      <c r="DC6" s="33" t="str">
        <f>IF(DC7="-","【-】","【"&amp;SUBSTITUTE(TEXT(DC7,"#,##0.00"),"-","△")&amp;"】")</f>
        <v>【77.20】</v>
      </c>
      <c r="DD6" s="35">
        <f t="shared" ref="DD6:DM6" si="7">DD7</f>
        <v>66.64</v>
      </c>
      <c r="DE6" s="35">
        <f>DE7</f>
        <v>67.02</v>
      </c>
      <c r="DF6" s="35">
        <f>DF7</f>
        <v>67.319999999999993</v>
      </c>
      <c r="DG6" s="35">
        <f>DG7</f>
        <v>65.84</v>
      </c>
      <c r="DH6" s="35">
        <f t="shared" si="7"/>
        <v>66.38</v>
      </c>
      <c r="DI6" s="35">
        <f t="shared" si="7"/>
        <v>57.63</v>
      </c>
      <c r="DJ6" s="35">
        <f t="shared" si="7"/>
        <v>58.13</v>
      </c>
      <c r="DK6" s="35">
        <f t="shared" si="7"/>
        <v>59.87</v>
      </c>
      <c r="DL6" s="35">
        <f t="shared" si="7"/>
        <v>56.74</v>
      </c>
      <c r="DM6" s="35">
        <f t="shared" si="7"/>
        <v>58.37</v>
      </c>
      <c r="DN6" s="33" t="str">
        <f>IF(DN7="-","【-】","【"&amp;SUBSTITUTE(TEXT(DN7,"#,##0.00"),"-","△")&amp;"】")</f>
        <v>【61.29】</v>
      </c>
      <c r="DO6" s="35">
        <f t="shared" ref="DO6:DX6" si="8">DO7</f>
        <v>78.87</v>
      </c>
      <c r="DP6" s="35">
        <f>DP7</f>
        <v>78.58</v>
      </c>
      <c r="DQ6" s="35">
        <f>DQ7</f>
        <v>78.8</v>
      </c>
      <c r="DR6" s="35">
        <f>DR7</f>
        <v>78.62</v>
      </c>
      <c r="DS6" s="35">
        <f t="shared" si="8"/>
        <v>78.83</v>
      </c>
      <c r="DT6" s="35">
        <f t="shared" si="8"/>
        <v>52.35</v>
      </c>
      <c r="DU6" s="35">
        <f t="shared" si="8"/>
        <v>53.69</v>
      </c>
      <c r="DV6" s="35">
        <f t="shared" si="8"/>
        <v>56.59</v>
      </c>
      <c r="DW6" s="35">
        <f t="shared" si="8"/>
        <v>54.73</v>
      </c>
      <c r="DX6" s="35">
        <f t="shared" si="8"/>
        <v>54.57</v>
      </c>
      <c r="DY6" s="33" t="str">
        <f>IF(DY7="-","【-】","【"&amp;SUBSTITUTE(TEXT(DY7,"#,##0.00"),"-","△")&amp;"】")</f>
        <v>【50.74】</v>
      </c>
      <c r="DZ6" s="35">
        <f t="shared" ref="DZ6:EI6" si="9">DZ7</f>
        <v>0.28000000000000003</v>
      </c>
      <c r="EA6" s="35">
        <f>EA7</f>
        <v>0.21</v>
      </c>
      <c r="EB6" s="35">
        <f>EB7</f>
        <v>0.27</v>
      </c>
      <c r="EC6" s="35">
        <f>EC7</f>
        <v>0.05</v>
      </c>
      <c r="ED6" s="35">
        <f t="shared" si="9"/>
        <v>0</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151000</v>
      </c>
      <c r="L7" s="37" t="s">
        <v>97</v>
      </c>
      <c r="M7" s="38">
        <v>1</v>
      </c>
      <c r="N7" s="38">
        <v>58696</v>
      </c>
      <c r="O7" s="39" t="s">
        <v>98</v>
      </c>
      <c r="P7" s="39">
        <v>94.9</v>
      </c>
      <c r="Q7" s="38">
        <v>343</v>
      </c>
      <c r="R7" s="38">
        <v>88211</v>
      </c>
      <c r="S7" s="37" t="s">
        <v>99</v>
      </c>
      <c r="T7" s="40">
        <v>131.91</v>
      </c>
      <c r="U7" s="40">
        <v>122.57</v>
      </c>
      <c r="V7" s="40">
        <v>119.27</v>
      </c>
      <c r="W7" s="40">
        <v>123.55</v>
      </c>
      <c r="X7" s="40">
        <v>115.51</v>
      </c>
      <c r="Y7" s="40">
        <v>115.38</v>
      </c>
      <c r="Z7" s="40">
        <v>113.53</v>
      </c>
      <c r="AA7" s="40">
        <v>111.03</v>
      </c>
      <c r="AB7" s="40">
        <v>112.45</v>
      </c>
      <c r="AC7" s="41">
        <v>112.73</v>
      </c>
      <c r="AD7" s="40">
        <v>111.95</v>
      </c>
      <c r="AE7" s="40">
        <v>0</v>
      </c>
      <c r="AF7" s="40">
        <v>0</v>
      </c>
      <c r="AG7" s="40">
        <v>0</v>
      </c>
      <c r="AH7" s="40">
        <v>0</v>
      </c>
      <c r="AI7" s="40">
        <v>0</v>
      </c>
      <c r="AJ7" s="40">
        <v>53.86</v>
      </c>
      <c r="AK7" s="40">
        <v>75.17</v>
      </c>
      <c r="AL7" s="40">
        <v>164.95</v>
      </c>
      <c r="AM7" s="40">
        <v>124.74</v>
      </c>
      <c r="AN7" s="40">
        <v>114.07</v>
      </c>
      <c r="AO7" s="40">
        <v>22.25</v>
      </c>
      <c r="AP7" s="40">
        <v>901.47</v>
      </c>
      <c r="AQ7" s="40">
        <v>836.23</v>
      </c>
      <c r="AR7" s="40">
        <v>485.87</v>
      </c>
      <c r="AS7" s="40">
        <v>443.1</v>
      </c>
      <c r="AT7" s="40">
        <v>390.05</v>
      </c>
      <c r="AU7" s="40">
        <v>638.35</v>
      </c>
      <c r="AV7" s="40">
        <v>521.36</v>
      </c>
      <c r="AW7" s="40">
        <v>549.66999999999996</v>
      </c>
      <c r="AX7" s="40">
        <v>599.1</v>
      </c>
      <c r="AY7" s="40">
        <v>785.37</v>
      </c>
      <c r="AZ7" s="40">
        <v>439.16</v>
      </c>
      <c r="BA7" s="40">
        <v>26.18</v>
      </c>
      <c r="BB7" s="40">
        <v>17.7</v>
      </c>
      <c r="BC7" s="40">
        <v>12.63</v>
      </c>
      <c r="BD7" s="40">
        <v>7.88</v>
      </c>
      <c r="BE7" s="40">
        <v>4.42</v>
      </c>
      <c r="BF7" s="40">
        <v>214.2</v>
      </c>
      <c r="BG7" s="40">
        <v>242.32</v>
      </c>
      <c r="BH7" s="40">
        <v>256.39999999999998</v>
      </c>
      <c r="BI7" s="40">
        <v>254.62</v>
      </c>
      <c r="BJ7" s="40">
        <v>250.26</v>
      </c>
      <c r="BK7" s="40">
        <v>227.97</v>
      </c>
      <c r="BL7" s="40">
        <v>134.59</v>
      </c>
      <c r="BM7" s="40">
        <v>127.13</v>
      </c>
      <c r="BN7" s="40">
        <v>120.15</v>
      </c>
      <c r="BO7" s="40">
        <v>125.72</v>
      </c>
      <c r="BP7" s="40">
        <v>114.28</v>
      </c>
      <c r="BQ7" s="40">
        <v>103.06</v>
      </c>
      <c r="BR7" s="40">
        <v>100.74</v>
      </c>
      <c r="BS7" s="40">
        <v>95.67</v>
      </c>
      <c r="BT7" s="40">
        <v>106.76</v>
      </c>
      <c r="BU7" s="40">
        <v>105.97</v>
      </c>
      <c r="BV7" s="40">
        <v>107.69</v>
      </c>
      <c r="BW7" s="40">
        <v>35.51</v>
      </c>
      <c r="BX7" s="40">
        <v>38</v>
      </c>
      <c r="BY7" s="40">
        <v>40.1</v>
      </c>
      <c r="BZ7" s="40">
        <v>38.950000000000003</v>
      </c>
      <c r="CA7" s="40">
        <v>42.93</v>
      </c>
      <c r="CB7" s="40">
        <v>26.92</v>
      </c>
      <c r="CC7" s="40">
        <v>27.33</v>
      </c>
      <c r="CD7" s="40">
        <v>27.25</v>
      </c>
      <c r="CE7" s="40">
        <v>24.35</v>
      </c>
      <c r="CF7" s="40">
        <v>24.73</v>
      </c>
      <c r="CG7" s="40">
        <v>20.260000000000002</v>
      </c>
      <c r="CH7" s="40">
        <v>37.35</v>
      </c>
      <c r="CI7" s="40">
        <v>35.700000000000003</v>
      </c>
      <c r="CJ7" s="40">
        <v>34.020000000000003</v>
      </c>
      <c r="CK7" s="40">
        <v>38.630000000000003</v>
      </c>
      <c r="CL7" s="40">
        <v>38.869999999999997</v>
      </c>
      <c r="CM7" s="40">
        <v>40.29</v>
      </c>
      <c r="CN7" s="40">
        <v>40.409999999999997</v>
      </c>
      <c r="CO7" s="40">
        <v>41.58</v>
      </c>
      <c r="CP7" s="40">
        <v>42.67</v>
      </c>
      <c r="CQ7" s="40">
        <v>42.68</v>
      </c>
      <c r="CR7" s="40">
        <v>52.31</v>
      </c>
      <c r="CS7" s="40">
        <v>59.47</v>
      </c>
      <c r="CT7" s="40">
        <v>58.82</v>
      </c>
      <c r="CU7" s="40">
        <v>59.16</v>
      </c>
      <c r="CV7" s="40">
        <v>58.65</v>
      </c>
      <c r="CW7" s="40">
        <v>58.42</v>
      </c>
      <c r="CX7" s="40">
        <v>61.99</v>
      </c>
      <c r="CY7" s="40">
        <v>62.26</v>
      </c>
      <c r="CZ7" s="40">
        <v>63.81</v>
      </c>
      <c r="DA7" s="40">
        <v>65.94</v>
      </c>
      <c r="DB7" s="40">
        <v>66.16</v>
      </c>
      <c r="DC7" s="40">
        <v>77.2</v>
      </c>
      <c r="DD7" s="40">
        <v>66.64</v>
      </c>
      <c r="DE7" s="40">
        <v>67.02</v>
      </c>
      <c r="DF7" s="40">
        <v>67.319999999999993</v>
      </c>
      <c r="DG7" s="40">
        <v>65.84</v>
      </c>
      <c r="DH7" s="40">
        <v>66.38</v>
      </c>
      <c r="DI7" s="40">
        <v>57.63</v>
      </c>
      <c r="DJ7" s="40">
        <v>58.13</v>
      </c>
      <c r="DK7" s="40">
        <v>59.87</v>
      </c>
      <c r="DL7" s="40">
        <v>56.74</v>
      </c>
      <c r="DM7" s="40">
        <v>58.37</v>
      </c>
      <c r="DN7" s="40">
        <v>61.29</v>
      </c>
      <c r="DO7" s="40">
        <v>78.87</v>
      </c>
      <c r="DP7" s="40">
        <v>78.58</v>
      </c>
      <c r="DQ7" s="40">
        <v>78.8</v>
      </c>
      <c r="DR7" s="40">
        <v>78.62</v>
      </c>
      <c r="DS7" s="40">
        <v>78.83</v>
      </c>
      <c r="DT7" s="40">
        <v>52.35</v>
      </c>
      <c r="DU7" s="40">
        <v>53.69</v>
      </c>
      <c r="DV7" s="40">
        <v>56.59</v>
      </c>
      <c r="DW7" s="40">
        <v>54.73</v>
      </c>
      <c r="DX7" s="40">
        <v>54.57</v>
      </c>
      <c r="DY7" s="40">
        <v>50.74</v>
      </c>
      <c r="DZ7" s="40">
        <v>0.28000000000000003</v>
      </c>
      <c r="EA7" s="40">
        <v>0.21</v>
      </c>
      <c r="EB7" s="40">
        <v>0.27</v>
      </c>
      <c r="EC7" s="40">
        <v>0.05</v>
      </c>
      <c r="ED7" s="40">
        <v>0</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131.91</v>
      </c>
      <c r="V11" s="48">
        <f>IF(U6="-",NA(),U6)</f>
        <v>122.57</v>
      </c>
      <c r="W11" s="48">
        <f>IF(V6="-",NA(),V6)</f>
        <v>119.27</v>
      </c>
      <c r="X11" s="48">
        <f>IF(W6="-",NA(),W6)</f>
        <v>123.55</v>
      </c>
      <c r="Y11" s="48">
        <f>IF(X6="-",NA(),X6)</f>
        <v>115.51</v>
      </c>
      <c r="AE11" s="47" t="s">
        <v>23</v>
      </c>
      <c r="AF11" s="48">
        <f>IF(AE6="-",NA(),AE6)</f>
        <v>0</v>
      </c>
      <c r="AG11" s="48">
        <f>IF(AF6="-",NA(),AF6)</f>
        <v>0</v>
      </c>
      <c r="AH11" s="48">
        <f>IF(AG6="-",NA(),AG6)</f>
        <v>0</v>
      </c>
      <c r="AI11" s="48">
        <f>IF(AH6="-",NA(),AH6)</f>
        <v>0</v>
      </c>
      <c r="AJ11" s="48">
        <f>IF(AI6="-",NA(),AI6)</f>
        <v>0</v>
      </c>
      <c r="AP11" s="47" t="s">
        <v>23</v>
      </c>
      <c r="AQ11" s="48">
        <f>IF(AP6="-",NA(),AP6)</f>
        <v>901.47</v>
      </c>
      <c r="AR11" s="48">
        <f>IF(AQ6="-",NA(),AQ6)</f>
        <v>836.23</v>
      </c>
      <c r="AS11" s="48">
        <f>IF(AR6="-",NA(),AR6)</f>
        <v>485.87</v>
      </c>
      <c r="AT11" s="48">
        <f>IF(AS6="-",NA(),AS6)</f>
        <v>443.1</v>
      </c>
      <c r="AU11" s="48">
        <f>IF(AT6="-",NA(),AT6)</f>
        <v>390.05</v>
      </c>
      <c r="BA11" s="47" t="s">
        <v>23</v>
      </c>
      <c r="BB11" s="48">
        <f>IF(BA6="-",NA(),BA6)</f>
        <v>26.18</v>
      </c>
      <c r="BC11" s="48">
        <f>IF(BB6="-",NA(),BB6)</f>
        <v>17.7</v>
      </c>
      <c r="BD11" s="48">
        <f>IF(BC6="-",NA(),BC6)</f>
        <v>12.63</v>
      </c>
      <c r="BE11" s="48">
        <f>IF(BD6="-",NA(),BD6)</f>
        <v>7.88</v>
      </c>
      <c r="BF11" s="48">
        <f>IF(BE6="-",NA(),BE6)</f>
        <v>4.42</v>
      </c>
      <c r="BL11" s="47" t="s">
        <v>23</v>
      </c>
      <c r="BM11" s="48">
        <f>IF(BL6="-",NA(),BL6)</f>
        <v>134.59</v>
      </c>
      <c r="BN11" s="48">
        <f>IF(BM6="-",NA(),BM6)</f>
        <v>127.13</v>
      </c>
      <c r="BO11" s="48">
        <f>IF(BN6="-",NA(),BN6)</f>
        <v>120.15</v>
      </c>
      <c r="BP11" s="48">
        <f>IF(BO6="-",NA(),BO6)</f>
        <v>125.72</v>
      </c>
      <c r="BQ11" s="48">
        <f>IF(BP6="-",NA(),BP6)</f>
        <v>114.28</v>
      </c>
      <c r="BW11" s="47" t="s">
        <v>23</v>
      </c>
      <c r="BX11" s="48">
        <f>IF(BW6="-",NA(),BW6)</f>
        <v>35.51</v>
      </c>
      <c r="BY11" s="48">
        <f>IF(BX6="-",NA(),BX6)</f>
        <v>38</v>
      </c>
      <c r="BZ11" s="48">
        <f>IF(BY6="-",NA(),BY6)</f>
        <v>40.1</v>
      </c>
      <c r="CA11" s="48">
        <f>IF(BZ6="-",NA(),BZ6)</f>
        <v>38.950000000000003</v>
      </c>
      <c r="CB11" s="48">
        <f>IF(CA6="-",NA(),CA6)</f>
        <v>42.93</v>
      </c>
      <c r="CH11" s="47" t="s">
        <v>23</v>
      </c>
      <c r="CI11" s="48">
        <f>IF(CH6="-",NA(),CH6)</f>
        <v>37.35</v>
      </c>
      <c r="CJ11" s="48">
        <f>IF(CI6="-",NA(),CI6)</f>
        <v>35.700000000000003</v>
      </c>
      <c r="CK11" s="48">
        <f>IF(CJ6="-",NA(),CJ6)</f>
        <v>34.020000000000003</v>
      </c>
      <c r="CL11" s="48">
        <f>IF(CK6="-",NA(),CK6)</f>
        <v>38.630000000000003</v>
      </c>
      <c r="CM11" s="48">
        <f>IF(CL6="-",NA(),CL6)</f>
        <v>38.869999999999997</v>
      </c>
      <c r="CS11" s="47" t="s">
        <v>23</v>
      </c>
      <c r="CT11" s="48">
        <f>IF(CS6="-",NA(),CS6)</f>
        <v>59.47</v>
      </c>
      <c r="CU11" s="48">
        <f>IF(CT6="-",NA(),CT6)</f>
        <v>58.82</v>
      </c>
      <c r="CV11" s="48">
        <f>IF(CU6="-",NA(),CU6)</f>
        <v>59.16</v>
      </c>
      <c r="CW11" s="48">
        <f>IF(CV6="-",NA(),CV6)</f>
        <v>58.65</v>
      </c>
      <c r="CX11" s="48">
        <f>IF(CW6="-",NA(),CW6)</f>
        <v>58.42</v>
      </c>
      <c r="DD11" s="47" t="s">
        <v>23</v>
      </c>
      <c r="DE11" s="48">
        <f>IF(DD6="-",NA(),DD6)</f>
        <v>66.64</v>
      </c>
      <c r="DF11" s="48">
        <f>IF(DE6="-",NA(),DE6)</f>
        <v>67.02</v>
      </c>
      <c r="DG11" s="48">
        <f>IF(DF6="-",NA(),DF6)</f>
        <v>67.319999999999993</v>
      </c>
      <c r="DH11" s="48">
        <f>IF(DG6="-",NA(),DG6)</f>
        <v>65.84</v>
      </c>
      <c r="DI11" s="48">
        <f>IF(DH6="-",NA(),DH6)</f>
        <v>66.38</v>
      </c>
      <c r="DO11" s="47" t="s">
        <v>23</v>
      </c>
      <c r="DP11" s="48">
        <f>IF(DO6="-",NA(),DO6)</f>
        <v>78.87</v>
      </c>
      <c r="DQ11" s="48">
        <f>IF(DP6="-",NA(),DP6)</f>
        <v>78.58</v>
      </c>
      <c r="DR11" s="48">
        <f>IF(DQ6="-",NA(),DQ6)</f>
        <v>78.8</v>
      </c>
      <c r="DS11" s="48">
        <f>IF(DR6="-",NA(),DR6)</f>
        <v>78.62</v>
      </c>
      <c r="DT11" s="48">
        <f>IF(DS6="-",NA(),DS6)</f>
        <v>78.83</v>
      </c>
      <c r="DZ11" s="47" t="s">
        <v>23</v>
      </c>
      <c r="EA11" s="48">
        <f>IF(DZ6="-",NA(),DZ6)</f>
        <v>0.28000000000000003</v>
      </c>
      <c r="EB11" s="48">
        <f>IF(EA6="-",NA(),EA6)</f>
        <v>0.21</v>
      </c>
      <c r="EC11" s="48">
        <f>IF(EB6="-",NA(),EB6)</f>
        <v>0.27</v>
      </c>
      <c r="ED11" s="48">
        <f>IF(EC6="-",NA(),EC6)</f>
        <v>0.05</v>
      </c>
      <c r="EE11" s="48">
        <f>IF(ED6="-",NA(),ED6)</f>
        <v>0</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71EC6-8E8A-428B-8B89-A8D514E129D9}">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EA491327-0069-4E19-8939-0ED8F5317207}">
  <ds:schemaRefs>
    <ds:schemaRef ds:uri="http://schemas.microsoft.com/sharepoint/v3/contenttype/forms"/>
  </ds:schemaRefs>
</ds:datastoreItem>
</file>

<file path=customXml/itemProps3.xml><?xml version="1.0" encoding="utf-8"?>
<ds:datastoreItem xmlns:ds="http://schemas.openxmlformats.org/officeDocument/2006/customXml" ds:itemID="{598479A9-92FB-4C81-BD12-1B4E001BE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2026-02-03T05:10:52Z</dcterms:created>
  <dcterms:modified xsi:type="dcterms:W3CDTF">2026-03-09T06:55:28Z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