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経理担当共有\01_主計担当共有\05_照会回答\R2年度\00.その他の組織\R3.1.22〆_【総務省照会】公営企業に係る経営比較分析表（令和元年度決算）の分析等について（依頼）\07_HP掲載\"/>
    </mc:Choice>
  </mc:AlternateContent>
  <workbookProtection workbookAlgorithmName="SHA-512" workbookHashValue="VzCiI6EtFAXhtzUYQ54yIo+bYLiq9R3yh3KnCypHQR+9V2VC+kKYQYslX4Sw5wbu0I8cyXJya3Weh9GKrSgV7Q==" workbookSaltValue="EonnCrcZjum6CUEpUuqH3g==" workbookSpinCount="100000" lockStructure="1"/>
  <bookViews>
    <workbookView xWindow="0" yWindow="0" windowWidth="20490" windowHeight="7770"/>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K90" i="4"/>
  <c r="GJ90" i="4"/>
  <c r="DG90" i="4"/>
  <c r="CF90" i="4"/>
  <c r="C90" i="4"/>
  <c r="RA81" i="4"/>
  <c r="PZ81" i="4"/>
  <c r="MW81" i="4"/>
  <c r="KO81" i="4"/>
  <c r="JN81" i="4"/>
  <c r="IM81" i="4"/>
  <c r="HL81" i="4"/>
  <c r="GK81" i="4"/>
  <c r="CA81" i="4"/>
  <c r="AZ81" i="4"/>
  <c r="RA80" i="4"/>
  <c r="PZ80" i="4"/>
  <c r="OY80" i="4"/>
  <c r="NX80" i="4"/>
  <c r="MW80" i="4"/>
  <c r="KO80" i="4"/>
  <c r="JN80" i="4"/>
  <c r="GK80" i="4"/>
  <c r="EC80" i="4"/>
  <c r="DB80" i="4"/>
  <c r="CA80" i="4"/>
  <c r="AZ80" i="4"/>
  <c r="Y80" i="4"/>
  <c r="PZ79" i="4"/>
  <c r="NX79" i="4"/>
  <c r="JN79" i="4"/>
  <c r="IM79" i="4"/>
  <c r="DB79" i="4"/>
  <c r="RH56" i="4"/>
  <c r="OZ56" i="4"/>
  <c r="OF56" i="4"/>
  <c r="MN56" i="4"/>
  <c r="LT56" i="4"/>
  <c r="KZ56" i="4"/>
  <c r="KF56" i="4"/>
  <c r="JL56" i="4"/>
  <c r="GZ56" i="4"/>
  <c r="GF56" i="4"/>
  <c r="CZ56" i="4"/>
  <c r="CF56" i="4"/>
  <c r="BL56" i="4"/>
  <c r="AR56" i="4"/>
  <c r="X56" i="4"/>
  <c r="RH55" i="4"/>
  <c r="PT55" i="4"/>
  <c r="OZ55" i="4"/>
  <c r="OF55" i="4"/>
  <c r="KF55" i="4"/>
  <c r="HT55" i="4"/>
  <c r="GZ55" i="4"/>
  <c r="GF55" i="4"/>
  <c r="ER55" i="4"/>
  <c r="CF55" i="4"/>
  <c r="RH54" i="4"/>
  <c r="QN54" i="4"/>
  <c r="OF54" i="4"/>
  <c r="LT54" i="4"/>
  <c r="KF54" i="4"/>
  <c r="GZ54" i="4"/>
  <c r="GF54" i="4"/>
  <c r="CF54" i="4"/>
  <c r="RH33" i="4"/>
  <c r="OZ33" i="4"/>
  <c r="OF33" i="4"/>
  <c r="MN33" i="4"/>
  <c r="LT33" i="4"/>
  <c r="KZ33" i="4"/>
  <c r="KF33" i="4"/>
  <c r="JL33" i="4"/>
  <c r="GZ33" i="4"/>
  <c r="GF33" i="4"/>
  <c r="FL33" i="4"/>
  <c r="BL33" i="4"/>
  <c r="AR33" i="4"/>
  <c r="PT32" i="4"/>
  <c r="MN32" i="4"/>
  <c r="LT32" i="4"/>
  <c r="KF32" i="4"/>
  <c r="JL32" i="4"/>
  <c r="HT32" i="4"/>
  <c r="ER32" i="4"/>
  <c r="CF32" i="4"/>
  <c r="BL32" i="4"/>
  <c r="AR32" i="4"/>
  <c r="QN31" i="4"/>
  <c r="PT31" i="4"/>
  <c r="LT31" i="4"/>
  <c r="HT31" i="4"/>
  <c r="GZ31" i="4"/>
  <c r="ER31" i="4"/>
  <c r="CF31" i="4"/>
  <c r="AR31" i="4"/>
  <c r="LZ10" i="4"/>
  <c r="IT10" i="4"/>
  <c r="FN10" i="4"/>
  <c r="CH10" i="4"/>
  <c r="B10" i="4"/>
  <c r="PF8" i="4"/>
  <c r="LZ8" i="4"/>
  <c r="IT8" i="4"/>
  <c r="FN8" i="4"/>
  <c r="CH8" i="4"/>
  <c r="B8" i="4"/>
  <c r="B5" i="4"/>
  <c r="AG10" i="5" l="1"/>
  <c r="BY10" i="5"/>
  <c r="DQ10" i="5"/>
  <c r="BL31" i="4"/>
  <c r="FL31" i="4"/>
  <c r="JL31" i="4"/>
  <c r="MN31" i="4"/>
  <c r="FL32" i="4"/>
  <c r="QN32" i="4"/>
  <c r="X54" i="4"/>
  <c r="CZ54" i="4"/>
  <c r="KZ54" i="4"/>
  <c r="OZ54" i="4"/>
  <c r="X55" i="4"/>
  <c r="CZ55" i="4"/>
  <c r="KZ55" i="4"/>
  <c r="Y79" i="4"/>
  <c r="EC79" i="4"/>
  <c r="OY79" i="4"/>
  <c r="GF31" i="4"/>
  <c r="KF31" i="4"/>
  <c r="OF31" i="4"/>
  <c r="RH31" i="4"/>
  <c r="GF32" i="4"/>
  <c r="OF32" i="4"/>
  <c r="RH32" i="4"/>
  <c r="CF33" i="4"/>
  <c r="PT33" i="4"/>
  <c r="AR54" i="4"/>
  <c r="ER54" i="4"/>
  <c r="HT54" i="4"/>
  <c r="PT54" i="4"/>
  <c r="AR55" i="4"/>
  <c r="LT55" i="4"/>
  <c r="ER56" i="4"/>
  <c r="HT56" i="4"/>
  <c r="PT56" i="4"/>
  <c r="AZ79" i="4"/>
  <c r="GK79" i="4"/>
  <c r="KO79" i="4"/>
  <c r="HL80" i="4"/>
  <c r="DB81" i="4"/>
  <c r="NX81" i="4"/>
  <c r="X31" i="4"/>
  <c r="CZ31" i="4"/>
  <c r="KZ31" i="4"/>
  <c r="OZ31" i="4"/>
  <c r="X32" i="4"/>
  <c r="CZ32" i="4"/>
  <c r="GZ32" i="4"/>
  <c r="KZ32" i="4"/>
  <c r="OZ32" i="4"/>
  <c r="X33" i="4"/>
  <c r="CZ33" i="4"/>
  <c r="QN33" i="4"/>
  <c r="BL54" i="4"/>
  <c r="FL54" i="4"/>
  <c r="JL54" i="4"/>
  <c r="MN54" i="4"/>
  <c r="BL55" i="4"/>
  <c r="FL55" i="4"/>
  <c r="JL55" i="4"/>
  <c r="MN55" i="4"/>
  <c r="QN55" i="4"/>
  <c r="FL56" i="4"/>
  <c r="QN56" i="4"/>
  <c r="CA79" i="4"/>
  <c r="HL79" i="4"/>
  <c r="MW79" i="4"/>
  <c r="RA79" i="4"/>
  <c r="IM80" i="4"/>
  <c r="Y81" i="4"/>
  <c r="EC81" i="4"/>
  <c r="OY81" i="4"/>
  <c r="AH10" i="5"/>
  <c r="BZ10" i="5"/>
  <c r="DR10" i="5"/>
  <c r="AR10" i="5"/>
  <c r="CJ10" i="5"/>
  <c r="EB10" i="5"/>
  <c r="W10" i="5"/>
  <c r="BO10" i="5"/>
  <c r="DG10" i="5"/>
  <c r="ER33" i="4"/>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<sst xmlns="http://schemas.openxmlformats.org/spreadsheetml/2006/main" count="262" uniqueCount="107">
  <si>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</si>
  <si>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</si>
  <si>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</si>
  <si>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</si>
  <si>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</si>
  <si>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</si>
  <si>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</si>
  <si>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</si>
  <si>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</si>
  <si>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</si>
  <si>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</si>
  <si>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</si>
  <si>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</si>
  <si>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</si>
  <si>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</si>
  <si>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</si>
  <si>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</si>
  <si>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</si>
  <si>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</si>
  <si>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</si>
  <si>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</si>
  <si>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</si>
  <si>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</si>
  <si>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</si>
  <si>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</si>
  <si>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</si>
  <si>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</si>
  <si>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</si>
  <si>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</si>
  <si>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</si>
  <si>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</si>
  <si>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</si>
  <si>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</si>
  <si>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</si>
  <si>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</si>
  <si>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</si>
  <si>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</si>
  <si>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</si>
  <si>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</si>
  <si>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</si>
  <si>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</si>
  <si>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</si>
  <si>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</si>
  <si>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</si>
  <si>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</si>
  <si>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</si>
  <si>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</si>
  <si>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</si>
  <si>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</si>
  <si>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</si>
  <si>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</si>
  <si>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</si>
  <si>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</si>
  <si>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</si>
  <si>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</si>
  <si>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</si>
  <si>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</si>
  <si>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</si>
  <si>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</si>
  <si>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</si>
  <si>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</si>
  <si>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</si>
  <si>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</si>
  <si>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</si>
  <si>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</si>
  <si>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</si>
  <si>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</si>
  <si>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</si>
  <si>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</si>
  <si>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</si>
  <si>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</si>
  <si>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</si>
  <si>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</si>
  <si>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</si>
  <si>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</si>
  <si>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</si>
  <si>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</si>
  <si>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</si>
  <si>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</si>
  <si>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</si>
  <si>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</si>
  <si>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</si>
  <si>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</si>
  <si>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</si>
  <si>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</si>
  <si>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</si>
  <si>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</si>
  <si>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</si>
  <si>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271004</t>
  </si>
  <si>
    <t>46</t>
  </si>
  <si>
    <t>02</t>
  </si>
  <si>
    <t>0</t>
  </si>
  <si>
    <t>000</t>
  </si>
  <si>
    <t>大阪府　大阪市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</si>
  <si>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</si>
  <si>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</si>
  <si>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</si>
  <si>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</si>
  <si>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</si>
  <si>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</si>
  <si>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</si>
  <si>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</si>
  <si>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</si>
  <si>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</si>
  <si>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・①経常収支比率は、黒字であれば100％以上となる指標です。類似団体と比べて高く、事業の効率的運営に努めてきた結果100％を超えており、黒字を確保しています。
・②累積欠損金は発生していません。
・③流動比率は、当座の支払能力を表す指標で、100％以上であることが必要です。類似団体と比べて高く、常に100％を上回っています。
・④企業債残高対給水収益比率は、企業債残高の規模を示す指標です。類似団体と比べて低い水準となっています。
・⑤料金回収率は、100％以上であれば健全な指標です。類似団体と比べて高く、常に100％を上回っています。
・⑥給水原価は、有収水量（料金の対象となった水量）1㎥あたりにかかる費用を表す指標です。類似団体と比べて高いものの、一定の水準で推移しています。
・⑦施設利用率は、高いほど健全な指標です。給水能力の見直しにより一定の改善はしたものの、依然として、50％を下回る水準であり、給水能力に余裕が生じている状況となっています。
・⑧契約率は、100％に近いほど収益性が高く、適切な規模の投資ができているといえます。</t>
    <rPh sb="2" eb="4">
      <t>ケイジョウ</t>
    </rPh>
    <rPh sb="4" eb="8">
      <t>シュウシヒリツ</t>
    </rPh>
    <rPh sb="10" eb="12">
      <t>クロジ</t>
    </rPh>
    <rPh sb="20" eb="22">
      <t>イジョウ</t>
    </rPh>
    <rPh sb="30" eb="32">
      <t>ルイジ</t>
    </rPh>
    <rPh sb="32" eb="34">
      <t>ダンタイ</t>
    </rPh>
    <rPh sb="35" eb="36">
      <t>クラ</t>
    </rPh>
    <rPh sb="38" eb="39">
      <t>タカ</t>
    </rPh>
    <rPh sb="41" eb="43">
      <t>ジギョウ</t>
    </rPh>
    <rPh sb="44" eb="47">
      <t>コウリツテキ</t>
    </rPh>
    <rPh sb="50" eb="51">
      <t>ツト</t>
    </rPh>
    <rPh sb="55" eb="57">
      <t>ケッカ</t>
    </rPh>
    <rPh sb="62" eb="63">
      <t>コ</t>
    </rPh>
    <rPh sb="68" eb="70">
      <t>クロジ</t>
    </rPh>
    <rPh sb="82" eb="84">
      <t>ルイセキ</t>
    </rPh>
    <rPh sb="84" eb="86">
      <t>ケッソン</t>
    </rPh>
    <rPh sb="86" eb="87">
      <t>キン</t>
    </rPh>
    <rPh sb="88" eb="90">
      <t>ハッセイ</t>
    </rPh>
    <rPh sb="100" eb="102">
      <t>リュウドウ</t>
    </rPh>
    <rPh sb="102" eb="104">
      <t>ヒリツ</t>
    </rPh>
    <rPh sb="106" eb="108">
      <t>トウザ</t>
    </rPh>
    <rPh sb="109" eb="111">
      <t>シハラ</t>
    </rPh>
    <rPh sb="111" eb="113">
      <t>ノウリョク</t>
    </rPh>
    <rPh sb="114" eb="115">
      <t>アラワ</t>
    </rPh>
    <rPh sb="116" eb="118">
      <t>シヒョウ</t>
    </rPh>
    <rPh sb="124" eb="126">
      <t>イジョウ</t>
    </rPh>
    <rPh sb="132" eb="134">
      <t>ヒツヨウ</t>
    </rPh>
    <rPh sb="137" eb="139">
      <t>ルイジ</t>
    </rPh>
    <rPh sb="139" eb="141">
      <t>ダンタイ</t>
    </rPh>
    <rPh sb="142" eb="143">
      <t>クラ</t>
    </rPh>
    <rPh sb="145" eb="146">
      <t>タカ</t>
    </rPh>
    <rPh sb="148" eb="149">
      <t>ツネ</t>
    </rPh>
    <rPh sb="155" eb="157">
      <t>ウワマワ</t>
    </rPh>
    <rPh sb="166" eb="168">
      <t>キギョウ</t>
    </rPh>
    <rPh sb="168" eb="169">
      <t>サイ</t>
    </rPh>
    <rPh sb="169" eb="171">
      <t>ザンダカ</t>
    </rPh>
    <rPh sb="171" eb="172">
      <t>タイ</t>
    </rPh>
    <rPh sb="172" eb="174">
      <t>キュウスイ</t>
    </rPh>
    <rPh sb="174" eb="176">
      <t>シュウエキ</t>
    </rPh>
    <rPh sb="176" eb="178">
      <t>ヒリツ</t>
    </rPh>
    <rPh sb="180" eb="182">
      <t>キギョウ</t>
    </rPh>
    <rPh sb="182" eb="183">
      <t>サイ</t>
    </rPh>
    <rPh sb="183" eb="185">
      <t>ザンダカ</t>
    </rPh>
    <rPh sb="186" eb="188">
      <t>キボ</t>
    </rPh>
    <rPh sb="189" eb="190">
      <t>シメ</t>
    </rPh>
    <rPh sb="191" eb="193">
      <t>シヒョウ</t>
    </rPh>
    <rPh sb="196" eb="198">
      <t>ルイジ</t>
    </rPh>
    <rPh sb="198" eb="200">
      <t>ダンタイ</t>
    </rPh>
    <rPh sb="201" eb="202">
      <t>クラ</t>
    </rPh>
    <rPh sb="204" eb="205">
      <t>ヒク</t>
    </rPh>
    <rPh sb="206" eb="208">
      <t>スイジュン</t>
    </rPh>
    <rPh sb="219" eb="221">
      <t>リョウキン</t>
    </rPh>
    <rPh sb="221" eb="223">
      <t>カイシュウ</t>
    </rPh>
    <rPh sb="223" eb="224">
      <t>リツ</t>
    </rPh>
    <rPh sb="230" eb="232">
      <t>イジョウ</t>
    </rPh>
    <rPh sb="236" eb="238">
      <t>ケンゼン</t>
    </rPh>
    <rPh sb="239" eb="241">
      <t>シヒョウ</t>
    </rPh>
    <rPh sb="244" eb="246">
      <t>ルイジ</t>
    </rPh>
    <rPh sb="246" eb="248">
      <t>ダンタイ</t>
    </rPh>
    <rPh sb="249" eb="250">
      <t>クラ</t>
    </rPh>
    <rPh sb="252" eb="253">
      <t>タカ</t>
    </rPh>
    <rPh sb="255" eb="256">
      <t>ツネ</t>
    </rPh>
    <rPh sb="262" eb="264">
      <t>ウワマワ</t>
    </rPh>
    <rPh sb="273" eb="275">
      <t>キュウスイ</t>
    </rPh>
    <rPh sb="275" eb="277">
      <t>ゲンカ</t>
    </rPh>
    <rPh sb="279" eb="281">
      <t>ユウシュウ</t>
    </rPh>
    <rPh sb="281" eb="283">
      <t>スイリョウ</t>
    </rPh>
    <rPh sb="284" eb="286">
      <t>リョウキン</t>
    </rPh>
    <rPh sb="287" eb="289">
      <t>タイショウ</t>
    </rPh>
    <rPh sb="293" eb="295">
      <t>スイリョウ</t>
    </rPh>
    <rPh sb="305" eb="307">
      <t>ヒヨウ</t>
    </rPh>
    <rPh sb="308" eb="309">
      <t>アラワ</t>
    </rPh>
    <rPh sb="310" eb="312">
      <t>シヒョウ</t>
    </rPh>
    <rPh sb="315" eb="317">
      <t>ルイジ</t>
    </rPh>
    <rPh sb="317" eb="319">
      <t>ダンタイ</t>
    </rPh>
    <rPh sb="320" eb="321">
      <t>クラ</t>
    </rPh>
    <rPh sb="323" eb="324">
      <t>タカ</t>
    </rPh>
    <rPh sb="329" eb="331">
      <t>イッテイ</t>
    </rPh>
    <rPh sb="332" eb="334">
      <t>スイジュン</t>
    </rPh>
    <rPh sb="335" eb="337">
      <t>スイイ</t>
    </rPh>
    <rPh sb="346" eb="348">
      <t>シセツ</t>
    </rPh>
    <rPh sb="348" eb="350">
      <t>リヨウ</t>
    </rPh>
    <rPh sb="350" eb="351">
      <t>リツ</t>
    </rPh>
    <rPh sb="353" eb="354">
      <t>タカ</t>
    </rPh>
    <rPh sb="357" eb="359">
      <t>ケンゼン</t>
    </rPh>
    <rPh sb="360" eb="362">
      <t>シヒョウ</t>
    </rPh>
    <rPh sb="365" eb="367">
      <t>キュウスイ</t>
    </rPh>
    <rPh sb="367" eb="369">
      <t>ノウリョク</t>
    </rPh>
    <rPh sb="370" eb="372">
      <t>ミナオ</t>
    </rPh>
    <rPh sb="376" eb="378">
      <t>イッテイ</t>
    </rPh>
    <rPh sb="379" eb="381">
      <t>カイゼン</t>
    </rPh>
    <rPh sb="388" eb="390">
      <t>イゼン</t>
    </rPh>
    <rPh sb="398" eb="400">
      <t>シタマワ</t>
    </rPh>
    <rPh sb="401" eb="403">
      <t>スイジュン</t>
    </rPh>
    <rPh sb="407" eb="409">
      <t>キュウスイ</t>
    </rPh>
    <rPh sb="409" eb="411">
      <t>ノウリョク</t>
    </rPh>
    <rPh sb="412" eb="414">
      <t>ヨユウ</t>
    </rPh>
    <rPh sb="415" eb="416">
      <t>ショウ</t>
    </rPh>
    <rPh sb="420" eb="422">
      <t>ジョウキョウ</t>
    </rPh>
    <rPh sb="433" eb="435">
      <t>ケイヤク</t>
    </rPh>
    <rPh sb="435" eb="436">
      <t>リツ</t>
    </rPh>
    <rPh sb="443" eb="444">
      <t>チカ</t>
    </rPh>
    <rPh sb="447" eb="450">
      <t>シュウエキセイ</t>
    </rPh>
    <rPh sb="451" eb="452">
      <t>タカ</t>
    </rPh>
    <rPh sb="457" eb="459">
      <t>キボ</t>
    </rPh>
    <rPh sb="460" eb="462">
      <t>トウシ</t>
    </rPh>
    <phoneticPr fontId="5"/>
  </si>
  <si>
    <t>・経営面に関する指標は、経営改善の取組による一定の効果が見られるものの給水収益は減少が続き、また施設の老朽化に関する指標は類似団体平均値に比べても高い水準で推移しています。
・本市では、平成30年３月に「大阪市水道経営戦略」を策定しており、経常費用の削減や更新投資の平準化などの経営改善方策を推進することとしていますが、同戦略における収支見通しでは、それらの方策を実施しても同戦略の期間中（2018～2027年度）に収支ギャップ（単年度赤字）が生じる見込みであり、新たな官民連携手法の導入など抜本的な経営改革に取り組む必要があります。
・そこで、平成30年度より公共施設等運営権制度の導入に向けた検討を行っており、令和２年４月に策定・公表した「大阪工業用水道特定運営事業等」の令和４年４月からの事業開始に向け、手続きを進めていきます。</t>
    <rPh sb="35" eb="37">
      <t>キュウスイ</t>
    </rPh>
    <rPh sb="37" eb="39">
      <t>シュウエキ</t>
    </rPh>
    <rPh sb="40" eb="42">
      <t>ゲンショウ</t>
    </rPh>
    <rPh sb="43" eb="44">
      <t>ツヅ</t>
    </rPh>
    <rPh sb="128" eb="130">
      <t>コウシン</t>
    </rPh>
    <rPh sb="130" eb="132">
      <t>トウシ</t>
    </rPh>
    <rPh sb="133" eb="136">
      <t>ヘイジュンカ</t>
    </rPh>
    <rPh sb="139" eb="141">
      <t>ケイエイ</t>
    </rPh>
    <rPh sb="141" eb="143">
      <t>カイゼン</t>
    </rPh>
    <rPh sb="143" eb="145">
      <t>ホウサク</t>
    </rPh>
    <rPh sb="146" eb="148">
      <t>スイシン</t>
    </rPh>
    <rPh sb="160" eb="161">
      <t>ドウ</t>
    </rPh>
    <rPh sb="161" eb="163">
      <t>センリャク</t>
    </rPh>
    <rPh sb="167" eb="169">
      <t>シュウシ</t>
    </rPh>
    <rPh sb="169" eb="171">
      <t>ミトオ</t>
    </rPh>
    <rPh sb="179" eb="181">
      <t>ホウサク</t>
    </rPh>
    <rPh sb="182" eb="184">
      <t>ジッシ</t>
    </rPh>
    <rPh sb="187" eb="188">
      <t>ドウ</t>
    </rPh>
    <rPh sb="188" eb="190">
      <t>センリャク</t>
    </rPh>
    <rPh sb="191" eb="193">
      <t>キカン</t>
    </rPh>
    <rPh sb="193" eb="194">
      <t>チュウ</t>
    </rPh>
    <rPh sb="204" eb="206">
      <t>ネンド</t>
    </rPh>
    <rPh sb="208" eb="210">
      <t>シュウシ</t>
    </rPh>
    <rPh sb="215" eb="218">
      <t>タンネンド</t>
    </rPh>
    <rPh sb="218" eb="220">
      <t>アカジ</t>
    </rPh>
    <rPh sb="222" eb="223">
      <t>ショウ</t>
    </rPh>
    <rPh sb="225" eb="227">
      <t>ミコ</t>
    </rPh>
    <rPh sb="232" eb="233">
      <t>アラ</t>
    </rPh>
    <rPh sb="237" eb="239">
      <t>レンケイ</t>
    </rPh>
    <rPh sb="239" eb="241">
      <t>シュホウ</t>
    </rPh>
    <rPh sb="242" eb="244">
      <t>ドウニュウ</t>
    </rPh>
    <rPh sb="246" eb="249">
      <t>バッポンテキ</t>
    </rPh>
    <rPh sb="250" eb="252">
      <t>ケイエイ</t>
    </rPh>
    <rPh sb="252" eb="254">
      <t>カイカク</t>
    </rPh>
    <rPh sb="255" eb="256">
      <t>ト</t>
    </rPh>
    <rPh sb="257" eb="258">
      <t>ク</t>
    </rPh>
    <rPh sb="277" eb="279">
      <t>ネンド</t>
    </rPh>
    <rPh sb="281" eb="283">
      <t>コウキョウ</t>
    </rPh>
    <rPh sb="283" eb="285">
      <t>シセツ</t>
    </rPh>
    <rPh sb="285" eb="286">
      <t>トウ</t>
    </rPh>
    <rPh sb="286" eb="288">
      <t>ウンエイ</t>
    </rPh>
    <rPh sb="288" eb="289">
      <t>ケン</t>
    </rPh>
    <rPh sb="289" eb="291">
      <t>セイド</t>
    </rPh>
    <rPh sb="292" eb="294">
      <t>ドウニュウ</t>
    </rPh>
    <rPh sb="298" eb="300">
      <t>ケントウ</t>
    </rPh>
    <rPh sb="301" eb="302">
      <t>オコナ</t>
    </rPh>
    <rPh sb="322" eb="324">
      <t>オオサカ</t>
    </rPh>
    <rPh sb="327" eb="329">
      <t>スイドウ</t>
    </rPh>
    <rPh sb="329" eb="331">
      <t>トクテイ</t>
    </rPh>
    <rPh sb="331" eb="333">
      <t>ウンエイ</t>
    </rPh>
    <rPh sb="333" eb="335">
      <t>ジギョウ</t>
    </rPh>
    <rPh sb="335" eb="336">
      <t>トウ</t>
    </rPh>
    <rPh sb="355" eb="357">
      <t>テツヅ</t>
    </rPh>
    <phoneticPr fontId="5"/>
  </si>
  <si>
    <r>
      <t>・①有形固定資産減価償却率は、資産の減価償却がどの程度進んでいるか、また、②管路経年化率は法定耐用年数を超過した管路の割合を示す指標です。
どちらも類似団体と比べて高くなっています。
・③管路更新率は、管路の更新ペースが把握できる指標です。年度毎でバラつきはあるものの、平均すると類似団体</t>
    </r>
    <r>
      <rPr>
        <sz val="11"/>
        <rFont val="ＭＳ ゴシック"/>
        <family val="3"/>
        <charset val="128"/>
      </rPr>
      <t>よりやや</t>
    </r>
    <r>
      <rPr>
        <sz val="11"/>
        <color theme="1"/>
        <rFont val="ＭＳ ゴシック"/>
        <family val="3"/>
        <charset val="128"/>
      </rPr>
      <t>低い水準となっています。
　こうした状況を踏まえ、本市では、アセットマネジメントの取り組みにより施設の実質的な更新時期を見据えつつ、著しく老朽化が顕在している管路について、必要となる整備を進めています。
 なお、平成30年度については、29年度に現場施工は完了したものの、埋戻材料に係る履行確認により、30年度に繰り越した更新延長1.3km（更新率0.45％）を含む2.0km（更新率0.69％）となっているため、他の年度より高くなっています。</t>
    </r>
    <rPh sb="79" eb="80">
      <t>クラ</t>
    </rPh>
    <rPh sb="120" eb="122">
      <t>ネンド</t>
    </rPh>
    <rPh sb="122" eb="123">
      <t>ゴト</t>
    </rPh>
    <rPh sb="135" eb="137">
      <t>ヘイキン</t>
    </rPh>
    <rPh sb="148" eb="149">
      <t>ヒク</t>
    </rPh>
    <rPh sb="150" eb="152">
      <t>スイジュン</t>
    </rPh>
    <rPh sb="166" eb="168">
      <t>ジョウキョウ</t>
    </rPh>
    <rPh sb="169" eb="170">
      <t>フ</t>
    </rPh>
    <rPh sb="173" eb="174">
      <t>ホン</t>
    </rPh>
    <rPh sb="174" eb="175">
      <t>シ</t>
    </rPh>
    <rPh sb="319" eb="321">
      <t>コウシン</t>
    </rPh>
    <rPh sb="321" eb="322">
      <t>リツ</t>
    </rPh>
    <rPh sb="337" eb="339">
      <t>コウシン</t>
    </rPh>
    <rPh sb="339" eb="340">
      <t>リツ</t>
    </rPh>
    <rPh sb="355" eb="356">
      <t>ホカ</t>
    </rPh>
    <rPh sb="357" eb="359">
      <t>ネンド</t>
    </rPh>
    <rPh sb="361" eb="362">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</si>
</sst>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63.35</c:v>
                </c:pt>
                <c:pt idx="1">
                  <c:v>64.66</c:v>
                </c:pt>
                <c:pt idx="2">
                  <c:v>65.52</c:v>
                </c:pt>
                <c:pt idx="3">
                  <c:v>65.27</c:v>
                </c:pt>
                <c:pt idx="4">
                  <c:v>66.12</c:v>
                </c:pt>
              </c:numCache>
            </c:numRef>
          </c:val>
          <c:extLst xmlns:c16r2="http://schemas.microsoft.com/office/drawing/2015/06/chart">
            <c:ext xmlns:c16="http://schemas.microsoft.com/office/drawing/2014/chart" uri="{C3380CC4-5D6E-409C-BE32-E72D297353CC}">
              <c16:uniqueId val="{00000000-5FAE-4714-9931-8C601CE6D700}"/>
            </c:ext>
          </c:extLst>
        </c:ser>
        <c:dLbls>
          <c:showLegendKey val="0"/>
          <c:showVal val="0"/>
          <c:showCatName val="0"/>
          <c:showSerName val="0"/>
          <c:showPercent val="0"/>
          <c:showBubbleSize val="0"/>
        </c:dLbls>
        <c:gapWidth val="150"/>
        <c:axId val="318146528"/>
        <c:axId val="31814339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57.11</c:v>
                </c:pt>
                <c:pt idx="4">
                  <c:v>57.57</c:v>
                </c:pt>
              </c:numCache>
            </c:numRef>
          </c:val>
          <c:smooth val="0"/>
          <c:extLst xmlns:c16r2="http://schemas.microsoft.com/office/drawing/2015/06/chart">
            <c:ext xmlns:c16="http://schemas.microsoft.com/office/drawing/2014/chart" uri="{C3380CC4-5D6E-409C-BE32-E72D297353CC}">
              <c16:uniqueId val="{00000001-5FAE-4714-9931-8C601CE6D700}"/>
            </c:ext>
          </c:extLst>
        </c:ser>
        <c:dLbls>
          <c:showLegendKey val="0"/>
          <c:showVal val="0"/>
          <c:showCatName val="0"/>
          <c:showSerName val="0"/>
          <c:showPercent val="0"/>
          <c:showBubbleSize val="0"/>
        </c:dLbls>
        <c:marker val="1"/>
        <c:smooth val="0"/>
        <c:axId val="318146528"/>
        <c:axId val="318143392"/>
      </c:lineChart>
      <c:catAx>
        <c:axId val="318146528"/>
        <c:scaling>
          <c:orientation val="minMax"/>
        </c:scaling>
        <c:delete val="1"/>
        <c:axPos val="b"/>
        <c:numFmt formatCode="General" sourceLinked="1"/>
        <c:majorTickMark val="none"/>
        <c:minorTickMark val="none"/>
        <c:tickLblPos val="none"/>
        <c:crossAx val="318143392"/>
        <c:crosses val="autoZero"/>
        <c:auto val="1"/>
        <c:lblAlgn val="ctr"/>
        <c:lblOffset val="100"/>
        <c:noMultiLvlLbl val="1"/>
      </c:catAx>
      <c:valAx>
        <c:axId val="3181433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81465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04-4BA5-B0D6-C83ED89D1A20}"/>
            </c:ext>
          </c:extLst>
        </c:ser>
        <c:dLbls>
          <c:showLegendKey val="0"/>
          <c:showVal val="0"/>
          <c:showCatName val="0"/>
          <c:showSerName val="0"/>
          <c:showPercent val="0"/>
          <c:showBubbleSize val="0"/>
        </c:dLbls>
        <c:gapWidth val="150"/>
        <c:axId val="463692104"/>
        <c:axId val="463687400"/>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50.25</c:v>
                </c:pt>
                <c:pt idx="4">
                  <c:v>51.91</c:v>
                </c:pt>
              </c:numCache>
            </c:numRef>
          </c:val>
          <c:smooth val="0"/>
          <c:extLst xmlns:c16r2="http://schemas.microsoft.com/office/drawing/2015/06/chart">
            <c:ext xmlns:c16="http://schemas.microsoft.com/office/drawing/2014/chart" uri="{C3380CC4-5D6E-409C-BE32-E72D297353CC}">
              <c16:uniqueId val="{00000001-6504-4BA5-B0D6-C83ED89D1A20}"/>
            </c:ext>
          </c:extLst>
        </c:ser>
        <c:dLbls>
          <c:showLegendKey val="0"/>
          <c:showVal val="0"/>
          <c:showCatName val="0"/>
          <c:showSerName val="0"/>
          <c:showPercent val="0"/>
          <c:showBubbleSize val="0"/>
        </c:dLbls>
        <c:marker val="1"/>
        <c:smooth val="0"/>
        <c:axId val="463692104"/>
        <c:axId val="463687400"/>
      </c:lineChart>
      <c:catAx>
        <c:axId val="463692104"/>
        <c:scaling>
          <c:orientation val="minMax"/>
        </c:scaling>
        <c:delete val="1"/>
        <c:axPos val="b"/>
        <c:numFmt formatCode="General" sourceLinked="1"/>
        <c:majorTickMark val="none"/>
        <c:minorTickMark val="none"/>
        <c:tickLblPos val="none"/>
        <c:crossAx val="463687400"/>
        <c:crosses val="autoZero"/>
        <c:auto val="1"/>
        <c:lblAlgn val="ctr"/>
        <c:lblOffset val="100"/>
        <c:noMultiLvlLbl val="1"/>
      </c:catAx>
      <c:valAx>
        <c:axId val="4636874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636921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136.15</c:v>
                </c:pt>
                <c:pt idx="1">
                  <c:v>125.77</c:v>
                </c:pt>
                <c:pt idx="2">
                  <c:v>126.07</c:v>
                </c:pt>
                <c:pt idx="3">
                  <c:v>129.22999999999999</c:v>
                </c:pt>
                <c:pt idx="4">
                  <c:v>127.01</c:v>
                </c:pt>
              </c:numCache>
            </c:numRef>
          </c:val>
          <c:extLst xmlns:c16r2="http://schemas.microsoft.com/office/drawing/2015/06/chart">
            <c:ext xmlns:c16="http://schemas.microsoft.com/office/drawing/2014/chart" uri="{C3380CC4-5D6E-409C-BE32-E72D297353CC}">
              <c16:uniqueId val="{00000000-6D9B-4921-8927-6C1B18FAE8D3}"/>
            </c:ext>
          </c:extLst>
        </c:ser>
        <c:dLbls>
          <c:showLegendKey val="0"/>
          <c:showVal val="0"/>
          <c:showCatName val="0"/>
          <c:showSerName val="0"/>
          <c:showPercent val="0"/>
          <c:showBubbleSize val="0"/>
        </c:dLbls>
        <c:gapWidth val="150"/>
        <c:axId val="463690928"/>
        <c:axId val="463692496"/>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116.96</c:v>
                </c:pt>
                <c:pt idx="4">
                  <c:v>117.47</c:v>
                </c:pt>
              </c:numCache>
            </c:numRef>
          </c:val>
          <c:smooth val="0"/>
          <c:extLst xmlns:c16r2="http://schemas.microsoft.com/office/drawing/2015/06/chart">
            <c:ext xmlns:c16="http://schemas.microsoft.com/office/drawing/2014/chart" uri="{C3380CC4-5D6E-409C-BE32-E72D297353CC}">
              <c16:uniqueId val="{00000001-6D9B-4921-8927-6C1B18FAE8D3}"/>
            </c:ext>
          </c:extLst>
        </c:ser>
        <c:dLbls>
          <c:showLegendKey val="0"/>
          <c:showVal val="0"/>
          <c:showCatName val="0"/>
          <c:showSerName val="0"/>
          <c:showPercent val="0"/>
          <c:showBubbleSize val="0"/>
        </c:dLbls>
        <c:marker val="1"/>
        <c:smooth val="0"/>
        <c:axId val="463690928"/>
        <c:axId val="463692496"/>
      </c:lineChart>
      <c:catAx>
        <c:axId val="463690928"/>
        <c:scaling>
          <c:orientation val="minMax"/>
        </c:scaling>
        <c:delete val="1"/>
        <c:axPos val="b"/>
        <c:numFmt formatCode="General" sourceLinked="1"/>
        <c:majorTickMark val="none"/>
        <c:minorTickMark val="none"/>
        <c:tickLblPos val="none"/>
        <c:crossAx val="463692496"/>
        <c:crosses val="autoZero"/>
        <c:auto val="1"/>
        <c:lblAlgn val="ctr"/>
        <c:lblOffset val="100"/>
        <c:noMultiLvlLbl val="1"/>
      </c:catAx>
      <c:valAx>
        <c:axId val="4636924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636909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76.55</c:v>
                </c:pt>
                <c:pt idx="1">
                  <c:v>77.36</c:v>
                </c:pt>
                <c:pt idx="2">
                  <c:v>78.34</c:v>
                </c:pt>
                <c:pt idx="3">
                  <c:v>78.400000000000006</c:v>
                </c:pt>
                <c:pt idx="4">
                  <c:v>78.23</c:v>
                </c:pt>
              </c:numCache>
            </c:numRef>
          </c:val>
          <c:extLst xmlns:c16r2="http://schemas.microsoft.com/office/drawing/2015/06/chart">
            <c:ext xmlns:c16="http://schemas.microsoft.com/office/drawing/2014/chart" uri="{C3380CC4-5D6E-409C-BE32-E72D297353CC}">
              <c16:uniqueId val="{00000000-92F4-4D1D-A398-945F78140D98}"/>
            </c:ext>
          </c:extLst>
        </c:ser>
        <c:dLbls>
          <c:showLegendKey val="0"/>
          <c:showVal val="0"/>
          <c:showCatName val="0"/>
          <c:showSerName val="0"/>
          <c:showPercent val="0"/>
          <c:showBubbleSize val="0"/>
        </c:dLbls>
        <c:gapWidth val="150"/>
        <c:axId val="318144176"/>
        <c:axId val="32095694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51.87</c:v>
                </c:pt>
                <c:pt idx="4">
                  <c:v>52.33</c:v>
                </c:pt>
              </c:numCache>
            </c:numRef>
          </c:val>
          <c:smooth val="0"/>
          <c:extLst xmlns:c16r2="http://schemas.microsoft.com/office/drawing/2015/06/chart">
            <c:ext xmlns:c16="http://schemas.microsoft.com/office/drawing/2014/chart" uri="{C3380CC4-5D6E-409C-BE32-E72D297353CC}">
              <c16:uniqueId val="{00000001-92F4-4D1D-A398-945F78140D98}"/>
            </c:ext>
          </c:extLst>
        </c:ser>
        <c:dLbls>
          <c:showLegendKey val="0"/>
          <c:showVal val="0"/>
          <c:showCatName val="0"/>
          <c:showSerName val="0"/>
          <c:showPercent val="0"/>
          <c:showBubbleSize val="0"/>
        </c:dLbls>
        <c:marker val="1"/>
        <c:smooth val="0"/>
        <c:axId val="318144176"/>
        <c:axId val="320956944"/>
      </c:lineChart>
      <c:catAx>
        <c:axId val="318144176"/>
        <c:scaling>
          <c:orientation val="minMax"/>
        </c:scaling>
        <c:delete val="1"/>
        <c:axPos val="b"/>
        <c:numFmt formatCode="General" sourceLinked="1"/>
        <c:majorTickMark val="none"/>
        <c:minorTickMark val="none"/>
        <c:tickLblPos val="none"/>
        <c:crossAx val="320956944"/>
        <c:crosses val="autoZero"/>
        <c:auto val="1"/>
        <c:lblAlgn val="ctr"/>
        <c:lblOffset val="100"/>
        <c:noMultiLvlLbl val="1"/>
      </c:catAx>
      <c:valAx>
        <c:axId val="3209569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81441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0.04</c:v>
                </c:pt>
                <c:pt idx="1">
                  <c:v>0.18</c:v>
                </c:pt>
                <c:pt idx="2">
                  <c:v>0.06</c:v>
                </c:pt>
                <c:pt idx="3">
                  <c:v>0.69</c:v>
                </c:pt>
                <c:pt idx="4">
                  <c:v>0.23</c:v>
                </c:pt>
              </c:numCache>
            </c:numRef>
          </c:val>
          <c:extLst xmlns:c16r2="http://schemas.microsoft.com/office/drawing/2015/06/chart">
            <c:ext xmlns:c16="http://schemas.microsoft.com/office/drawing/2014/chart" uri="{C3380CC4-5D6E-409C-BE32-E72D297353CC}">
              <c16:uniqueId val="{00000000-22CD-4C66-9130-DC1F3316981A}"/>
            </c:ext>
          </c:extLst>
        </c:ser>
        <c:dLbls>
          <c:showLegendKey val="0"/>
          <c:showVal val="0"/>
          <c:showCatName val="0"/>
          <c:showSerName val="0"/>
          <c:showPercent val="0"/>
          <c:showBubbleSize val="0"/>
        </c:dLbls>
        <c:gapWidth val="150"/>
        <c:axId val="320957728"/>
        <c:axId val="32096125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0.28000000000000003</c:v>
                </c:pt>
                <c:pt idx="4">
                  <c:v>0.77</c:v>
                </c:pt>
              </c:numCache>
            </c:numRef>
          </c:val>
          <c:smooth val="0"/>
          <c:extLst xmlns:c16r2="http://schemas.microsoft.com/office/drawing/2015/06/chart">
            <c:ext xmlns:c16="http://schemas.microsoft.com/office/drawing/2014/chart" uri="{C3380CC4-5D6E-409C-BE32-E72D297353CC}">
              <c16:uniqueId val="{00000001-22CD-4C66-9130-DC1F3316981A}"/>
            </c:ext>
          </c:extLst>
        </c:ser>
        <c:dLbls>
          <c:showLegendKey val="0"/>
          <c:showVal val="0"/>
          <c:showCatName val="0"/>
          <c:showSerName val="0"/>
          <c:showPercent val="0"/>
          <c:showBubbleSize val="0"/>
        </c:dLbls>
        <c:marker val="1"/>
        <c:smooth val="0"/>
        <c:axId val="320957728"/>
        <c:axId val="320961256"/>
      </c:lineChart>
      <c:catAx>
        <c:axId val="320957728"/>
        <c:scaling>
          <c:orientation val="minMax"/>
        </c:scaling>
        <c:delete val="1"/>
        <c:axPos val="b"/>
        <c:numFmt formatCode="General" sourceLinked="1"/>
        <c:majorTickMark val="none"/>
        <c:minorTickMark val="none"/>
        <c:tickLblPos val="none"/>
        <c:crossAx val="320961256"/>
        <c:crosses val="autoZero"/>
        <c:auto val="1"/>
        <c:lblAlgn val="ctr"/>
        <c:lblOffset val="100"/>
        <c:noMultiLvlLbl val="1"/>
      </c:catAx>
      <c:valAx>
        <c:axId val="3209612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09577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745.72</c:v>
                </c:pt>
                <c:pt idx="1">
                  <c:v>885.81</c:v>
                </c:pt>
                <c:pt idx="2">
                  <c:v>1180.3499999999999</c:v>
                </c:pt>
                <c:pt idx="3">
                  <c:v>1131.8900000000001</c:v>
                </c:pt>
                <c:pt idx="4">
                  <c:v>1200.96</c:v>
                </c:pt>
              </c:numCache>
            </c:numRef>
          </c:val>
          <c:extLst xmlns:c16r2="http://schemas.microsoft.com/office/drawing/2015/06/chart">
            <c:ext xmlns:c16="http://schemas.microsoft.com/office/drawing/2014/chart" uri="{C3380CC4-5D6E-409C-BE32-E72D297353CC}">
              <c16:uniqueId val="{00000000-CB74-410E-B600-836EE33B652E}"/>
            </c:ext>
          </c:extLst>
        </c:ser>
        <c:dLbls>
          <c:showLegendKey val="0"/>
          <c:showVal val="0"/>
          <c:showCatName val="0"/>
          <c:showSerName val="0"/>
          <c:showPercent val="0"/>
          <c:showBubbleSize val="0"/>
        </c:dLbls>
        <c:gapWidth val="150"/>
        <c:axId val="320956160"/>
        <c:axId val="320958120"/>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655.75</c:v>
                </c:pt>
                <c:pt idx="4">
                  <c:v>578.19000000000005</c:v>
                </c:pt>
              </c:numCache>
            </c:numRef>
          </c:val>
          <c:smooth val="0"/>
          <c:extLst xmlns:c16r2="http://schemas.microsoft.com/office/drawing/2015/06/chart">
            <c:ext xmlns:c16="http://schemas.microsoft.com/office/drawing/2014/chart" uri="{C3380CC4-5D6E-409C-BE32-E72D297353CC}">
              <c16:uniqueId val="{00000001-CB74-410E-B600-836EE33B652E}"/>
            </c:ext>
          </c:extLst>
        </c:ser>
        <c:dLbls>
          <c:showLegendKey val="0"/>
          <c:showVal val="0"/>
          <c:showCatName val="0"/>
          <c:showSerName val="0"/>
          <c:showPercent val="0"/>
          <c:showBubbleSize val="0"/>
        </c:dLbls>
        <c:marker val="1"/>
        <c:smooth val="0"/>
        <c:axId val="320956160"/>
        <c:axId val="320958120"/>
      </c:lineChart>
      <c:catAx>
        <c:axId val="320956160"/>
        <c:scaling>
          <c:orientation val="minMax"/>
        </c:scaling>
        <c:delete val="1"/>
        <c:axPos val="b"/>
        <c:numFmt formatCode="General" sourceLinked="1"/>
        <c:majorTickMark val="none"/>
        <c:minorTickMark val="none"/>
        <c:tickLblPos val="none"/>
        <c:crossAx val="320958120"/>
        <c:crosses val="autoZero"/>
        <c:auto val="1"/>
        <c:lblAlgn val="ctr"/>
        <c:lblOffset val="100"/>
        <c:noMultiLvlLbl val="1"/>
      </c:catAx>
      <c:valAx>
        <c:axId val="3209581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09561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66.989999999999995</c:v>
                </c:pt>
                <c:pt idx="1">
                  <c:v>58.31</c:v>
                </c:pt>
                <c:pt idx="2">
                  <c:v>48.07</c:v>
                </c:pt>
                <c:pt idx="3">
                  <c:v>40.590000000000003</c:v>
                </c:pt>
                <c:pt idx="4">
                  <c:v>33.26</c:v>
                </c:pt>
              </c:numCache>
            </c:numRef>
          </c:val>
          <c:extLst xmlns:c16r2="http://schemas.microsoft.com/office/drawing/2015/06/chart">
            <c:ext xmlns:c16="http://schemas.microsoft.com/office/drawing/2014/chart" uri="{C3380CC4-5D6E-409C-BE32-E72D297353CC}">
              <c16:uniqueId val="{00000000-36B3-485F-8907-49AFC2BC4B58}"/>
            </c:ext>
          </c:extLst>
        </c:ser>
        <c:dLbls>
          <c:showLegendKey val="0"/>
          <c:showVal val="0"/>
          <c:showCatName val="0"/>
          <c:showSerName val="0"/>
          <c:showPercent val="0"/>
          <c:showBubbleSize val="0"/>
        </c:dLbls>
        <c:gapWidth val="150"/>
        <c:axId val="320955376"/>
        <c:axId val="320960080"/>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193.85</c:v>
                </c:pt>
                <c:pt idx="4">
                  <c:v>204.31</c:v>
                </c:pt>
              </c:numCache>
            </c:numRef>
          </c:val>
          <c:smooth val="0"/>
          <c:extLst xmlns:c16r2="http://schemas.microsoft.com/office/drawing/2015/06/chart">
            <c:ext xmlns:c16="http://schemas.microsoft.com/office/drawing/2014/chart" uri="{C3380CC4-5D6E-409C-BE32-E72D297353CC}">
              <c16:uniqueId val="{00000001-36B3-485F-8907-49AFC2BC4B58}"/>
            </c:ext>
          </c:extLst>
        </c:ser>
        <c:dLbls>
          <c:showLegendKey val="0"/>
          <c:showVal val="0"/>
          <c:showCatName val="0"/>
          <c:showSerName val="0"/>
          <c:showPercent val="0"/>
          <c:showBubbleSize val="0"/>
        </c:dLbls>
        <c:marker val="1"/>
        <c:smooth val="0"/>
        <c:axId val="320955376"/>
        <c:axId val="320960080"/>
      </c:lineChart>
      <c:catAx>
        <c:axId val="320955376"/>
        <c:scaling>
          <c:orientation val="minMax"/>
        </c:scaling>
        <c:delete val="1"/>
        <c:axPos val="b"/>
        <c:numFmt formatCode="General" sourceLinked="1"/>
        <c:majorTickMark val="none"/>
        <c:minorTickMark val="none"/>
        <c:tickLblPos val="none"/>
        <c:crossAx val="320960080"/>
        <c:crosses val="autoZero"/>
        <c:auto val="1"/>
        <c:lblAlgn val="ctr"/>
        <c:lblOffset val="100"/>
        <c:noMultiLvlLbl val="1"/>
      </c:catAx>
      <c:valAx>
        <c:axId val="3209600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09553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140.99</c:v>
                </c:pt>
                <c:pt idx="1">
                  <c:v>130.59</c:v>
                </c:pt>
                <c:pt idx="2">
                  <c:v>130.5</c:v>
                </c:pt>
                <c:pt idx="3">
                  <c:v>131.11000000000001</c:v>
                </c:pt>
                <c:pt idx="4">
                  <c:v>126.03</c:v>
                </c:pt>
              </c:numCache>
            </c:numRef>
          </c:val>
          <c:extLst xmlns:c16r2="http://schemas.microsoft.com/office/drawing/2015/06/chart">
            <c:ext xmlns:c16="http://schemas.microsoft.com/office/drawing/2014/chart" uri="{C3380CC4-5D6E-409C-BE32-E72D297353CC}">
              <c16:uniqueId val="{00000000-64CC-4D78-8F20-E481F0BC078C}"/>
            </c:ext>
          </c:extLst>
        </c:ser>
        <c:dLbls>
          <c:showLegendKey val="0"/>
          <c:showVal val="0"/>
          <c:showCatName val="0"/>
          <c:showSerName val="0"/>
          <c:showPercent val="0"/>
          <c:showBubbleSize val="0"/>
        </c:dLbls>
        <c:gapWidth val="150"/>
        <c:axId val="320956552"/>
        <c:axId val="320955768"/>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105.06</c:v>
                </c:pt>
                <c:pt idx="4">
                  <c:v>106.98</c:v>
                </c:pt>
              </c:numCache>
            </c:numRef>
          </c:val>
          <c:smooth val="0"/>
          <c:extLst xmlns:c16r2="http://schemas.microsoft.com/office/drawing/2015/06/chart">
            <c:ext xmlns:c16="http://schemas.microsoft.com/office/drawing/2014/chart" uri="{C3380CC4-5D6E-409C-BE32-E72D297353CC}">
              <c16:uniqueId val="{00000001-64CC-4D78-8F20-E481F0BC078C}"/>
            </c:ext>
          </c:extLst>
        </c:ser>
        <c:dLbls>
          <c:showLegendKey val="0"/>
          <c:showVal val="0"/>
          <c:showCatName val="0"/>
          <c:showSerName val="0"/>
          <c:showPercent val="0"/>
          <c:showBubbleSize val="0"/>
        </c:dLbls>
        <c:marker val="1"/>
        <c:smooth val="0"/>
        <c:axId val="320956552"/>
        <c:axId val="320955768"/>
      </c:lineChart>
      <c:catAx>
        <c:axId val="320956552"/>
        <c:scaling>
          <c:orientation val="minMax"/>
        </c:scaling>
        <c:delete val="1"/>
        <c:axPos val="b"/>
        <c:numFmt formatCode="General" sourceLinked="1"/>
        <c:majorTickMark val="none"/>
        <c:minorTickMark val="none"/>
        <c:tickLblPos val="none"/>
        <c:crossAx val="320955768"/>
        <c:crosses val="autoZero"/>
        <c:auto val="1"/>
        <c:lblAlgn val="ctr"/>
        <c:lblOffset val="100"/>
        <c:noMultiLvlLbl val="1"/>
      </c:catAx>
      <c:valAx>
        <c:axId val="3209557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09565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34.11</c:v>
                </c:pt>
                <c:pt idx="1">
                  <c:v>37.47</c:v>
                </c:pt>
                <c:pt idx="2">
                  <c:v>37.590000000000003</c:v>
                </c:pt>
                <c:pt idx="3">
                  <c:v>37.08</c:v>
                </c:pt>
                <c:pt idx="4">
                  <c:v>38.29</c:v>
                </c:pt>
              </c:numCache>
            </c:numRef>
          </c:val>
          <c:extLst xmlns:c16r2="http://schemas.microsoft.com/office/drawing/2015/06/chart">
            <c:ext xmlns:c16="http://schemas.microsoft.com/office/drawing/2014/chart" uri="{C3380CC4-5D6E-409C-BE32-E72D297353CC}">
              <c16:uniqueId val="{00000000-A422-4CC4-AD11-28E88BD7B4BE}"/>
            </c:ext>
          </c:extLst>
        </c:ser>
        <c:dLbls>
          <c:showLegendKey val="0"/>
          <c:showVal val="0"/>
          <c:showCatName val="0"/>
          <c:showSerName val="0"/>
          <c:showPercent val="0"/>
          <c:showBubbleSize val="0"/>
        </c:dLbls>
        <c:gapWidth val="150"/>
        <c:axId val="320960472"/>
        <c:axId val="32095498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26.84</c:v>
                </c:pt>
                <c:pt idx="4">
                  <c:v>26.08</c:v>
                </c:pt>
              </c:numCache>
            </c:numRef>
          </c:val>
          <c:smooth val="0"/>
          <c:extLst xmlns:c16r2="http://schemas.microsoft.com/office/drawing/2015/06/chart">
            <c:ext xmlns:c16="http://schemas.microsoft.com/office/drawing/2014/chart" uri="{C3380CC4-5D6E-409C-BE32-E72D297353CC}">
              <c16:uniqueId val="{00000001-A422-4CC4-AD11-28E88BD7B4BE}"/>
            </c:ext>
          </c:extLst>
        </c:ser>
        <c:dLbls>
          <c:showLegendKey val="0"/>
          <c:showVal val="0"/>
          <c:showCatName val="0"/>
          <c:showSerName val="0"/>
          <c:showPercent val="0"/>
          <c:showBubbleSize val="0"/>
        </c:dLbls>
        <c:marker val="1"/>
        <c:smooth val="0"/>
        <c:axId val="320960472"/>
        <c:axId val="320954984"/>
      </c:lineChart>
      <c:catAx>
        <c:axId val="320960472"/>
        <c:scaling>
          <c:orientation val="minMax"/>
        </c:scaling>
        <c:delete val="1"/>
        <c:axPos val="b"/>
        <c:numFmt formatCode="General" sourceLinked="1"/>
        <c:majorTickMark val="none"/>
        <c:minorTickMark val="none"/>
        <c:tickLblPos val="none"/>
        <c:crossAx val="320954984"/>
        <c:crosses val="autoZero"/>
        <c:auto val="1"/>
        <c:lblAlgn val="ctr"/>
        <c:lblOffset val="100"/>
        <c:noMultiLvlLbl val="1"/>
      </c:catAx>
      <c:valAx>
        <c:axId val="3209549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09604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26.45</c:v>
                </c:pt>
                <c:pt idx="1">
                  <c:v>25.81</c:v>
                </c:pt>
                <c:pt idx="2">
                  <c:v>25.89</c:v>
                </c:pt>
                <c:pt idx="3">
                  <c:v>44.27</c:v>
                </c:pt>
                <c:pt idx="4">
                  <c:v>42.57</c:v>
                </c:pt>
              </c:numCache>
            </c:numRef>
          </c:val>
          <c:extLst xmlns:c16r2="http://schemas.microsoft.com/office/drawing/2015/06/chart">
            <c:ext xmlns:c16="http://schemas.microsoft.com/office/drawing/2014/chart" uri="{C3380CC4-5D6E-409C-BE32-E72D297353CC}">
              <c16:uniqueId val="{00000000-A73B-48AB-B0DA-B9D9BCB0A629}"/>
            </c:ext>
          </c:extLst>
        </c:ser>
        <c:dLbls>
          <c:showLegendKey val="0"/>
          <c:showVal val="0"/>
          <c:showCatName val="0"/>
          <c:showSerName val="0"/>
          <c:showPercent val="0"/>
          <c:showBubbleSize val="0"/>
        </c:dLbls>
        <c:gapWidth val="150"/>
        <c:axId val="320957336"/>
        <c:axId val="32096204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40.89</c:v>
                </c:pt>
                <c:pt idx="4">
                  <c:v>41.59</c:v>
                </c:pt>
              </c:numCache>
            </c:numRef>
          </c:val>
          <c:smooth val="0"/>
          <c:extLst xmlns:c16r2="http://schemas.microsoft.com/office/drawing/2015/06/chart">
            <c:ext xmlns:c16="http://schemas.microsoft.com/office/drawing/2014/chart" uri="{C3380CC4-5D6E-409C-BE32-E72D297353CC}">
              <c16:uniqueId val="{00000001-A73B-48AB-B0DA-B9D9BCB0A629}"/>
            </c:ext>
          </c:extLst>
        </c:ser>
        <c:dLbls>
          <c:showLegendKey val="0"/>
          <c:showVal val="0"/>
          <c:showCatName val="0"/>
          <c:showSerName val="0"/>
          <c:showPercent val="0"/>
          <c:showBubbleSize val="0"/>
        </c:dLbls>
        <c:marker val="1"/>
        <c:smooth val="0"/>
        <c:axId val="320957336"/>
        <c:axId val="320962040"/>
      </c:lineChart>
      <c:catAx>
        <c:axId val="320957336"/>
        <c:scaling>
          <c:orientation val="minMax"/>
        </c:scaling>
        <c:delete val="1"/>
        <c:axPos val="b"/>
        <c:numFmt formatCode="General" sourceLinked="1"/>
        <c:majorTickMark val="none"/>
        <c:minorTickMark val="none"/>
        <c:tickLblPos val="none"/>
        <c:crossAx val="320962040"/>
        <c:crosses val="autoZero"/>
        <c:auto val="1"/>
        <c:lblAlgn val="ctr"/>
        <c:lblOffset val="100"/>
        <c:noMultiLvlLbl val="1"/>
      </c:catAx>
      <c:valAx>
        <c:axId val="3209620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09573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38.35</c:v>
                </c:pt>
                <c:pt idx="1">
                  <c:v>36.44</c:v>
                </c:pt>
                <c:pt idx="2">
                  <c:v>35.409999999999997</c:v>
                </c:pt>
                <c:pt idx="3">
                  <c:v>60.45</c:v>
                </c:pt>
                <c:pt idx="4">
                  <c:v>60.41</c:v>
                </c:pt>
              </c:numCache>
            </c:numRef>
          </c:val>
          <c:extLst xmlns:c16r2="http://schemas.microsoft.com/office/drawing/2015/06/chart">
            <c:ext xmlns:c16="http://schemas.microsoft.com/office/drawing/2014/chart" uri="{C3380CC4-5D6E-409C-BE32-E72D297353CC}">
              <c16:uniqueId val="{00000000-E7A7-4583-988C-28C5C90C39D1}"/>
            </c:ext>
          </c:extLst>
        </c:ser>
        <c:dLbls>
          <c:showLegendKey val="0"/>
          <c:showVal val="0"/>
          <c:showCatName val="0"/>
          <c:showSerName val="0"/>
          <c:showPercent val="0"/>
          <c:showBubbleSize val="0"/>
        </c:dLbls>
        <c:gapWidth val="150"/>
        <c:axId val="463691320"/>
        <c:axId val="46368779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61.76</c:v>
                </c:pt>
                <c:pt idx="4">
                  <c:v>62.75</c:v>
                </c:pt>
              </c:numCache>
            </c:numRef>
          </c:val>
          <c:smooth val="0"/>
          <c:extLst xmlns:c16r2="http://schemas.microsoft.com/office/drawing/2015/06/chart">
            <c:ext xmlns:c16="http://schemas.microsoft.com/office/drawing/2014/chart" uri="{C3380CC4-5D6E-409C-BE32-E72D297353CC}">
              <c16:uniqueId val="{00000001-E7A7-4583-988C-28C5C90C39D1}"/>
            </c:ext>
          </c:extLst>
        </c:ser>
        <c:dLbls>
          <c:showLegendKey val="0"/>
          <c:showVal val="0"/>
          <c:showCatName val="0"/>
          <c:showSerName val="0"/>
          <c:showPercent val="0"/>
          <c:showBubbleSize val="0"/>
        </c:dLbls>
        <c:marker val="1"/>
        <c:smooth val="0"/>
        <c:axId val="463691320"/>
        <c:axId val="463687792"/>
      </c:lineChart>
      <c:catAx>
        <c:axId val="463691320"/>
        <c:scaling>
          <c:orientation val="minMax"/>
        </c:scaling>
        <c:delete val="1"/>
        <c:axPos val="b"/>
        <c:numFmt formatCode="General" sourceLinked="1"/>
        <c:majorTickMark val="none"/>
        <c:minorTickMark val="none"/>
        <c:tickLblPos val="none"/>
        <c:crossAx val="463687792"/>
        <c:crosses val="autoZero"/>
        <c:auto val="1"/>
        <c:lblAlgn val="ctr"/>
        <c:lblOffset val="100"/>
        <c:noMultiLvlLbl val="1"/>
      </c:catAx>
      <c:valAx>
        <c:axId val="4636877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636913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MY41" zoomScaleNormal="100" workbookViewId="0">
      <selection activeCell="SM66" sqref="SM66:TA67"/>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c r="A5" s="2"/>
      <c r="B5" s="147" t="str">
        <f>データ!H7</f>
        <v>大阪府　大阪市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151000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中規模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64276</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95.1</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343</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91221</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0" t="s">
        <v>104</v>
      </c>
      <c r="SN16" s="81"/>
      <c r="SO16" s="81"/>
      <c r="SP16" s="81"/>
      <c r="SQ16" s="81"/>
      <c r="SR16" s="81"/>
      <c r="SS16" s="81"/>
      <c r="ST16" s="81"/>
      <c r="SU16" s="81"/>
      <c r="SV16" s="81"/>
      <c r="SW16" s="81"/>
      <c r="SX16" s="81"/>
      <c r="SY16" s="81"/>
      <c r="SZ16" s="81"/>
      <c r="TA16" s="82"/>
    </row>
    <row r="17" spans="1:521" ht="13.5" customHeight="1">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0"/>
      <c r="SN17" s="81"/>
      <c r="SO17" s="81"/>
      <c r="SP17" s="81"/>
      <c r="SQ17" s="81"/>
      <c r="SR17" s="81"/>
      <c r="SS17" s="81"/>
      <c r="ST17" s="81"/>
      <c r="SU17" s="81"/>
      <c r="SV17" s="81"/>
      <c r="SW17" s="81"/>
      <c r="SX17" s="81"/>
      <c r="SY17" s="81"/>
      <c r="SZ17" s="81"/>
      <c r="TA17" s="82"/>
    </row>
    <row r="18" spans="1:521" ht="13.5" customHeight="1">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0"/>
      <c r="SN18" s="81"/>
      <c r="SO18" s="81"/>
      <c r="SP18" s="81"/>
      <c r="SQ18" s="81"/>
      <c r="SR18" s="81"/>
      <c r="SS18" s="81"/>
      <c r="ST18" s="81"/>
      <c r="SU18" s="81"/>
      <c r="SV18" s="81"/>
      <c r="SW18" s="81"/>
      <c r="SX18" s="81"/>
      <c r="SY18" s="81"/>
      <c r="SZ18" s="81"/>
      <c r="TA18" s="82"/>
    </row>
    <row r="19" spans="1:521" ht="13.5" customHeight="1">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0"/>
      <c r="SN19" s="81"/>
      <c r="SO19" s="81"/>
      <c r="SP19" s="81"/>
      <c r="SQ19" s="81"/>
      <c r="SR19" s="81"/>
      <c r="SS19" s="81"/>
      <c r="ST19" s="81"/>
      <c r="SU19" s="81"/>
      <c r="SV19" s="81"/>
      <c r="SW19" s="81"/>
      <c r="SX19" s="81"/>
      <c r="SY19" s="81"/>
      <c r="SZ19" s="81"/>
      <c r="TA19" s="82"/>
    </row>
    <row r="20" spans="1:521" ht="13.5" customHeight="1">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0"/>
      <c r="SN20" s="81"/>
      <c r="SO20" s="81"/>
      <c r="SP20" s="81"/>
      <c r="SQ20" s="81"/>
      <c r="SR20" s="81"/>
      <c r="SS20" s="81"/>
      <c r="ST20" s="81"/>
      <c r="SU20" s="81"/>
      <c r="SV20" s="81"/>
      <c r="SW20" s="81"/>
      <c r="SX20" s="81"/>
      <c r="SY20" s="81"/>
      <c r="SZ20" s="81"/>
      <c r="TA20" s="82"/>
    </row>
    <row r="21" spans="1:521" ht="13.5" customHeight="1">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0"/>
      <c r="SN21" s="81"/>
      <c r="SO21" s="81"/>
      <c r="SP21" s="81"/>
      <c r="SQ21" s="81"/>
      <c r="SR21" s="81"/>
      <c r="SS21" s="81"/>
      <c r="ST21" s="81"/>
      <c r="SU21" s="81"/>
      <c r="SV21" s="81"/>
      <c r="SW21" s="81"/>
      <c r="SX21" s="81"/>
      <c r="SY21" s="81"/>
      <c r="SZ21" s="81"/>
      <c r="TA21" s="82"/>
    </row>
    <row r="22" spans="1:521" ht="13.5" customHeight="1">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0"/>
      <c r="SN22" s="81"/>
      <c r="SO22" s="81"/>
      <c r="SP22" s="81"/>
      <c r="SQ22" s="81"/>
      <c r="SR22" s="81"/>
      <c r="SS22" s="81"/>
      <c r="ST22" s="81"/>
      <c r="SU22" s="81"/>
      <c r="SV22" s="81"/>
      <c r="SW22" s="81"/>
      <c r="SX22" s="81"/>
      <c r="SY22" s="81"/>
      <c r="SZ22" s="81"/>
      <c r="TA22" s="82"/>
    </row>
    <row r="23" spans="1:521" ht="13.5" customHeight="1">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0"/>
      <c r="SN23" s="81"/>
      <c r="SO23" s="81"/>
      <c r="SP23" s="81"/>
      <c r="SQ23" s="81"/>
      <c r="SR23" s="81"/>
      <c r="SS23" s="81"/>
      <c r="ST23" s="81"/>
      <c r="SU23" s="81"/>
      <c r="SV23" s="81"/>
      <c r="SW23" s="81"/>
      <c r="SX23" s="81"/>
      <c r="SY23" s="81"/>
      <c r="SZ23" s="81"/>
      <c r="TA23" s="82"/>
    </row>
    <row r="24" spans="1:521" ht="13.5" customHeight="1">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0"/>
      <c r="SN24" s="81"/>
      <c r="SO24" s="81"/>
      <c r="SP24" s="81"/>
      <c r="SQ24" s="81"/>
      <c r="SR24" s="81"/>
      <c r="SS24" s="81"/>
      <c r="ST24" s="81"/>
      <c r="SU24" s="81"/>
      <c r="SV24" s="81"/>
      <c r="SW24" s="81"/>
      <c r="SX24" s="81"/>
      <c r="SY24" s="81"/>
      <c r="SZ24" s="81"/>
      <c r="TA24" s="82"/>
    </row>
    <row r="25" spans="1:521" ht="13.5" customHeight="1">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0"/>
      <c r="SN25" s="81"/>
      <c r="SO25" s="81"/>
      <c r="SP25" s="81"/>
      <c r="SQ25" s="81"/>
      <c r="SR25" s="81"/>
      <c r="SS25" s="81"/>
      <c r="ST25" s="81"/>
      <c r="SU25" s="81"/>
      <c r="SV25" s="81"/>
      <c r="SW25" s="81"/>
      <c r="SX25" s="81"/>
      <c r="SY25" s="81"/>
      <c r="SZ25" s="81"/>
      <c r="TA25" s="82"/>
    </row>
    <row r="26" spans="1:521" ht="13.5" customHeight="1">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0"/>
      <c r="SN26" s="81"/>
      <c r="SO26" s="81"/>
      <c r="SP26" s="81"/>
      <c r="SQ26" s="81"/>
      <c r="SR26" s="81"/>
      <c r="SS26" s="81"/>
      <c r="ST26" s="81"/>
      <c r="SU26" s="81"/>
      <c r="SV26" s="81"/>
      <c r="SW26" s="81"/>
      <c r="SX26" s="81"/>
      <c r="SY26" s="81"/>
      <c r="SZ26" s="81"/>
      <c r="TA26" s="82"/>
    </row>
    <row r="27" spans="1:521" ht="13.5" customHeight="1">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0"/>
      <c r="SN27" s="81"/>
      <c r="SO27" s="81"/>
      <c r="SP27" s="81"/>
      <c r="SQ27" s="81"/>
      <c r="SR27" s="81"/>
      <c r="SS27" s="81"/>
      <c r="ST27" s="81"/>
      <c r="SU27" s="81"/>
      <c r="SV27" s="81"/>
      <c r="SW27" s="81"/>
      <c r="SX27" s="81"/>
      <c r="SY27" s="81"/>
      <c r="SZ27" s="81"/>
      <c r="TA27" s="82"/>
    </row>
    <row r="28" spans="1:521" ht="13.5" customHeight="1">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0"/>
      <c r="SN28" s="81"/>
      <c r="SO28" s="81"/>
      <c r="SP28" s="81"/>
      <c r="SQ28" s="81"/>
      <c r="SR28" s="81"/>
      <c r="SS28" s="81"/>
      <c r="ST28" s="81"/>
      <c r="SU28" s="81"/>
      <c r="SV28" s="81"/>
      <c r="SW28" s="81"/>
      <c r="SX28" s="81"/>
      <c r="SY28" s="81"/>
      <c r="SZ28" s="81"/>
      <c r="TA28" s="82"/>
    </row>
    <row r="29" spans="1:521" ht="13.5" customHeight="1">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0"/>
      <c r="SN29" s="81"/>
      <c r="SO29" s="81"/>
      <c r="SP29" s="81"/>
      <c r="SQ29" s="81"/>
      <c r="SR29" s="81"/>
      <c r="SS29" s="81"/>
      <c r="ST29" s="81"/>
      <c r="SU29" s="81"/>
      <c r="SV29" s="81"/>
      <c r="SW29" s="81"/>
      <c r="SX29" s="81"/>
      <c r="SY29" s="81"/>
      <c r="SZ29" s="81"/>
      <c r="TA29" s="82"/>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0"/>
      <c r="SN30" s="81"/>
      <c r="SO30" s="81"/>
      <c r="SP30" s="81"/>
      <c r="SQ30" s="81"/>
      <c r="SR30" s="81"/>
      <c r="SS30" s="81"/>
      <c r="ST30" s="81"/>
      <c r="SU30" s="81"/>
      <c r="SV30" s="81"/>
      <c r="SW30" s="81"/>
      <c r="SX30" s="81"/>
      <c r="SY30" s="81"/>
      <c r="SZ30" s="81"/>
      <c r="TA30" s="82"/>
    </row>
    <row r="31" spans="1:521" ht="13.5" customHeight="1">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0"/>
      <c r="SN31" s="81"/>
      <c r="SO31" s="81"/>
      <c r="SP31" s="81"/>
      <c r="SQ31" s="81"/>
      <c r="SR31" s="81"/>
      <c r="SS31" s="81"/>
      <c r="ST31" s="81"/>
      <c r="SU31" s="81"/>
      <c r="SV31" s="81"/>
      <c r="SW31" s="81"/>
      <c r="SX31" s="81"/>
      <c r="SY31" s="81"/>
      <c r="SZ31" s="81"/>
      <c r="TA31" s="82"/>
    </row>
    <row r="32" spans="1:521" ht="13.5" customHeight="1">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136.15</v>
      </c>
      <c r="Y32" s="107"/>
      <c r="Z32" s="107"/>
      <c r="AA32" s="107"/>
      <c r="AB32" s="107"/>
      <c r="AC32" s="107"/>
      <c r="AD32" s="107"/>
      <c r="AE32" s="107"/>
      <c r="AF32" s="107"/>
      <c r="AG32" s="107"/>
      <c r="AH32" s="107"/>
      <c r="AI32" s="107"/>
      <c r="AJ32" s="107"/>
      <c r="AK32" s="107"/>
      <c r="AL32" s="107"/>
      <c r="AM32" s="107"/>
      <c r="AN32" s="107"/>
      <c r="AO32" s="107"/>
      <c r="AP32" s="107"/>
      <c r="AQ32" s="108"/>
      <c r="AR32" s="106">
        <f>データ!U6</f>
        <v>125.77</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126.07</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129.22999999999999</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127.01</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745.72</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885.81</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1180.3499999999999</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1131.8900000000001</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1200.96</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66.989999999999995</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58.31</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48.07</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40.590000000000003</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33.26</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0"/>
      <c r="SN32" s="81"/>
      <c r="SO32" s="81"/>
      <c r="SP32" s="81"/>
      <c r="SQ32" s="81"/>
      <c r="SR32" s="81"/>
      <c r="SS32" s="81"/>
      <c r="ST32" s="81"/>
      <c r="SU32" s="81"/>
      <c r="SV32" s="81"/>
      <c r="SW32" s="81"/>
      <c r="SX32" s="81"/>
      <c r="SY32" s="81"/>
      <c r="SZ32" s="81"/>
      <c r="TA32" s="82"/>
    </row>
    <row r="33" spans="1:521" ht="13.5" customHeight="1">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123.35</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121.58</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121.19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116.96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117.47</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23.81</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22.44</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18.82</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50.25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51.91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312.67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345.05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379.14</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655.75</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578.19000000000005</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272.8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255.89</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242.57</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193.85</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204.31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0"/>
      <c r="SN33" s="81"/>
      <c r="SO33" s="81"/>
      <c r="SP33" s="81"/>
      <c r="SQ33" s="81"/>
      <c r="SR33" s="81"/>
      <c r="SS33" s="81"/>
      <c r="ST33" s="81"/>
      <c r="SU33" s="81"/>
      <c r="SV33" s="81"/>
      <c r="SW33" s="81"/>
      <c r="SX33" s="81"/>
      <c r="SY33" s="81"/>
      <c r="SZ33" s="81"/>
      <c r="TA33" s="82"/>
    </row>
    <row r="34" spans="1:521" ht="13.5" customHeight="1">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0"/>
      <c r="SN34" s="81"/>
      <c r="SO34" s="81"/>
      <c r="SP34" s="81"/>
      <c r="SQ34" s="81"/>
      <c r="SR34" s="81"/>
      <c r="SS34" s="81"/>
      <c r="ST34" s="81"/>
      <c r="SU34" s="81"/>
      <c r="SV34" s="81"/>
      <c r="SW34" s="81"/>
      <c r="SX34" s="81"/>
      <c r="SY34" s="81"/>
      <c r="SZ34" s="81"/>
      <c r="TA34" s="8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0"/>
      <c r="SN35" s="81"/>
      <c r="SO35" s="81"/>
      <c r="SP35" s="81"/>
      <c r="SQ35" s="81"/>
      <c r="SR35" s="81"/>
      <c r="SS35" s="81"/>
      <c r="ST35" s="81"/>
      <c r="SU35" s="81"/>
      <c r="SV35" s="81"/>
      <c r="SW35" s="81"/>
      <c r="SX35" s="81"/>
      <c r="SY35" s="81"/>
      <c r="SZ35" s="81"/>
      <c r="TA35" s="8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0"/>
      <c r="SN36" s="81"/>
      <c r="SO36" s="81"/>
      <c r="SP36" s="81"/>
      <c r="SQ36" s="81"/>
      <c r="SR36" s="81"/>
      <c r="SS36" s="81"/>
      <c r="ST36" s="81"/>
      <c r="SU36" s="81"/>
      <c r="SV36" s="81"/>
      <c r="SW36" s="81"/>
      <c r="SX36" s="81"/>
      <c r="SY36" s="81"/>
      <c r="SZ36" s="81"/>
      <c r="TA36" s="8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0"/>
      <c r="SN37" s="81"/>
      <c r="SO37" s="81"/>
      <c r="SP37" s="81"/>
      <c r="SQ37" s="81"/>
      <c r="SR37" s="81"/>
      <c r="SS37" s="81"/>
      <c r="ST37" s="81"/>
      <c r="SU37" s="81"/>
      <c r="SV37" s="81"/>
      <c r="SW37" s="81"/>
      <c r="SX37" s="81"/>
      <c r="SY37" s="81"/>
      <c r="SZ37" s="81"/>
      <c r="TA37" s="8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0"/>
      <c r="SN38" s="81"/>
      <c r="SO38" s="81"/>
      <c r="SP38" s="81"/>
      <c r="SQ38" s="81"/>
      <c r="SR38" s="81"/>
      <c r="SS38" s="81"/>
      <c r="ST38" s="81"/>
      <c r="SU38" s="81"/>
      <c r="SV38" s="81"/>
      <c r="SW38" s="81"/>
      <c r="SX38" s="81"/>
      <c r="SY38" s="81"/>
      <c r="SZ38" s="81"/>
      <c r="TA38" s="8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0"/>
      <c r="SN39" s="81"/>
      <c r="SO39" s="81"/>
      <c r="SP39" s="81"/>
      <c r="SQ39" s="81"/>
      <c r="SR39" s="81"/>
      <c r="SS39" s="81"/>
      <c r="ST39" s="81"/>
      <c r="SU39" s="81"/>
      <c r="SV39" s="81"/>
      <c r="SW39" s="81"/>
      <c r="SX39" s="81"/>
      <c r="SY39" s="81"/>
      <c r="SZ39" s="81"/>
      <c r="TA39" s="82"/>
    </row>
    <row r="40" spans="1:521" ht="13.5" customHeight="1">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0"/>
      <c r="SN40" s="81"/>
      <c r="SO40" s="81"/>
      <c r="SP40" s="81"/>
      <c r="SQ40" s="81"/>
      <c r="SR40" s="81"/>
      <c r="SS40" s="81"/>
      <c r="ST40" s="81"/>
      <c r="SU40" s="81"/>
      <c r="SV40" s="81"/>
      <c r="SW40" s="81"/>
      <c r="SX40" s="81"/>
      <c r="SY40" s="81"/>
      <c r="SZ40" s="81"/>
      <c r="TA40" s="82"/>
    </row>
    <row r="41" spans="1:521" ht="13.5" customHeight="1">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0"/>
      <c r="SN41" s="81"/>
      <c r="SO41" s="81"/>
      <c r="SP41" s="81"/>
      <c r="SQ41" s="81"/>
      <c r="SR41" s="81"/>
      <c r="SS41" s="81"/>
      <c r="ST41" s="81"/>
      <c r="SU41" s="81"/>
      <c r="SV41" s="81"/>
      <c r="SW41" s="81"/>
      <c r="SX41" s="81"/>
      <c r="SY41" s="81"/>
      <c r="SZ41" s="81"/>
      <c r="TA41" s="82"/>
    </row>
    <row r="42" spans="1:521" ht="13.5" customHeight="1">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0"/>
      <c r="SN42" s="81"/>
      <c r="SO42" s="81"/>
      <c r="SP42" s="81"/>
      <c r="SQ42" s="81"/>
      <c r="SR42" s="81"/>
      <c r="SS42" s="81"/>
      <c r="ST42" s="81"/>
      <c r="SU42" s="81"/>
      <c r="SV42" s="81"/>
      <c r="SW42" s="81"/>
      <c r="SX42" s="81"/>
      <c r="SY42" s="81"/>
      <c r="SZ42" s="81"/>
      <c r="TA42" s="82"/>
    </row>
    <row r="43" spans="1:521" ht="13.5" customHeight="1">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0"/>
      <c r="SN43" s="81"/>
      <c r="SO43" s="81"/>
      <c r="SP43" s="81"/>
      <c r="SQ43" s="81"/>
      <c r="SR43" s="81"/>
      <c r="SS43" s="81"/>
      <c r="ST43" s="81"/>
      <c r="SU43" s="81"/>
      <c r="SV43" s="81"/>
      <c r="SW43" s="81"/>
      <c r="SX43" s="81"/>
      <c r="SY43" s="81"/>
      <c r="SZ43" s="81"/>
      <c r="TA43" s="82"/>
    </row>
    <row r="44" spans="1:521" ht="13.5" customHeight="1">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0"/>
      <c r="SN44" s="81"/>
      <c r="SO44" s="81"/>
      <c r="SP44" s="81"/>
      <c r="SQ44" s="81"/>
      <c r="SR44" s="81"/>
      <c r="SS44" s="81"/>
      <c r="ST44" s="81"/>
      <c r="SU44" s="81"/>
      <c r="SV44" s="81"/>
      <c r="SW44" s="81"/>
      <c r="SX44" s="81"/>
      <c r="SY44" s="81"/>
      <c r="SZ44" s="81"/>
      <c r="TA44" s="82"/>
    </row>
    <row r="45" spans="1:521" ht="13.5" customHeight="1">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3"/>
      <c r="SN45" s="84"/>
      <c r="SO45" s="84"/>
      <c r="SP45" s="84"/>
      <c r="SQ45" s="84"/>
      <c r="SR45" s="84"/>
      <c r="SS45" s="84"/>
      <c r="ST45" s="84"/>
      <c r="SU45" s="84"/>
      <c r="SV45" s="84"/>
      <c r="SW45" s="84"/>
      <c r="SX45" s="84"/>
      <c r="SY45" s="84"/>
      <c r="SZ45" s="84"/>
      <c r="TA45" s="85"/>
    </row>
    <row r="46" spans="1:521" ht="13.5" customHeight="1">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0" t="s">
        <v>106</v>
      </c>
      <c r="SN48" s="81"/>
      <c r="SO48" s="81"/>
      <c r="SP48" s="81"/>
      <c r="SQ48" s="81"/>
      <c r="SR48" s="81"/>
      <c r="SS48" s="81"/>
      <c r="ST48" s="81"/>
      <c r="SU48" s="81"/>
      <c r="SV48" s="81"/>
      <c r="SW48" s="81"/>
      <c r="SX48" s="81"/>
      <c r="SY48" s="81"/>
      <c r="SZ48" s="81"/>
      <c r="TA48" s="82"/>
    </row>
    <row r="49" spans="1:521" ht="13.5" customHeight="1">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0"/>
      <c r="SN49" s="81"/>
      <c r="SO49" s="81"/>
      <c r="SP49" s="81"/>
      <c r="SQ49" s="81"/>
      <c r="SR49" s="81"/>
      <c r="SS49" s="81"/>
      <c r="ST49" s="81"/>
      <c r="SU49" s="81"/>
      <c r="SV49" s="81"/>
      <c r="SW49" s="81"/>
      <c r="SX49" s="81"/>
      <c r="SY49" s="81"/>
      <c r="SZ49" s="81"/>
      <c r="TA49" s="82"/>
    </row>
    <row r="50" spans="1:521" ht="13.5" customHeight="1">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0"/>
      <c r="SN50" s="81"/>
      <c r="SO50" s="81"/>
      <c r="SP50" s="81"/>
      <c r="SQ50" s="81"/>
      <c r="SR50" s="81"/>
      <c r="SS50" s="81"/>
      <c r="ST50" s="81"/>
      <c r="SU50" s="81"/>
      <c r="SV50" s="81"/>
      <c r="SW50" s="81"/>
      <c r="SX50" s="81"/>
      <c r="SY50" s="81"/>
      <c r="SZ50" s="81"/>
      <c r="TA50" s="82"/>
    </row>
    <row r="51" spans="1:521" ht="13.5" customHeight="1">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0"/>
      <c r="SN51" s="81"/>
      <c r="SO51" s="81"/>
      <c r="SP51" s="81"/>
      <c r="SQ51" s="81"/>
      <c r="SR51" s="81"/>
      <c r="SS51" s="81"/>
      <c r="ST51" s="81"/>
      <c r="SU51" s="81"/>
      <c r="SV51" s="81"/>
      <c r="SW51" s="81"/>
      <c r="SX51" s="81"/>
      <c r="SY51" s="81"/>
      <c r="SZ51" s="81"/>
      <c r="TA51" s="82"/>
    </row>
    <row r="52" spans="1:521" ht="13.5" customHeight="1">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0"/>
      <c r="SN52" s="81"/>
      <c r="SO52" s="81"/>
      <c r="SP52" s="81"/>
      <c r="SQ52" s="81"/>
      <c r="SR52" s="81"/>
      <c r="SS52" s="81"/>
      <c r="ST52" s="81"/>
      <c r="SU52" s="81"/>
      <c r="SV52" s="81"/>
      <c r="SW52" s="81"/>
      <c r="SX52" s="81"/>
      <c r="SY52" s="81"/>
      <c r="SZ52" s="81"/>
      <c r="TA52" s="82"/>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0"/>
      <c r="SN53" s="81"/>
      <c r="SO53" s="81"/>
      <c r="SP53" s="81"/>
      <c r="SQ53" s="81"/>
      <c r="SR53" s="81"/>
      <c r="SS53" s="81"/>
      <c r="ST53" s="81"/>
      <c r="SU53" s="81"/>
      <c r="SV53" s="81"/>
      <c r="SW53" s="81"/>
      <c r="SX53" s="81"/>
      <c r="SY53" s="81"/>
      <c r="SZ53" s="81"/>
      <c r="TA53" s="82"/>
    </row>
    <row r="54" spans="1:521" ht="13.5" customHeight="1">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0"/>
      <c r="SN54" s="81"/>
      <c r="SO54" s="81"/>
      <c r="SP54" s="81"/>
      <c r="SQ54" s="81"/>
      <c r="SR54" s="81"/>
      <c r="SS54" s="81"/>
      <c r="ST54" s="81"/>
      <c r="SU54" s="81"/>
      <c r="SV54" s="81"/>
      <c r="SW54" s="81"/>
      <c r="SX54" s="81"/>
      <c r="SY54" s="81"/>
      <c r="SZ54" s="81"/>
      <c r="TA54" s="82"/>
    </row>
    <row r="55" spans="1:521" ht="13.5" customHeight="1">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140.99</v>
      </c>
      <c r="Y55" s="107"/>
      <c r="Z55" s="107"/>
      <c r="AA55" s="107"/>
      <c r="AB55" s="107"/>
      <c r="AC55" s="107"/>
      <c r="AD55" s="107"/>
      <c r="AE55" s="107"/>
      <c r="AF55" s="107"/>
      <c r="AG55" s="107"/>
      <c r="AH55" s="107"/>
      <c r="AI55" s="107"/>
      <c r="AJ55" s="107"/>
      <c r="AK55" s="107"/>
      <c r="AL55" s="107"/>
      <c r="AM55" s="107"/>
      <c r="AN55" s="107"/>
      <c r="AO55" s="107"/>
      <c r="AP55" s="107"/>
      <c r="AQ55" s="108"/>
      <c r="AR55" s="106">
        <f>データ!BM6</f>
        <v>130.59</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130.5</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131.11000000000001</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126.03</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34.11</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37.47</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37.590000000000003</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37.08</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38.29</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26.45</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25.81</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25.89</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44.27</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42.57</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38.35</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36.44</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35.409999999999997</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60.45</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60.41</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0"/>
      <c r="SN55" s="81"/>
      <c r="SO55" s="81"/>
      <c r="SP55" s="81"/>
      <c r="SQ55" s="81"/>
      <c r="SR55" s="81"/>
      <c r="SS55" s="81"/>
      <c r="ST55" s="81"/>
      <c r="SU55" s="81"/>
      <c r="SV55" s="81"/>
      <c r="SW55" s="81"/>
      <c r="SX55" s="81"/>
      <c r="SY55" s="81"/>
      <c r="SZ55" s="81"/>
      <c r="TA55" s="82"/>
    </row>
    <row r="56" spans="1:521" ht="13.5" customHeight="1">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119.5</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118.99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119.17</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105.06</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106.98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16.91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16.850000000000001</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16.8</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26.84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26.08</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57.52</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57.55</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57.69</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40.89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41.59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79.42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79.2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61.76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62.75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0"/>
      <c r="SN56" s="81"/>
      <c r="SO56" s="81"/>
      <c r="SP56" s="81"/>
      <c r="SQ56" s="81"/>
      <c r="SR56" s="81"/>
      <c r="SS56" s="81"/>
      <c r="ST56" s="81"/>
      <c r="SU56" s="81"/>
      <c r="SV56" s="81"/>
      <c r="SW56" s="81"/>
      <c r="SX56" s="81"/>
      <c r="SY56" s="81"/>
      <c r="SZ56" s="81"/>
      <c r="TA56" s="82"/>
    </row>
    <row r="57" spans="1:521" ht="13.5" customHeight="1">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0"/>
      <c r="SN57" s="81"/>
      <c r="SO57" s="81"/>
      <c r="SP57" s="81"/>
      <c r="SQ57" s="81"/>
      <c r="SR57" s="81"/>
      <c r="SS57" s="81"/>
      <c r="ST57" s="81"/>
      <c r="SU57" s="81"/>
      <c r="SV57" s="81"/>
      <c r="SW57" s="81"/>
      <c r="SX57" s="81"/>
      <c r="SY57" s="81"/>
      <c r="SZ57" s="81"/>
      <c r="TA57" s="82"/>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0"/>
      <c r="SN58" s="81"/>
      <c r="SO58" s="81"/>
      <c r="SP58" s="81"/>
      <c r="SQ58" s="81"/>
      <c r="SR58" s="81"/>
      <c r="SS58" s="81"/>
      <c r="ST58" s="81"/>
      <c r="SU58" s="81"/>
      <c r="SV58" s="81"/>
      <c r="SW58" s="81"/>
      <c r="SX58" s="81"/>
      <c r="SY58" s="81"/>
      <c r="SZ58" s="81"/>
      <c r="TA58" s="82"/>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0"/>
      <c r="SN59" s="81"/>
      <c r="SO59" s="81"/>
      <c r="SP59" s="81"/>
      <c r="SQ59" s="81"/>
      <c r="SR59" s="81"/>
      <c r="SS59" s="81"/>
      <c r="ST59" s="81"/>
      <c r="SU59" s="81"/>
      <c r="SV59" s="81"/>
      <c r="SW59" s="81"/>
      <c r="SX59" s="81"/>
      <c r="SY59" s="81"/>
      <c r="SZ59" s="81"/>
      <c r="TA59" s="82"/>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0"/>
      <c r="SN60" s="81"/>
      <c r="SO60" s="81"/>
      <c r="SP60" s="81"/>
      <c r="SQ60" s="81"/>
      <c r="SR60" s="81"/>
      <c r="SS60" s="81"/>
      <c r="ST60" s="81"/>
      <c r="SU60" s="81"/>
      <c r="SV60" s="81"/>
      <c r="SW60" s="81"/>
      <c r="SX60" s="81"/>
      <c r="SY60" s="81"/>
      <c r="SZ60" s="81"/>
      <c r="TA60" s="82"/>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0"/>
      <c r="SN61" s="81"/>
      <c r="SO61" s="81"/>
      <c r="SP61" s="81"/>
      <c r="SQ61" s="81"/>
      <c r="SR61" s="81"/>
      <c r="SS61" s="81"/>
      <c r="ST61" s="81"/>
      <c r="SU61" s="81"/>
      <c r="SV61" s="81"/>
      <c r="SW61" s="81"/>
      <c r="SX61" s="81"/>
      <c r="SY61" s="81"/>
      <c r="SZ61" s="81"/>
      <c r="TA61" s="82"/>
    </row>
    <row r="62" spans="1:521" ht="13.5" customHeight="1">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0"/>
      <c r="SN62" s="81"/>
      <c r="SO62" s="81"/>
      <c r="SP62" s="81"/>
      <c r="SQ62" s="81"/>
      <c r="SR62" s="81"/>
      <c r="SS62" s="81"/>
      <c r="ST62" s="81"/>
      <c r="SU62" s="81"/>
      <c r="SV62" s="81"/>
      <c r="SW62" s="81"/>
      <c r="SX62" s="81"/>
      <c r="SY62" s="81"/>
      <c r="SZ62" s="81"/>
      <c r="TA62" s="82"/>
    </row>
    <row r="63" spans="1:521" ht="13.5" customHeight="1">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0"/>
      <c r="SN63" s="81"/>
      <c r="SO63" s="81"/>
      <c r="SP63" s="81"/>
      <c r="SQ63" s="81"/>
      <c r="SR63" s="81"/>
      <c r="SS63" s="81"/>
      <c r="ST63" s="81"/>
      <c r="SU63" s="81"/>
      <c r="SV63" s="81"/>
      <c r="SW63" s="81"/>
      <c r="SX63" s="81"/>
      <c r="SY63" s="81"/>
      <c r="SZ63" s="81"/>
      <c r="TA63" s="82"/>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0"/>
      <c r="SN64" s="81"/>
      <c r="SO64" s="81"/>
      <c r="SP64" s="81"/>
      <c r="SQ64" s="81"/>
      <c r="SR64" s="81"/>
      <c r="SS64" s="81"/>
      <c r="ST64" s="81"/>
      <c r="SU64" s="81"/>
      <c r="SV64" s="81"/>
      <c r="SW64" s="81"/>
      <c r="SX64" s="81"/>
      <c r="SY64" s="81"/>
      <c r="SZ64" s="81"/>
      <c r="TA64" s="82"/>
    </row>
    <row r="65" spans="1:521" ht="13.5" customHeight="1">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3"/>
      <c r="SN65" s="84"/>
      <c r="SO65" s="84"/>
      <c r="SP65" s="84"/>
      <c r="SQ65" s="84"/>
      <c r="SR65" s="84"/>
      <c r="SS65" s="84"/>
      <c r="ST65" s="84"/>
      <c r="SU65" s="84"/>
      <c r="SV65" s="84"/>
      <c r="SW65" s="84"/>
      <c r="SX65" s="84"/>
      <c r="SY65" s="84"/>
      <c r="SZ65" s="84"/>
      <c r="TA65" s="85"/>
    </row>
    <row r="66" spans="1:521" ht="13.5" customHeight="1">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105</v>
      </c>
      <c r="SN68" s="81"/>
      <c r="SO68" s="81"/>
      <c r="SP68" s="81"/>
      <c r="SQ68" s="81"/>
      <c r="SR68" s="81"/>
      <c r="SS68" s="81"/>
      <c r="ST68" s="81"/>
      <c r="SU68" s="81"/>
      <c r="SV68" s="81"/>
      <c r="SW68" s="81"/>
      <c r="SX68" s="81"/>
      <c r="SY68" s="81"/>
      <c r="SZ68" s="81"/>
      <c r="TA68" s="82"/>
    </row>
    <row r="69" spans="1:521" ht="13.5" customHeight="1">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c r="A79" s="2"/>
      <c r="B79" s="26"/>
      <c r="C79" s="2"/>
      <c r="D79" s="2"/>
      <c r="E79" s="2"/>
      <c r="F79" s="2"/>
      <c r="G79" s="2"/>
      <c r="H79" s="2"/>
      <c r="I79" s="2"/>
      <c r="J79" s="28"/>
      <c r="K79" s="29"/>
      <c r="L79" s="89"/>
      <c r="M79" s="89"/>
      <c r="N79" s="89"/>
      <c r="O79" s="89"/>
      <c r="P79" s="89"/>
      <c r="Q79" s="89"/>
      <c r="R79" s="89"/>
      <c r="S79" s="89"/>
      <c r="T79" s="89"/>
      <c r="U79" s="89"/>
      <c r="V79" s="89"/>
      <c r="W79" s="89"/>
      <c r="X79" s="90"/>
      <c r="Y79" s="86" t="str">
        <f>データ!$B$10</f>
        <v>H27</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t="str">
        <f>データ!$C$10</f>
        <v>H28</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t="str">
        <f>データ!$D$10</f>
        <v>H29</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t="str">
        <f>データ!$E$10</f>
        <v>H30</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t="str">
        <f>データ!$F$10</f>
        <v>R01</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t="str">
        <f>データ!$B$10</f>
        <v>H27</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t="str">
        <f>データ!$C$10</f>
        <v>H28</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t="str">
        <f>データ!$D$10</f>
        <v>H29</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t="str">
        <f>データ!$E$10</f>
        <v>H30</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t="str">
        <f>データ!$F$10</f>
        <v>R01</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t="str">
        <f>データ!$B$10</f>
        <v>H27</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t="str">
        <f>データ!$C$10</f>
        <v>H28</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t="str">
        <f>データ!$D$10</f>
        <v>H29</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t="str">
        <f>データ!$E$10</f>
        <v>H30</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t="str">
        <f>データ!$F$10</f>
        <v>R01</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63.35</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64.66</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65.52</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65.27</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66.12</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76.55</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77.36</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78.34</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78.400000000000006</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78.23</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0.04</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0.18</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0.06</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0.69</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0.23</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57.35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57.93</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58.88</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57.11</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57.57</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37.619999999999997</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41.79</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43.44</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51.87</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52.33</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0.11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0.32</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0.21</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0.28000000000000003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0.77</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【77.39】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【59.23】</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【47.77】</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【0.34】</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qNad2NW9ywaWdDtfvieRdWv2zXyhl6GI1bR7r3U+8lEpi8vxc1dxOulWjcHysZiSopjnZ5dR2bMSJLW6tpwmWQ==" saltValue="Gro3U4h0AM0gW4naw7/S0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136.15</v>
      </c>
      <c r="U6" s="52">
        <f>U7</f>
        <v>125.77</v>
      </c>
      <c r="V6" s="52">
        <f>V7</f>
        <v>126.07</v>
      </c>
      <c r="W6" s="52">
        <f>W7</f>
        <v>129.22999999999999</v>
      </c>
      <c r="X6" s="52">
        <f t="shared" si="3"/>
        <v>127.01</v>
      </c>
      <c r="Y6" s="52">
        <f t="shared" si="3"/>
        <v>123.35</v>
      </c>
      <c r="Z6" s="52">
        <f t="shared" si="3"/>
        <v>121.58</v>
      </c>
      <c r="AA6" s="52">
        <f t="shared" si="3"/>
        <v>121.19</v>
      </c>
      <c r="AB6" s="52">
        <f t="shared" si="3"/>
        <v>116.96</v>
      </c>
      <c r="AC6" s="52">
        <f t="shared" si="3"/>
        <v>117.47</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50.25</v>
      </c>
      <c r="AN6" s="52">
        <f t="shared" si="3"/>
        <v>51.91</v>
      </c>
      <c r="AO6" s="50" t="str">
        <f>IF(AO7="-","【-】","【"&amp;SUBSTITUTE(TEXT(AO7,"#,##0.00"),"-","△")&amp;"】")</f>
        <v>【25.49】</v>
      </c>
      <c r="AP6" s="52">
        <f t="shared" si="3"/>
        <v>745.72</v>
      </c>
      <c r="AQ6" s="52">
        <f>AQ7</f>
        <v>885.81</v>
      </c>
      <c r="AR6" s="52">
        <f>AR7</f>
        <v>1180.3499999999999</v>
      </c>
      <c r="AS6" s="52">
        <f>AS7</f>
        <v>1131.8900000000001</v>
      </c>
      <c r="AT6" s="52">
        <f t="shared" si="3"/>
        <v>1200.96</v>
      </c>
      <c r="AU6" s="52">
        <f t="shared" si="3"/>
        <v>312.67</v>
      </c>
      <c r="AV6" s="52">
        <f t="shared" si="3"/>
        <v>345.05</v>
      </c>
      <c r="AW6" s="52">
        <f t="shared" si="3"/>
        <v>379.14</v>
      </c>
      <c r="AX6" s="52">
        <f t="shared" si="3"/>
        <v>655.75</v>
      </c>
      <c r="AY6" s="52">
        <f t="shared" si="3"/>
        <v>578.19000000000005</v>
      </c>
      <c r="AZ6" s="50" t="str">
        <f>IF(AZ7="-","【-】","【"&amp;SUBSTITUTE(TEXT(AZ7,"#,##0.00"),"-","△")&amp;"】")</f>
        <v>【420.52】</v>
      </c>
      <c r="BA6" s="52">
        <f t="shared" si="3"/>
        <v>66.989999999999995</v>
      </c>
      <c r="BB6" s="52">
        <f>BB7</f>
        <v>58.31</v>
      </c>
      <c r="BC6" s="52">
        <f>BC7</f>
        <v>48.07</v>
      </c>
      <c r="BD6" s="52">
        <f>BD7</f>
        <v>40.590000000000003</v>
      </c>
      <c r="BE6" s="52">
        <f t="shared" si="3"/>
        <v>33.26</v>
      </c>
      <c r="BF6" s="52">
        <f t="shared" si="3"/>
        <v>272.8</v>
      </c>
      <c r="BG6" s="52">
        <f t="shared" si="3"/>
        <v>255.89</v>
      </c>
      <c r="BH6" s="52">
        <f t="shared" si="3"/>
        <v>242.57</v>
      </c>
      <c r="BI6" s="52">
        <f t="shared" si="3"/>
        <v>193.85</v>
      </c>
      <c r="BJ6" s="52">
        <f t="shared" si="3"/>
        <v>204.31</v>
      </c>
      <c r="BK6" s="50" t="str">
        <f>IF(BK7="-","【-】","【"&amp;SUBSTITUTE(TEXT(BK7,"#,##0.00"),"-","△")&amp;"】")</f>
        <v>【238.81】</v>
      </c>
      <c r="BL6" s="52">
        <f t="shared" si="3"/>
        <v>140.99</v>
      </c>
      <c r="BM6" s="52">
        <f>BM7</f>
        <v>130.59</v>
      </c>
      <c r="BN6" s="52">
        <f>BN7</f>
        <v>130.5</v>
      </c>
      <c r="BO6" s="52">
        <f>BO7</f>
        <v>131.11000000000001</v>
      </c>
      <c r="BP6" s="52">
        <f t="shared" si="3"/>
        <v>126.03</v>
      </c>
      <c r="BQ6" s="52">
        <f t="shared" si="3"/>
        <v>119.5</v>
      </c>
      <c r="BR6" s="52">
        <f t="shared" si="3"/>
        <v>118.99</v>
      </c>
      <c r="BS6" s="52">
        <f t="shared" si="3"/>
        <v>119.17</v>
      </c>
      <c r="BT6" s="52">
        <f t="shared" si="3"/>
        <v>105.06</v>
      </c>
      <c r="BU6" s="52">
        <f t="shared" si="3"/>
        <v>106.98</v>
      </c>
      <c r="BV6" s="50" t="str">
        <f>IF(BV7="-","【-】","【"&amp;SUBSTITUTE(TEXT(BV7,"#,##0.00"),"-","△")&amp;"】")</f>
        <v>【115.00】</v>
      </c>
      <c r="BW6" s="52">
        <f t="shared" si="3"/>
        <v>34.11</v>
      </c>
      <c r="BX6" s="52">
        <f>BX7</f>
        <v>37.47</v>
      </c>
      <c r="BY6" s="52">
        <f>BY7</f>
        <v>37.590000000000003</v>
      </c>
      <c r="BZ6" s="52">
        <f>BZ7</f>
        <v>37.08</v>
      </c>
      <c r="CA6" s="52">
        <f t="shared" si="3"/>
        <v>38.29</v>
      </c>
      <c r="CB6" s="52">
        <f t="shared" si="3"/>
        <v>16.91</v>
      </c>
      <c r="CC6" s="52">
        <f t="shared" si="3"/>
        <v>16.850000000000001</v>
      </c>
      <c r="CD6" s="52">
        <f t="shared" si="3"/>
        <v>16.8</v>
      </c>
      <c r="CE6" s="52">
        <f t="shared" si="3"/>
        <v>26.84</v>
      </c>
      <c r="CF6" s="52">
        <f t="shared" ref="CF6" si="4">CF7</f>
        <v>26.08</v>
      </c>
      <c r="CG6" s="50" t="str">
        <f>IF(CG7="-","【-】","【"&amp;SUBSTITUTE(TEXT(CG7,"#,##0.00"),"-","△")&amp;"】")</f>
        <v>【18.60】</v>
      </c>
      <c r="CH6" s="52">
        <f t="shared" ref="CH6:CQ6" si="5">CH7</f>
        <v>26.45</v>
      </c>
      <c r="CI6" s="52">
        <f>CI7</f>
        <v>25.81</v>
      </c>
      <c r="CJ6" s="52">
        <f>CJ7</f>
        <v>25.89</v>
      </c>
      <c r="CK6" s="52">
        <f>CK7</f>
        <v>44.27</v>
      </c>
      <c r="CL6" s="52">
        <f t="shared" si="5"/>
        <v>42.57</v>
      </c>
      <c r="CM6" s="52">
        <f t="shared" si="5"/>
        <v>57.52</v>
      </c>
      <c r="CN6" s="52">
        <f t="shared" si="5"/>
        <v>57.55</v>
      </c>
      <c r="CO6" s="52">
        <f t="shared" si="5"/>
        <v>57.69</v>
      </c>
      <c r="CP6" s="52">
        <f t="shared" si="5"/>
        <v>40.89</v>
      </c>
      <c r="CQ6" s="52">
        <f t="shared" si="5"/>
        <v>41.59</v>
      </c>
      <c r="CR6" s="50" t="str">
        <f>IF(CR7="-","【-】","【"&amp;SUBSTITUTE(TEXT(CR7,"#,##0.00"),"-","△")&amp;"】")</f>
        <v>【55.21】</v>
      </c>
      <c r="CS6" s="52">
        <f t="shared" ref="CS6:DB6" si="6">CS7</f>
        <v>38.35</v>
      </c>
      <c r="CT6" s="52">
        <f>CT7</f>
        <v>36.44</v>
      </c>
      <c r="CU6" s="52">
        <f>CU7</f>
        <v>35.409999999999997</v>
      </c>
      <c r="CV6" s="52">
        <f>CV7</f>
        <v>60.45</v>
      </c>
      <c r="CW6" s="52">
        <f t="shared" si="6"/>
        <v>60.41</v>
      </c>
      <c r="CX6" s="52">
        <f t="shared" si="6"/>
        <v>79.7</v>
      </c>
      <c r="CY6" s="52">
        <f t="shared" si="6"/>
        <v>79.42</v>
      </c>
      <c r="CZ6" s="52">
        <f t="shared" si="6"/>
        <v>79.2</v>
      </c>
      <c r="DA6" s="52">
        <f t="shared" si="6"/>
        <v>61.76</v>
      </c>
      <c r="DB6" s="52">
        <f t="shared" si="6"/>
        <v>62.75</v>
      </c>
      <c r="DC6" s="50" t="str">
        <f>IF(DC7="-","【-】","【"&amp;SUBSTITUTE(TEXT(DC7,"#,##0.00"),"-","△")&amp;"】")</f>
        <v>【77.39】</v>
      </c>
      <c r="DD6" s="52">
        <f t="shared" ref="DD6:DM6" si="7">DD7</f>
        <v>63.35</v>
      </c>
      <c r="DE6" s="52">
        <f>DE7</f>
        <v>64.66</v>
      </c>
      <c r="DF6" s="52">
        <f>DF7</f>
        <v>65.52</v>
      </c>
      <c r="DG6" s="52">
        <f>DG7</f>
        <v>65.27</v>
      </c>
      <c r="DH6" s="52">
        <f t="shared" si="7"/>
        <v>66.12</v>
      </c>
      <c r="DI6" s="52">
        <f t="shared" si="7"/>
        <v>57.35</v>
      </c>
      <c r="DJ6" s="52">
        <f t="shared" si="7"/>
        <v>57.93</v>
      </c>
      <c r="DK6" s="52">
        <f t="shared" si="7"/>
        <v>58.88</v>
      </c>
      <c r="DL6" s="52">
        <f t="shared" si="7"/>
        <v>57.11</v>
      </c>
      <c r="DM6" s="52">
        <f t="shared" si="7"/>
        <v>57.57</v>
      </c>
      <c r="DN6" s="50" t="str">
        <f>IF(DN7="-","【-】","【"&amp;SUBSTITUTE(TEXT(DN7,"#,##0.00"),"-","△")&amp;"】")</f>
        <v>【59.23】</v>
      </c>
      <c r="DO6" s="52">
        <f t="shared" ref="DO6:DX6" si="8">DO7</f>
        <v>76.55</v>
      </c>
      <c r="DP6" s="52">
        <f>DP7</f>
        <v>77.36</v>
      </c>
      <c r="DQ6" s="52">
        <f>DQ7</f>
        <v>78.34</v>
      </c>
      <c r="DR6" s="52">
        <f>DR7</f>
        <v>78.400000000000006</v>
      </c>
      <c r="DS6" s="52">
        <f t="shared" si="8"/>
        <v>78.23</v>
      </c>
      <c r="DT6" s="52">
        <f t="shared" si="8"/>
        <v>37.619999999999997</v>
      </c>
      <c r="DU6" s="52">
        <f t="shared" si="8"/>
        <v>41.79</v>
      </c>
      <c r="DV6" s="52">
        <f t="shared" si="8"/>
        <v>43.44</v>
      </c>
      <c r="DW6" s="52">
        <f t="shared" si="8"/>
        <v>51.87</v>
      </c>
      <c r="DX6" s="52">
        <f t="shared" si="8"/>
        <v>52.33</v>
      </c>
      <c r="DY6" s="50" t="str">
        <f>IF(DY7="-","【-】","【"&amp;SUBSTITUTE(TEXT(DY7,"#,##0.00"),"-","△")&amp;"】")</f>
        <v>【47.77】</v>
      </c>
      <c r="DZ6" s="52">
        <f t="shared" ref="DZ6:EI6" si="9">DZ7</f>
        <v>0.04</v>
      </c>
      <c r="EA6" s="52">
        <f>EA7</f>
        <v>0.18</v>
      </c>
      <c r="EB6" s="52">
        <f>EB7</f>
        <v>0.06</v>
      </c>
      <c r="EC6" s="52">
        <f>EC7</f>
        <v>0.69</v>
      </c>
      <c r="ED6" s="52">
        <f t="shared" si="9"/>
        <v>0.23</v>
      </c>
      <c r="EE6" s="52">
        <f t="shared" si="9"/>
        <v>0.11</v>
      </c>
      <c r="EF6" s="52">
        <f t="shared" si="9"/>
        <v>0.32</v>
      </c>
      <c r="EG6" s="52">
        <f t="shared" si="9"/>
        <v>0.21</v>
      </c>
      <c r="EH6" s="52">
        <f t="shared" si="9"/>
        <v>0.28000000000000003</v>
      </c>
      <c r="EI6" s="52">
        <f t="shared" si="9"/>
        <v>0.77</v>
      </c>
      <c r="EJ6" s="50" t="str">
        <f>IF(EJ7="-","【-】","【"&amp;SUBSTITUTE(TEXT(EJ7,"#,##0.00"),"-","△")&amp;"】")</f>
        <v>【0.34】</v>
      </c>
    </row>
    <row r="7" spans="1:140" s="53" customFormat="1">
      <c r="A7"/>
      <c r="B7" s="54" t="s">
        <v>87</v>
      </c>
      <c r="C7" s="54" t="s">
        <v>88</v>
      </c>
      <c r="D7" s="54" t="s">
        <v>89</v>
      </c>
      <c r="E7" s="54" t="s">
        <v>90</v>
      </c>
      <c r="F7" s="54" t="s">
        <v>91</v>
      </c>
      <c r="G7" s="54" t="s">
        <v>92</v>
      </c>
      <c r="H7" s="54" t="s">
        <v>93</v>
      </c>
      <c r="I7" s="54" t="s">
        <v>94</v>
      </c>
      <c r="J7" s="54" t="s">
        <v>95</v>
      </c>
      <c r="K7" s="55">
        <v>151000</v>
      </c>
      <c r="L7" s="54" t="s">
        <v>96</v>
      </c>
      <c r="M7" s="55">
        <v>1</v>
      </c>
      <c r="N7" s="55">
        <v>64276</v>
      </c>
      <c r="O7" s="56" t="s">
        <v>97</v>
      </c>
      <c r="P7" s="56">
        <v>95.1</v>
      </c>
      <c r="Q7" s="55">
        <v>343</v>
      </c>
      <c r="R7" s="55">
        <v>91221</v>
      </c>
      <c r="S7" s="54" t="s">
        <v>98</v>
      </c>
      <c r="T7" s="57">
        <v>136.15</v>
      </c>
      <c r="U7" s="57">
        <v>125.77</v>
      </c>
      <c r="V7" s="57">
        <v>126.07</v>
      </c>
      <c r="W7" s="57">
        <v>129.22999999999999</v>
      </c>
      <c r="X7" s="57">
        <v>127.01</v>
      </c>
      <c r="Y7" s="57">
        <v>123.35</v>
      </c>
      <c r="Z7" s="57">
        <v>121.58</v>
      </c>
      <c r="AA7" s="57">
        <v>121.19</v>
      </c>
      <c r="AB7" s="57">
        <v>116.96</v>
      </c>
      <c r="AC7" s="58">
        <v>117.47</v>
      </c>
      <c r="AD7" s="57">
        <v>119.03</v>
      </c>
      <c r="AE7" s="57">
        <v>0</v>
      </c>
      <c r="AF7" s="57">
        <v>0</v>
      </c>
      <c r="AG7" s="57">
        <v>0</v>
      </c>
      <c r="AH7" s="57">
        <v>0</v>
      </c>
      <c r="AI7" s="57">
        <v>0</v>
      </c>
      <c r="AJ7" s="57">
        <v>23.81</v>
      </c>
      <c r="AK7" s="57">
        <v>22.44</v>
      </c>
      <c r="AL7" s="57">
        <v>18.82</v>
      </c>
      <c r="AM7" s="57">
        <v>50.25</v>
      </c>
      <c r="AN7" s="57">
        <v>51.91</v>
      </c>
      <c r="AO7" s="57">
        <v>25.49</v>
      </c>
      <c r="AP7" s="57">
        <v>745.72</v>
      </c>
      <c r="AQ7" s="57">
        <v>885.81</v>
      </c>
      <c r="AR7" s="57">
        <v>1180.3499999999999</v>
      </c>
      <c r="AS7" s="57">
        <v>1131.8900000000001</v>
      </c>
      <c r="AT7" s="57">
        <v>1200.96</v>
      </c>
      <c r="AU7" s="57">
        <v>312.67</v>
      </c>
      <c r="AV7" s="57">
        <v>345.05</v>
      </c>
      <c r="AW7" s="57">
        <v>379.14</v>
      </c>
      <c r="AX7" s="57">
        <v>655.75</v>
      </c>
      <c r="AY7" s="57">
        <v>578.19000000000005</v>
      </c>
      <c r="AZ7" s="57">
        <v>420.52</v>
      </c>
      <c r="BA7" s="57">
        <v>66.989999999999995</v>
      </c>
      <c r="BB7" s="57">
        <v>58.31</v>
      </c>
      <c r="BC7" s="57">
        <v>48.07</v>
      </c>
      <c r="BD7" s="57">
        <v>40.590000000000003</v>
      </c>
      <c r="BE7" s="57">
        <v>33.26</v>
      </c>
      <c r="BF7" s="57">
        <v>272.8</v>
      </c>
      <c r="BG7" s="57">
        <v>255.89</v>
      </c>
      <c r="BH7" s="57">
        <v>242.57</v>
      </c>
      <c r="BI7" s="57">
        <v>193.85</v>
      </c>
      <c r="BJ7" s="57">
        <v>204.31</v>
      </c>
      <c r="BK7" s="57">
        <v>238.81</v>
      </c>
      <c r="BL7" s="57">
        <v>140.99</v>
      </c>
      <c r="BM7" s="57">
        <v>130.59</v>
      </c>
      <c r="BN7" s="57">
        <v>130.5</v>
      </c>
      <c r="BO7" s="57">
        <v>131.11000000000001</v>
      </c>
      <c r="BP7" s="57">
        <v>126.03</v>
      </c>
      <c r="BQ7" s="57">
        <v>119.5</v>
      </c>
      <c r="BR7" s="57">
        <v>118.99</v>
      </c>
      <c r="BS7" s="57">
        <v>119.17</v>
      </c>
      <c r="BT7" s="57">
        <v>105.06</v>
      </c>
      <c r="BU7" s="57">
        <v>106.98</v>
      </c>
      <c r="BV7" s="57">
        <v>115</v>
      </c>
      <c r="BW7" s="57">
        <v>34.11</v>
      </c>
      <c r="BX7" s="57">
        <v>37.47</v>
      </c>
      <c r="BY7" s="57">
        <v>37.590000000000003</v>
      </c>
      <c r="BZ7" s="57">
        <v>37.08</v>
      </c>
      <c r="CA7" s="57">
        <v>38.29</v>
      </c>
      <c r="CB7" s="57">
        <v>16.91</v>
      </c>
      <c r="CC7" s="57">
        <v>16.850000000000001</v>
      </c>
      <c r="CD7" s="57">
        <v>16.8</v>
      </c>
      <c r="CE7" s="57">
        <v>26.84</v>
      </c>
      <c r="CF7" s="57">
        <v>26.08</v>
      </c>
      <c r="CG7" s="57">
        <v>18.600000000000001</v>
      </c>
      <c r="CH7" s="57">
        <v>26.45</v>
      </c>
      <c r="CI7" s="57">
        <v>25.81</v>
      </c>
      <c r="CJ7" s="57">
        <v>25.89</v>
      </c>
      <c r="CK7" s="57">
        <v>44.27</v>
      </c>
      <c r="CL7" s="57">
        <v>42.57</v>
      </c>
      <c r="CM7" s="57">
        <v>57.52</v>
      </c>
      <c r="CN7" s="57">
        <v>57.55</v>
      </c>
      <c r="CO7" s="57">
        <v>57.69</v>
      </c>
      <c r="CP7" s="57">
        <v>40.89</v>
      </c>
      <c r="CQ7" s="57">
        <v>41.59</v>
      </c>
      <c r="CR7" s="57">
        <v>55.21</v>
      </c>
      <c r="CS7" s="57">
        <v>38.35</v>
      </c>
      <c r="CT7" s="57">
        <v>36.44</v>
      </c>
      <c r="CU7" s="57">
        <v>35.409999999999997</v>
      </c>
      <c r="CV7" s="57">
        <v>60.45</v>
      </c>
      <c r="CW7" s="57">
        <v>60.41</v>
      </c>
      <c r="CX7" s="57">
        <v>79.7</v>
      </c>
      <c r="CY7" s="57">
        <v>79.42</v>
      </c>
      <c r="CZ7" s="57">
        <v>79.2</v>
      </c>
      <c r="DA7" s="57">
        <v>61.76</v>
      </c>
      <c r="DB7" s="57">
        <v>62.75</v>
      </c>
      <c r="DC7" s="57">
        <v>77.39</v>
      </c>
      <c r="DD7" s="57">
        <v>63.35</v>
      </c>
      <c r="DE7" s="57">
        <v>64.66</v>
      </c>
      <c r="DF7" s="57">
        <v>65.52</v>
      </c>
      <c r="DG7" s="57">
        <v>65.27</v>
      </c>
      <c r="DH7" s="57">
        <v>66.12</v>
      </c>
      <c r="DI7" s="57">
        <v>57.35</v>
      </c>
      <c r="DJ7" s="57">
        <v>57.93</v>
      </c>
      <c r="DK7" s="57">
        <v>58.88</v>
      </c>
      <c r="DL7" s="57">
        <v>57.11</v>
      </c>
      <c r="DM7" s="57">
        <v>57.57</v>
      </c>
      <c r="DN7" s="57">
        <v>59.23</v>
      </c>
      <c r="DO7" s="57">
        <v>76.55</v>
      </c>
      <c r="DP7" s="57">
        <v>77.36</v>
      </c>
      <c r="DQ7" s="57">
        <v>78.34</v>
      </c>
      <c r="DR7" s="57">
        <v>78.400000000000006</v>
      </c>
      <c r="DS7" s="57">
        <v>78.23</v>
      </c>
      <c r="DT7" s="57">
        <v>37.619999999999997</v>
      </c>
      <c r="DU7" s="57">
        <v>41.79</v>
      </c>
      <c r="DV7" s="57">
        <v>43.44</v>
      </c>
      <c r="DW7" s="57">
        <v>51.87</v>
      </c>
      <c r="DX7" s="57">
        <v>52.33</v>
      </c>
      <c r="DY7" s="57">
        <v>47.77</v>
      </c>
      <c r="DZ7" s="57">
        <v>0.04</v>
      </c>
      <c r="EA7" s="57">
        <v>0.18</v>
      </c>
      <c r="EB7" s="57">
        <v>0.06</v>
      </c>
      <c r="EC7" s="57">
        <v>0.69</v>
      </c>
      <c r="ED7" s="57">
        <v>0.23</v>
      </c>
      <c r="EE7" s="57">
        <v>0.11</v>
      </c>
      <c r="EF7" s="57">
        <v>0.32</v>
      </c>
      <c r="EG7" s="57">
        <v>0.21</v>
      </c>
      <c r="EH7" s="57">
        <v>0.28000000000000003</v>
      </c>
      <c r="EI7" s="57">
        <v>0.77</v>
      </c>
      <c r="EJ7" s="57">
        <v>0.34</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c r="T11" s="64" t="s">
        <v>23</v>
      </c>
      <c r="U11" s="65">
        <f>IF(T6="-",NA(),T6)</f>
        <v>136.15</v>
      </c>
      <c r="V11" s="65">
        <f>IF(U6="-",NA(),U6)</f>
        <v>125.77</v>
      </c>
      <c r="W11" s="65">
        <f>IF(V6="-",NA(),V6)</f>
        <v>126.07</v>
      </c>
      <c r="X11" s="65">
        <f>IF(W6="-",NA(),W6)</f>
        <v>129.22999999999999</v>
      </c>
      <c r="Y11" s="65">
        <f>IF(X6="-",NA(),X6)</f>
        <v>127.01</v>
      </c>
      <c r="AE11" s="64" t="s">
        <v>23</v>
      </c>
      <c r="AF11" s="65">
        <f>IF(AE6="-",NA(),AE6)</f>
        <v>0</v>
      </c>
      <c r="AG11" s="65">
        <f>IF(AF6="-",NA(),AF6)</f>
        <v>0</v>
      </c>
      <c r="AH11" s="65">
        <f>IF(AG6="-",NA(),AG6)</f>
        <v>0</v>
      </c>
      <c r="AI11" s="65">
        <f>IF(AH6="-",NA(),AH6)</f>
        <v>0</v>
      </c>
      <c r="AJ11" s="65">
        <f>IF(AI6="-",NA(),AI6)</f>
        <v>0</v>
      </c>
      <c r="AP11" s="64" t="s">
        <v>23</v>
      </c>
      <c r="AQ11" s="65">
        <f>IF(AP6="-",NA(),AP6)</f>
        <v>745.72</v>
      </c>
      <c r="AR11" s="65">
        <f>IF(AQ6="-",NA(),AQ6)</f>
        <v>885.81</v>
      </c>
      <c r="AS11" s="65">
        <f>IF(AR6="-",NA(),AR6)</f>
        <v>1180.3499999999999</v>
      </c>
      <c r="AT11" s="65">
        <f>IF(AS6="-",NA(),AS6)</f>
        <v>1131.8900000000001</v>
      </c>
      <c r="AU11" s="65">
        <f>IF(AT6="-",NA(),AT6)</f>
        <v>1200.96</v>
      </c>
      <c r="BA11" s="64" t="s">
        <v>23</v>
      </c>
      <c r="BB11" s="65">
        <f>IF(BA6="-",NA(),BA6)</f>
        <v>66.989999999999995</v>
      </c>
      <c r="BC11" s="65">
        <f>IF(BB6="-",NA(),BB6)</f>
        <v>58.31</v>
      </c>
      <c r="BD11" s="65">
        <f>IF(BC6="-",NA(),BC6)</f>
        <v>48.07</v>
      </c>
      <c r="BE11" s="65">
        <f>IF(BD6="-",NA(),BD6)</f>
        <v>40.590000000000003</v>
      </c>
      <c r="BF11" s="65">
        <f>IF(BE6="-",NA(),BE6)</f>
        <v>33.26</v>
      </c>
      <c r="BL11" s="64" t="s">
        <v>23</v>
      </c>
      <c r="BM11" s="65">
        <f>IF(BL6="-",NA(),BL6)</f>
        <v>140.99</v>
      </c>
      <c r="BN11" s="65">
        <f>IF(BM6="-",NA(),BM6)</f>
        <v>130.59</v>
      </c>
      <c r="BO11" s="65">
        <f>IF(BN6="-",NA(),BN6)</f>
        <v>130.5</v>
      </c>
      <c r="BP11" s="65">
        <f>IF(BO6="-",NA(),BO6)</f>
        <v>131.11000000000001</v>
      </c>
      <c r="BQ11" s="65">
        <f>IF(BP6="-",NA(),BP6)</f>
        <v>126.03</v>
      </c>
      <c r="BW11" s="64" t="s">
        <v>23</v>
      </c>
      <c r="BX11" s="65">
        <f>IF(BW6="-",NA(),BW6)</f>
        <v>34.11</v>
      </c>
      <c r="BY11" s="65">
        <f>IF(BX6="-",NA(),BX6)</f>
        <v>37.47</v>
      </c>
      <c r="BZ11" s="65">
        <f>IF(BY6="-",NA(),BY6)</f>
        <v>37.590000000000003</v>
      </c>
      <c r="CA11" s="65">
        <f>IF(BZ6="-",NA(),BZ6)</f>
        <v>37.08</v>
      </c>
      <c r="CB11" s="65">
        <f>IF(CA6="-",NA(),CA6)</f>
        <v>38.29</v>
      </c>
      <c r="CH11" s="64" t="s">
        <v>23</v>
      </c>
      <c r="CI11" s="65">
        <f>IF(CH6="-",NA(),CH6)</f>
        <v>26.45</v>
      </c>
      <c r="CJ11" s="65">
        <f>IF(CI6="-",NA(),CI6)</f>
        <v>25.81</v>
      </c>
      <c r="CK11" s="65">
        <f>IF(CJ6="-",NA(),CJ6)</f>
        <v>25.89</v>
      </c>
      <c r="CL11" s="65">
        <f>IF(CK6="-",NA(),CK6)</f>
        <v>44.27</v>
      </c>
      <c r="CM11" s="65">
        <f>IF(CL6="-",NA(),CL6)</f>
        <v>42.57</v>
      </c>
      <c r="CS11" s="64" t="s">
        <v>23</v>
      </c>
      <c r="CT11" s="65">
        <f>IF(CS6="-",NA(),CS6)</f>
        <v>38.35</v>
      </c>
      <c r="CU11" s="65">
        <f>IF(CT6="-",NA(),CT6)</f>
        <v>36.44</v>
      </c>
      <c r="CV11" s="65">
        <f>IF(CU6="-",NA(),CU6)</f>
        <v>35.409999999999997</v>
      </c>
      <c r="CW11" s="65">
        <f>IF(CV6="-",NA(),CV6)</f>
        <v>60.45</v>
      </c>
      <c r="CX11" s="65">
        <f>IF(CW6="-",NA(),CW6)</f>
        <v>60.41</v>
      </c>
      <c r="DD11" s="64" t="s">
        <v>23</v>
      </c>
      <c r="DE11" s="65">
        <f>IF(DD6="-",NA(),DD6)</f>
        <v>63.35</v>
      </c>
      <c r="DF11" s="65">
        <f>IF(DE6="-",NA(),DE6)</f>
        <v>64.66</v>
      </c>
      <c r="DG11" s="65">
        <f>IF(DF6="-",NA(),DF6)</f>
        <v>65.52</v>
      </c>
      <c r="DH11" s="65">
        <f>IF(DG6="-",NA(),DG6)</f>
        <v>65.27</v>
      </c>
      <c r="DI11" s="65">
        <f>IF(DH6="-",NA(),DH6)</f>
        <v>66.12</v>
      </c>
      <c r="DO11" s="64" t="s">
        <v>23</v>
      </c>
      <c r="DP11" s="65">
        <f>IF(DO6="-",NA(),DO6)</f>
        <v>76.55</v>
      </c>
      <c r="DQ11" s="65">
        <f>IF(DP6="-",NA(),DP6)</f>
        <v>77.36</v>
      </c>
      <c r="DR11" s="65">
        <f>IF(DQ6="-",NA(),DQ6)</f>
        <v>78.34</v>
      </c>
      <c r="DS11" s="65">
        <f>IF(DR6="-",NA(),DR6)</f>
        <v>78.400000000000006</v>
      </c>
      <c r="DT11" s="65">
        <f>IF(DS6="-",NA(),DS6)</f>
        <v>78.23</v>
      </c>
      <c r="DZ11" s="64" t="s">
        <v>23</v>
      </c>
      <c r="EA11" s="65">
        <f>IF(DZ6="-",NA(),DZ6)</f>
        <v>0.04</v>
      </c>
      <c r="EB11" s="65">
        <f>IF(EA6="-",NA(),EA6)</f>
        <v>0.18</v>
      </c>
      <c r="EC11" s="65">
        <f>IF(EB6="-",NA(),EB6)</f>
        <v>0.06</v>
      </c>
      <c r="ED11" s="65">
        <f>IF(EC6="-",NA(),EC6)</f>
        <v>0.69</v>
      </c>
      <c r="EE11" s="65">
        <f>IF(ED6="-",NA(),ED6)</f>
        <v>0.23</v>
      </c>
    </row>
    <row r="12" spans="1:140">
      <c r="T12" s="64" t="s">
        <v>24</v>
      </c>
      <c r="U12" s="65">
        <f>IF(Y6="-",NA(),Y6)</f>
        <v>123.35</v>
      </c>
      <c r="V12" s="65">
        <f>IF(Z6="-",NA(),Z6)</f>
        <v>121.58</v>
      </c>
      <c r="W12" s="65">
        <f>IF(AA6="-",NA(),AA6)</f>
        <v>121.19</v>
      </c>
      <c r="X12" s="65">
        <f>IF(AB6="-",NA(),AB6)</f>
        <v>116.96</v>
      </c>
      <c r="Y12" s="65">
        <f>IF(AC6="-",NA(),AC6)</f>
        <v>117.47</v>
      </c>
      <c r="AE12" s="64" t="s">
        <v>24</v>
      </c>
      <c r="AF12" s="65">
        <f>IF(AJ6="-",NA(),AJ6)</f>
        <v>23.81</v>
      </c>
      <c r="AG12" s="65">
        <f t="shared" ref="AG12:AJ12" si="10">IF(AK6="-",NA(),AK6)</f>
        <v>22.44</v>
      </c>
      <c r="AH12" s="65">
        <f t="shared" si="10"/>
        <v>18.82</v>
      </c>
      <c r="AI12" s="65">
        <f t="shared" si="10"/>
        <v>50.25</v>
      </c>
      <c r="AJ12" s="65">
        <f t="shared" si="10"/>
        <v>51.91</v>
      </c>
      <c r="AP12" s="64" t="s">
        <v>24</v>
      </c>
      <c r="AQ12" s="65">
        <f>IF(AU6="-",NA(),AU6)</f>
        <v>312.67</v>
      </c>
      <c r="AR12" s="65">
        <f t="shared" ref="AR12:AU12" si="11">IF(AV6="-",NA(),AV6)</f>
        <v>345.05</v>
      </c>
      <c r="AS12" s="65">
        <f t="shared" si="11"/>
        <v>379.14</v>
      </c>
      <c r="AT12" s="65">
        <f t="shared" si="11"/>
        <v>655.75</v>
      </c>
      <c r="AU12" s="65">
        <f t="shared" si="11"/>
        <v>578.19000000000005</v>
      </c>
      <c r="BA12" s="64" t="s">
        <v>24</v>
      </c>
      <c r="BB12" s="65">
        <f>IF(BF6="-",NA(),BF6)</f>
        <v>272.8</v>
      </c>
      <c r="BC12" s="65">
        <f t="shared" ref="BC12:BF12" si="12">IF(BG6="-",NA(),BG6)</f>
        <v>255.89</v>
      </c>
      <c r="BD12" s="65">
        <f t="shared" si="12"/>
        <v>242.57</v>
      </c>
      <c r="BE12" s="65">
        <f t="shared" si="12"/>
        <v>193.85</v>
      </c>
      <c r="BF12" s="65">
        <f t="shared" si="12"/>
        <v>204.31</v>
      </c>
      <c r="BL12" s="64" t="s">
        <v>24</v>
      </c>
      <c r="BM12" s="65">
        <f>IF(BQ6="-",NA(),BQ6)</f>
        <v>119.5</v>
      </c>
      <c r="BN12" s="65">
        <f t="shared" ref="BN12:BQ12" si="13">IF(BR6="-",NA(),BR6)</f>
        <v>118.99</v>
      </c>
      <c r="BO12" s="65">
        <f t="shared" si="13"/>
        <v>119.17</v>
      </c>
      <c r="BP12" s="65">
        <f t="shared" si="13"/>
        <v>105.06</v>
      </c>
      <c r="BQ12" s="65">
        <f t="shared" si="13"/>
        <v>106.98</v>
      </c>
      <c r="BW12" s="64" t="s">
        <v>24</v>
      </c>
      <c r="BX12" s="65">
        <f>IF(CB6="-",NA(),CB6)</f>
        <v>16.91</v>
      </c>
      <c r="BY12" s="65">
        <f t="shared" ref="BY12:CB12" si="14">IF(CC6="-",NA(),CC6)</f>
        <v>16.850000000000001</v>
      </c>
      <c r="BZ12" s="65">
        <f t="shared" si="14"/>
        <v>16.8</v>
      </c>
      <c r="CA12" s="65">
        <f t="shared" si="14"/>
        <v>26.84</v>
      </c>
      <c r="CB12" s="65">
        <f t="shared" si="14"/>
        <v>26.08</v>
      </c>
      <c r="CH12" s="64" t="s">
        <v>24</v>
      </c>
      <c r="CI12" s="65">
        <f>IF(CM6="-",NA(),CM6)</f>
        <v>57.52</v>
      </c>
      <c r="CJ12" s="65">
        <f t="shared" ref="CJ12:CM12" si="15">IF(CN6="-",NA(),CN6)</f>
        <v>57.55</v>
      </c>
      <c r="CK12" s="65">
        <f t="shared" si="15"/>
        <v>57.69</v>
      </c>
      <c r="CL12" s="65">
        <f t="shared" si="15"/>
        <v>40.89</v>
      </c>
      <c r="CM12" s="65">
        <f t="shared" si="15"/>
        <v>41.59</v>
      </c>
      <c r="CS12" s="64" t="s">
        <v>24</v>
      </c>
      <c r="CT12" s="65">
        <f>IF(CX6="-",NA(),CX6)</f>
        <v>79.7</v>
      </c>
      <c r="CU12" s="65">
        <f t="shared" ref="CU12:CX12" si="16">IF(CY6="-",NA(),CY6)</f>
        <v>79.42</v>
      </c>
      <c r="CV12" s="65">
        <f t="shared" si="16"/>
        <v>79.2</v>
      </c>
      <c r="CW12" s="65">
        <f t="shared" si="16"/>
        <v>61.76</v>
      </c>
      <c r="CX12" s="65">
        <f t="shared" si="16"/>
        <v>62.75</v>
      </c>
      <c r="DD12" s="64" t="s">
        <v>24</v>
      </c>
      <c r="DE12" s="65">
        <f>IF(DI6="-",NA(),DI6)</f>
        <v>57.35</v>
      </c>
      <c r="DF12" s="65">
        <f t="shared" ref="DF12:DI12" si="17">IF(DJ6="-",NA(),DJ6)</f>
        <v>57.93</v>
      </c>
      <c r="DG12" s="65">
        <f t="shared" si="17"/>
        <v>58.88</v>
      </c>
      <c r="DH12" s="65">
        <f t="shared" si="17"/>
        <v>57.11</v>
      </c>
      <c r="DI12" s="65">
        <f t="shared" si="17"/>
        <v>57.57</v>
      </c>
      <c r="DO12" s="64" t="s">
        <v>24</v>
      </c>
      <c r="DP12" s="65">
        <f>IF(DT6="-",NA(),DT6)</f>
        <v>37.619999999999997</v>
      </c>
      <c r="DQ12" s="65">
        <f t="shared" ref="DQ12:DT12" si="18">IF(DU6="-",NA(),DU6)</f>
        <v>41.79</v>
      </c>
      <c r="DR12" s="65">
        <f t="shared" si="18"/>
        <v>43.44</v>
      </c>
      <c r="DS12" s="65">
        <f t="shared" si="18"/>
        <v>51.87</v>
      </c>
      <c r="DT12" s="65">
        <f t="shared" si="18"/>
        <v>52.33</v>
      </c>
      <c r="DZ12" s="64" t="s">
        <v>24</v>
      </c>
      <c r="EA12" s="65">
        <f>IF(EE6="-",NA(),EE6)</f>
        <v>0.11</v>
      </c>
      <c r="EB12" s="65">
        <f t="shared" ref="EB12:EE12" si="19">IF(EF6="-",NA(),EF6)</f>
        <v>0.32</v>
      </c>
      <c r="EC12" s="65">
        <f t="shared" si="19"/>
        <v>0.21</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大阪市水道局</cp:lastModifiedBy>
  <cp:lastPrinted>2021-02-26T03:04:12Z</cp:lastPrinted>
  <dcterms:created xsi:type="dcterms:W3CDTF">2020-12-04T03:42:40Z</dcterms:created>
  <dcterms:modified xsi:type="dcterms:W3CDTF">2021-02-26T03:04:33Z</dcterms:modified>
  <cp:category/>
</cp:coreProperties>
</file>