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７年度予算\04_財政局関係\06_HP公表\01.予算事業一覧\02.令和７年度当初予算　予算事業一覧、補助金支出一覧、貸付金一覧及び歳入予算一覧の公表について\04_総務課へのHP掲載依頼\01.依頼資料作成\02_予算事業一覧\01.エクセル\01.上水\"/>
    </mc:Choice>
  </mc:AlternateContent>
  <bookViews>
    <workbookView xWindow="-120" yWindow="-120" windowWidth="20730" windowHeight="11160"/>
  </bookViews>
  <sheets>
    <sheet name="予算事業一覧" sheetId="4" r:id="rId1"/>
  </sheets>
  <definedNames>
    <definedName name="_xlnm.Print_Area" localSheetId="0">予算事業一覧!$A$1:$I$71</definedName>
    <definedName name="_xlnm.Print_Area">#REF!</definedName>
    <definedName name="Z_842D899D_75CB_4DEB_A649_7DA33280CC46_.wvu.PrintArea" localSheetId="0" hidden="1">予算事業一覧!$A$1:$I$72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customWorkbookViews>
    <customWorkbookView name="縣　昌宏 - 個人用ビュー" guid="{842D899D-75CB-4DEB-A649-7DA33280CC46}" mergeInterval="0" personalView="1" maximized="1" xWindow="-8" yWindow="-8" windowWidth="1382" windowHeight="74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4" l="1"/>
  <c r="M71" i="4"/>
  <c r="M12" i="4"/>
  <c r="M11" i="4"/>
  <c r="M10" i="4"/>
  <c r="F66" i="4" l="1"/>
  <c r="G66" i="4" s="1"/>
  <c r="F62" i="4"/>
  <c r="F58" i="4"/>
  <c r="G58" i="4" s="1"/>
  <c r="F54" i="4"/>
  <c r="G54" i="4" s="1"/>
  <c r="F46" i="4"/>
  <c r="G46" i="4" s="1"/>
  <c r="F38" i="4"/>
  <c r="G38" i="4" s="1"/>
  <c r="F26" i="4"/>
  <c r="G26" i="4" s="1"/>
  <c r="G68" i="4"/>
  <c r="G64" i="4"/>
  <c r="G62" i="4"/>
  <c r="G60" i="4"/>
  <c r="G56" i="4"/>
  <c r="G52" i="4"/>
  <c r="G50" i="4"/>
  <c r="G28" i="4"/>
  <c r="G30" i="4"/>
  <c r="G32" i="4"/>
  <c r="G34" i="4"/>
  <c r="G36" i="4"/>
  <c r="G40" i="4"/>
  <c r="G42" i="4"/>
  <c r="G44" i="4"/>
  <c r="G12" i="4"/>
  <c r="G14" i="4"/>
  <c r="G16" i="4"/>
  <c r="G18" i="4"/>
  <c r="G20" i="4"/>
  <c r="G22" i="4"/>
  <c r="G24" i="4"/>
  <c r="G10" i="4"/>
  <c r="F70" i="4" l="1"/>
  <c r="G70" i="4" s="1"/>
  <c r="M60" i="4"/>
  <c r="M59" i="4"/>
  <c r="M57" i="4"/>
  <c r="M56" i="4"/>
  <c r="M55" i="4"/>
  <c r="M54" i="4"/>
  <c r="M53" i="4"/>
  <c r="M52" i="4"/>
  <c r="M51" i="4"/>
  <c r="M50" i="4"/>
  <c r="M58" i="4"/>
  <c r="M61" i="4"/>
  <c r="M62" i="4"/>
  <c r="M63" i="4"/>
  <c r="M64" i="4"/>
  <c r="M65" i="4"/>
  <c r="M66" i="4"/>
  <c r="M67" i="4"/>
  <c r="M68" i="4"/>
  <c r="M69" i="4"/>
  <c r="M39" i="4"/>
  <c r="M38" i="4"/>
  <c r="M29" i="4"/>
  <c r="M30" i="4"/>
  <c r="M31" i="4"/>
  <c r="M32" i="4"/>
  <c r="M33" i="4"/>
  <c r="M34" i="4"/>
  <c r="M35" i="4"/>
  <c r="M36" i="4"/>
  <c r="M37" i="4"/>
  <c r="M13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L38" i="4"/>
  <c r="L26" i="4"/>
  <c r="M70" i="4" l="1"/>
  <c r="K38" i="4"/>
  <c r="K26" i="4"/>
</calcChain>
</file>

<file path=xl/sharedStrings.xml><?xml version="1.0" encoding="utf-8"?>
<sst xmlns="http://schemas.openxmlformats.org/spreadsheetml/2006/main" count="152" uniqueCount="64">
  <si>
    <t>　</t>
  </si>
  <si>
    <t>予算事業一覧</t>
    <rPh sb="4" eb="6">
      <t>イチラン</t>
    </rPh>
    <phoneticPr fontId="16"/>
  </si>
  <si>
    <t>会計名　　水道事業会計　　</t>
    <rPh sb="0" eb="2">
      <t>カイケイ</t>
    </rPh>
    <rPh sb="2" eb="3">
      <t>メイ</t>
    </rPh>
    <rPh sb="5" eb="7">
      <t>スイドウ</t>
    </rPh>
    <rPh sb="7" eb="9">
      <t>ジギョウ</t>
    </rPh>
    <rPh sb="9" eb="11">
      <t>カイケイ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</si>
  <si>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</si>
  <si>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</si>
  <si>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</si>
  <si>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</si>
  <si>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</si>
  <si>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</si>
  <si>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</si>
  <si>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</si>
  <si>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</si>
  <si>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</si>
  <si>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</si>
  <si>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</si>
  <si>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</si>
  <si>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</si>
  <si>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</si>
  <si>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出</t>
    <rPh sb="0" eb="1">
      <t>デ</t>
    </rPh>
    <phoneticPr fontId="16"/>
  </si>
  <si>
    <t>税</t>
    <rPh sb="0" eb="1">
      <t>ゼイ</t>
    </rPh>
    <phoneticPr fontId="16"/>
  </si>
  <si>
    <t>配水費</t>
    <rPh sb="0" eb="2">
      <t>ハイスイ</t>
    </rPh>
    <rPh sb="2" eb="3">
      <t>ヒ</t>
    </rPh>
    <phoneticPr fontId="21"/>
  </si>
  <si>
    <t>給水費</t>
    <rPh sb="0" eb="2">
      <t>キュウスイ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</si>
  <si>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</si>
  <si>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業務費</t>
    <rPh sb="0" eb="2">
      <t>ギョウム</t>
    </rPh>
    <rPh sb="2" eb="3">
      <t>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</si>
  <si>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</si>
  <si>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</si>
  <si>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</si>
  <si>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</si>
  <si>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</si>
  <si>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一般会計分担金</t>
    <rPh sb="0" eb="2">
      <t>イッパン</t>
    </rPh>
    <rPh sb="2" eb="4">
      <t>カイケイ</t>
    </rPh>
    <rPh sb="4" eb="7">
      <t>ブンタンキン</t>
    </rPh>
    <phoneticPr fontId="21"/>
  </si>
  <si>
    <t>繰延勘定償却</t>
    <rPh sb="0" eb="2">
      <t>クリノベ</t>
    </rPh>
    <rPh sb="2" eb="4">
      <t>カンジョウ</t>
    </rPh>
    <rPh sb="4" eb="6">
      <t>ショウキャク</t>
    </rPh>
    <phoneticPr fontId="21"/>
  </si>
  <si>
    <t>区CM出</t>
    <rPh sb="0" eb="1">
      <t>ク</t>
    </rPh>
    <rPh sb="3" eb="4">
      <t>デ</t>
    </rPh>
    <phoneticPr fontId="20"/>
  </si>
  <si>
    <t>区CM税</t>
    <rPh sb="0" eb="1">
      <t>ク</t>
    </rPh>
    <rPh sb="3" eb="4">
      <t>ゼイ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</si>
  <si>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</si>
  <si>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</si>
  <si>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</si>
  <si>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特別損失</t>
    <rPh sb="0" eb="2">
      <t>トクベツ</t>
    </rPh>
    <rPh sb="2" eb="4">
      <t>ソンシツ</t>
    </rPh>
    <phoneticPr fontId="20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</si>
  <si>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</si>
  <si>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</si>
  <si>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リース債務支払額</t>
    <rPh sb="3" eb="5">
      <t>サイム</t>
    </rPh>
    <rPh sb="5" eb="7">
      <t>シハラ</t>
    </rPh>
    <rPh sb="7" eb="8">
      <t>ガク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</si>
  <si>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</si>
  <si>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</si>
  <si>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</si>
  <si>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</si>
  <si>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</si>
  <si>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</si>
  <si>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</si>
  <si>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水道事業基金積立金</t>
    <rPh sb="0" eb="9">
      <t>スイドウジギョウキキンツミタテキン</t>
    </rPh>
    <phoneticPr fontId="20"/>
  </si>
  <si>
    <t>積立金計</t>
    <rPh sb="0" eb="2">
      <t>ツミタテ</t>
    </rPh>
    <rPh sb="2" eb="3">
      <t>キン</t>
    </rPh>
    <rPh sb="3" eb="4">
      <t>ケイ</t>
    </rPh>
    <phoneticPr fontId="16"/>
  </si>
  <si>
    <t>1-3</t>
    <phoneticPr fontId="2"/>
  </si>
  <si>
    <t>6 年 度</t>
    <phoneticPr fontId="2"/>
  </si>
  <si>
    <t>7 年 度</t>
    <phoneticPr fontId="2"/>
  </si>
  <si>
    <t>雑支出計</t>
    <rPh sb="0" eb="3">
      <t>ザツシシュツ</t>
    </rPh>
    <rPh sb="3" eb="4">
      <t>ケイ</t>
    </rPh>
    <phoneticPr fontId="16"/>
  </si>
  <si>
    <t>国庫補助金返還金</t>
    <rPh sb="0" eb="2">
      <t>コッコ</t>
    </rPh>
    <rPh sb="2" eb="5">
      <t>ホジョキン</t>
    </rPh>
    <rPh sb="5" eb="8">
      <t>ヘンカンキン</t>
    </rPh>
    <phoneticPr fontId="21"/>
  </si>
  <si>
    <t>1-2-3</t>
  </si>
  <si>
    <t>(款-項)</t>
    <rPh sb="1" eb="2">
      <t>カン</t>
    </rPh>
    <rPh sb="3" eb="4">
      <t>コウ</t>
    </rPh>
    <phoneticPr fontId="16"/>
  </si>
  <si>
    <t>1-1</t>
    <phoneticPr fontId="2"/>
  </si>
  <si>
    <t>1-1</t>
    <phoneticPr fontId="2"/>
  </si>
  <si>
    <t>1-2</t>
    <phoneticPr fontId="2"/>
  </si>
  <si>
    <t>1-2</t>
    <phoneticPr fontId="2"/>
  </si>
  <si>
    <t>1-3</t>
    <phoneticPr fontId="16"/>
  </si>
  <si>
    <t>1-4</t>
    <phoneticPr fontId="2"/>
  </si>
  <si>
    <t>（1-4）</t>
    <phoneticPr fontId="2"/>
  </si>
  <si>
    <t>予 算 案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</si>
</sst>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13" fillId="0" borderId="0" xfId="27" applyNumberFormat="1" applyFont="1" applyFill="1" applyAlignment="1">
      <alignment horizontal="right" vertical="center"/>
    </xf>
    <xf numFmtId="0" fontId="13" fillId="0" borderId="0" xfId="27" applyNumberFormat="1" applyFont="1" applyFill="1" applyAlignment="1">
      <alignment horizontal="left" vertical="center"/>
    </xf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0" fontId="6" fillId="0" borderId="22" xfId="27" applyFont="1" applyFill="1" applyBorder="1" applyAlignment="1">
      <alignment horizontal="center" vertical="center"/>
    </xf>
    <xf numFmtId="38" fontId="21" fillId="0" borderId="14" xfId="29" applyFont="1" applyBorder="1" applyAlignment="1"/>
    <xf numFmtId="179" fontId="21" fillId="0" borderId="28" xfId="27" applyNumberFormat="1" applyFont="1" applyFill="1" applyBorder="1" applyAlignment="1">
      <alignment vertical="center" shrinkToFit="1"/>
    </xf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15" fillId="0" borderId="0" xfId="28" applyFont="1" applyAlignment="1">
      <alignment horizontal="right" vertical="center"/>
    </xf>
    <xf numFmtId="176" fontId="13" fillId="0" borderId="0" xfId="27" applyNumberFormat="1" applyFont="1" applyFill="1" applyAlignment="1">
      <alignment vertical="center"/>
    </xf>
    <xf numFmtId="0" fontId="21" fillId="0" borderId="23" xfId="28" applyFont="1" applyFill="1" applyBorder="1" applyAlignment="1"/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14" fillId="0" borderId="18" xfId="27" applyNumberFormat="1" applyFont="1" applyFill="1" applyBorder="1" applyAlignment="1">
      <alignment horizontal="left" vertical="center" wrapText="1"/>
    </xf>
    <xf numFmtId="0" fontId="14" fillId="0" borderId="9" xfId="27" applyNumberFormat="1" applyFon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6" fillId="0" borderId="27" xfId="27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4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5" xfId="27" applyNumberFormat="1" applyFont="1" applyFill="1" applyBorder="1" applyAlignment="1">
      <alignment horizontal="center" vertical="center"/>
    </xf>
    <xf numFmtId="176" fontId="21" fillId="0" borderId="26" xfId="27" applyNumberFormat="1" applyFont="1" applyFill="1" applyBorder="1" applyAlignment="1">
      <alignment horizontal="right" vertical="center" shrinkToFit="1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46/646073/jousui_7.xlsx" TargetMode="External"/><Relationship Id="rId13" Type="http://schemas.openxmlformats.org/officeDocument/2006/relationships/hyperlink" Target="https://www.city.osaka.lg.jp/suido/cmsfiles/contents/0000646/646073/jousui_12.xlsx" TargetMode="External"/><Relationship Id="rId18" Type="http://schemas.openxmlformats.org/officeDocument/2006/relationships/hyperlink" Target="https://www.city.osaka.lg.jp/suido/cmsfiles/contents/0000646/646073/jousui_17.xlsx" TargetMode="External"/><Relationship Id="rId3" Type="http://schemas.openxmlformats.org/officeDocument/2006/relationships/hyperlink" Target="https://www.city.osaka.lg.jp/suido/cmsfiles/contents/0000646/646073/jousui_2.xlsx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city.osaka.lg.jp/suido/cmsfiles/contents/0000646/646073/jousui_6.xlsx" TargetMode="External"/><Relationship Id="rId12" Type="http://schemas.openxmlformats.org/officeDocument/2006/relationships/hyperlink" Target="https://www.city.osaka.lg.jp/suido/cmsfiles/contents/0000646/646073/jousui_11.xlsx" TargetMode="External"/><Relationship Id="rId17" Type="http://schemas.openxmlformats.org/officeDocument/2006/relationships/hyperlink" Target="https://www.city.osaka.lg.jp/suido/cmsfiles/contents/0000646/646073/jousui_16.xlsx" TargetMode="External"/><Relationship Id="rId2" Type="http://schemas.openxmlformats.org/officeDocument/2006/relationships/hyperlink" Target="https://www.city.osaka.lg.jp/suido/cmsfiles/contents/0000646/646073/jousui_1.xlsx" TargetMode="External"/><Relationship Id="rId16" Type="http://schemas.openxmlformats.org/officeDocument/2006/relationships/hyperlink" Target="https://www.city.osaka.lg.jp/suido/cmsfiles/contents/0000646/646073/jousui_15.xlsx" TargetMode="External"/><Relationship Id="rId20" Type="http://schemas.openxmlformats.org/officeDocument/2006/relationships/hyperlink" Target="https://www.city.osaka.lg.jp/suido/cmsfiles/contents/0000646/646073/jousui_19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46/646073/jousui_5.xlsx" TargetMode="External"/><Relationship Id="rId11" Type="http://schemas.openxmlformats.org/officeDocument/2006/relationships/hyperlink" Target="https://www.city.osaka.lg.jp/suido/cmsfiles/contents/0000646/646073/jousui_10.xlsx" TargetMode="External"/><Relationship Id="rId5" Type="http://schemas.openxmlformats.org/officeDocument/2006/relationships/hyperlink" Target="https://www.city.osaka.lg.jp/suido/cmsfiles/contents/0000646/646073/jousui_4.xlsx" TargetMode="External"/><Relationship Id="rId15" Type="http://schemas.openxmlformats.org/officeDocument/2006/relationships/hyperlink" Target="https://www.city.osaka.lg.jp/suido/cmsfiles/contents/0000646/646073/jousui_14.xlsx" TargetMode="External"/><Relationship Id="rId10" Type="http://schemas.openxmlformats.org/officeDocument/2006/relationships/hyperlink" Target="https://www.city.osaka.lg.jp/suido/cmsfiles/contents/0000646/646073/jousui_9.xlsx" TargetMode="External"/><Relationship Id="rId19" Type="http://schemas.openxmlformats.org/officeDocument/2006/relationships/hyperlink" Target="https://www.city.osaka.lg.jp/suido/cmsfiles/contents/0000646/646073/jousui_18.xlsx" TargetMode="External"/><Relationship Id="rId4" Type="http://schemas.openxmlformats.org/officeDocument/2006/relationships/hyperlink" Target="https://www.city.osaka.lg.jp/suido/cmsfiles/contents/0000646/646073/jousui_3.xlsx" TargetMode="External"/><Relationship Id="rId9" Type="http://schemas.openxmlformats.org/officeDocument/2006/relationships/hyperlink" Target="https://www.city.osaka.lg.jp/suido/cmsfiles/contents/0000646/646073/jousui_8.xlsx" TargetMode="External"/><Relationship Id="rId14" Type="http://schemas.openxmlformats.org/officeDocument/2006/relationships/hyperlink" Target="https://www.city.osaka.lg.jp/suido/cmsfiles/contents/0000646/646073/jousui_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5"/>
  <sheetViews>
    <sheetView tabSelected="1" view="pageBreakPreview" topLeftCell="A28" zoomScaleNormal="100" zoomScaleSheetLayoutView="100" workbookViewId="0">
      <selection activeCell="C68" sqref="C68:C69"/>
    </sheetView>
  </sheetViews>
  <sheetFormatPr defaultColWidth="8.625" defaultRowHeight="18" customHeight="1" outlineLevelRow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3" customWidth="1"/>
    <col min="9" max="9" width="9.375" style="3" customWidth="1"/>
    <col min="10" max="10" width="3.25" style="3" bestFit="1" customWidth="1"/>
    <col min="11" max="11" width="9.25" style="3" bestFit="1" customWidth="1"/>
    <col min="12" max="12" width="13.875" style="3" customWidth="1"/>
    <col min="13" max="13" width="13.375" style="3" customWidth="1"/>
    <col min="14" max="221" width="8.625" style="3" customWidth="1"/>
    <col min="222" max="16384" width="8.625" style="3"/>
  </cols>
  <sheetData>
    <row r="1" spans="1:13" ht="18" customHeight="1">
      <c r="A1" s="4" t="s">
        <v>1</v>
      </c>
      <c r="B1" s="4"/>
      <c r="G1" s="1"/>
      <c r="H1" s="5"/>
      <c r="I1" s="29"/>
    </row>
    <row r="2" spans="1:13" ht="15" customHeight="1">
      <c r="G2" s="1"/>
    </row>
    <row r="3" spans="1:13" ht="18" customHeight="1">
      <c r="A3" s="6" t="s">
        <v>2</v>
      </c>
      <c r="B3" s="6"/>
      <c r="D3" s="3"/>
      <c r="E3" s="3"/>
      <c r="F3" s="6"/>
      <c r="G3" s="6"/>
      <c r="I3" s="7" t="s">
        <v>3</v>
      </c>
    </row>
    <row r="4" spans="1:13" ht="10.5" customHeight="1">
      <c r="A4" s="3"/>
      <c r="B4" s="3"/>
      <c r="D4" s="3"/>
      <c r="E4" s="3"/>
      <c r="F4" s="6"/>
      <c r="G4" s="6"/>
    </row>
    <row r="5" spans="1:13" ht="27" customHeight="1" thickBot="1">
      <c r="A5" s="3"/>
      <c r="B5" s="3"/>
      <c r="E5" s="32"/>
      <c r="F5" s="32"/>
      <c r="G5" s="8"/>
      <c r="I5" s="9" t="s">
        <v>4</v>
      </c>
    </row>
    <row r="6" spans="1:13" ht="15" customHeight="1">
      <c r="A6" s="10" t="s">
        <v>5</v>
      </c>
      <c r="B6" s="11" t="s">
        <v>6</v>
      </c>
      <c r="C6" s="33" t="s">
        <v>7</v>
      </c>
      <c r="D6" s="35" t="s">
        <v>8</v>
      </c>
      <c r="E6" s="11" t="s">
        <v>50</v>
      </c>
      <c r="F6" s="11" t="s">
        <v>51</v>
      </c>
      <c r="G6" s="12" t="s">
        <v>9</v>
      </c>
      <c r="H6" s="36" t="s">
        <v>10</v>
      </c>
      <c r="I6" s="37"/>
    </row>
    <row r="7" spans="1:13" ht="15" customHeight="1">
      <c r="A7" s="13" t="s">
        <v>11</v>
      </c>
      <c r="B7" s="14" t="s">
        <v>55</v>
      </c>
      <c r="C7" s="34"/>
      <c r="D7" s="34"/>
      <c r="E7" s="15" t="s">
        <v>12</v>
      </c>
      <c r="F7" s="15" t="s">
        <v>63</v>
      </c>
      <c r="G7" s="15" t="s">
        <v>13</v>
      </c>
      <c r="H7" s="38"/>
      <c r="I7" s="39"/>
    </row>
    <row r="8" spans="1:13" ht="15" customHeight="1">
      <c r="A8" s="40" t="s">
        <v>14</v>
      </c>
      <c r="B8" s="41"/>
      <c r="C8" s="41"/>
      <c r="D8" s="44"/>
      <c r="E8" s="44"/>
      <c r="F8" s="44"/>
      <c r="G8" s="44"/>
      <c r="H8" s="44"/>
      <c r="I8" s="45"/>
    </row>
    <row r="9" spans="1:13" ht="15" customHeight="1">
      <c r="A9" s="42"/>
      <c r="B9" s="43"/>
      <c r="C9" s="43"/>
      <c r="D9" s="46"/>
      <c r="E9" s="46"/>
      <c r="F9" s="46"/>
      <c r="G9" s="46"/>
      <c r="H9" s="46"/>
      <c r="I9" s="47"/>
    </row>
    <row r="10" spans="1:13" ht="15" customHeight="1">
      <c r="A10" s="52">
        <v>1</v>
      </c>
      <c r="B10" s="54" t="s">
        <v>56</v>
      </c>
      <c r="C10" s="81" t="s">
        <v>15</v>
      </c>
      <c r="D10" s="58" t="s">
        <v>16</v>
      </c>
      <c r="E10" s="48">
        <v>12451559</v>
      </c>
      <c r="F10" s="48">
        <v>12517549</v>
      </c>
      <c r="G10" s="48">
        <f>F10-E10</f>
        <v>65990</v>
      </c>
      <c r="H10" s="50" t="s">
        <v>17</v>
      </c>
      <c r="I10" s="27"/>
      <c r="J10" s="3" t="s">
        <v>18</v>
      </c>
      <c r="M10" s="30">
        <f>F10-E10</f>
        <v>65990</v>
      </c>
    </row>
    <row r="11" spans="1:13" ht="15" customHeight="1">
      <c r="A11" s="53"/>
      <c r="B11" s="55"/>
      <c r="C11" s="82"/>
      <c r="D11" s="59"/>
      <c r="E11" s="49"/>
      <c r="F11" s="49"/>
      <c r="G11" s="49"/>
      <c r="H11" s="51"/>
      <c r="I11" s="28"/>
      <c r="J11" s="3" t="s">
        <v>19</v>
      </c>
      <c r="M11" s="30">
        <f>F12-E12</f>
        <v>643469</v>
      </c>
    </row>
    <row r="12" spans="1:13" ht="15" customHeight="1">
      <c r="A12" s="52">
        <v>2</v>
      </c>
      <c r="B12" s="54" t="s">
        <v>56</v>
      </c>
      <c r="C12" s="81" t="s">
        <v>20</v>
      </c>
      <c r="D12" s="58" t="s">
        <v>16</v>
      </c>
      <c r="E12" s="48">
        <v>7473235</v>
      </c>
      <c r="F12" s="48">
        <v>8116704</v>
      </c>
      <c r="G12" s="48">
        <f t="shared" ref="G12" si="0">F12-E12</f>
        <v>643469</v>
      </c>
      <c r="H12" s="50" t="s">
        <v>17</v>
      </c>
      <c r="I12" s="27"/>
      <c r="J12" s="3" t="s">
        <v>18</v>
      </c>
      <c r="M12" s="30">
        <f>F12-E12</f>
        <v>643469</v>
      </c>
    </row>
    <row r="13" spans="1:13" ht="15" customHeight="1">
      <c r="A13" s="53"/>
      <c r="B13" s="55"/>
      <c r="C13" s="82"/>
      <c r="D13" s="59"/>
      <c r="E13" s="49"/>
      <c r="F13" s="49"/>
      <c r="G13" s="49"/>
      <c r="H13" s="51"/>
      <c r="I13" s="28"/>
      <c r="J13" s="3" t="s">
        <v>19</v>
      </c>
      <c r="M13" s="30">
        <f>F14-E14</f>
        <v>-193460</v>
      </c>
    </row>
    <row r="14" spans="1:13" ht="15" customHeight="1">
      <c r="A14" s="52">
        <v>3</v>
      </c>
      <c r="B14" s="54" t="s">
        <v>57</v>
      </c>
      <c r="C14" s="81" t="s">
        <v>21</v>
      </c>
      <c r="D14" s="58" t="s">
        <v>16</v>
      </c>
      <c r="E14" s="48">
        <v>5349546</v>
      </c>
      <c r="F14" s="48">
        <v>5156086</v>
      </c>
      <c r="G14" s="48">
        <f t="shared" ref="G14" si="1">F14-E14</f>
        <v>-193460</v>
      </c>
      <c r="H14" s="50" t="s">
        <v>17</v>
      </c>
      <c r="I14" s="27"/>
      <c r="J14" s="3" t="s">
        <v>18</v>
      </c>
      <c r="M14" s="30">
        <f>F14-E14</f>
        <v>-193460</v>
      </c>
    </row>
    <row r="15" spans="1:13" ht="15" customHeight="1">
      <c r="A15" s="53"/>
      <c r="B15" s="55"/>
      <c r="C15" s="82"/>
      <c r="D15" s="59"/>
      <c r="E15" s="49"/>
      <c r="F15" s="49"/>
      <c r="G15" s="49"/>
      <c r="H15" s="51"/>
      <c r="I15" s="28"/>
      <c r="J15" s="3" t="s">
        <v>19</v>
      </c>
      <c r="M15" s="30">
        <f>F16-E16</f>
        <v>-28906</v>
      </c>
    </row>
    <row r="16" spans="1:13" ht="15" customHeight="1">
      <c r="A16" s="52">
        <v>4</v>
      </c>
      <c r="B16" s="54" t="s">
        <v>57</v>
      </c>
      <c r="C16" s="81" t="s">
        <v>22</v>
      </c>
      <c r="D16" s="58" t="s">
        <v>16</v>
      </c>
      <c r="E16" s="48">
        <v>190742</v>
      </c>
      <c r="F16" s="48">
        <v>161836</v>
      </c>
      <c r="G16" s="48">
        <f t="shared" ref="G16" si="2">F16-E16</f>
        <v>-28906</v>
      </c>
      <c r="H16" s="50" t="s">
        <v>17</v>
      </c>
      <c r="I16" s="27"/>
      <c r="J16" s="3" t="s">
        <v>18</v>
      </c>
      <c r="M16" s="30">
        <f>F16-E16</f>
        <v>-28906</v>
      </c>
    </row>
    <row r="17" spans="1:13" ht="15" customHeight="1">
      <c r="A17" s="53"/>
      <c r="B17" s="55"/>
      <c r="C17" s="82"/>
      <c r="D17" s="59"/>
      <c r="E17" s="49"/>
      <c r="F17" s="49"/>
      <c r="G17" s="49"/>
      <c r="H17" s="51"/>
      <c r="I17" s="28"/>
      <c r="J17" s="3" t="s">
        <v>19</v>
      </c>
      <c r="M17" s="30">
        <f>F18-E18</f>
        <v>905869</v>
      </c>
    </row>
    <row r="18" spans="1:13" ht="15" customHeight="1">
      <c r="A18" s="52">
        <v>5</v>
      </c>
      <c r="B18" s="54" t="s">
        <v>57</v>
      </c>
      <c r="C18" s="81" t="s">
        <v>23</v>
      </c>
      <c r="D18" s="58" t="s">
        <v>16</v>
      </c>
      <c r="E18" s="48">
        <v>6447459</v>
      </c>
      <c r="F18" s="48">
        <v>7353328</v>
      </c>
      <c r="G18" s="48">
        <f t="shared" ref="G18" si="3">F18-E18</f>
        <v>905869</v>
      </c>
      <c r="H18" s="50" t="s">
        <v>17</v>
      </c>
      <c r="I18" s="27"/>
      <c r="J18" s="3" t="s">
        <v>18</v>
      </c>
      <c r="M18" s="30">
        <f>F18-E18</f>
        <v>905869</v>
      </c>
    </row>
    <row r="19" spans="1:13" ht="15" customHeight="1">
      <c r="A19" s="53"/>
      <c r="B19" s="55"/>
      <c r="C19" s="82"/>
      <c r="D19" s="59"/>
      <c r="E19" s="49"/>
      <c r="F19" s="49"/>
      <c r="G19" s="49"/>
      <c r="H19" s="51"/>
      <c r="I19" s="28"/>
      <c r="J19" s="3" t="s">
        <v>19</v>
      </c>
      <c r="M19" s="30">
        <f>F20-E20</f>
        <v>587782</v>
      </c>
    </row>
    <row r="20" spans="1:13" ht="15" customHeight="1">
      <c r="A20" s="52">
        <v>6</v>
      </c>
      <c r="B20" s="54" t="s">
        <v>57</v>
      </c>
      <c r="C20" s="81" t="s">
        <v>24</v>
      </c>
      <c r="D20" s="58" t="s">
        <v>16</v>
      </c>
      <c r="E20" s="48">
        <v>5642886</v>
      </c>
      <c r="F20" s="48">
        <v>6230668</v>
      </c>
      <c r="G20" s="48">
        <f t="shared" ref="G20" si="4">F20-E20</f>
        <v>587782</v>
      </c>
      <c r="H20" s="50" t="s">
        <v>17</v>
      </c>
      <c r="I20" s="27"/>
      <c r="J20" s="3" t="s">
        <v>18</v>
      </c>
      <c r="M20" s="30">
        <f>F20-E20</f>
        <v>587782</v>
      </c>
    </row>
    <row r="21" spans="1:13" ht="15" customHeight="1">
      <c r="A21" s="53"/>
      <c r="B21" s="55"/>
      <c r="C21" s="82"/>
      <c r="D21" s="59"/>
      <c r="E21" s="49"/>
      <c r="F21" s="49"/>
      <c r="G21" s="49"/>
      <c r="H21" s="51"/>
      <c r="I21" s="28"/>
      <c r="J21" s="3" t="s">
        <v>19</v>
      </c>
      <c r="M21" s="30">
        <f>F22-E22</f>
        <v>381216</v>
      </c>
    </row>
    <row r="22" spans="1:13" ht="15" customHeight="1">
      <c r="A22" s="52">
        <v>7</v>
      </c>
      <c r="B22" s="54" t="s">
        <v>57</v>
      </c>
      <c r="C22" s="81" t="s">
        <v>25</v>
      </c>
      <c r="D22" s="58" t="s">
        <v>16</v>
      </c>
      <c r="E22" s="48">
        <v>17727612</v>
      </c>
      <c r="F22" s="48">
        <v>18108828</v>
      </c>
      <c r="G22" s="48">
        <f t="shared" ref="G22" si="5">F22-E22</f>
        <v>381216</v>
      </c>
      <c r="H22" s="50" t="s">
        <v>17</v>
      </c>
      <c r="I22" s="27"/>
      <c r="J22" s="3" t="s">
        <v>18</v>
      </c>
      <c r="M22" s="30">
        <f>F22-E22</f>
        <v>381216</v>
      </c>
    </row>
    <row r="23" spans="1:13" ht="15" customHeight="1">
      <c r="A23" s="53"/>
      <c r="B23" s="55"/>
      <c r="C23" s="82"/>
      <c r="D23" s="59"/>
      <c r="E23" s="49"/>
      <c r="F23" s="49"/>
      <c r="G23" s="49"/>
      <c r="H23" s="51"/>
      <c r="I23" s="28"/>
      <c r="J23" s="3" t="s">
        <v>19</v>
      </c>
      <c r="M23" s="30">
        <f>F24-E24</f>
        <v>-920454</v>
      </c>
    </row>
    <row r="24" spans="1:13" ht="15" customHeight="1">
      <c r="A24" s="52">
        <v>8</v>
      </c>
      <c r="B24" s="54" t="s">
        <v>57</v>
      </c>
      <c r="C24" s="81" t="s">
        <v>26</v>
      </c>
      <c r="D24" s="58" t="s">
        <v>16</v>
      </c>
      <c r="E24" s="48">
        <v>2348940</v>
      </c>
      <c r="F24" s="48">
        <v>1428486</v>
      </c>
      <c r="G24" s="48">
        <f t="shared" ref="G24:G46" si="6">F24-E24</f>
        <v>-920454</v>
      </c>
      <c r="H24" s="50" t="s">
        <v>17</v>
      </c>
      <c r="I24" s="27"/>
      <c r="J24" s="3" t="s">
        <v>18</v>
      </c>
      <c r="M24" s="30">
        <f>F24-E24</f>
        <v>-920454</v>
      </c>
    </row>
    <row r="25" spans="1:13" ht="15" customHeight="1">
      <c r="A25" s="53"/>
      <c r="B25" s="55"/>
      <c r="C25" s="82"/>
      <c r="D25" s="59"/>
      <c r="E25" s="49"/>
      <c r="F25" s="49"/>
      <c r="G25" s="49"/>
      <c r="H25" s="51"/>
      <c r="I25" s="28"/>
      <c r="J25" s="3" t="s">
        <v>19</v>
      </c>
      <c r="M25" s="30">
        <f>F26-E26</f>
        <v>1441506</v>
      </c>
    </row>
    <row r="26" spans="1:13" ht="15" customHeight="1">
      <c r="A26" s="60" t="s">
        <v>27</v>
      </c>
      <c r="B26" s="61"/>
      <c r="C26" s="61"/>
      <c r="D26" s="62"/>
      <c r="E26" s="48">
        <v>57631979</v>
      </c>
      <c r="F26" s="48">
        <f>SUM(F10:F25)</f>
        <v>59073485</v>
      </c>
      <c r="G26" s="48">
        <f t="shared" si="6"/>
        <v>1441506</v>
      </c>
      <c r="H26" s="50"/>
      <c r="I26" s="27"/>
      <c r="K26" s="30">
        <f>SUM(E10:E25)</f>
        <v>57631979</v>
      </c>
      <c r="L26" s="30">
        <f>SUM(F10:F25)</f>
        <v>59073485</v>
      </c>
      <c r="M26" s="30">
        <f>F26-E26</f>
        <v>1441506</v>
      </c>
    </row>
    <row r="27" spans="1:13" ht="15" customHeight="1">
      <c r="A27" s="63"/>
      <c r="B27" s="64"/>
      <c r="C27" s="64"/>
      <c r="D27" s="65"/>
      <c r="E27" s="49"/>
      <c r="F27" s="49"/>
      <c r="G27" s="49"/>
      <c r="H27" s="51"/>
      <c r="I27" s="28"/>
    </row>
    <row r="28" spans="1:13" ht="15" customHeight="1">
      <c r="A28" s="52">
        <v>9</v>
      </c>
      <c r="B28" s="66" t="s">
        <v>58</v>
      </c>
      <c r="C28" s="83" t="s">
        <v>28</v>
      </c>
      <c r="D28" s="58" t="s">
        <v>16</v>
      </c>
      <c r="E28" s="48">
        <v>1423644</v>
      </c>
      <c r="F28" s="48">
        <v>1287865</v>
      </c>
      <c r="G28" s="48">
        <f t="shared" si="6"/>
        <v>-135779</v>
      </c>
      <c r="H28" s="50"/>
      <c r="I28" s="21"/>
      <c r="J28" s="3" t="s">
        <v>18</v>
      </c>
    </row>
    <row r="29" spans="1:13" ht="15" customHeight="1">
      <c r="A29" s="53"/>
      <c r="B29" s="67"/>
      <c r="C29" s="84"/>
      <c r="D29" s="59"/>
      <c r="E29" s="49"/>
      <c r="F29" s="49"/>
      <c r="G29" s="49"/>
      <c r="H29" s="51"/>
      <c r="I29" s="22"/>
      <c r="J29" s="3" t="s">
        <v>19</v>
      </c>
      <c r="M29" s="30">
        <f>F28-E28</f>
        <v>-135779</v>
      </c>
    </row>
    <row r="30" spans="1:13" ht="15" customHeight="1">
      <c r="A30" s="52">
        <v>10</v>
      </c>
      <c r="B30" s="66" t="s">
        <v>59</v>
      </c>
      <c r="C30" s="81" t="s">
        <v>29</v>
      </c>
      <c r="D30" s="58" t="s">
        <v>16</v>
      </c>
      <c r="E30" s="48">
        <v>745000</v>
      </c>
      <c r="F30" s="48">
        <v>886000</v>
      </c>
      <c r="G30" s="48">
        <f t="shared" si="6"/>
        <v>141000</v>
      </c>
      <c r="H30" s="50"/>
      <c r="I30" s="27"/>
      <c r="J30" s="3" t="s">
        <v>18</v>
      </c>
      <c r="M30" s="30">
        <f t="shared" ref="M30:M37" si="7">F29-E29</f>
        <v>0</v>
      </c>
    </row>
    <row r="31" spans="1:13" ht="15" customHeight="1">
      <c r="A31" s="53"/>
      <c r="B31" s="67"/>
      <c r="C31" s="82"/>
      <c r="D31" s="59"/>
      <c r="E31" s="49"/>
      <c r="F31" s="49"/>
      <c r="G31" s="49"/>
      <c r="H31" s="51"/>
      <c r="I31" s="23"/>
      <c r="J31" s="3" t="s">
        <v>19</v>
      </c>
      <c r="M31" s="30">
        <f t="shared" si="7"/>
        <v>141000</v>
      </c>
    </row>
    <row r="32" spans="1:13" ht="24.75" hidden="1" customHeight="1" outlineLevel="1">
      <c r="A32" s="52">
        <v>11</v>
      </c>
      <c r="B32" s="66" t="s">
        <v>54</v>
      </c>
      <c r="C32" s="56" t="s">
        <v>30</v>
      </c>
      <c r="D32" s="58" t="s">
        <v>16</v>
      </c>
      <c r="E32" s="48">
        <v>0</v>
      </c>
      <c r="F32" s="48">
        <v>0</v>
      </c>
      <c r="G32" s="48">
        <f t="shared" si="6"/>
        <v>0</v>
      </c>
      <c r="H32" s="50"/>
      <c r="I32" s="21"/>
      <c r="J32" s="3" t="s">
        <v>18</v>
      </c>
      <c r="K32" s="3" t="s">
        <v>31</v>
      </c>
      <c r="M32" s="30">
        <f t="shared" si="7"/>
        <v>0</v>
      </c>
    </row>
    <row r="33" spans="1:13" ht="15" hidden="1" customHeight="1" outlineLevel="1">
      <c r="A33" s="53"/>
      <c r="B33" s="67"/>
      <c r="C33" s="57"/>
      <c r="D33" s="59"/>
      <c r="E33" s="49"/>
      <c r="F33" s="49"/>
      <c r="G33" s="49"/>
      <c r="H33" s="51"/>
      <c r="I33" s="22"/>
      <c r="J33" s="3" t="s">
        <v>19</v>
      </c>
      <c r="K33" s="3" t="s">
        <v>32</v>
      </c>
      <c r="M33" s="30">
        <f t="shared" si="7"/>
        <v>0</v>
      </c>
    </row>
    <row r="34" spans="1:13" ht="15" customHeight="1" collapsed="1">
      <c r="A34" s="52">
        <v>11</v>
      </c>
      <c r="B34" s="66" t="s">
        <v>58</v>
      </c>
      <c r="C34" s="85" t="s">
        <v>46</v>
      </c>
      <c r="D34" s="58" t="s">
        <v>16</v>
      </c>
      <c r="E34" s="48">
        <v>1332421</v>
      </c>
      <c r="F34" s="48">
        <v>1108601</v>
      </c>
      <c r="G34" s="48">
        <f t="shared" si="6"/>
        <v>-223820</v>
      </c>
      <c r="H34" s="50" t="s">
        <v>17</v>
      </c>
      <c r="I34" s="27"/>
      <c r="J34" s="3" t="s">
        <v>18</v>
      </c>
      <c r="M34" s="30">
        <f t="shared" si="7"/>
        <v>0</v>
      </c>
    </row>
    <row r="35" spans="1:13" ht="15" customHeight="1">
      <c r="A35" s="53"/>
      <c r="B35" s="67"/>
      <c r="C35" s="85"/>
      <c r="D35" s="59"/>
      <c r="E35" s="49"/>
      <c r="F35" s="49"/>
      <c r="G35" s="49"/>
      <c r="H35" s="51"/>
      <c r="I35" s="28"/>
      <c r="J35" s="3" t="s">
        <v>19</v>
      </c>
      <c r="M35" s="30">
        <f t="shared" si="7"/>
        <v>-223820</v>
      </c>
    </row>
    <row r="36" spans="1:13" ht="15" customHeight="1">
      <c r="A36" s="52">
        <v>12</v>
      </c>
      <c r="B36" s="66" t="s">
        <v>58</v>
      </c>
      <c r="C36" s="81" t="s">
        <v>33</v>
      </c>
      <c r="D36" s="58" t="s">
        <v>16</v>
      </c>
      <c r="E36" s="48">
        <v>97622</v>
      </c>
      <c r="F36" s="48">
        <v>97153</v>
      </c>
      <c r="G36" s="48">
        <f t="shared" si="6"/>
        <v>-469</v>
      </c>
      <c r="H36" s="50" t="s">
        <v>17</v>
      </c>
      <c r="I36" s="27"/>
      <c r="J36" s="3" t="s">
        <v>18</v>
      </c>
      <c r="M36" s="30">
        <f t="shared" si="7"/>
        <v>0</v>
      </c>
    </row>
    <row r="37" spans="1:13" ht="15" customHeight="1">
      <c r="A37" s="53"/>
      <c r="B37" s="67"/>
      <c r="C37" s="82"/>
      <c r="D37" s="59"/>
      <c r="E37" s="49"/>
      <c r="F37" s="49"/>
      <c r="G37" s="49"/>
      <c r="H37" s="51"/>
      <c r="I37" s="28"/>
      <c r="J37" s="3" t="s">
        <v>19</v>
      </c>
      <c r="M37" s="30">
        <f t="shared" si="7"/>
        <v>-469</v>
      </c>
    </row>
    <row r="38" spans="1:13" ht="15" customHeight="1">
      <c r="A38" s="60" t="s">
        <v>34</v>
      </c>
      <c r="B38" s="61"/>
      <c r="C38" s="61"/>
      <c r="D38" s="62"/>
      <c r="E38" s="48">
        <v>3598687</v>
      </c>
      <c r="F38" s="48">
        <f>SUM(F28:F37)</f>
        <v>3379619</v>
      </c>
      <c r="G38" s="48">
        <f t="shared" si="6"/>
        <v>-219068</v>
      </c>
      <c r="H38" s="50"/>
      <c r="I38" s="27"/>
      <c r="K38" s="30">
        <f>SUM(E28:E37)</f>
        <v>3598687</v>
      </c>
      <c r="L38" s="30">
        <f>SUM(F28:F37)</f>
        <v>3379619</v>
      </c>
      <c r="M38" s="30">
        <f>F37-E37</f>
        <v>0</v>
      </c>
    </row>
    <row r="39" spans="1:13" ht="15" customHeight="1">
      <c r="A39" s="63"/>
      <c r="B39" s="64"/>
      <c r="C39" s="64"/>
      <c r="D39" s="65"/>
      <c r="E39" s="49"/>
      <c r="F39" s="49"/>
      <c r="G39" s="49"/>
      <c r="H39" s="51"/>
      <c r="I39" s="28"/>
      <c r="M39" s="30">
        <f>F38-E38</f>
        <v>-219068</v>
      </c>
    </row>
    <row r="40" spans="1:13" ht="15" hidden="1" customHeight="1" outlineLevel="1">
      <c r="A40" s="52">
        <v>14</v>
      </c>
      <c r="B40" s="66" t="s">
        <v>49</v>
      </c>
      <c r="C40" s="56" t="s">
        <v>36</v>
      </c>
      <c r="D40" s="58" t="s">
        <v>16</v>
      </c>
      <c r="E40" s="48">
        <v>0</v>
      </c>
      <c r="F40" s="48">
        <v>0</v>
      </c>
      <c r="G40" s="48">
        <f t="shared" si="6"/>
        <v>0</v>
      </c>
      <c r="H40" s="50" t="s">
        <v>17</v>
      </c>
      <c r="I40" s="27"/>
      <c r="J40" s="3" t="s">
        <v>18</v>
      </c>
    </row>
    <row r="41" spans="1:13" ht="15" hidden="1" customHeight="1" outlineLevel="1">
      <c r="A41" s="53"/>
      <c r="B41" s="67"/>
      <c r="C41" s="57"/>
      <c r="D41" s="59"/>
      <c r="E41" s="49"/>
      <c r="F41" s="49"/>
      <c r="G41" s="49"/>
      <c r="H41" s="51"/>
      <c r="I41" s="28"/>
      <c r="J41" s="3" t="s">
        <v>19</v>
      </c>
    </row>
    <row r="42" spans="1:13" ht="15" hidden="1" customHeight="1" outlineLevel="1">
      <c r="A42" s="60" t="s">
        <v>44</v>
      </c>
      <c r="B42" s="61"/>
      <c r="C42" s="61"/>
      <c r="D42" s="62"/>
      <c r="E42" s="48">
        <v>0</v>
      </c>
      <c r="F42" s="48">
        <v>0</v>
      </c>
      <c r="G42" s="48">
        <f t="shared" si="6"/>
        <v>0</v>
      </c>
      <c r="H42" s="50"/>
      <c r="I42" s="27"/>
    </row>
    <row r="43" spans="1:13" ht="15" hidden="1" customHeight="1" outlineLevel="1">
      <c r="A43" s="63"/>
      <c r="B43" s="64"/>
      <c r="C43" s="64"/>
      <c r="D43" s="65"/>
      <c r="E43" s="49"/>
      <c r="F43" s="49"/>
      <c r="G43" s="49"/>
      <c r="H43" s="51"/>
      <c r="I43" s="28"/>
    </row>
    <row r="44" spans="1:13" ht="15" customHeight="1" collapsed="1">
      <c r="A44" s="52">
        <v>13</v>
      </c>
      <c r="B44" s="72" t="s">
        <v>60</v>
      </c>
      <c r="C44" s="81" t="s">
        <v>45</v>
      </c>
      <c r="D44" s="58" t="s">
        <v>16</v>
      </c>
      <c r="E44" s="48">
        <v>60000</v>
      </c>
      <c r="F44" s="48">
        <v>60000</v>
      </c>
      <c r="G44" s="48">
        <f t="shared" si="6"/>
        <v>0</v>
      </c>
      <c r="H44" s="50" t="s">
        <v>17</v>
      </c>
      <c r="I44" s="27"/>
      <c r="J44" s="3" t="s">
        <v>18</v>
      </c>
    </row>
    <row r="45" spans="1:13" ht="15" customHeight="1">
      <c r="A45" s="53"/>
      <c r="B45" s="55"/>
      <c r="C45" s="82"/>
      <c r="D45" s="59"/>
      <c r="E45" s="49"/>
      <c r="F45" s="49"/>
      <c r="G45" s="49"/>
      <c r="H45" s="51"/>
      <c r="I45" s="28"/>
      <c r="J45" s="3" t="s">
        <v>19</v>
      </c>
    </row>
    <row r="46" spans="1:13" ht="15" customHeight="1">
      <c r="A46" s="60" t="s">
        <v>35</v>
      </c>
      <c r="B46" s="61"/>
      <c r="C46" s="61"/>
      <c r="D46" s="62"/>
      <c r="E46" s="48">
        <v>60000</v>
      </c>
      <c r="F46" s="48">
        <f>F44</f>
        <v>60000</v>
      </c>
      <c r="G46" s="48">
        <f t="shared" si="6"/>
        <v>0</v>
      </c>
      <c r="H46" s="50"/>
      <c r="I46" s="27"/>
    </row>
    <row r="47" spans="1:13" ht="15" customHeight="1">
      <c r="A47" s="63"/>
      <c r="B47" s="64"/>
      <c r="C47" s="64"/>
      <c r="D47" s="65"/>
      <c r="E47" s="49"/>
      <c r="F47" s="49"/>
      <c r="G47" s="49"/>
      <c r="H47" s="51"/>
      <c r="I47" s="28"/>
    </row>
    <row r="48" spans="1:13" ht="15.75" customHeight="1">
      <c r="A48" s="40" t="s">
        <v>37</v>
      </c>
      <c r="B48" s="41"/>
      <c r="C48" s="41"/>
      <c r="D48" s="41"/>
      <c r="E48" s="68"/>
      <c r="F48" s="68"/>
      <c r="G48" s="68"/>
      <c r="H48" s="68"/>
      <c r="I48" s="69"/>
    </row>
    <row r="49" spans="1:13" ht="15" customHeight="1">
      <c r="A49" s="42"/>
      <c r="B49" s="43"/>
      <c r="C49" s="43"/>
      <c r="D49" s="43"/>
      <c r="E49" s="70"/>
      <c r="F49" s="70"/>
      <c r="G49" s="70"/>
      <c r="H49" s="70"/>
      <c r="I49" s="71"/>
    </row>
    <row r="50" spans="1:13" ht="15" customHeight="1">
      <c r="A50" s="52">
        <v>14</v>
      </c>
      <c r="B50" s="66" t="s">
        <v>56</v>
      </c>
      <c r="C50" s="81" t="s">
        <v>38</v>
      </c>
      <c r="D50" s="58" t="s">
        <v>16</v>
      </c>
      <c r="E50" s="48">
        <v>25183391</v>
      </c>
      <c r="F50" s="48">
        <v>27371476</v>
      </c>
      <c r="G50" s="48">
        <f t="shared" ref="G50:G70" si="8">F50-E50</f>
        <v>2188085</v>
      </c>
      <c r="H50" s="50" t="s">
        <v>17</v>
      </c>
      <c r="I50" s="27"/>
      <c r="J50" s="3" t="s">
        <v>18</v>
      </c>
      <c r="M50" s="30">
        <f t="shared" ref="M50:M57" si="9">F50-E50</f>
        <v>2188085</v>
      </c>
    </row>
    <row r="51" spans="1:13" ht="15" customHeight="1">
      <c r="A51" s="53"/>
      <c r="B51" s="67"/>
      <c r="C51" s="82"/>
      <c r="D51" s="59"/>
      <c r="E51" s="49"/>
      <c r="F51" s="49"/>
      <c r="G51" s="49"/>
      <c r="H51" s="51"/>
      <c r="I51" s="28"/>
      <c r="J51" s="3" t="s">
        <v>19</v>
      </c>
      <c r="M51" s="30">
        <f t="shared" si="9"/>
        <v>0</v>
      </c>
    </row>
    <row r="52" spans="1:13" ht="15" customHeight="1">
      <c r="A52" s="52">
        <v>15</v>
      </c>
      <c r="B52" s="66" t="s">
        <v>57</v>
      </c>
      <c r="C52" s="81" t="s">
        <v>39</v>
      </c>
      <c r="D52" s="58" t="s">
        <v>16</v>
      </c>
      <c r="E52" s="48">
        <v>236632</v>
      </c>
      <c r="F52" s="48">
        <v>602225</v>
      </c>
      <c r="G52" s="48">
        <f t="shared" si="8"/>
        <v>365593</v>
      </c>
      <c r="H52" s="50" t="s">
        <v>17</v>
      </c>
      <c r="I52" s="27"/>
      <c r="J52" s="3" t="s">
        <v>18</v>
      </c>
      <c r="M52" s="30">
        <f t="shared" si="9"/>
        <v>365593</v>
      </c>
    </row>
    <row r="53" spans="1:13" ht="15" customHeight="1">
      <c r="A53" s="53"/>
      <c r="B53" s="67"/>
      <c r="C53" s="82"/>
      <c r="D53" s="59"/>
      <c r="E53" s="49"/>
      <c r="F53" s="49"/>
      <c r="G53" s="49"/>
      <c r="H53" s="51"/>
      <c r="I53" s="28"/>
      <c r="J53" s="3" t="s">
        <v>19</v>
      </c>
      <c r="M53" s="30">
        <f t="shared" si="9"/>
        <v>0</v>
      </c>
    </row>
    <row r="54" spans="1:13" ht="15" customHeight="1">
      <c r="A54" s="60" t="s">
        <v>40</v>
      </c>
      <c r="B54" s="61"/>
      <c r="C54" s="61"/>
      <c r="D54" s="62"/>
      <c r="E54" s="48">
        <v>25420023</v>
      </c>
      <c r="F54" s="48">
        <f>SUM(F50:F53)</f>
        <v>27973701</v>
      </c>
      <c r="G54" s="48">
        <f t="shared" si="8"/>
        <v>2553678</v>
      </c>
      <c r="H54" s="50"/>
      <c r="I54" s="27"/>
      <c r="M54" s="30">
        <f t="shared" si="9"/>
        <v>2553678</v>
      </c>
    </row>
    <row r="55" spans="1:13" ht="15" customHeight="1">
      <c r="A55" s="63"/>
      <c r="B55" s="64"/>
      <c r="C55" s="64"/>
      <c r="D55" s="65"/>
      <c r="E55" s="49"/>
      <c r="F55" s="49"/>
      <c r="G55" s="49"/>
      <c r="H55" s="51"/>
      <c r="I55" s="28"/>
      <c r="M55" s="30">
        <f t="shared" si="9"/>
        <v>0</v>
      </c>
    </row>
    <row r="56" spans="1:13" ht="15" customHeight="1">
      <c r="A56" s="52">
        <v>16</v>
      </c>
      <c r="B56" s="66" t="s">
        <v>58</v>
      </c>
      <c r="C56" s="81" t="s">
        <v>41</v>
      </c>
      <c r="D56" s="58" t="s">
        <v>16</v>
      </c>
      <c r="E56" s="48">
        <v>14666977</v>
      </c>
      <c r="F56" s="48">
        <v>7806921</v>
      </c>
      <c r="G56" s="48">
        <f t="shared" si="8"/>
        <v>-6860056</v>
      </c>
      <c r="H56" s="50"/>
      <c r="I56" s="27"/>
      <c r="J56" s="3" t="s">
        <v>18</v>
      </c>
      <c r="M56" s="30">
        <f t="shared" si="9"/>
        <v>-6860056</v>
      </c>
    </row>
    <row r="57" spans="1:13" ht="15" customHeight="1">
      <c r="A57" s="53"/>
      <c r="B57" s="67"/>
      <c r="C57" s="82"/>
      <c r="D57" s="59"/>
      <c r="E57" s="49"/>
      <c r="F57" s="49"/>
      <c r="G57" s="49"/>
      <c r="H57" s="51"/>
      <c r="I57" s="28"/>
      <c r="J57" s="3" t="s">
        <v>19</v>
      </c>
      <c r="M57" s="30">
        <f t="shared" si="9"/>
        <v>0</v>
      </c>
    </row>
    <row r="58" spans="1:13" ht="15" customHeight="1">
      <c r="A58" s="60" t="s">
        <v>42</v>
      </c>
      <c r="B58" s="61"/>
      <c r="C58" s="61"/>
      <c r="D58" s="62"/>
      <c r="E58" s="48">
        <v>14666977</v>
      </c>
      <c r="F58" s="48">
        <f>F56</f>
        <v>7806921</v>
      </c>
      <c r="G58" s="48">
        <f t="shared" si="8"/>
        <v>-6860056</v>
      </c>
      <c r="H58" s="50"/>
      <c r="I58" s="27"/>
      <c r="M58" s="30">
        <f t="shared" ref="M58:M70" si="10">F58-E58</f>
        <v>-6860056</v>
      </c>
    </row>
    <row r="59" spans="1:13" ht="15" customHeight="1">
      <c r="A59" s="63"/>
      <c r="B59" s="64"/>
      <c r="C59" s="64"/>
      <c r="D59" s="65"/>
      <c r="E59" s="49"/>
      <c r="F59" s="49"/>
      <c r="G59" s="49"/>
      <c r="H59" s="51"/>
      <c r="I59" s="28"/>
      <c r="M59" s="30">
        <f>F59-E59</f>
        <v>0</v>
      </c>
    </row>
    <row r="60" spans="1:13" ht="15" customHeight="1">
      <c r="A60" s="52">
        <v>17</v>
      </c>
      <c r="B60" s="66" t="s">
        <v>49</v>
      </c>
      <c r="C60" s="81" t="s">
        <v>47</v>
      </c>
      <c r="D60" s="58" t="s">
        <v>16</v>
      </c>
      <c r="E60" s="48">
        <v>12673</v>
      </c>
      <c r="F60" s="48">
        <v>41050</v>
      </c>
      <c r="G60" s="48">
        <f t="shared" si="8"/>
        <v>28377</v>
      </c>
      <c r="H60" s="24"/>
      <c r="I60" s="31"/>
      <c r="M60" s="30">
        <f>F60-E60</f>
        <v>28377</v>
      </c>
    </row>
    <row r="61" spans="1:13" ht="15" customHeight="1">
      <c r="A61" s="53"/>
      <c r="B61" s="67"/>
      <c r="C61" s="82"/>
      <c r="D61" s="59"/>
      <c r="E61" s="49"/>
      <c r="F61" s="49"/>
      <c r="G61" s="49"/>
      <c r="H61" s="24"/>
      <c r="I61" s="31"/>
      <c r="M61" s="30">
        <f t="shared" si="10"/>
        <v>0</v>
      </c>
    </row>
    <row r="62" spans="1:13" ht="15" customHeight="1">
      <c r="A62" s="60" t="s">
        <v>48</v>
      </c>
      <c r="B62" s="61"/>
      <c r="C62" s="61"/>
      <c r="D62" s="62"/>
      <c r="E62" s="48">
        <v>12673</v>
      </c>
      <c r="F62" s="48">
        <f>F60</f>
        <v>41050</v>
      </c>
      <c r="G62" s="48">
        <f t="shared" si="8"/>
        <v>28377</v>
      </c>
      <c r="H62" s="50"/>
      <c r="I62" s="27"/>
      <c r="M62" s="30">
        <f t="shared" si="10"/>
        <v>28377</v>
      </c>
    </row>
    <row r="63" spans="1:13" ht="15" customHeight="1">
      <c r="A63" s="63"/>
      <c r="B63" s="64"/>
      <c r="C63" s="64"/>
      <c r="D63" s="65"/>
      <c r="E63" s="49"/>
      <c r="F63" s="49"/>
      <c r="G63" s="49"/>
      <c r="H63" s="51"/>
      <c r="I63" s="28"/>
      <c r="M63" s="30">
        <f t="shared" si="10"/>
        <v>0</v>
      </c>
    </row>
    <row r="64" spans="1:13" ht="15" customHeight="1">
      <c r="A64" s="52">
        <v>18</v>
      </c>
      <c r="B64" s="66" t="s">
        <v>61</v>
      </c>
      <c r="C64" s="81" t="s">
        <v>33</v>
      </c>
      <c r="D64" s="58" t="s">
        <v>16</v>
      </c>
      <c r="E64" s="48">
        <v>1166</v>
      </c>
      <c r="F64" s="48">
        <v>1194</v>
      </c>
      <c r="G64" s="48">
        <f t="shared" si="8"/>
        <v>28</v>
      </c>
      <c r="H64" s="24"/>
      <c r="I64" s="31"/>
      <c r="M64" s="30">
        <f t="shared" si="10"/>
        <v>28</v>
      </c>
    </row>
    <row r="65" spans="1:14" ht="15" customHeight="1">
      <c r="A65" s="53"/>
      <c r="B65" s="67"/>
      <c r="C65" s="82"/>
      <c r="D65" s="59"/>
      <c r="E65" s="49"/>
      <c r="F65" s="49"/>
      <c r="G65" s="49"/>
      <c r="H65" s="24"/>
      <c r="I65" s="31"/>
      <c r="M65" s="30">
        <f t="shared" si="10"/>
        <v>0</v>
      </c>
    </row>
    <row r="66" spans="1:14" ht="15" customHeight="1">
      <c r="A66" s="60" t="s">
        <v>52</v>
      </c>
      <c r="B66" s="61"/>
      <c r="C66" s="61"/>
      <c r="D66" s="62"/>
      <c r="E66" s="48">
        <v>1166</v>
      </c>
      <c r="F66" s="48">
        <f>F64</f>
        <v>1194</v>
      </c>
      <c r="G66" s="48">
        <f t="shared" si="8"/>
        <v>28</v>
      </c>
      <c r="H66" s="50"/>
      <c r="I66" s="27"/>
      <c r="M66" s="30">
        <f t="shared" si="10"/>
        <v>28</v>
      </c>
    </row>
    <row r="67" spans="1:14" ht="15" customHeight="1">
      <c r="A67" s="63"/>
      <c r="B67" s="64"/>
      <c r="C67" s="64"/>
      <c r="D67" s="65"/>
      <c r="E67" s="49"/>
      <c r="F67" s="49"/>
      <c r="G67" s="49"/>
      <c r="H67" s="51"/>
      <c r="I67" s="28"/>
      <c r="M67" s="30">
        <f t="shared" si="10"/>
        <v>0</v>
      </c>
    </row>
    <row r="68" spans="1:14" ht="15" customHeight="1">
      <c r="A68" s="52">
        <v>19</v>
      </c>
      <c r="B68" s="66" t="s">
        <v>62</v>
      </c>
      <c r="C68" s="81" t="s">
        <v>53</v>
      </c>
      <c r="D68" s="58" t="s">
        <v>16</v>
      </c>
      <c r="E68" s="48">
        <v>206321</v>
      </c>
      <c r="F68" s="48">
        <v>0</v>
      </c>
      <c r="G68" s="48">
        <f t="shared" si="8"/>
        <v>-206321</v>
      </c>
      <c r="H68" s="50"/>
      <c r="I68" s="27"/>
      <c r="J68" s="3" t="s">
        <v>18</v>
      </c>
      <c r="M68" s="30">
        <f t="shared" si="10"/>
        <v>-206321</v>
      </c>
    </row>
    <row r="69" spans="1:14" ht="15" customHeight="1">
      <c r="A69" s="53"/>
      <c r="B69" s="67"/>
      <c r="C69" s="82"/>
      <c r="D69" s="59"/>
      <c r="E69" s="49"/>
      <c r="F69" s="49"/>
      <c r="G69" s="49"/>
      <c r="H69" s="51"/>
      <c r="I69" s="28"/>
      <c r="J69" s="3" t="s">
        <v>19</v>
      </c>
      <c r="M69" s="30">
        <f t="shared" si="10"/>
        <v>0</v>
      </c>
    </row>
    <row r="70" spans="1:14" ht="15" customHeight="1">
      <c r="A70" s="74" t="s">
        <v>43</v>
      </c>
      <c r="B70" s="75"/>
      <c r="C70" s="75"/>
      <c r="D70" s="76"/>
      <c r="E70" s="48">
        <v>101597826</v>
      </c>
      <c r="F70" s="48">
        <f>F26+F38+F46+F54+F58+F62+F66</f>
        <v>98335970</v>
      </c>
      <c r="G70" s="48">
        <f t="shared" si="8"/>
        <v>-3261856</v>
      </c>
      <c r="H70" s="50" t="s">
        <v>0</v>
      </c>
      <c r="I70" s="25" t="s">
        <v>0</v>
      </c>
      <c r="J70" s="3" t="s">
        <v>18</v>
      </c>
      <c r="K70" s="3" t="s">
        <v>31</v>
      </c>
      <c r="M70" s="30">
        <f t="shared" si="10"/>
        <v>-3261856</v>
      </c>
    </row>
    <row r="71" spans="1:14" ht="15" customHeight="1" thickBot="1">
      <c r="A71" s="77"/>
      <c r="B71" s="78"/>
      <c r="C71" s="78"/>
      <c r="D71" s="79"/>
      <c r="E71" s="80"/>
      <c r="F71" s="80"/>
      <c r="G71" s="80"/>
      <c r="H71" s="73"/>
      <c r="I71" s="26" t="s">
        <v>0</v>
      </c>
      <c r="J71" s="3" t="s">
        <v>19</v>
      </c>
      <c r="K71" s="3" t="s">
        <v>32</v>
      </c>
      <c r="M71" s="30">
        <f>E66+E62+E58+E54+E46+E42+E38+E26+E68</f>
        <v>101597826</v>
      </c>
      <c r="N71" s="30">
        <f>F66+F62+F58+F54+F46+F42+F38+F26+F68</f>
        <v>98335970</v>
      </c>
    </row>
    <row r="72" spans="1:14" ht="12.75">
      <c r="A72" s="16"/>
      <c r="B72" s="16"/>
      <c r="C72" s="16"/>
      <c r="D72" s="16"/>
      <c r="E72" s="17"/>
      <c r="F72" s="18"/>
      <c r="G72" s="18"/>
    </row>
    <row r="73" spans="1:14" ht="18" customHeight="1">
      <c r="A73" s="16"/>
      <c r="B73" s="16"/>
      <c r="C73" s="16"/>
      <c r="D73" s="16"/>
      <c r="F73" s="19"/>
      <c r="G73" s="19"/>
      <c r="H73" s="20"/>
    </row>
    <row r="74" spans="1:14" ht="18" customHeight="1">
      <c r="F74" s="19"/>
      <c r="G74" s="19"/>
      <c r="H74" s="20"/>
    </row>
    <row r="75" spans="1:14" ht="18" customHeight="1">
      <c r="F75" s="19"/>
      <c r="G75" s="19"/>
      <c r="H75" s="20"/>
    </row>
  </sheetData>
  <customSheetViews>
    <customSheetView guid="{842D899D-75CB-4DEB-A649-7DA33280CC46}" showPageBreaks="1" printArea="1" view="pageBreakPreview">
      <selection activeCell="N63" sqref="N63"/>
      <rowBreaks count="2" manualBreakCount="2">
        <brk id="77" max="8" man="1"/>
        <brk id="120" max="10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219">
    <mergeCell ref="E64:E65"/>
    <mergeCell ref="F64:F65"/>
    <mergeCell ref="G64:G65"/>
    <mergeCell ref="A66:D67"/>
    <mergeCell ref="E66:E67"/>
    <mergeCell ref="F66:F67"/>
    <mergeCell ref="G66:G67"/>
    <mergeCell ref="A70:D71"/>
    <mergeCell ref="E70:E71"/>
    <mergeCell ref="F70:F71"/>
    <mergeCell ref="G70:G71"/>
    <mergeCell ref="H70:H71"/>
    <mergeCell ref="A46:D47"/>
    <mergeCell ref="E46:E47"/>
    <mergeCell ref="F46:F47"/>
    <mergeCell ref="G46:G47"/>
    <mergeCell ref="H46:H47"/>
    <mergeCell ref="G68:G69"/>
    <mergeCell ref="H68:H69"/>
    <mergeCell ref="A68:A69"/>
    <mergeCell ref="B68:B69"/>
    <mergeCell ref="C68:C69"/>
    <mergeCell ref="D68:D69"/>
    <mergeCell ref="E68:E69"/>
    <mergeCell ref="F68:F69"/>
    <mergeCell ref="G60:G61"/>
    <mergeCell ref="H66:H67"/>
    <mergeCell ref="A64:A65"/>
    <mergeCell ref="B64:B65"/>
    <mergeCell ref="C64:C65"/>
    <mergeCell ref="D64:D65"/>
    <mergeCell ref="A62:D63"/>
    <mergeCell ref="E62:E63"/>
    <mergeCell ref="F62:F63"/>
    <mergeCell ref="G62:G63"/>
    <mergeCell ref="H62:H63"/>
    <mergeCell ref="A60:A61"/>
    <mergeCell ref="B60:B61"/>
    <mergeCell ref="C60:C61"/>
    <mergeCell ref="D60:D61"/>
    <mergeCell ref="E60:E61"/>
    <mergeCell ref="F60:F61"/>
    <mergeCell ref="A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F56:F57"/>
    <mergeCell ref="G56:G57"/>
    <mergeCell ref="H56:H57"/>
    <mergeCell ref="A54:D55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G44:G45"/>
    <mergeCell ref="H44:H45"/>
    <mergeCell ref="A48:D49"/>
    <mergeCell ref="E48:I49"/>
    <mergeCell ref="A50:A51"/>
    <mergeCell ref="B50:B51"/>
    <mergeCell ref="C50:C51"/>
    <mergeCell ref="D50:D51"/>
    <mergeCell ref="E50:E51"/>
    <mergeCell ref="F50:F51"/>
    <mergeCell ref="A44:A45"/>
    <mergeCell ref="B44:B45"/>
    <mergeCell ref="C44:C45"/>
    <mergeCell ref="D44:D45"/>
    <mergeCell ref="E44:E45"/>
    <mergeCell ref="F44:F45"/>
    <mergeCell ref="G50:G51"/>
    <mergeCell ref="H50:H51"/>
    <mergeCell ref="F40:F41"/>
    <mergeCell ref="G40:G41"/>
    <mergeCell ref="H40:H41"/>
    <mergeCell ref="A42:D43"/>
    <mergeCell ref="E42:E43"/>
    <mergeCell ref="F42:F43"/>
    <mergeCell ref="G42:G43"/>
    <mergeCell ref="H42:H43"/>
    <mergeCell ref="A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E5:F5"/>
    <mergeCell ref="C6:C7"/>
    <mergeCell ref="D6:D7"/>
    <mergeCell ref="H6:I7"/>
    <mergeCell ref="A8:C9"/>
    <mergeCell ref="D8:I9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</mergeCells>
  <phoneticPr fontId="2"/>
  <conditionalFormatting sqref="I7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0:H25 H28:H37 H50:H53 H40:H41 H44:H45">
      <formula1>"　　,区ＣＭ"</formula1>
    </dataValidation>
    <dataValidation type="list" allowBlank="1" showInputMessage="1" showErrorMessage="1" sqref="F7">
      <formula1>"調 整 ③,予 算 案 ②,予 算 ②,算 定 ②"</formula1>
    </dataValidation>
  </dataValidations>
  <hyperlinks>
    <hyperlink ref="C10:C11" r:id="rId2" display="浄水送水費"/>
    <hyperlink ref="C12:C13" r:id="rId3" display="配水費"/>
    <hyperlink ref="C14:C15" r:id="rId4" display="給水費"/>
    <hyperlink ref="C16:C17" r:id="rId5" display="受託工事費"/>
    <hyperlink ref="C18:C19" r:id="rId6" display="業務費"/>
    <hyperlink ref="C20:C21" r:id="rId7" display="総係費"/>
    <hyperlink ref="C22:C23" r:id="rId8" display="減価償却費"/>
    <hyperlink ref="C24:C25" r:id="rId9" display="資産減耗費"/>
    <hyperlink ref="C28:C29" r:id="rId10" display="支払利息及び企業債取扱諸費"/>
    <hyperlink ref="C30:C31" r:id="rId11" display="一般会計分担金"/>
    <hyperlink ref="C34:C35" r:id="rId12" display="消費税及び地方消費税納付額"/>
    <hyperlink ref="C36:C37" r:id="rId13" display="雑支出"/>
    <hyperlink ref="C44:C45" r:id="rId14" display="予備費"/>
    <hyperlink ref="C50:C51" r:id="rId15" display="改良費"/>
    <hyperlink ref="C52:C53" r:id="rId16" display="リース債務支払額"/>
    <hyperlink ref="C56:C57" r:id="rId17" display="企業債償還金"/>
    <hyperlink ref="C60:C61" r:id="rId18" display="水道事業基金積立金"/>
    <hyperlink ref="C64:C65" r:id="rId19" display="雑支出"/>
    <hyperlink ref="C68:C69" r:id="rId20" display="国庫補助金返還金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21"/>
  <rowBreaks count="2" manualBreakCount="2">
    <brk id="71" max="8" man="1"/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2025-01-23T10:17:54Z</cp:lastPrinted>
  <dcterms:created xsi:type="dcterms:W3CDTF">2019-10-31T08:12:53Z</dcterms:created>
  <dcterms:modified xsi:type="dcterms:W3CDTF">2025-02-10T08:14:05Z</dcterms:modified>
</cp:coreProperties>
</file>