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5323071-DD2A-4DE8-99CF-BF6E272F2D2B}" xr6:coauthVersionLast="47" xr6:coauthVersionMax="47" xr10:uidLastSave="{00000000-0000-0000-0000-000000000000}"/>
  <bookViews>
    <workbookView xWindow="-120" yWindow="-120" windowWidth="20730" windowHeight="11040" xr2:uid="{2052F49B-14AA-4251-B0E7-FF04B0964EDD}"/>
  </bookViews>
  <sheets>
    <sheet name="予算事業一覧" sheetId="1" r:id="rId1"/>
  </sheets>
  <definedNames>
    <definedName name="_xlnm.Print_Area" localSheetId="0">予算事業一覧!$A$1:$I$80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4" i="1"/>
  <c r="C66" i="1"/>
  <c r="C58" i="1"/>
  <c r="C54" i="1"/>
  <c r="C50" i="1"/>
  <c r="C48" i="1"/>
  <c r="C42" i="1"/>
  <c r="C34" i="1"/>
  <c r="C32" i="1"/>
  <c r="C30" i="1"/>
  <c r="C22" i="1"/>
  <c r="C20" i="1"/>
  <c r="C18" i="1"/>
  <c r="C16" i="1"/>
  <c r="C14" i="1"/>
  <c r="C12" i="1"/>
  <c r="C10" i="1"/>
  <c r="G10" i="1" l="1"/>
  <c r="A12" i="1"/>
  <c r="G12" i="1"/>
  <c r="A14" i="1"/>
  <c r="G14" i="1"/>
  <c r="A16" i="1"/>
  <c r="G16" i="1"/>
  <c r="A18" i="1"/>
  <c r="G18" i="1"/>
  <c r="A20" i="1"/>
  <c r="G20" i="1"/>
  <c r="A22" i="1"/>
  <c r="A24" i="1" s="1"/>
  <c r="G22" i="1"/>
  <c r="G24" i="1"/>
  <c r="E26" i="1"/>
  <c r="F26" i="1"/>
  <c r="G26" i="1" s="1"/>
  <c r="G28" i="1"/>
  <c r="A30" i="1"/>
  <c r="G30" i="1"/>
  <c r="A32" i="1"/>
  <c r="G32" i="1"/>
  <c r="A34" i="1"/>
  <c r="G34" i="1"/>
  <c r="E36" i="1"/>
  <c r="F36" i="1"/>
  <c r="G36" i="1"/>
  <c r="G38" i="1"/>
  <c r="E40" i="1"/>
  <c r="F40" i="1"/>
  <c r="G40" i="1"/>
  <c r="G42" i="1"/>
  <c r="E44" i="1"/>
  <c r="F44" i="1"/>
  <c r="G44" i="1"/>
  <c r="G48" i="1"/>
  <c r="A50" i="1"/>
  <c r="G50" i="1"/>
  <c r="E52" i="1"/>
  <c r="F52" i="1"/>
  <c r="G52" i="1" s="1"/>
  <c r="G54" i="1"/>
  <c r="E56" i="1"/>
  <c r="F56" i="1"/>
  <c r="G56" i="1"/>
  <c r="G58" i="1"/>
  <c r="E60" i="1"/>
  <c r="G60" i="1" s="1"/>
  <c r="F60" i="1"/>
  <c r="G62" i="1"/>
  <c r="E64" i="1"/>
  <c r="F64" i="1"/>
  <c r="G64" i="1" s="1"/>
  <c r="G66" i="1"/>
  <c r="E68" i="1"/>
  <c r="F68" i="1"/>
  <c r="G68" i="1"/>
  <c r="F70" i="1"/>
  <c r="I70" i="1"/>
  <c r="H70" i="1" s="1"/>
  <c r="I71" i="1"/>
  <c r="E70" i="1" l="1"/>
  <c r="G70" i="1" s="1"/>
</calcChain>
</file>

<file path=xl/sharedStrings.xml><?xml version="1.0" encoding="utf-8"?>
<sst xmlns="http://schemas.openxmlformats.org/spreadsheetml/2006/main" count="140" uniqueCount="41">
  <si>
    <t>税</t>
    <rPh sb="0" eb="1">
      <t>ゼイ</t>
    </rPh>
    <phoneticPr fontId="10"/>
  </si>
  <si>
    <t>出</t>
    <rPh sb="0" eb="1">
      <t>デ</t>
    </rPh>
    <phoneticPr fontId="10"/>
  </si>
  <si>
    <t>会計計</t>
    <phoneticPr fontId="10"/>
  </si>
  <si>
    <t>雑支出計</t>
    <phoneticPr fontId="10"/>
  </si>
  <si>
    <t>　　</t>
  </si>
  <si>
    <t>経理課</t>
    <rPh sb="0" eb="2">
      <t>ケイリ</t>
    </rPh>
    <rPh sb="2" eb="3">
      <t>カ</t>
    </rPh>
    <phoneticPr fontId="11"/>
  </si>
  <si>
    <t>1-4</t>
  </si>
  <si>
    <t>国庫補助金返還金計</t>
    <rPh sb="0" eb="2">
      <t>コッコ</t>
    </rPh>
    <rPh sb="2" eb="5">
      <t>ホジョキン</t>
    </rPh>
    <rPh sb="5" eb="8">
      <t>ヘンカンキン</t>
    </rPh>
    <rPh sb="8" eb="9">
      <t>ケイ</t>
    </rPh>
    <phoneticPr fontId="10"/>
  </si>
  <si>
    <t>国庫補助金返還金</t>
    <rPh sb="0" eb="2">
      <t>コッコ</t>
    </rPh>
    <rPh sb="2" eb="5">
      <t>ホジョキン</t>
    </rPh>
    <rPh sb="5" eb="8">
      <t>ヘンカンキン</t>
    </rPh>
    <phoneticPr fontId="4"/>
  </si>
  <si>
    <t>-</t>
    <phoneticPr fontId="8"/>
  </si>
  <si>
    <t>積立金計</t>
    <rPh sb="0" eb="2">
      <t>ツミタテ</t>
    </rPh>
    <rPh sb="2" eb="3">
      <t>キン</t>
    </rPh>
    <rPh sb="3" eb="4">
      <t>ケイ</t>
    </rPh>
    <phoneticPr fontId="10"/>
  </si>
  <si>
    <t>1-3</t>
  </si>
  <si>
    <t>償還金計</t>
    <rPh sb="0" eb="3">
      <t>ショウカンキン</t>
    </rPh>
    <rPh sb="3" eb="4">
      <t>ケイ</t>
    </rPh>
    <phoneticPr fontId="10"/>
  </si>
  <si>
    <t>1-2</t>
  </si>
  <si>
    <t>建設改良費計</t>
    <rPh sb="0" eb="2">
      <t>ケンセツ</t>
    </rPh>
    <rPh sb="2" eb="4">
      <t>カイリョウ</t>
    </rPh>
    <rPh sb="4" eb="5">
      <t>ヒ</t>
    </rPh>
    <rPh sb="5" eb="6">
      <t>ケイ</t>
    </rPh>
    <phoneticPr fontId="10"/>
  </si>
  <si>
    <t>1-1</t>
  </si>
  <si>
    <t>資本的支出</t>
    <phoneticPr fontId="8"/>
  </si>
  <si>
    <t>予備費計</t>
    <rPh sb="0" eb="3">
      <t>ヨビヒ</t>
    </rPh>
    <rPh sb="3" eb="4">
      <t>ケイ</t>
    </rPh>
    <phoneticPr fontId="10"/>
  </si>
  <si>
    <t>特別損失計</t>
    <rPh sb="0" eb="2">
      <t>トクベツ</t>
    </rPh>
    <rPh sb="2" eb="4">
      <t>ソンシツ</t>
    </rPh>
    <rPh sb="4" eb="5">
      <t>ケイ</t>
    </rPh>
    <phoneticPr fontId="10"/>
  </si>
  <si>
    <t>特別損失</t>
    <rPh sb="0" eb="2">
      <t>トクベツ</t>
    </rPh>
    <rPh sb="2" eb="4">
      <t>ソンシツ</t>
    </rPh>
    <phoneticPr fontId="11"/>
  </si>
  <si>
    <t>営業外費用計</t>
    <rPh sb="0" eb="3">
      <t>エイギョウガイ</t>
    </rPh>
    <rPh sb="3" eb="5">
      <t>ヒヨウ</t>
    </rPh>
    <rPh sb="5" eb="6">
      <t>ケイ</t>
    </rPh>
    <phoneticPr fontId="10"/>
  </si>
  <si>
    <t>営業費用計</t>
    <rPh sb="0" eb="2">
      <t>エイギョウ</t>
    </rPh>
    <rPh sb="2" eb="4">
      <t>ヒヨウ</t>
    </rPh>
    <rPh sb="4" eb="5">
      <t>ケイ</t>
    </rPh>
    <phoneticPr fontId="10"/>
  </si>
  <si>
    <t>収益的支出</t>
    <phoneticPr fontId="8"/>
  </si>
  <si>
    <t>（② - ①）</t>
    <phoneticPr fontId="10"/>
  </si>
  <si>
    <t>予算案 ②</t>
    <rPh sb="0" eb="3">
      <t>ヨサンアン</t>
    </rPh>
    <phoneticPr fontId="10"/>
  </si>
  <si>
    <t>当 初 ①</t>
    <phoneticPr fontId="10"/>
  </si>
  <si>
    <t>(款-項)</t>
    <rPh sb="1" eb="2">
      <t>カン</t>
    </rPh>
    <rPh sb="3" eb="4">
      <t>コウ</t>
    </rPh>
    <phoneticPr fontId="10"/>
  </si>
  <si>
    <t>番号</t>
    <phoneticPr fontId="10"/>
  </si>
  <si>
    <t>備  考</t>
    <phoneticPr fontId="10"/>
  </si>
  <si>
    <t>増  減</t>
    <rPh sb="0" eb="1">
      <t>ゾウ</t>
    </rPh>
    <rPh sb="3" eb="4">
      <t>ゲン</t>
    </rPh>
    <phoneticPr fontId="10"/>
  </si>
  <si>
    <t>8  年 度</t>
    <rPh sb="3" eb="4">
      <t>ネン</t>
    </rPh>
    <rPh sb="5" eb="6">
      <t>ド</t>
    </rPh>
    <phoneticPr fontId="7"/>
  </si>
  <si>
    <t>7 年 度</t>
    <phoneticPr fontId="10"/>
  </si>
  <si>
    <t>担 当 課</t>
    <rPh sb="0" eb="1">
      <t>タン</t>
    </rPh>
    <rPh sb="2" eb="3">
      <t>トウ</t>
    </rPh>
    <rPh sb="4" eb="5">
      <t>カ</t>
    </rPh>
    <phoneticPr fontId="10"/>
  </si>
  <si>
    <t>事  業  名</t>
    <phoneticPr fontId="10"/>
  </si>
  <si>
    <t>科 目</t>
    <rPh sb="0" eb="1">
      <t>カ</t>
    </rPh>
    <rPh sb="2" eb="3">
      <t>メ</t>
    </rPh>
    <phoneticPr fontId="10"/>
  </si>
  <si>
    <t>通し</t>
    <phoneticPr fontId="10"/>
  </si>
  <si>
    <t>(単位：千円)</t>
    <phoneticPr fontId="10"/>
  </si>
  <si>
    <t>所属名　　水道局　</t>
    <rPh sb="0" eb="2">
      <t>ショゾク</t>
    </rPh>
    <rPh sb="2" eb="3">
      <t>メイ</t>
    </rPh>
    <rPh sb="5" eb="7">
      <t>スイドウ</t>
    </rPh>
    <rPh sb="7" eb="8">
      <t>キョク</t>
    </rPh>
    <phoneticPr fontId="10"/>
  </si>
  <si>
    <t>会計名　　水道事業会計　　</t>
    <rPh sb="0" eb="2">
      <t>カイケイ</t>
    </rPh>
    <rPh sb="2" eb="3">
      <t>メイ</t>
    </rPh>
    <rPh sb="5" eb="9">
      <t>スイドウジギョウ</t>
    </rPh>
    <rPh sb="9" eb="11">
      <t>カイケイ</t>
    </rPh>
    <phoneticPr fontId="10"/>
  </si>
  <si>
    <t>（様式4）</t>
    <rPh sb="1" eb="3">
      <t>ヨウシキ</t>
    </rPh>
    <phoneticPr fontId="7"/>
  </si>
  <si>
    <t>予算事業一覧</t>
    <rPh sb="0" eb="2">
      <t>ヨサン</t>
    </rPh>
    <rPh sb="2" eb="4">
      <t>ジギョウ</t>
    </rPh>
    <rPh sb="4" eb="6">
      <t>イチラン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</si>
</sst>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_ "/>
  </numFmts>
  <fonts count="17">
    <font>
      <sz val="11"/>
      <color theme="1"/>
      <name val="Yu Gothic"/>
      <family val="2"/>
      <charset val="128"/>
      <scheme val="minor"/>
    </font>
    <font>
      <sz val="10.5"/>
      <name val="明朝体"/>
      <family val="3"/>
      <charset val="128"/>
    </font>
    <font>
      <sz val="10.5"/>
      <name val="ＭＳ Ｐゴシック"/>
      <family val="3"/>
      <charset val="128"/>
    </font>
    <font>
      <sz val="6"/>
      <name val="Yu Gothic"/>
      <family val="2"/>
      <charset val="128"/>
      <scheme val="minor"/>
    </font>
    <font>
      <strike/>
      <sz val="10.5"/>
      <name val="ＭＳ Ｐゴシック"/>
      <family val="3"/>
      <charset val="128"/>
    </font>
    <font>
      <sz val="11"/>
      <name val="ＭＳ Ｐゴシック"/>
      <family val="3"/>
      <charset val="128"/>
    </font>
    <font>
      <u/>
      <sz val="11"/>
      <name val="ＭＳ Ｐゴシック"/>
      <family val="3"/>
      <charset val="128"/>
    </font>
    <font>
      <sz val="6"/>
      <name val="ＭＳ Ｐゴシック"/>
      <family val="3"/>
      <charset val="128"/>
    </font>
    <font>
      <sz val="6"/>
      <name val="Yu Gothic"/>
      <family val="3"/>
      <charset val="128"/>
      <scheme val="minor"/>
    </font>
    <font>
      <sz val="10"/>
      <name val="ＭＳ Ｐゴシック"/>
      <family val="3"/>
      <charset val="128"/>
    </font>
    <font>
      <sz val="6"/>
      <name val="明朝体"/>
      <family val="3"/>
      <charset val="128"/>
    </font>
    <font>
      <sz val="9"/>
      <color indexed="81"/>
      <name val="ＭＳ Ｐゴシック"/>
      <family val="3"/>
      <charset val="128"/>
    </font>
    <font>
      <sz val="9"/>
      <name val="ＭＳ Ｐゴシック"/>
      <family val="3"/>
      <charset val="128"/>
    </font>
    <font>
      <u/>
      <sz val="10.5"/>
      <name val="ＭＳ Ｐゴシック"/>
      <family val="3"/>
      <charset val="128"/>
    </font>
    <font>
      <sz val="12"/>
      <name val="ＭＳ Ｐゴシック"/>
      <family val="3"/>
      <charset val="128"/>
    </font>
    <font>
      <u/>
      <sz val="11"/>
      <color theme="10"/>
      <name val="Yu Gothic"/>
      <family val="2"/>
      <charset val="128"/>
      <scheme val="minor"/>
    </font>
    <font>
      <u/>
      <sz val="10"/>
      <color theme="10"/>
      <name val="Yu Gothic"/>
      <family val="2"/>
      <charset val="128"/>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5">
    <xf numFmtId="0" fontId="0" fillId="0" borderId="0">
      <alignment vertical="center"/>
    </xf>
    <xf numFmtId="0" fontId="1" fillId="0" borderId="0"/>
    <xf numFmtId="0" fontId="5" fillId="0" borderId="0"/>
    <xf numFmtId="38" fontId="5" fillId="0" borderId="0" applyFont="0" applyFill="0" applyBorder="0" applyAlignment="0" applyProtection="0"/>
    <xf numFmtId="0" fontId="15" fillId="0" borderId="0" applyNumberFormat="0" applyFill="0" applyBorder="0" applyAlignment="0" applyProtection="0">
      <alignment vertical="center"/>
    </xf>
  </cellStyleXfs>
  <cellXfs count="96">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5" fillId="0" borderId="0" xfId="2"/>
    <xf numFmtId="0" fontId="5" fillId="0" borderId="0" xfId="2" applyAlignment="1">
      <alignment horizontal="center"/>
    </xf>
    <xf numFmtId="0" fontId="2" fillId="0" borderId="0" xfId="1" applyFont="1" applyAlignment="1">
      <alignment horizontal="left" vertical="center"/>
    </xf>
    <xf numFmtId="0" fontId="2" fillId="0" borderId="0" xfId="1" applyFont="1" applyAlignment="1">
      <alignment horizontal="right" vertical="center"/>
    </xf>
    <xf numFmtId="0" fontId="6" fillId="0" borderId="0" xfId="2" applyFont="1" applyAlignment="1">
      <alignment horizontal="left" vertical="center"/>
    </xf>
    <xf numFmtId="0" fontId="5" fillId="0" borderId="0" xfId="2" applyAlignment="1">
      <alignment horizontal="center" vertical="center"/>
    </xf>
    <xf numFmtId="0" fontId="5" fillId="0" borderId="0" xfId="2" applyAlignment="1">
      <alignment horizontal="left" vertical="center"/>
    </xf>
    <xf numFmtId="0" fontId="5" fillId="0" borderId="0" xfId="2" applyAlignment="1">
      <alignment vertical="center"/>
    </xf>
    <xf numFmtId="0" fontId="9" fillId="0" borderId="0" xfId="1" applyFont="1" applyAlignment="1">
      <alignment vertical="center"/>
    </xf>
    <xf numFmtId="176" fontId="2" fillId="0" borderId="1" xfId="1" applyNumberFormat="1" applyFont="1" applyBorder="1" applyAlignment="1">
      <alignment vertical="center" shrinkToFit="1"/>
    </xf>
    <xf numFmtId="38" fontId="2" fillId="0" borderId="7" xfId="3" applyFont="1" applyBorder="1" applyAlignment="1">
      <alignment vertical="center"/>
    </xf>
    <xf numFmtId="0" fontId="2" fillId="0" borderId="13" xfId="2" applyFont="1" applyBorder="1" applyAlignment="1">
      <alignment vertical="center"/>
    </xf>
    <xf numFmtId="0" fontId="2" fillId="0" borderId="7" xfId="2" applyFont="1" applyBorder="1" applyAlignment="1">
      <alignment vertical="center"/>
    </xf>
    <xf numFmtId="0" fontId="2" fillId="2" borderId="13" xfId="2" applyFont="1" applyFill="1" applyBorder="1" applyAlignment="1">
      <alignment vertical="center"/>
    </xf>
    <xf numFmtId="0" fontId="2" fillId="2" borderId="7" xfId="2" applyFont="1" applyFill="1" applyBorder="1" applyAlignment="1">
      <alignment vertical="center"/>
    </xf>
    <xf numFmtId="177" fontId="9" fillId="0" borderId="13" xfId="1" applyNumberFormat="1" applyFont="1" applyBorder="1" applyAlignment="1">
      <alignment vertical="center" wrapText="1"/>
    </xf>
    <xf numFmtId="177" fontId="9" fillId="0" borderId="16" xfId="1" applyNumberFormat="1" applyFont="1" applyBorder="1" applyAlignment="1">
      <alignment vertical="center" wrapText="1"/>
    </xf>
    <xf numFmtId="177" fontId="9" fillId="0" borderId="7" xfId="1" applyNumberFormat="1" applyFont="1" applyBorder="1" applyAlignment="1">
      <alignment vertical="center" wrapText="1"/>
    </xf>
    <xf numFmtId="177" fontId="9" fillId="0" borderId="11" xfId="1" applyNumberFormat="1" applyFont="1" applyBorder="1" applyAlignment="1">
      <alignment vertical="center" wrapText="1"/>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12" fillId="0" borderId="0" xfId="1" applyFont="1" applyAlignment="1">
      <alignment horizontal="right" vertical="center"/>
    </xf>
    <xf numFmtId="0" fontId="12" fillId="0" borderId="0" xfId="1" applyFont="1" applyAlignment="1">
      <alignment horizontal="right" vertical="center" wrapText="1"/>
    </xf>
    <xf numFmtId="0" fontId="13" fillId="0" borderId="0" xfId="1" applyFont="1" applyAlignment="1">
      <alignment horizontal="left" vertical="center"/>
    </xf>
    <xf numFmtId="0" fontId="13" fillId="0" borderId="0" xfId="1" applyFont="1" applyAlignment="1">
      <alignment horizontal="right" vertical="center"/>
    </xf>
    <xf numFmtId="0" fontId="15" fillId="0" borderId="0" xfId="4" applyAlignment="1">
      <alignment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178" fontId="9" fillId="0" borderId="12" xfId="1" applyNumberFormat="1" applyFont="1" applyBorder="1" applyAlignment="1">
      <alignment horizontal="center" vertical="center"/>
    </xf>
    <xf numFmtId="178" fontId="9" fillId="0" borderId="11" xfId="1" applyNumberFormat="1" applyFont="1" applyBorder="1" applyAlignment="1">
      <alignment horizontal="center" vertical="center"/>
    </xf>
    <xf numFmtId="178" fontId="9" fillId="0" borderId="10" xfId="1" applyNumberFormat="1" applyFont="1" applyBorder="1" applyAlignment="1">
      <alignment horizontal="center" vertical="center"/>
    </xf>
    <xf numFmtId="178" fontId="9" fillId="0" borderId="17" xfId="1" applyNumberFormat="1" applyFont="1" applyBorder="1" applyAlignment="1">
      <alignment horizontal="center" vertical="center"/>
    </xf>
    <xf numFmtId="178" fontId="9" fillId="0" borderId="16" xfId="1" applyNumberFormat="1" applyFont="1" applyBorder="1" applyAlignment="1">
      <alignment horizontal="center" vertical="center"/>
    </xf>
    <xf numFmtId="178" fontId="9" fillId="0" borderId="15" xfId="1" applyNumberFormat="1" applyFont="1" applyBorder="1" applyAlignment="1">
      <alignment horizontal="center" vertical="center"/>
    </xf>
    <xf numFmtId="0" fontId="2" fillId="0" borderId="14" xfId="1" applyFont="1" applyBorder="1" applyAlignment="1">
      <alignment horizontal="center" vertical="center"/>
    </xf>
    <xf numFmtId="0" fontId="14" fillId="0" borderId="0" xfId="1" applyFont="1" applyAlignment="1">
      <alignment vertical="center"/>
    </xf>
    <xf numFmtId="0" fontId="2" fillId="0" borderId="0" xfId="1" applyFont="1" applyAlignment="1">
      <alignment horizontal="right" vertical="center"/>
    </xf>
    <xf numFmtId="0" fontId="13" fillId="0" borderId="0" xfId="1" applyFont="1" applyAlignment="1">
      <alignment vertical="center"/>
    </xf>
    <xf numFmtId="0" fontId="12" fillId="0" borderId="5" xfId="1" applyFont="1" applyBorder="1" applyAlignment="1">
      <alignment horizontal="right" vertical="center" wrapText="1"/>
    </xf>
    <xf numFmtId="0" fontId="9" fillId="0" borderId="24" xfId="1" applyFont="1" applyBorder="1" applyAlignment="1">
      <alignment horizontal="center" vertical="center"/>
    </xf>
    <xf numFmtId="0" fontId="9" fillId="0" borderId="18" xfId="1" applyFont="1" applyBorder="1" applyAlignment="1">
      <alignment horizontal="center" vertical="center"/>
    </xf>
    <xf numFmtId="0" fontId="9" fillId="0" borderId="24" xfId="1" applyFont="1" applyBorder="1" applyAlignment="1">
      <alignment horizontal="center" vertical="center" wrapText="1"/>
    </xf>
    <xf numFmtId="0" fontId="9" fillId="0" borderId="23" xfId="1" applyFont="1" applyBorder="1" applyAlignment="1">
      <alignment horizontal="center" vertical="center"/>
    </xf>
    <xf numFmtId="0" fontId="9" fillId="0" borderId="22" xfId="1" applyFont="1" applyBorder="1" applyAlignment="1">
      <alignment horizontal="center" vertical="center"/>
    </xf>
    <xf numFmtId="0" fontId="9" fillId="0" borderId="14" xfId="1" applyFont="1" applyBorder="1" applyAlignment="1">
      <alignment horizontal="center" vertical="center"/>
    </xf>
    <xf numFmtId="0" fontId="9" fillId="0" borderId="13" xfId="1" applyFont="1" applyBorder="1" applyAlignment="1">
      <alignment horizontal="center" vertical="center"/>
    </xf>
    <xf numFmtId="177" fontId="9" fillId="0" borderId="21" xfId="1" applyNumberFormat="1" applyFont="1" applyBorder="1" applyAlignment="1">
      <alignment horizontal="center" vertical="center" wrapText="1"/>
    </xf>
    <xf numFmtId="177" fontId="9" fillId="0" borderId="19" xfId="1" applyNumberFormat="1" applyFont="1" applyBorder="1" applyAlignment="1">
      <alignment horizontal="center" vertical="center" wrapText="1"/>
    </xf>
    <xf numFmtId="49" fontId="9" fillId="0" borderId="20" xfId="1" applyNumberFormat="1" applyFont="1" applyBorder="1" applyAlignment="1">
      <alignment horizontal="center" vertical="center"/>
    </xf>
    <xf numFmtId="49" fontId="9" fillId="0" borderId="18" xfId="1" applyNumberFormat="1" applyFont="1" applyBorder="1" applyAlignment="1">
      <alignment horizontal="center" vertical="center"/>
    </xf>
    <xf numFmtId="0" fontId="16" fillId="0" borderId="20" xfId="4" applyFont="1" applyBorder="1" applyAlignment="1">
      <alignment horizontal="left" vertical="center"/>
    </xf>
    <xf numFmtId="0" fontId="16" fillId="0" borderId="18" xfId="4" applyFont="1" applyBorder="1" applyAlignment="1">
      <alignment horizontal="left" vertical="center"/>
    </xf>
    <xf numFmtId="177" fontId="9" fillId="0" borderId="20" xfId="1" applyNumberFormat="1" applyFont="1" applyBorder="1" applyAlignment="1">
      <alignment horizontal="center" vertical="center" wrapText="1"/>
    </xf>
    <xf numFmtId="177" fontId="9" fillId="0" borderId="18" xfId="1" applyNumberFormat="1" applyFont="1" applyBorder="1" applyAlignment="1">
      <alignment horizontal="center" vertical="center" wrapText="1"/>
    </xf>
    <xf numFmtId="177" fontId="2" fillId="0" borderId="9" xfId="1" applyNumberFormat="1" applyFont="1" applyBorder="1" applyAlignment="1">
      <alignment vertical="center" shrinkToFit="1"/>
    </xf>
    <xf numFmtId="177" fontId="9" fillId="0" borderId="12" xfId="1" applyNumberFormat="1" applyFont="1" applyBorder="1" applyAlignment="1">
      <alignment horizontal="left" vertical="center" wrapText="1"/>
    </xf>
    <xf numFmtId="177" fontId="9" fillId="0" borderId="11" xfId="1" applyNumberFormat="1" applyFont="1" applyBorder="1" applyAlignment="1">
      <alignment horizontal="left" vertical="center" wrapText="1"/>
    </xf>
    <xf numFmtId="177" fontId="9" fillId="0" borderId="17" xfId="1" applyNumberFormat="1" applyFont="1" applyBorder="1" applyAlignment="1">
      <alignment horizontal="left" vertical="center" wrapText="1"/>
    </xf>
    <xf numFmtId="177" fontId="9" fillId="0" borderId="16" xfId="1" applyNumberFormat="1" applyFont="1" applyBorder="1" applyAlignment="1">
      <alignment horizontal="left" vertical="center" wrapText="1"/>
    </xf>
    <xf numFmtId="0" fontId="16" fillId="0" borderId="20" xfId="4" applyFont="1" applyBorder="1" applyAlignment="1">
      <alignment horizontal="left" vertical="center" wrapText="1"/>
    </xf>
    <xf numFmtId="0" fontId="16" fillId="0" borderId="18" xfId="4" applyFont="1" applyBorder="1" applyAlignment="1">
      <alignment horizontal="left" vertical="center" wrapText="1"/>
    </xf>
    <xf numFmtId="0" fontId="16" fillId="0" borderId="20" xfId="4" applyFont="1" applyBorder="1" applyAlignment="1">
      <alignment vertical="center"/>
    </xf>
    <xf numFmtId="0" fontId="16" fillId="0" borderId="18" xfId="4" applyFont="1" applyBorder="1" applyAlignment="1">
      <alignment vertical="center"/>
    </xf>
    <xf numFmtId="177" fontId="2" fillId="2" borderId="9" xfId="1" applyNumberFormat="1" applyFont="1" applyFill="1" applyBorder="1" applyAlignment="1">
      <alignment vertical="center" shrinkToFit="1"/>
    </xf>
    <xf numFmtId="0" fontId="2" fillId="2" borderId="8" xfId="1" applyFont="1" applyFill="1" applyBorder="1" applyAlignment="1">
      <alignment horizontal="center" vertical="center"/>
    </xf>
    <xf numFmtId="0" fontId="2" fillId="2" borderId="14" xfId="1" applyFont="1" applyFill="1" applyBorder="1" applyAlignment="1">
      <alignment horizontal="center" vertical="center"/>
    </xf>
    <xf numFmtId="49" fontId="9" fillId="2" borderId="20" xfId="1" applyNumberFormat="1" applyFont="1" applyFill="1" applyBorder="1" applyAlignment="1">
      <alignment horizontal="center" vertical="center"/>
    </xf>
    <xf numFmtId="49" fontId="9" fillId="2" borderId="18" xfId="1" applyNumberFormat="1" applyFont="1" applyFill="1" applyBorder="1" applyAlignment="1">
      <alignment horizontal="center" vertical="center"/>
    </xf>
    <xf numFmtId="0" fontId="9" fillId="2" borderId="20" xfId="1" applyFont="1" applyFill="1" applyBorder="1" applyAlignment="1">
      <alignment horizontal="left" vertical="center" wrapText="1"/>
    </xf>
    <xf numFmtId="0" fontId="9" fillId="2" borderId="18" xfId="1" applyFont="1" applyFill="1" applyBorder="1" applyAlignment="1">
      <alignment horizontal="left" vertical="center" wrapText="1"/>
    </xf>
    <xf numFmtId="177" fontId="9" fillId="2" borderId="20" xfId="1" applyNumberFormat="1" applyFont="1" applyFill="1" applyBorder="1" applyAlignment="1">
      <alignment horizontal="center" vertical="center" wrapText="1"/>
    </xf>
    <xf numFmtId="177" fontId="9" fillId="2" borderId="18" xfId="1" applyNumberFormat="1" applyFont="1" applyFill="1" applyBorder="1" applyAlignment="1">
      <alignment horizontal="center" vertical="center" wrapText="1"/>
    </xf>
    <xf numFmtId="177" fontId="9" fillId="2" borderId="21" xfId="1" applyNumberFormat="1" applyFont="1" applyFill="1" applyBorder="1" applyAlignment="1">
      <alignment horizontal="center" vertical="center" wrapText="1"/>
    </xf>
    <xf numFmtId="177" fontId="9" fillId="2" borderId="19" xfId="1" applyNumberFormat="1" applyFont="1" applyFill="1" applyBorder="1" applyAlignment="1">
      <alignment horizontal="center" vertical="center" wrapText="1"/>
    </xf>
    <xf numFmtId="178" fontId="9" fillId="2" borderId="12"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0" xfId="1" applyNumberFormat="1" applyFont="1" applyFill="1" applyBorder="1" applyAlignment="1">
      <alignment horizontal="center" vertical="center"/>
    </xf>
    <xf numFmtId="178" fontId="9" fillId="2" borderId="17"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178" fontId="9" fillId="2" borderId="15" xfId="1" applyNumberFormat="1" applyFont="1" applyFill="1" applyBorder="1" applyAlignment="1">
      <alignment horizontal="center" vertical="center"/>
    </xf>
    <xf numFmtId="177" fontId="2" fillId="0" borderId="3" xfId="1" applyNumberFormat="1" applyFont="1" applyBorder="1" applyAlignment="1">
      <alignment vertical="center" shrinkToFit="1"/>
    </xf>
    <xf numFmtId="0" fontId="9" fillId="0" borderId="12"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9" fillId="0" borderId="4" xfId="1" applyFont="1" applyBorder="1" applyAlignment="1">
      <alignment horizontal="center" vertical="center"/>
    </xf>
    <xf numFmtId="0" fontId="15" fillId="0" borderId="20" xfId="4" applyBorder="1" applyAlignment="1">
      <alignment vertical="center"/>
    </xf>
  </cellXfs>
  <cellStyles count="5">
    <cellStyle name="ハイパーリンク" xfId="4" builtinId="8"/>
    <cellStyle name="桁区切り 2" xfId="3" xr:uid="{F955766F-8012-4D3C-8A7D-71808C4D774F}"/>
    <cellStyle name="標準" xfId="0" builtinId="0"/>
    <cellStyle name="標準 2" xfId="2" xr:uid="{5C1D1B1F-E488-475E-AB14-1B1ABA3404D5}"/>
    <cellStyle name="標準_③予算事業別調書(目次様式)" xfId="1" xr:uid="{DD67776F-E8E4-4242-9FA1-ACC32C84A3A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E494A-726D-4F37-AF8F-00F15F9BD524}">
  <sheetPr>
    <pageSetUpPr fitToPage="1"/>
  </sheetPr>
  <dimension ref="A1:L96"/>
  <sheetViews>
    <sheetView showGridLines="0" tabSelected="1" view="pageBreakPreview" topLeftCell="A24" zoomScaleNormal="100" zoomScaleSheetLayoutView="100" workbookViewId="0">
      <selection activeCell="C28" sqref="C28:C29"/>
    </sheetView>
  </sheetViews>
  <sheetFormatPr defaultColWidth="8.625" defaultRowHeight="12.75" outlineLevelRow="1"/>
  <cols>
    <col min="1" max="1" width="3.75" style="1" customWidth="1"/>
    <col min="2" max="2" width="12.5" style="1" customWidth="1"/>
    <col min="3" max="3" width="25.5" style="1" customWidth="1"/>
    <col min="4" max="4" width="17.5" style="1" customWidth="1"/>
    <col min="5" max="5" width="12.5" style="1" customWidth="1"/>
    <col min="6" max="7" width="12.5" style="2" customWidth="1"/>
    <col min="8" max="8" width="6.25" style="1" customWidth="1"/>
    <col min="9" max="9" width="9.375" style="1" customWidth="1"/>
    <col min="10" max="10" width="3.25" style="1" bestFit="1" customWidth="1"/>
    <col min="11" max="11" width="7.375" style="1" bestFit="1" customWidth="1"/>
    <col min="12" max="204" width="8.625" style="1" customWidth="1"/>
    <col min="205" max="254" width="8.625" style="1"/>
    <col min="255" max="255" width="3.75" style="1" customWidth="1"/>
    <col min="256" max="256" width="12.5" style="1" customWidth="1"/>
    <col min="257" max="257" width="23.75" style="1" customWidth="1"/>
    <col min="258" max="258" width="17.5" style="1" customWidth="1"/>
    <col min="259" max="262" width="12.5" style="1" customWidth="1"/>
    <col min="263" max="263" width="0" style="1" hidden="1" customWidth="1"/>
    <col min="264" max="264" width="6.25" style="1" customWidth="1"/>
    <col min="265" max="265" width="9.375" style="1" customWidth="1"/>
    <col min="266" max="266" width="3.25" style="1" bestFit="1" customWidth="1"/>
    <col min="267" max="267" width="7.375" style="1" bestFit="1" customWidth="1"/>
    <col min="268" max="510" width="8.625" style="1"/>
    <col min="511" max="511" width="3.75" style="1" customWidth="1"/>
    <col min="512" max="512" width="12.5" style="1" customWidth="1"/>
    <col min="513" max="513" width="23.75" style="1" customWidth="1"/>
    <col min="514" max="514" width="17.5" style="1" customWidth="1"/>
    <col min="515" max="518" width="12.5" style="1" customWidth="1"/>
    <col min="519" max="519" width="0" style="1" hidden="1" customWidth="1"/>
    <col min="520" max="520" width="6.25" style="1" customWidth="1"/>
    <col min="521" max="521" width="9.375" style="1" customWidth="1"/>
    <col min="522" max="522" width="3.25" style="1" bestFit="1" customWidth="1"/>
    <col min="523" max="523" width="7.375" style="1" bestFit="1" customWidth="1"/>
    <col min="524" max="766" width="8.625" style="1"/>
    <col min="767" max="767" width="3.75" style="1" customWidth="1"/>
    <col min="768" max="768" width="12.5" style="1" customWidth="1"/>
    <col min="769" max="769" width="23.75" style="1" customWidth="1"/>
    <col min="770" max="770" width="17.5" style="1" customWidth="1"/>
    <col min="771" max="774" width="12.5" style="1" customWidth="1"/>
    <col min="775" max="775" width="0" style="1" hidden="1" customWidth="1"/>
    <col min="776" max="776" width="6.25" style="1" customWidth="1"/>
    <col min="777" max="777" width="9.375" style="1" customWidth="1"/>
    <col min="778" max="778" width="3.25" style="1" bestFit="1" customWidth="1"/>
    <col min="779" max="779" width="7.375" style="1" bestFit="1" customWidth="1"/>
    <col min="780" max="1022" width="8.625" style="1"/>
    <col min="1023" max="1023" width="3.75" style="1" customWidth="1"/>
    <col min="1024" max="1024" width="12.5" style="1" customWidth="1"/>
    <col min="1025" max="1025" width="23.75" style="1" customWidth="1"/>
    <col min="1026" max="1026" width="17.5" style="1" customWidth="1"/>
    <col min="1027" max="1030" width="12.5" style="1" customWidth="1"/>
    <col min="1031" max="1031" width="0" style="1" hidden="1" customWidth="1"/>
    <col min="1032" max="1032" width="6.25" style="1" customWidth="1"/>
    <col min="1033" max="1033" width="9.375" style="1" customWidth="1"/>
    <col min="1034" max="1034" width="3.25" style="1" bestFit="1" customWidth="1"/>
    <col min="1035" max="1035" width="7.375" style="1" bestFit="1" customWidth="1"/>
    <col min="1036" max="1278" width="8.625" style="1"/>
    <col min="1279" max="1279" width="3.75" style="1" customWidth="1"/>
    <col min="1280" max="1280" width="12.5" style="1" customWidth="1"/>
    <col min="1281" max="1281" width="23.75" style="1" customWidth="1"/>
    <col min="1282" max="1282" width="17.5" style="1" customWidth="1"/>
    <col min="1283" max="1286" width="12.5" style="1" customWidth="1"/>
    <col min="1287" max="1287" width="0" style="1" hidden="1" customWidth="1"/>
    <col min="1288" max="1288" width="6.25" style="1" customWidth="1"/>
    <col min="1289" max="1289" width="9.375" style="1" customWidth="1"/>
    <col min="1290" max="1290" width="3.25" style="1" bestFit="1" customWidth="1"/>
    <col min="1291" max="1291" width="7.375" style="1" bestFit="1" customWidth="1"/>
    <col min="1292" max="1534" width="8.625" style="1"/>
    <col min="1535" max="1535" width="3.75" style="1" customWidth="1"/>
    <col min="1536" max="1536" width="12.5" style="1" customWidth="1"/>
    <col min="1537" max="1537" width="23.75" style="1" customWidth="1"/>
    <col min="1538" max="1538" width="17.5" style="1" customWidth="1"/>
    <col min="1539" max="1542" width="12.5" style="1" customWidth="1"/>
    <col min="1543" max="1543" width="0" style="1" hidden="1" customWidth="1"/>
    <col min="1544" max="1544" width="6.25" style="1" customWidth="1"/>
    <col min="1545" max="1545" width="9.375" style="1" customWidth="1"/>
    <col min="1546" max="1546" width="3.25" style="1" bestFit="1" customWidth="1"/>
    <col min="1547" max="1547" width="7.375" style="1" bestFit="1" customWidth="1"/>
    <col min="1548" max="1790" width="8.625" style="1"/>
    <col min="1791" max="1791" width="3.75" style="1" customWidth="1"/>
    <col min="1792" max="1792" width="12.5" style="1" customWidth="1"/>
    <col min="1793" max="1793" width="23.75" style="1" customWidth="1"/>
    <col min="1794" max="1794" width="17.5" style="1" customWidth="1"/>
    <col min="1795" max="1798" width="12.5" style="1" customWidth="1"/>
    <col min="1799" max="1799" width="0" style="1" hidden="1" customWidth="1"/>
    <col min="1800" max="1800" width="6.25" style="1" customWidth="1"/>
    <col min="1801" max="1801" width="9.375" style="1" customWidth="1"/>
    <col min="1802" max="1802" width="3.25" style="1" bestFit="1" customWidth="1"/>
    <col min="1803" max="1803" width="7.375" style="1" bestFit="1" customWidth="1"/>
    <col min="1804" max="2046" width="8.625" style="1"/>
    <col min="2047" max="2047" width="3.75" style="1" customWidth="1"/>
    <col min="2048" max="2048" width="12.5" style="1" customWidth="1"/>
    <col min="2049" max="2049" width="23.75" style="1" customWidth="1"/>
    <col min="2050" max="2050" width="17.5" style="1" customWidth="1"/>
    <col min="2051" max="2054" width="12.5" style="1" customWidth="1"/>
    <col min="2055" max="2055" width="0" style="1" hidden="1" customWidth="1"/>
    <col min="2056" max="2056" width="6.25" style="1" customWidth="1"/>
    <col min="2057" max="2057" width="9.375" style="1" customWidth="1"/>
    <col min="2058" max="2058" width="3.25" style="1" bestFit="1" customWidth="1"/>
    <col min="2059" max="2059" width="7.375" style="1" bestFit="1" customWidth="1"/>
    <col min="2060" max="2302" width="8.625" style="1"/>
    <col min="2303" max="2303" width="3.75" style="1" customWidth="1"/>
    <col min="2304" max="2304" width="12.5" style="1" customWidth="1"/>
    <col min="2305" max="2305" width="23.75" style="1" customWidth="1"/>
    <col min="2306" max="2306" width="17.5" style="1" customWidth="1"/>
    <col min="2307" max="2310" width="12.5" style="1" customWidth="1"/>
    <col min="2311" max="2311" width="0" style="1" hidden="1" customWidth="1"/>
    <col min="2312" max="2312" width="6.25" style="1" customWidth="1"/>
    <col min="2313" max="2313" width="9.375" style="1" customWidth="1"/>
    <col min="2314" max="2314" width="3.25" style="1" bestFit="1" customWidth="1"/>
    <col min="2315" max="2315" width="7.375" style="1" bestFit="1" customWidth="1"/>
    <col min="2316" max="2558" width="8.625" style="1"/>
    <col min="2559" max="2559" width="3.75" style="1" customWidth="1"/>
    <col min="2560" max="2560" width="12.5" style="1" customWidth="1"/>
    <col min="2561" max="2561" width="23.75" style="1" customWidth="1"/>
    <col min="2562" max="2562" width="17.5" style="1" customWidth="1"/>
    <col min="2563" max="2566" width="12.5" style="1" customWidth="1"/>
    <col min="2567" max="2567" width="0" style="1" hidden="1" customWidth="1"/>
    <col min="2568" max="2568" width="6.25" style="1" customWidth="1"/>
    <col min="2569" max="2569" width="9.375" style="1" customWidth="1"/>
    <col min="2570" max="2570" width="3.25" style="1" bestFit="1" customWidth="1"/>
    <col min="2571" max="2571" width="7.375" style="1" bestFit="1" customWidth="1"/>
    <col min="2572" max="2814" width="8.625" style="1"/>
    <col min="2815" max="2815" width="3.75" style="1" customWidth="1"/>
    <col min="2816" max="2816" width="12.5" style="1" customWidth="1"/>
    <col min="2817" max="2817" width="23.75" style="1" customWidth="1"/>
    <col min="2818" max="2818" width="17.5" style="1" customWidth="1"/>
    <col min="2819" max="2822" width="12.5" style="1" customWidth="1"/>
    <col min="2823" max="2823" width="0" style="1" hidden="1" customWidth="1"/>
    <col min="2824" max="2824" width="6.25" style="1" customWidth="1"/>
    <col min="2825" max="2825" width="9.375" style="1" customWidth="1"/>
    <col min="2826" max="2826" width="3.25" style="1" bestFit="1" customWidth="1"/>
    <col min="2827" max="2827" width="7.375" style="1" bestFit="1" customWidth="1"/>
    <col min="2828" max="3070" width="8.625" style="1"/>
    <col min="3071" max="3071" width="3.75" style="1" customWidth="1"/>
    <col min="3072" max="3072" width="12.5" style="1" customWidth="1"/>
    <col min="3073" max="3073" width="23.75" style="1" customWidth="1"/>
    <col min="3074" max="3074" width="17.5" style="1" customWidth="1"/>
    <col min="3075" max="3078" width="12.5" style="1" customWidth="1"/>
    <col min="3079" max="3079" width="0" style="1" hidden="1" customWidth="1"/>
    <col min="3080" max="3080" width="6.25" style="1" customWidth="1"/>
    <col min="3081" max="3081" width="9.375" style="1" customWidth="1"/>
    <col min="3082" max="3082" width="3.25" style="1" bestFit="1" customWidth="1"/>
    <col min="3083" max="3083" width="7.375" style="1" bestFit="1" customWidth="1"/>
    <col min="3084" max="3326" width="8.625" style="1"/>
    <col min="3327" max="3327" width="3.75" style="1" customWidth="1"/>
    <col min="3328" max="3328" width="12.5" style="1" customWidth="1"/>
    <col min="3329" max="3329" width="23.75" style="1" customWidth="1"/>
    <col min="3330" max="3330" width="17.5" style="1" customWidth="1"/>
    <col min="3331" max="3334" width="12.5" style="1" customWidth="1"/>
    <col min="3335" max="3335" width="0" style="1" hidden="1" customWidth="1"/>
    <col min="3336" max="3336" width="6.25" style="1" customWidth="1"/>
    <col min="3337" max="3337" width="9.375" style="1" customWidth="1"/>
    <col min="3338" max="3338" width="3.25" style="1" bestFit="1" customWidth="1"/>
    <col min="3339" max="3339" width="7.375" style="1" bestFit="1" customWidth="1"/>
    <col min="3340" max="3582" width="8.625" style="1"/>
    <col min="3583" max="3583" width="3.75" style="1" customWidth="1"/>
    <col min="3584" max="3584" width="12.5" style="1" customWidth="1"/>
    <col min="3585" max="3585" width="23.75" style="1" customWidth="1"/>
    <col min="3586" max="3586" width="17.5" style="1" customWidth="1"/>
    <col min="3587" max="3590" width="12.5" style="1" customWidth="1"/>
    <col min="3591" max="3591" width="0" style="1" hidden="1" customWidth="1"/>
    <col min="3592" max="3592" width="6.25" style="1" customWidth="1"/>
    <col min="3593" max="3593" width="9.375" style="1" customWidth="1"/>
    <col min="3594" max="3594" width="3.25" style="1" bestFit="1" customWidth="1"/>
    <col min="3595" max="3595" width="7.375" style="1" bestFit="1" customWidth="1"/>
    <col min="3596" max="3838" width="8.625" style="1"/>
    <col min="3839" max="3839" width="3.75" style="1" customWidth="1"/>
    <col min="3840" max="3840" width="12.5" style="1" customWidth="1"/>
    <col min="3841" max="3841" width="23.75" style="1" customWidth="1"/>
    <col min="3842" max="3842" width="17.5" style="1" customWidth="1"/>
    <col min="3843" max="3846" width="12.5" style="1" customWidth="1"/>
    <col min="3847" max="3847" width="0" style="1" hidden="1" customWidth="1"/>
    <col min="3848" max="3848" width="6.25" style="1" customWidth="1"/>
    <col min="3849" max="3849" width="9.375" style="1" customWidth="1"/>
    <col min="3850" max="3850" width="3.25" style="1" bestFit="1" customWidth="1"/>
    <col min="3851" max="3851" width="7.375" style="1" bestFit="1" customWidth="1"/>
    <col min="3852" max="4094" width="8.625" style="1"/>
    <col min="4095" max="4095" width="3.75" style="1" customWidth="1"/>
    <col min="4096" max="4096" width="12.5" style="1" customWidth="1"/>
    <col min="4097" max="4097" width="23.75" style="1" customWidth="1"/>
    <col min="4098" max="4098" width="17.5" style="1" customWidth="1"/>
    <col min="4099" max="4102" width="12.5" style="1" customWidth="1"/>
    <col min="4103" max="4103" width="0" style="1" hidden="1" customWidth="1"/>
    <col min="4104" max="4104" width="6.25" style="1" customWidth="1"/>
    <col min="4105" max="4105" width="9.375" style="1" customWidth="1"/>
    <col min="4106" max="4106" width="3.25" style="1" bestFit="1" customWidth="1"/>
    <col min="4107" max="4107" width="7.375" style="1" bestFit="1" customWidth="1"/>
    <col min="4108" max="4350" width="8.625" style="1"/>
    <col min="4351" max="4351" width="3.75" style="1" customWidth="1"/>
    <col min="4352" max="4352" width="12.5" style="1" customWidth="1"/>
    <col min="4353" max="4353" width="23.75" style="1" customWidth="1"/>
    <col min="4354" max="4354" width="17.5" style="1" customWidth="1"/>
    <col min="4355" max="4358" width="12.5" style="1" customWidth="1"/>
    <col min="4359" max="4359" width="0" style="1" hidden="1" customWidth="1"/>
    <col min="4360" max="4360" width="6.25" style="1" customWidth="1"/>
    <col min="4361" max="4361" width="9.375" style="1" customWidth="1"/>
    <col min="4362" max="4362" width="3.25" style="1" bestFit="1" customWidth="1"/>
    <col min="4363" max="4363" width="7.375" style="1" bestFit="1" customWidth="1"/>
    <col min="4364" max="4606" width="8.625" style="1"/>
    <col min="4607" max="4607" width="3.75" style="1" customWidth="1"/>
    <col min="4608" max="4608" width="12.5" style="1" customWidth="1"/>
    <col min="4609" max="4609" width="23.75" style="1" customWidth="1"/>
    <col min="4610" max="4610" width="17.5" style="1" customWidth="1"/>
    <col min="4611" max="4614" width="12.5" style="1" customWidth="1"/>
    <col min="4615" max="4615" width="0" style="1" hidden="1" customWidth="1"/>
    <col min="4616" max="4616" width="6.25" style="1" customWidth="1"/>
    <col min="4617" max="4617" width="9.375" style="1" customWidth="1"/>
    <col min="4618" max="4618" width="3.25" style="1" bestFit="1" customWidth="1"/>
    <col min="4619" max="4619" width="7.375" style="1" bestFit="1" customWidth="1"/>
    <col min="4620" max="4862" width="8.625" style="1"/>
    <col min="4863" max="4863" width="3.75" style="1" customWidth="1"/>
    <col min="4864" max="4864" width="12.5" style="1" customWidth="1"/>
    <col min="4865" max="4865" width="23.75" style="1" customWidth="1"/>
    <col min="4866" max="4866" width="17.5" style="1" customWidth="1"/>
    <col min="4867" max="4870" width="12.5" style="1" customWidth="1"/>
    <col min="4871" max="4871" width="0" style="1" hidden="1" customWidth="1"/>
    <col min="4872" max="4872" width="6.25" style="1" customWidth="1"/>
    <col min="4873" max="4873" width="9.375" style="1" customWidth="1"/>
    <col min="4874" max="4874" width="3.25" style="1" bestFit="1" customWidth="1"/>
    <col min="4875" max="4875" width="7.375" style="1" bestFit="1" customWidth="1"/>
    <col min="4876" max="5118" width="8.625" style="1"/>
    <col min="5119" max="5119" width="3.75" style="1" customWidth="1"/>
    <col min="5120" max="5120" width="12.5" style="1" customWidth="1"/>
    <col min="5121" max="5121" width="23.75" style="1" customWidth="1"/>
    <col min="5122" max="5122" width="17.5" style="1" customWidth="1"/>
    <col min="5123" max="5126" width="12.5" style="1" customWidth="1"/>
    <col min="5127" max="5127" width="0" style="1" hidden="1" customWidth="1"/>
    <col min="5128" max="5128" width="6.25" style="1" customWidth="1"/>
    <col min="5129" max="5129" width="9.375" style="1" customWidth="1"/>
    <col min="5130" max="5130" width="3.25" style="1" bestFit="1" customWidth="1"/>
    <col min="5131" max="5131" width="7.375" style="1" bestFit="1" customWidth="1"/>
    <col min="5132" max="5374" width="8.625" style="1"/>
    <col min="5375" max="5375" width="3.75" style="1" customWidth="1"/>
    <col min="5376" max="5376" width="12.5" style="1" customWidth="1"/>
    <col min="5377" max="5377" width="23.75" style="1" customWidth="1"/>
    <col min="5378" max="5378" width="17.5" style="1" customWidth="1"/>
    <col min="5379" max="5382" width="12.5" style="1" customWidth="1"/>
    <col min="5383" max="5383" width="0" style="1" hidden="1" customWidth="1"/>
    <col min="5384" max="5384" width="6.25" style="1" customWidth="1"/>
    <col min="5385" max="5385" width="9.375" style="1" customWidth="1"/>
    <col min="5386" max="5386" width="3.25" style="1" bestFit="1" customWidth="1"/>
    <col min="5387" max="5387" width="7.375" style="1" bestFit="1" customWidth="1"/>
    <col min="5388" max="5630" width="8.625" style="1"/>
    <col min="5631" max="5631" width="3.75" style="1" customWidth="1"/>
    <col min="5632" max="5632" width="12.5" style="1" customWidth="1"/>
    <col min="5633" max="5633" width="23.75" style="1" customWidth="1"/>
    <col min="5634" max="5634" width="17.5" style="1" customWidth="1"/>
    <col min="5635" max="5638" width="12.5" style="1" customWidth="1"/>
    <col min="5639" max="5639" width="0" style="1" hidden="1" customWidth="1"/>
    <col min="5640" max="5640" width="6.25" style="1" customWidth="1"/>
    <col min="5641" max="5641" width="9.375" style="1" customWidth="1"/>
    <col min="5642" max="5642" width="3.25" style="1" bestFit="1" customWidth="1"/>
    <col min="5643" max="5643" width="7.375" style="1" bestFit="1" customWidth="1"/>
    <col min="5644" max="5886" width="8.625" style="1"/>
    <col min="5887" max="5887" width="3.75" style="1" customWidth="1"/>
    <col min="5888" max="5888" width="12.5" style="1" customWidth="1"/>
    <col min="5889" max="5889" width="23.75" style="1" customWidth="1"/>
    <col min="5890" max="5890" width="17.5" style="1" customWidth="1"/>
    <col min="5891" max="5894" width="12.5" style="1" customWidth="1"/>
    <col min="5895" max="5895" width="0" style="1" hidden="1" customWidth="1"/>
    <col min="5896" max="5896" width="6.25" style="1" customWidth="1"/>
    <col min="5897" max="5897" width="9.375" style="1" customWidth="1"/>
    <col min="5898" max="5898" width="3.25" style="1" bestFit="1" customWidth="1"/>
    <col min="5899" max="5899" width="7.375" style="1" bestFit="1" customWidth="1"/>
    <col min="5900" max="6142" width="8.625" style="1"/>
    <col min="6143" max="6143" width="3.75" style="1" customWidth="1"/>
    <col min="6144" max="6144" width="12.5" style="1" customWidth="1"/>
    <col min="6145" max="6145" width="23.75" style="1" customWidth="1"/>
    <col min="6146" max="6146" width="17.5" style="1" customWidth="1"/>
    <col min="6147" max="6150" width="12.5" style="1" customWidth="1"/>
    <col min="6151" max="6151" width="0" style="1" hidden="1" customWidth="1"/>
    <col min="6152" max="6152" width="6.25" style="1" customWidth="1"/>
    <col min="6153" max="6153" width="9.375" style="1" customWidth="1"/>
    <col min="6154" max="6154" width="3.25" style="1" bestFit="1" customWidth="1"/>
    <col min="6155" max="6155" width="7.375" style="1" bestFit="1" customWidth="1"/>
    <col min="6156" max="6398" width="8.625" style="1"/>
    <col min="6399" max="6399" width="3.75" style="1" customWidth="1"/>
    <col min="6400" max="6400" width="12.5" style="1" customWidth="1"/>
    <col min="6401" max="6401" width="23.75" style="1" customWidth="1"/>
    <col min="6402" max="6402" width="17.5" style="1" customWidth="1"/>
    <col min="6403" max="6406" width="12.5" style="1" customWidth="1"/>
    <col min="6407" max="6407" width="0" style="1" hidden="1" customWidth="1"/>
    <col min="6408" max="6408" width="6.25" style="1" customWidth="1"/>
    <col min="6409" max="6409" width="9.375" style="1" customWidth="1"/>
    <col min="6410" max="6410" width="3.25" style="1" bestFit="1" customWidth="1"/>
    <col min="6411" max="6411" width="7.375" style="1" bestFit="1" customWidth="1"/>
    <col min="6412" max="6654" width="8.625" style="1"/>
    <col min="6655" max="6655" width="3.75" style="1" customWidth="1"/>
    <col min="6656" max="6656" width="12.5" style="1" customWidth="1"/>
    <col min="6657" max="6657" width="23.75" style="1" customWidth="1"/>
    <col min="6658" max="6658" width="17.5" style="1" customWidth="1"/>
    <col min="6659" max="6662" width="12.5" style="1" customWidth="1"/>
    <col min="6663" max="6663" width="0" style="1" hidden="1" customWidth="1"/>
    <col min="6664" max="6664" width="6.25" style="1" customWidth="1"/>
    <col min="6665" max="6665" width="9.375" style="1" customWidth="1"/>
    <col min="6666" max="6666" width="3.25" style="1" bestFit="1" customWidth="1"/>
    <col min="6667" max="6667" width="7.375" style="1" bestFit="1" customWidth="1"/>
    <col min="6668" max="6910" width="8.625" style="1"/>
    <col min="6911" max="6911" width="3.75" style="1" customWidth="1"/>
    <col min="6912" max="6912" width="12.5" style="1" customWidth="1"/>
    <col min="6913" max="6913" width="23.75" style="1" customWidth="1"/>
    <col min="6914" max="6914" width="17.5" style="1" customWidth="1"/>
    <col min="6915" max="6918" width="12.5" style="1" customWidth="1"/>
    <col min="6919" max="6919" width="0" style="1" hidden="1" customWidth="1"/>
    <col min="6920" max="6920" width="6.25" style="1" customWidth="1"/>
    <col min="6921" max="6921" width="9.375" style="1" customWidth="1"/>
    <col min="6922" max="6922" width="3.25" style="1" bestFit="1" customWidth="1"/>
    <col min="6923" max="6923" width="7.375" style="1" bestFit="1" customWidth="1"/>
    <col min="6924" max="7166" width="8.625" style="1"/>
    <col min="7167" max="7167" width="3.75" style="1" customWidth="1"/>
    <col min="7168" max="7168" width="12.5" style="1" customWidth="1"/>
    <col min="7169" max="7169" width="23.75" style="1" customWidth="1"/>
    <col min="7170" max="7170" width="17.5" style="1" customWidth="1"/>
    <col min="7171" max="7174" width="12.5" style="1" customWidth="1"/>
    <col min="7175" max="7175" width="0" style="1" hidden="1" customWidth="1"/>
    <col min="7176" max="7176" width="6.25" style="1" customWidth="1"/>
    <col min="7177" max="7177" width="9.375" style="1" customWidth="1"/>
    <col min="7178" max="7178" width="3.25" style="1" bestFit="1" customWidth="1"/>
    <col min="7179" max="7179" width="7.375" style="1" bestFit="1" customWidth="1"/>
    <col min="7180" max="7422" width="8.625" style="1"/>
    <col min="7423" max="7423" width="3.75" style="1" customWidth="1"/>
    <col min="7424" max="7424" width="12.5" style="1" customWidth="1"/>
    <col min="7425" max="7425" width="23.75" style="1" customWidth="1"/>
    <col min="7426" max="7426" width="17.5" style="1" customWidth="1"/>
    <col min="7427" max="7430" width="12.5" style="1" customWidth="1"/>
    <col min="7431" max="7431" width="0" style="1" hidden="1" customWidth="1"/>
    <col min="7432" max="7432" width="6.25" style="1" customWidth="1"/>
    <col min="7433" max="7433" width="9.375" style="1" customWidth="1"/>
    <col min="7434" max="7434" width="3.25" style="1" bestFit="1" customWidth="1"/>
    <col min="7435" max="7435" width="7.375" style="1" bestFit="1" customWidth="1"/>
    <col min="7436" max="7678" width="8.625" style="1"/>
    <col min="7679" max="7679" width="3.75" style="1" customWidth="1"/>
    <col min="7680" max="7680" width="12.5" style="1" customWidth="1"/>
    <col min="7681" max="7681" width="23.75" style="1" customWidth="1"/>
    <col min="7682" max="7682" width="17.5" style="1" customWidth="1"/>
    <col min="7683" max="7686" width="12.5" style="1" customWidth="1"/>
    <col min="7687" max="7687" width="0" style="1" hidden="1" customWidth="1"/>
    <col min="7688" max="7688" width="6.25" style="1" customWidth="1"/>
    <col min="7689" max="7689" width="9.375" style="1" customWidth="1"/>
    <col min="7690" max="7690" width="3.25" style="1" bestFit="1" customWidth="1"/>
    <col min="7691" max="7691" width="7.375" style="1" bestFit="1" customWidth="1"/>
    <col min="7692" max="7934" width="8.625" style="1"/>
    <col min="7935" max="7935" width="3.75" style="1" customWidth="1"/>
    <col min="7936" max="7936" width="12.5" style="1" customWidth="1"/>
    <col min="7937" max="7937" width="23.75" style="1" customWidth="1"/>
    <col min="7938" max="7938" width="17.5" style="1" customWidth="1"/>
    <col min="7939" max="7942" width="12.5" style="1" customWidth="1"/>
    <col min="7943" max="7943" width="0" style="1" hidden="1" customWidth="1"/>
    <col min="7944" max="7944" width="6.25" style="1" customWidth="1"/>
    <col min="7945" max="7945" width="9.375" style="1" customWidth="1"/>
    <col min="7946" max="7946" width="3.25" style="1" bestFit="1" customWidth="1"/>
    <col min="7947" max="7947" width="7.375" style="1" bestFit="1" customWidth="1"/>
    <col min="7948" max="8190" width="8.625" style="1"/>
    <col min="8191" max="8191" width="3.75" style="1" customWidth="1"/>
    <col min="8192" max="8192" width="12.5" style="1" customWidth="1"/>
    <col min="8193" max="8193" width="23.75" style="1" customWidth="1"/>
    <col min="8194" max="8194" width="17.5" style="1" customWidth="1"/>
    <col min="8195" max="8198" width="12.5" style="1" customWidth="1"/>
    <col min="8199" max="8199" width="0" style="1" hidden="1" customWidth="1"/>
    <col min="8200" max="8200" width="6.25" style="1" customWidth="1"/>
    <col min="8201" max="8201" width="9.375" style="1" customWidth="1"/>
    <col min="8202" max="8202" width="3.25" style="1" bestFit="1" customWidth="1"/>
    <col min="8203" max="8203" width="7.375" style="1" bestFit="1" customWidth="1"/>
    <col min="8204" max="8446" width="8.625" style="1"/>
    <col min="8447" max="8447" width="3.75" style="1" customWidth="1"/>
    <col min="8448" max="8448" width="12.5" style="1" customWidth="1"/>
    <col min="8449" max="8449" width="23.75" style="1" customWidth="1"/>
    <col min="8450" max="8450" width="17.5" style="1" customWidth="1"/>
    <col min="8451" max="8454" width="12.5" style="1" customWidth="1"/>
    <col min="8455" max="8455" width="0" style="1" hidden="1" customWidth="1"/>
    <col min="8456" max="8456" width="6.25" style="1" customWidth="1"/>
    <col min="8457" max="8457" width="9.375" style="1" customWidth="1"/>
    <col min="8458" max="8458" width="3.25" style="1" bestFit="1" customWidth="1"/>
    <col min="8459" max="8459" width="7.375" style="1" bestFit="1" customWidth="1"/>
    <col min="8460" max="8702" width="8.625" style="1"/>
    <col min="8703" max="8703" width="3.75" style="1" customWidth="1"/>
    <col min="8704" max="8704" width="12.5" style="1" customWidth="1"/>
    <col min="8705" max="8705" width="23.75" style="1" customWidth="1"/>
    <col min="8706" max="8706" width="17.5" style="1" customWidth="1"/>
    <col min="8707" max="8710" width="12.5" style="1" customWidth="1"/>
    <col min="8711" max="8711" width="0" style="1" hidden="1" customWidth="1"/>
    <col min="8712" max="8712" width="6.25" style="1" customWidth="1"/>
    <col min="8713" max="8713" width="9.375" style="1" customWidth="1"/>
    <col min="8714" max="8714" width="3.25" style="1" bestFit="1" customWidth="1"/>
    <col min="8715" max="8715" width="7.375" style="1" bestFit="1" customWidth="1"/>
    <col min="8716" max="8958" width="8.625" style="1"/>
    <col min="8959" max="8959" width="3.75" style="1" customWidth="1"/>
    <col min="8960" max="8960" width="12.5" style="1" customWidth="1"/>
    <col min="8961" max="8961" width="23.75" style="1" customWidth="1"/>
    <col min="8962" max="8962" width="17.5" style="1" customWidth="1"/>
    <col min="8963" max="8966" width="12.5" style="1" customWidth="1"/>
    <col min="8967" max="8967" width="0" style="1" hidden="1" customWidth="1"/>
    <col min="8968" max="8968" width="6.25" style="1" customWidth="1"/>
    <col min="8969" max="8969" width="9.375" style="1" customWidth="1"/>
    <col min="8970" max="8970" width="3.25" style="1" bestFit="1" customWidth="1"/>
    <col min="8971" max="8971" width="7.375" style="1" bestFit="1" customWidth="1"/>
    <col min="8972" max="9214" width="8.625" style="1"/>
    <col min="9215" max="9215" width="3.75" style="1" customWidth="1"/>
    <col min="9216" max="9216" width="12.5" style="1" customWidth="1"/>
    <col min="9217" max="9217" width="23.75" style="1" customWidth="1"/>
    <col min="9218" max="9218" width="17.5" style="1" customWidth="1"/>
    <col min="9219" max="9222" width="12.5" style="1" customWidth="1"/>
    <col min="9223" max="9223" width="0" style="1" hidden="1" customWidth="1"/>
    <col min="9224" max="9224" width="6.25" style="1" customWidth="1"/>
    <col min="9225" max="9225" width="9.375" style="1" customWidth="1"/>
    <col min="9226" max="9226" width="3.25" style="1" bestFit="1" customWidth="1"/>
    <col min="9227" max="9227" width="7.375" style="1" bestFit="1" customWidth="1"/>
    <col min="9228" max="9470" width="8.625" style="1"/>
    <col min="9471" max="9471" width="3.75" style="1" customWidth="1"/>
    <col min="9472" max="9472" width="12.5" style="1" customWidth="1"/>
    <col min="9473" max="9473" width="23.75" style="1" customWidth="1"/>
    <col min="9474" max="9474" width="17.5" style="1" customWidth="1"/>
    <col min="9475" max="9478" width="12.5" style="1" customWidth="1"/>
    <col min="9479" max="9479" width="0" style="1" hidden="1" customWidth="1"/>
    <col min="9480" max="9480" width="6.25" style="1" customWidth="1"/>
    <col min="9481" max="9481" width="9.375" style="1" customWidth="1"/>
    <col min="9482" max="9482" width="3.25" style="1" bestFit="1" customWidth="1"/>
    <col min="9483" max="9483" width="7.375" style="1" bestFit="1" customWidth="1"/>
    <col min="9484" max="9726" width="8.625" style="1"/>
    <col min="9727" max="9727" width="3.75" style="1" customWidth="1"/>
    <col min="9728" max="9728" width="12.5" style="1" customWidth="1"/>
    <col min="9729" max="9729" width="23.75" style="1" customWidth="1"/>
    <col min="9730" max="9730" width="17.5" style="1" customWidth="1"/>
    <col min="9731" max="9734" width="12.5" style="1" customWidth="1"/>
    <col min="9735" max="9735" width="0" style="1" hidden="1" customWidth="1"/>
    <col min="9736" max="9736" width="6.25" style="1" customWidth="1"/>
    <col min="9737" max="9737" width="9.375" style="1" customWidth="1"/>
    <col min="9738" max="9738" width="3.25" style="1" bestFit="1" customWidth="1"/>
    <col min="9739" max="9739" width="7.375" style="1" bestFit="1" customWidth="1"/>
    <col min="9740" max="9982" width="8.625" style="1"/>
    <col min="9983" max="9983" width="3.75" style="1" customWidth="1"/>
    <col min="9984" max="9984" width="12.5" style="1" customWidth="1"/>
    <col min="9985" max="9985" width="23.75" style="1" customWidth="1"/>
    <col min="9986" max="9986" width="17.5" style="1" customWidth="1"/>
    <col min="9987" max="9990" width="12.5" style="1" customWidth="1"/>
    <col min="9991" max="9991" width="0" style="1" hidden="1" customWidth="1"/>
    <col min="9992" max="9992" width="6.25" style="1" customWidth="1"/>
    <col min="9993" max="9993" width="9.375" style="1" customWidth="1"/>
    <col min="9994" max="9994" width="3.25" style="1" bestFit="1" customWidth="1"/>
    <col min="9995" max="9995" width="7.375" style="1" bestFit="1" customWidth="1"/>
    <col min="9996" max="10238" width="8.625" style="1"/>
    <col min="10239" max="10239" width="3.75" style="1" customWidth="1"/>
    <col min="10240" max="10240" width="12.5" style="1" customWidth="1"/>
    <col min="10241" max="10241" width="23.75" style="1" customWidth="1"/>
    <col min="10242" max="10242" width="17.5" style="1" customWidth="1"/>
    <col min="10243" max="10246" width="12.5" style="1" customWidth="1"/>
    <col min="10247" max="10247" width="0" style="1" hidden="1" customWidth="1"/>
    <col min="10248" max="10248" width="6.25" style="1" customWidth="1"/>
    <col min="10249" max="10249" width="9.375" style="1" customWidth="1"/>
    <col min="10250" max="10250" width="3.25" style="1" bestFit="1" customWidth="1"/>
    <col min="10251" max="10251" width="7.375" style="1" bestFit="1" customWidth="1"/>
    <col min="10252" max="10494" width="8.625" style="1"/>
    <col min="10495" max="10495" width="3.75" style="1" customWidth="1"/>
    <col min="10496" max="10496" width="12.5" style="1" customWidth="1"/>
    <col min="10497" max="10497" width="23.75" style="1" customWidth="1"/>
    <col min="10498" max="10498" width="17.5" style="1" customWidth="1"/>
    <col min="10499" max="10502" width="12.5" style="1" customWidth="1"/>
    <col min="10503" max="10503" width="0" style="1" hidden="1" customWidth="1"/>
    <col min="10504" max="10504" width="6.25" style="1" customWidth="1"/>
    <col min="10505" max="10505" width="9.375" style="1" customWidth="1"/>
    <col min="10506" max="10506" width="3.25" style="1" bestFit="1" customWidth="1"/>
    <col min="10507" max="10507" width="7.375" style="1" bestFit="1" customWidth="1"/>
    <col min="10508" max="10750" width="8.625" style="1"/>
    <col min="10751" max="10751" width="3.75" style="1" customWidth="1"/>
    <col min="10752" max="10752" width="12.5" style="1" customWidth="1"/>
    <col min="10753" max="10753" width="23.75" style="1" customWidth="1"/>
    <col min="10754" max="10754" width="17.5" style="1" customWidth="1"/>
    <col min="10755" max="10758" width="12.5" style="1" customWidth="1"/>
    <col min="10759" max="10759" width="0" style="1" hidden="1" customWidth="1"/>
    <col min="10760" max="10760" width="6.25" style="1" customWidth="1"/>
    <col min="10761" max="10761" width="9.375" style="1" customWidth="1"/>
    <col min="10762" max="10762" width="3.25" style="1" bestFit="1" customWidth="1"/>
    <col min="10763" max="10763" width="7.375" style="1" bestFit="1" customWidth="1"/>
    <col min="10764" max="11006" width="8.625" style="1"/>
    <col min="11007" max="11007" width="3.75" style="1" customWidth="1"/>
    <col min="11008" max="11008" width="12.5" style="1" customWidth="1"/>
    <col min="11009" max="11009" width="23.75" style="1" customWidth="1"/>
    <col min="11010" max="11010" width="17.5" style="1" customWidth="1"/>
    <col min="11011" max="11014" width="12.5" style="1" customWidth="1"/>
    <col min="11015" max="11015" width="0" style="1" hidden="1" customWidth="1"/>
    <col min="11016" max="11016" width="6.25" style="1" customWidth="1"/>
    <col min="11017" max="11017" width="9.375" style="1" customWidth="1"/>
    <col min="11018" max="11018" width="3.25" style="1" bestFit="1" customWidth="1"/>
    <col min="11019" max="11019" width="7.375" style="1" bestFit="1" customWidth="1"/>
    <col min="11020" max="11262" width="8.625" style="1"/>
    <col min="11263" max="11263" width="3.75" style="1" customWidth="1"/>
    <col min="11264" max="11264" width="12.5" style="1" customWidth="1"/>
    <col min="11265" max="11265" width="23.75" style="1" customWidth="1"/>
    <col min="11266" max="11266" width="17.5" style="1" customWidth="1"/>
    <col min="11267" max="11270" width="12.5" style="1" customWidth="1"/>
    <col min="11271" max="11271" width="0" style="1" hidden="1" customWidth="1"/>
    <col min="11272" max="11272" width="6.25" style="1" customWidth="1"/>
    <col min="11273" max="11273" width="9.375" style="1" customWidth="1"/>
    <col min="11274" max="11274" width="3.25" style="1" bestFit="1" customWidth="1"/>
    <col min="11275" max="11275" width="7.375" style="1" bestFit="1" customWidth="1"/>
    <col min="11276" max="11518" width="8.625" style="1"/>
    <col min="11519" max="11519" width="3.75" style="1" customWidth="1"/>
    <col min="11520" max="11520" width="12.5" style="1" customWidth="1"/>
    <col min="11521" max="11521" width="23.75" style="1" customWidth="1"/>
    <col min="11522" max="11522" width="17.5" style="1" customWidth="1"/>
    <col min="11523" max="11526" width="12.5" style="1" customWidth="1"/>
    <col min="11527" max="11527" width="0" style="1" hidden="1" customWidth="1"/>
    <col min="11528" max="11528" width="6.25" style="1" customWidth="1"/>
    <col min="11529" max="11529" width="9.375" style="1" customWidth="1"/>
    <col min="11530" max="11530" width="3.25" style="1" bestFit="1" customWidth="1"/>
    <col min="11531" max="11531" width="7.375" style="1" bestFit="1" customWidth="1"/>
    <col min="11532" max="11774" width="8.625" style="1"/>
    <col min="11775" max="11775" width="3.75" style="1" customWidth="1"/>
    <col min="11776" max="11776" width="12.5" style="1" customWidth="1"/>
    <col min="11777" max="11777" width="23.75" style="1" customWidth="1"/>
    <col min="11778" max="11778" width="17.5" style="1" customWidth="1"/>
    <col min="11779" max="11782" width="12.5" style="1" customWidth="1"/>
    <col min="11783" max="11783" width="0" style="1" hidden="1" customWidth="1"/>
    <col min="11784" max="11784" width="6.25" style="1" customWidth="1"/>
    <col min="11785" max="11785" width="9.375" style="1" customWidth="1"/>
    <col min="11786" max="11786" width="3.25" style="1" bestFit="1" customWidth="1"/>
    <col min="11787" max="11787" width="7.375" style="1" bestFit="1" customWidth="1"/>
    <col min="11788" max="12030" width="8.625" style="1"/>
    <col min="12031" max="12031" width="3.75" style="1" customWidth="1"/>
    <col min="12032" max="12032" width="12.5" style="1" customWidth="1"/>
    <col min="12033" max="12033" width="23.75" style="1" customWidth="1"/>
    <col min="12034" max="12034" width="17.5" style="1" customWidth="1"/>
    <col min="12035" max="12038" width="12.5" style="1" customWidth="1"/>
    <col min="12039" max="12039" width="0" style="1" hidden="1" customWidth="1"/>
    <col min="12040" max="12040" width="6.25" style="1" customWidth="1"/>
    <col min="12041" max="12041" width="9.375" style="1" customWidth="1"/>
    <col min="12042" max="12042" width="3.25" style="1" bestFit="1" customWidth="1"/>
    <col min="12043" max="12043" width="7.375" style="1" bestFit="1" customWidth="1"/>
    <col min="12044" max="12286" width="8.625" style="1"/>
    <col min="12287" max="12287" width="3.75" style="1" customWidth="1"/>
    <col min="12288" max="12288" width="12.5" style="1" customWidth="1"/>
    <col min="12289" max="12289" width="23.75" style="1" customWidth="1"/>
    <col min="12290" max="12290" width="17.5" style="1" customWidth="1"/>
    <col min="12291" max="12294" width="12.5" style="1" customWidth="1"/>
    <col min="12295" max="12295" width="0" style="1" hidden="1" customWidth="1"/>
    <col min="12296" max="12296" width="6.25" style="1" customWidth="1"/>
    <col min="12297" max="12297" width="9.375" style="1" customWidth="1"/>
    <col min="12298" max="12298" width="3.25" style="1" bestFit="1" customWidth="1"/>
    <col min="12299" max="12299" width="7.375" style="1" bestFit="1" customWidth="1"/>
    <col min="12300" max="12542" width="8.625" style="1"/>
    <col min="12543" max="12543" width="3.75" style="1" customWidth="1"/>
    <col min="12544" max="12544" width="12.5" style="1" customWidth="1"/>
    <col min="12545" max="12545" width="23.75" style="1" customWidth="1"/>
    <col min="12546" max="12546" width="17.5" style="1" customWidth="1"/>
    <col min="12547" max="12550" width="12.5" style="1" customWidth="1"/>
    <col min="12551" max="12551" width="0" style="1" hidden="1" customWidth="1"/>
    <col min="12552" max="12552" width="6.25" style="1" customWidth="1"/>
    <col min="12553" max="12553" width="9.375" style="1" customWidth="1"/>
    <col min="12554" max="12554" width="3.25" style="1" bestFit="1" customWidth="1"/>
    <col min="12555" max="12555" width="7.375" style="1" bestFit="1" customWidth="1"/>
    <col min="12556" max="12798" width="8.625" style="1"/>
    <col min="12799" max="12799" width="3.75" style="1" customWidth="1"/>
    <col min="12800" max="12800" width="12.5" style="1" customWidth="1"/>
    <col min="12801" max="12801" width="23.75" style="1" customWidth="1"/>
    <col min="12802" max="12802" width="17.5" style="1" customWidth="1"/>
    <col min="12803" max="12806" width="12.5" style="1" customWidth="1"/>
    <col min="12807" max="12807" width="0" style="1" hidden="1" customWidth="1"/>
    <col min="12808" max="12808" width="6.25" style="1" customWidth="1"/>
    <col min="12809" max="12809" width="9.375" style="1" customWidth="1"/>
    <col min="12810" max="12810" width="3.25" style="1" bestFit="1" customWidth="1"/>
    <col min="12811" max="12811" width="7.375" style="1" bestFit="1" customWidth="1"/>
    <col min="12812" max="13054" width="8.625" style="1"/>
    <col min="13055" max="13055" width="3.75" style="1" customWidth="1"/>
    <col min="13056" max="13056" width="12.5" style="1" customWidth="1"/>
    <col min="13057" max="13057" width="23.75" style="1" customWidth="1"/>
    <col min="13058" max="13058" width="17.5" style="1" customWidth="1"/>
    <col min="13059" max="13062" width="12.5" style="1" customWidth="1"/>
    <col min="13063" max="13063" width="0" style="1" hidden="1" customWidth="1"/>
    <col min="13064" max="13064" width="6.25" style="1" customWidth="1"/>
    <col min="13065" max="13065" width="9.375" style="1" customWidth="1"/>
    <col min="13066" max="13066" width="3.25" style="1" bestFit="1" customWidth="1"/>
    <col min="13067" max="13067" width="7.375" style="1" bestFit="1" customWidth="1"/>
    <col min="13068" max="13310" width="8.625" style="1"/>
    <col min="13311" max="13311" width="3.75" style="1" customWidth="1"/>
    <col min="13312" max="13312" width="12.5" style="1" customWidth="1"/>
    <col min="13313" max="13313" width="23.75" style="1" customWidth="1"/>
    <col min="13314" max="13314" width="17.5" style="1" customWidth="1"/>
    <col min="13315" max="13318" width="12.5" style="1" customWidth="1"/>
    <col min="13319" max="13319" width="0" style="1" hidden="1" customWidth="1"/>
    <col min="13320" max="13320" width="6.25" style="1" customWidth="1"/>
    <col min="13321" max="13321" width="9.375" style="1" customWidth="1"/>
    <col min="13322" max="13322" width="3.25" style="1" bestFit="1" customWidth="1"/>
    <col min="13323" max="13323" width="7.375" style="1" bestFit="1" customWidth="1"/>
    <col min="13324" max="13566" width="8.625" style="1"/>
    <col min="13567" max="13567" width="3.75" style="1" customWidth="1"/>
    <col min="13568" max="13568" width="12.5" style="1" customWidth="1"/>
    <col min="13569" max="13569" width="23.75" style="1" customWidth="1"/>
    <col min="13570" max="13570" width="17.5" style="1" customWidth="1"/>
    <col min="13571" max="13574" width="12.5" style="1" customWidth="1"/>
    <col min="13575" max="13575" width="0" style="1" hidden="1" customWidth="1"/>
    <col min="13576" max="13576" width="6.25" style="1" customWidth="1"/>
    <col min="13577" max="13577" width="9.375" style="1" customWidth="1"/>
    <col min="13578" max="13578" width="3.25" style="1" bestFit="1" customWidth="1"/>
    <col min="13579" max="13579" width="7.375" style="1" bestFit="1" customWidth="1"/>
    <col min="13580" max="13822" width="8.625" style="1"/>
    <col min="13823" max="13823" width="3.75" style="1" customWidth="1"/>
    <col min="13824" max="13824" width="12.5" style="1" customWidth="1"/>
    <col min="13825" max="13825" width="23.75" style="1" customWidth="1"/>
    <col min="13826" max="13826" width="17.5" style="1" customWidth="1"/>
    <col min="13827" max="13830" width="12.5" style="1" customWidth="1"/>
    <col min="13831" max="13831" width="0" style="1" hidden="1" customWidth="1"/>
    <col min="13832" max="13832" width="6.25" style="1" customWidth="1"/>
    <col min="13833" max="13833" width="9.375" style="1" customWidth="1"/>
    <col min="13834" max="13834" width="3.25" style="1" bestFit="1" customWidth="1"/>
    <col min="13835" max="13835" width="7.375" style="1" bestFit="1" customWidth="1"/>
    <col min="13836" max="14078" width="8.625" style="1"/>
    <col min="14079" max="14079" width="3.75" style="1" customWidth="1"/>
    <col min="14080" max="14080" width="12.5" style="1" customWidth="1"/>
    <col min="14081" max="14081" width="23.75" style="1" customWidth="1"/>
    <col min="14082" max="14082" width="17.5" style="1" customWidth="1"/>
    <col min="14083" max="14086" width="12.5" style="1" customWidth="1"/>
    <col min="14087" max="14087" width="0" style="1" hidden="1" customWidth="1"/>
    <col min="14088" max="14088" width="6.25" style="1" customWidth="1"/>
    <col min="14089" max="14089" width="9.375" style="1" customWidth="1"/>
    <col min="14090" max="14090" width="3.25" style="1" bestFit="1" customWidth="1"/>
    <col min="14091" max="14091" width="7.375" style="1" bestFit="1" customWidth="1"/>
    <col min="14092" max="14334" width="8.625" style="1"/>
    <col min="14335" max="14335" width="3.75" style="1" customWidth="1"/>
    <col min="14336" max="14336" width="12.5" style="1" customWidth="1"/>
    <col min="14337" max="14337" width="23.75" style="1" customWidth="1"/>
    <col min="14338" max="14338" width="17.5" style="1" customWidth="1"/>
    <col min="14339" max="14342" width="12.5" style="1" customWidth="1"/>
    <col min="14343" max="14343" width="0" style="1" hidden="1" customWidth="1"/>
    <col min="14344" max="14344" width="6.25" style="1" customWidth="1"/>
    <col min="14345" max="14345" width="9.375" style="1" customWidth="1"/>
    <col min="14346" max="14346" width="3.25" style="1" bestFit="1" customWidth="1"/>
    <col min="14347" max="14347" width="7.375" style="1" bestFit="1" customWidth="1"/>
    <col min="14348" max="14590" width="8.625" style="1"/>
    <col min="14591" max="14591" width="3.75" style="1" customWidth="1"/>
    <col min="14592" max="14592" width="12.5" style="1" customWidth="1"/>
    <col min="14593" max="14593" width="23.75" style="1" customWidth="1"/>
    <col min="14594" max="14594" width="17.5" style="1" customWidth="1"/>
    <col min="14595" max="14598" width="12.5" style="1" customWidth="1"/>
    <col min="14599" max="14599" width="0" style="1" hidden="1" customWidth="1"/>
    <col min="14600" max="14600" width="6.25" style="1" customWidth="1"/>
    <col min="14601" max="14601" width="9.375" style="1" customWidth="1"/>
    <col min="14602" max="14602" width="3.25" style="1" bestFit="1" customWidth="1"/>
    <col min="14603" max="14603" width="7.375" style="1" bestFit="1" customWidth="1"/>
    <col min="14604" max="14846" width="8.625" style="1"/>
    <col min="14847" max="14847" width="3.75" style="1" customWidth="1"/>
    <col min="14848" max="14848" width="12.5" style="1" customWidth="1"/>
    <col min="14849" max="14849" width="23.75" style="1" customWidth="1"/>
    <col min="14850" max="14850" width="17.5" style="1" customWidth="1"/>
    <col min="14851" max="14854" width="12.5" style="1" customWidth="1"/>
    <col min="14855" max="14855" width="0" style="1" hidden="1" customWidth="1"/>
    <col min="14856" max="14856" width="6.25" style="1" customWidth="1"/>
    <col min="14857" max="14857" width="9.375" style="1" customWidth="1"/>
    <col min="14858" max="14858" width="3.25" style="1" bestFit="1" customWidth="1"/>
    <col min="14859" max="14859" width="7.375" style="1" bestFit="1" customWidth="1"/>
    <col min="14860" max="15102" width="8.625" style="1"/>
    <col min="15103" max="15103" width="3.75" style="1" customWidth="1"/>
    <col min="15104" max="15104" width="12.5" style="1" customWidth="1"/>
    <col min="15105" max="15105" width="23.75" style="1" customWidth="1"/>
    <col min="15106" max="15106" width="17.5" style="1" customWidth="1"/>
    <col min="15107" max="15110" width="12.5" style="1" customWidth="1"/>
    <col min="15111" max="15111" width="0" style="1" hidden="1" customWidth="1"/>
    <col min="15112" max="15112" width="6.25" style="1" customWidth="1"/>
    <col min="15113" max="15113" width="9.375" style="1" customWidth="1"/>
    <col min="15114" max="15114" width="3.25" style="1" bestFit="1" customWidth="1"/>
    <col min="15115" max="15115" width="7.375" style="1" bestFit="1" customWidth="1"/>
    <col min="15116" max="15358" width="8.625" style="1"/>
    <col min="15359" max="15359" width="3.75" style="1" customWidth="1"/>
    <col min="15360" max="15360" width="12.5" style="1" customWidth="1"/>
    <col min="15361" max="15361" width="23.75" style="1" customWidth="1"/>
    <col min="15362" max="15362" width="17.5" style="1" customWidth="1"/>
    <col min="15363" max="15366" width="12.5" style="1" customWidth="1"/>
    <col min="15367" max="15367" width="0" style="1" hidden="1" customWidth="1"/>
    <col min="15368" max="15368" width="6.25" style="1" customWidth="1"/>
    <col min="15369" max="15369" width="9.375" style="1" customWidth="1"/>
    <col min="15370" max="15370" width="3.25" style="1" bestFit="1" customWidth="1"/>
    <col min="15371" max="15371" width="7.375" style="1" bestFit="1" customWidth="1"/>
    <col min="15372" max="15614" width="8.625" style="1"/>
    <col min="15615" max="15615" width="3.75" style="1" customWidth="1"/>
    <col min="15616" max="15616" width="12.5" style="1" customWidth="1"/>
    <col min="15617" max="15617" width="23.75" style="1" customWidth="1"/>
    <col min="15618" max="15618" width="17.5" style="1" customWidth="1"/>
    <col min="15619" max="15622" width="12.5" style="1" customWidth="1"/>
    <col min="15623" max="15623" width="0" style="1" hidden="1" customWidth="1"/>
    <col min="15624" max="15624" width="6.25" style="1" customWidth="1"/>
    <col min="15625" max="15625" width="9.375" style="1" customWidth="1"/>
    <col min="15626" max="15626" width="3.25" style="1" bestFit="1" customWidth="1"/>
    <col min="15627" max="15627" width="7.375" style="1" bestFit="1" customWidth="1"/>
    <col min="15628" max="15870" width="8.625" style="1"/>
    <col min="15871" max="15871" width="3.75" style="1" customWidth="1"/>
    <col min="15872" max="15872" width="12.5" style="1" customWidth="1"/>
    <col min="15873" max="15873" width="23.75" style="1" customWidth="1"/>
    <col min="15874" max="15874" width="17.5" style="1" customWidth="1"/>
    <col min="15875" max="15878" width="12.5" style="1" customWidth="1"/>
    <col min="15879" max="15879" width="0" style="1" hidden="1" customWidth="1"/>
    <col min="15880" max="15880" width="6.25" style="1" customWidth="1"/>
    <col min="15881" max="15881" width="9.375" style="1" customWidth="1"/>
    <col min="15882" max="15882" width="3.25" style="1" bestFit="1" customWidth="1"/>
    <col min="15883" max="15883" width="7.375" style="1" bestFit="1" customWidth="1"/>
    <col min="15884" max="16126" width="8.625" style="1"/>
    <col min="16127" max="16127" width="3.75" style="1" customWidth="1"/>
    <col min="16128" max="16128" width="12.5" style="1" customWidth="1"/>
    <col min="16129" max="16129" width="23.75" style="1" customWidth="1"/>
    <col min="16130" max="16130" width="17.5" style="1" customWidth="1"/>
    <col min="16131" max="16134" width="12.5" style="1" customWidth="1"/>
    <col min="16135" max="16135" width="0" style="1" hidden="1" customWidth="1"/>
    <col min="16136" max="16136" width="6.25" style="1" customWidth="1"/>
    <col min="16137" max="16137" width="9.375" style="1" customWidth="1"/>
    <col min="16138" max="16138" width="3.25" style="1" bestFit="1" customWidth="1"/>
    <col min="16139" max="16139" width="7.375" style="1" bestFit="1" customWidth="1"/>
    <col min="16140" max="16384" width="8.625" style="1"/>
  </cols>
  <sheetData>
    <row r="1" spans="1:12" ht="18" customHeight="1">
      <c r="A1" s="43" t="s">
        <v>40</v>
      </c>
      <c r="B1" s="43"/>
      <c r="C1" s="43"/>
      <c r="H1" s="44" t="s">
        <v>39</v>
      </c>
      <c r="I1" s="44"/>
    </row>
    <row r="2" spans="1:12" ht="15" customHeight="1"/>
    <row r="3" spans="1:12" ht="18" customHeight="1">
      <c r="A3" s="45" t="s">
        <v>38</v>
      </c>
      <c r="B3" s="45"/>
      <c r="C3" s="45"/>
      <c r="G3" s="31"/>
      <c r="I3" s="32" t="s">
        <v>37</v>
      </c>
    </row>
    <row r="4" spans="1:12" ht="10.5" customHeight="1">
      <c r="F4" s="31"/>
      <c r="G4" s="31"/>
    </row>
    <row r="5" spans="1:12" ht="27" customHeight="1" thickBot="1">
      <c r="E5" s="46"/>
      <c r="F5" s="46"/>
      <c r="G5" s="30"/>
      <c r="I5" s="29" t="s">
        <v>36</v>
      </c>
    </row>
    <row r="6" spans="1:12" ht="15" customHeight="1">
      <c r="A6" s="28" t="s">
        <v>35</v>
      </c>
      <c r="B6" s="27" t="s">
        <v>34</v>
      </c>
      <c r="C6" s="47" t="s">
        <v>33</v>
      </c>
      <c r="D6" s="49" t="s">
        <v>32</v>
      </c>
      <c r="E6" s="26" t="s">
        <v>31</v>
      </c>
      <c r="F6" s="27" t="s">
        <v>30</v>
      </c>
      <c r="G6" s="26" t="s">
        <v>29</v>
      </c>
      <c r="H6" s="50" t="s">
        <v>28</v>
      </c>
      <c r="I6" s="51"/>
    </row>
    <row r="7" spans="1:12" ht="15" customHeight="1">
      <c r="A7" s="25" t="s">
        <v>27</v>
      </c>
      <c r="B7" s="24" t="s">
        <v>26</v>
      </c>
      <c r="C7" s="48"/>
      <c r="D7" s="48"/>
      <c r="E7" s="23" t="s">
        <v>25</v>
      </c>
      <c r="F7" s="23" t="s">
        <v>24</v>
      </c>
      <c r="G7" s="23" t="s">
        <v>23</v>
      </c>
      <c r="H7" s="52"/>
      <c r="I7" s="53"/>
    </row>
    <row r="8" spans="1:12" ht="15" customHeight="1">
      <c r="A8" s="63" t="s">
        <v>22</v>
      </c>
      <c r="B8" s="64"/>
      <c r="C8" s="64"/>
      <c r="D8" s="22"/>
      <c r="E8" s="22"/>
      <c r="F8" s="22"/>
      <c r="G8" s="22"/>
      <c r="H8" s="22"/>
      <c r="I8" s="21"/>
      <c r="J8" s="1" t="s">
        <v>1</v>
      </c>
    </row>
    <row r="9" spans="1:12" ht="15" customHeight="1">
      <c r="A9" s="65"/>
      <c r="B9" s="66"/>
      <c r="C9" s="66"/>
      <c r="D9" s="20"/>
      <c r="E9" s="20"/>
      <c r="F9" s="20"/>
      <c r="G9" s="20"/>
      <c r="H9" s="20"/>
      <c r="I9" s="19"/>
      <c r="J9" s="1" t="s">
        <v>0</v>
      </c>
    </row>
    <row r="10" spans="1:12" ht="15" customHeight="1">
      <c r="A10" s="54">
        <v>1</v>
      </c>
      <c r="B10" s="56" t="s">
        <v>15</v>
      </c>
      <c r="C10" s="58" t="str">
        <f>HYPERLINK("https://www.city.osaka.lg.jp/suido/cmsfiles/contents/0000667/667498/jousui01.xlsx","浄水送水費")</f>
        <v>浄水送水費</v>
      </c>
      <c r="D10" s="60" t="s">
        <v>5</v>
      </c>
      <c r="E10" s="62">
        <v>12517549</v>
      </c>
      <c r="F10" s="62">
        <v>13828210</v>
      </c>
      <c r="G10" s="62">
        <f>F10-E10</f>
        <v>1310661</v>
      </c>
      <c r="H10" s="34" t="s">
        <v>4</v>
      </c>
      <c r="I10" s="16"/>
      <c r="J10" s="1" t="s">
        <v>1</v>
      </c>
      <c r="L10" s="33"/>
    </row>
    <row r="11" spans="1:12" ht="15" customHeight="1">
      <c r="A11" s="55"/>
      <c r="B11" s="57"/>
      <c r="C11" s="59"/>
      <c r="D11" s="61"/>
      <c r="E11" s="62"/>
      <c r="F11" s="62"/>
      <c r="G11" s="62"/>
      <c r="H11" s="42"/>
      <c r="I11" s="15"/>
      <c r="J11" s="1" t="s">
        <v>0</v>
      </c>
      <c r="L11" s="33"/>
    </row>
    <row r="12" spans="1:12" ht="15" customHeight="1">
      <c r="A12" s="54">
        <f>A10+1</f>
        <v>2</v>
      </c>
      <c r="B12" s="56" t="s">
        <v>15</v>
      </c>
      <c r="C12" s="67" t="str">
        <f>HYPERLINK("https://www.city.osaka.lg.jp/suido/cmsfiles/contents/0000667/667498/jousui02.xlsx","配水費")</f>
        <v>配水費</v>
      </c>
      <c r="D12" s="60" t="s">
        <v>5</v>
      </c>
      <c r="E12" s="62">
        <v>8116704</v>
      </c>
      <c r="F12" s="62">
        <v>7960317</v>
      </c>
      <c r="G12" s="62">
        <f>F12-E12</f>
        <v>-156387</v>
      </c>
      <c r="H12" s="34" t="s">
        <v>4</v>
      </c>
      <c r="I12" s="16"/>
      <c r="J12" s="1" t="s">
        <v>1</v>
      </c>
      <c r="L12" s="33"/>
    </row>
    <row r="13" spans="1:12" ht="15" customHeight="1">
      <c r="A13" s="55"/>
      <c r="B13" s="57"/>
      <c r="C13" s="68"/>
      <c r="D13" s="61"/>
      <c r="E13" s="62"/>
      <c r="F13" s="62"/>
      <c r="G13" s="62"/>
      <c r="H13" s="42"/>
      <c r="I13" s="15"/>
      <c r="J13" s="1" t="s">
        <v>0</v>
      </c>
      <c r="L13" s="33"/>
    </row>
    <row r="14" spans="1:12" ht="15" customHeight="1">
      <c r="A14" s="54">
        <f>A12+1</f>
        <v>3</v>
      </c>
      <c r="B14" s="56" t="s">
        <v>15</v>
      </c>
      <c r="C14" s="58" t="str">
        <f>HYPERLINK("https://www.city.osaka.lg.jp/suido/cmsfiles/contents/0000667/667498/jousui03.xlsx","給水費")</f>
        <v>給水費</v>
      </c>
      <c r="D14" s="60" t="s">
        <v>5</v>
      </c>
      <c r="E14" s="62">
        <v>5156086</v>
      </c>
      <c r="F14" s="62">
        <v>5619324</v>
      </c>
      <c r="G14" s="62">
        <f>F14-E14</f>
        <v>463238</v>
      </c>
      <c r="H14" s="34" t="s">
        <v>4</v>
      </c>
      <c r="I14" s="16"/>
      <c r="J14" s="1" t="s">
        <v>1</v>
      </c>
    </row>
    <row r="15" spans="1:12" ht="15" customHeight="1">
      <c r="A15" s="55"/>
      <c r="B15" s="57"/>
      <c r="C15" s="59"/>
      <c r="D15" s="61"/>
      <c r="E15" s="62"/>
      <c r="F15" s="62"/>
      <c r="G15" s="62"/>
      <c r="H15" s="42"/>
      <c r="I15" s="15"/>
      <c r="J15" s="1" t="s">
        <v>0</v>
      </c>
    </row>
    <row r="16" spans="1:12" ht="15" customHeight="1">
      <c r="A16" s="54">
        <f>A14+1</f>
        <v>4</v>
      </c>
      <c r="B16" s="56" t="s">
        <v>15</v>
      </c>
      <c r="C16" s="58" t="str">
        <f>HYPERLINK("https://www.city.osaka.lg.jp/suido/cmsfiles/contents/0000667/667498/jousui04.xlsx","受託工事費")</f>
        <v>受託工事費</v>
      </c>
      <c r="D16" s="60" t="s">
        <v>5</v>
      </c>
      <c r="E16" s="62">
        <v>161836</v>
      </c>
      <c r="F16" s="62">
        <v>209697</v>
      </c>
      <c r="G16" s="62">
        <f>F16-E16</f>
        <v>47861</v>
      </c>
      <c r="H16" s="34" t="s">
        <v>4</v>
      </c>
      <c r="I16" s="16"/>
      <c r="J16" s="1" t="s">
        <v>1</v>
      </c>
    </row>
    <row r="17" spans="1:10" ht="15" customHeight="1">
      <c r="A17" s="55"/>
      <c r="B17" s="57"/>
      <c r="C17" s="59"/>
      <c r="D17" s="61"/>
      <c r="E17" s="62"/>
      <c r="F17" s="62"/>
      <c r="G17" s="62"/>
      <c r="H17" s="42"/>
      <c r="I17" s="15"/>
      <c r="J17" s="1" t="s">
        <v>0</v>
      </c>
    </row>
    <row r="18" spans="1:10" ht="15" customHeight="1">
      <c r="A18" s="54">
        <f>A16+1</f>
        <v>5</v>
      </c>
      <c r="B18" s="56" t="s">
        <v>15</v>
      </c>
      <c r="C18" s="58" t="str">
        <f>HYPERLINK("https://www.city.osaka.lg.jp/suido/cmsfiles/contents/0000667/667498/jousui05.xlsx","業務費")</f>
        <v>業務費</v>
      </c>
      <c r="D18" s="60" t="s">
        <v>5</v>
      </c>
      <c r="E18" s="62">
        <v>7353328</v>
      </c>
      <c r="F18" s="62">
        <v>6737468</v>
      </c>
      <c r="G18" s="62">
        <f>F18-E18</f>
        <v>-615860</v>
      </c>
      <c r="H18" s="34" t="s">
        <v>4</v>
      </c>
      <c r="I18" s="16"/>
      <c r="J18" s="1" t="s">
        <v>1</v>
      </c>
    </row>
    <row r="19" spans="1:10" ht="15" customHeight="1">
      <c r="A19" s="55"/>
      <c r="B19" s="57"/>
      <c r="C19" s="59"/>
      <c r="D19" s="61"/>
      <c r="E19" s="62"/>
      <c r="F19" s="62"/>
      <c r="G19" s="62"/>
      <c r="H19" s="42"/>
      <c r="I19" s="15"/>
      <c r="J19" s="1" t="s">
        <v>0</v>
      </c>
    </row>
    <row r="20" spans="1:10" ht="15" customHeight="1">
      <c r="A20" s="54">
        <f>A18+1</f>
        <v>6</v>
      </c>
      <c r="B20" s="56" t="s">
        <v>15</v>
      </c>
      <c r="C20" s="58" t="str">
        <f>HYPERLINK("https://www.city.osaka.lg.jp/suido/cmsfiles/contents/0000667/667498/jousui06.xlsx","総係費")</f>
        <v>総係費</v>
      </c>
      <c r="D20" s="60" t="s">
        <v>5</v>
      </c>
      <c r="E20" s="62">
        <v>6230668</v>
      </c>
      <c r="F20" s="62">
        <v>5854951</v>
      </c>
      <c r="G20" s="62">
        <f>F20-E20</f>
        <v>-375717</v>
      </c>
      <c r="H20" s="34" t="s">
        <v>4</v>
      </c>
      <c r="I20" s="16"/>
      <c r="J20" s="1" t="s">
        <v>1</v>
      </c>
    </row>
    <row r="21" spans="1:10" ht="15" customHeight="1">
      <c r="A21" s="55"/>
      <c r="B21" s="57"/>
      <c r="C21" s="59"/>
      <c r="D21" s="61"/>
      <c r="E21" s="62"/>
      <c r="F21" s="62"/>
      <c r="G21" s="62"/>
      <c r="H21" s="42"/>
      <c r="I21" s="15"/>
      <c r="J21" s="1" t="s">
        <v>0</v>
      </c>
    </row>
    <row r="22" spans="1:10" ht="15" customHeight="1">
      <c r="A22" s="54">
        <f>A20+1</f>
        <v>7</v>
      </c>
      <c r="B22" s="56" t="s">
        <v>15</v>
      </c>
      <c r="C22" s="58" t="str">
        <f>HYPERLINK("https://www.city.osaka.lg.jp/suido/cmsfiles/contents/0000667/667498/jousui07.xlsx","減価償却費")</f>
        <v>減価償却費</v>
      </c>
      <c r="D22" s="60" t="s">
        <v>5</v>
      </c>
      <c r="E22" s="62">
        <v>18108828</v>
      </c>
      <c r="F22" s="62">
        <v>19372908</v>
      </c>
      <c r="G22" s="62">
        <f>F22-E22</f>
        <v>1264080</v>
      </c>
      <c r="H22" s="34" t="s">
        <v>4</v>
      </c>
      <c r="I22" s="16"/>
      <c r="J22" s="1" t="s">
        <v>1</v>
      </c>
    </row>
    <row r="23" spans="1:10" ht="15" customHeight="1">
      <c r="A23" s="55"/>
      <c r="B23" s="57"/>
      <c r="C23" s="59"/>
      <c r="D23" s="61"/>
      <c r="E23" s="62"/>
      <c r="F23" s="62"/>
      <c r="G23" s="62"/>
      <c r="H23" s="42"/>
      <c r="I23" s="15"/>
      <c r="J23" s="1" t="s">
        <v>0</v>
      </c>
    </row>
    <row r="24" spans="1:10" ht="15" customHeight="1">
      <c r="A24" s="54">
        <f>A22+1</f>
        <v>8</v>
      </c>
      <c r="B24" s="56" t="s">
        <v>15</v>
      </c>
      <c r="C24" s="58" t="str">
        <f>HYPERLINK("https://www.city.osaka.lg.jp/suido/cmsfiles/contents/0000667/667498/jousui08.xlsx","資産減耗費")</f>
        <v>資産減耗費</v>
      </c>
      <c r="D24" s="60" t="s">
        <v>5</v>
      </c>
      <c r="E24" s="62">
        <v>1428486</v>
      </c>
      <c r="F24" s="62">
        <v>1264067</v>
      </c>
      <c r="G24" s="62">
        <f>F24-E24</f>
        <v>-164419</v>
      </c>
      <c r="H24" s="34" t="s">
        <v>4</v>
      </c>
      <c r="I24" s="16"/>
      <c r="J24" s="1" t="s">
        <v>1</v>
      </c>
    </row>
    <row r="25" spans="1:10" ht="15" customHeight="1">
      <c r="A25" s="55"/>
      <c r="B25" s="57"/>
      <c r="C25" s="59"/>
      <c r="D25" s="61"/>
      <c r="E25" s="62"/>
      <c r="F25" s="62"/>
      <c r="G25" s="62"/>
      <c r="H25" s="42"/>
      <c r="I25" s="15"/>
      <c r="J25" s="1" t="s">
        <v>0</v>
      </c>
    </row>
    <row r="26" spans="1:10" ht="15" customHeight="1">
      <c r="A26" s="36" t="s">
        <v>21</v>
      </c>
      <c r="B26" s="37"/>
      <c r="C26" s="37"/>
      <c r="D26" s="38"/>
      <c r="E26" s="62">
        <f>SUM(E10:E25)</f>
        <v>59073485</v>
      </c>
      <c r="F26" s="62">
        <f>SUM(F10:F25)</f>
        <v>60846942</v>
      </c>
      <c r="G26" s="62">
        <f>F26-E26</f>
        <v>1773457</v>
      </c>
      <c r="H26" s="34"/>
      <c r="I26" s="16"/>
    </row>
    <row r="27" spans="1:10" ht="15" customHeight="1">
      <c r="A27" s="39"/>
      <c r="B27" s="40"/>
      <c r="C27" s="40"/>
      <c r="D27" s="41"/>
      <c r="E27" s="62"/>
      <c r="F27" s="62"/>
      <c r="G27" s="62"/>
      <c r="H27" s="42"/>
      <c r="I27" s="15"/>
    </row>
    <row r="28" spans="1:10" ht="15" customHeight="1">
      <c r="A28" s="54">
        <v>9</v>
      </c>
      <c r="B28" s="56" t="s">
        <v>13</v>
      </c>
      <c r="C28" s="95" t="str">
        <f>HYPERLINK("https://www.city.osaka.lg.jp/suido/cmsfiles/contents/0000667/667498/jousui08.xlsx","支払利息及び企業債取扱諸費")</f>
        <v>支払利息及び企業債取扱諸費</v>
      </c>
      <c r="D28" s="60" t="s">
        <v>5</v>
      </c>
      <c r="E28" s="62">
        <v>1287865</v>
      </c>
      <c r="F28" s="62">
        <v>1186692</v>
      </c>
      <c r="G28" s="62">
        <f>F28-E28</f>
        <v>-101173</v>
      </c>
      <c r="H28" s="34" t="s">
        <v>4</v>
      </c>
      <c r="I28" s="16"/>
      <c r="J28" s="1" t="s">
        <v>1</v>
      </c>
    </row>
    <row r="29" spans="1:10" ht="15" customHeight="1">
      <c r="A29" s="55"/>
      <c r="B29" s="57"/>
      <c r="C29" s="70"/>
      <c r="D29" s="61"/>
      <c r="E29" s="62"/>
      <c r="F29" s="62"/>
      <c r="G29" s="62"/>
      <c r="H29" s="42"/>
      <c r="I29" s="15"/>
      <c r="J29" s="1" t="s">
        <v>0</v>
      </c>
    </row>
    <row r="30" spans="1:10" ht="15" customHeight="1">
      <c r="A30" s="54">
        <f>A28+1</f>
        <v>10</v>
      </c>
      <c r="B30" s="56" t="s">
        <v>13</v>
      </c>
      <c r="C30" s="69" t="str">
        <f>HYPERLINK("https://www.city.osaka.lg.jp/suido/cmsfiles/contents/0000667/667498/jousui10.xlsx","一般会計分担金")</f>
        <v>一般会計分担金</v>
      </c>
      <c r="D30" s="60" t="s">
        <v>5</v>
      </c>
      <c r="E30" s="62">
        <v>886000</v>
      </c>
      <c r="F30" s="62">
        <v>886000</v>
      </c>
      <c r="G30" s="62">
        <f>F30-E30</f>
        <v>0</v>
      </c>
      <c r="H30" s="34" t="s">
        <v>4</v>
      </c>
      <c r="I30" s="16"/>
      <c r="J30" s="1" t="s">
        <v>1</v>
      </c>
    </row>
    <row r="31" spans="1:10" ht="15" customHeight="1">
      <c r="A31" s="55"/>
      <c r="B31" s="57"/>
      <c r="C31" s="70"/>
      <c r="D31" s="61"/>
      <c r="E31" s="62"/>
      <c r="F31" s="62"/>
      <c r="G31" s="62"/>
      <c r="H31" s="42"/>
      <c r="I31" s="15"/>
      <c r="J31" s="1" t="s">
        <v>0</v>
      </c>
    </row>
    <row r="32" spans="1:10" ht="15" customHeight="1">
      <c r="A32" s="54">
        <f>A30+1</f>
        <v>11</v>
      </c>
      <c r="B32" s="56" t="s">
        <v>13</v>
      </c>
      <c r="C32" s="69" t="str">
        <f>HYPERLINK("https://www.city.osaka.lg.jp/suido/cmsfiles/contents/0000667/667498/jousui11.xlsx","消費税及び地方消費税納付額")</f>
        <v>消費税及び地方消費税納付額</v>
      </c>
      <c r="D32" s="60" t="s">
        <v>5</v>
      </c>
      <c r="E32" s="62">
        <v>1108601</v>
      </c>
      <c r="F32" s="62">
        <v>1934352</v>
      </c>
      <c r="G32" s="62">
        <f>F32-E32</f>
        <v>825751</v>
      </c>
      <c r="H32" s="34" t="s">
        <v>4</v>
      </c>
      <c r="I32" s="16"/>
      <c r="J32" s="1" t="s">
        <v>1</v>
      </c>
    </row>
    <row r="33" spans="1:10" ht="15" customHeight="1">
      <c r="A33" s="55"/>
      <c r="B33" s="57"/>
      <c r="C33" s="70"/>
      <c r="D33" s="61"/>
      <c r="E33" s="62"/>
      <c r="F33" s="62"/>
      <c r="G33" s="62"/>
      <c r="H33" s="42"/>
      <c r="I33" s="15"/>
      <c r="J33" s="1" t="s">
        <v>0</v>
      </c>
    </row>
    <row r="34" spans="1:10" ht="15" customHeight="1">
      <c r="A34" s="54">
        <f>A32+1</f>
        <v>12</v>
      </c>
      <c r="B34" s="56" t="s">
        <v>13</v>
      </c>
      <c r="C34" s="69" t="str">
        <f>HYPERLINK("https://www.city.osaka.lg.jp/suido/cmsfiles/contents/0000667/667498/jousui12.xlsx","雑支出")</f>
        <v>雑支出</v>
      </c>
      <c r="D34" s="60" t="s">
        <v>5</v>
      </c>
      <c r="E34" s="62">
        <v>97153</v>
      </c>
      <c r="F34" s="62">
        <v>26045</v>
      </c>
      <c r="G34" s="62">
        <f>F34-E34</f>
        <v>-71108</v>
      </c>
      <c r="H34" s="34" t="s">
        <v>4</v>
      </c>
      <c r="I34" s="16"/>
      <c r="J34" s="1" t="s">
        <v>1</v>
      </c>
    </row>
    <row r="35" spans="1:10" ht="15" customHeight="1">
      <c r="A35" s="55"/>
      <c r="B35" s="57"/>
      <c r="C35" s="70"/>
      <c r="D35" s="61"/>
      <c r="E35" s="62"/>
      <c r="F35" s="62"/>
      <c r="G35" s="62"/>
      <c r="H35" s="42"/>
      <c r="I35" s="15"/>
      <c r="J35" s="1" t="s">
        <v>0</v>
      </c>
    </row>
    <row r="36" spans="1:10" ht="15" customHeight="1">
      <c r="A36" s="36" t="s">
        <v>20</v>
      </c>
      <c r="B36" s="37"/>
      <c r="C36" s="37"/>
      <c r="D36" s="38"/>
      <c r="E36" s="62">
        <f>SUM(E28:E35)</f>
        <v>3379619</v>
      </c>
      <c r="F36" s="62">
        <f>SUM(F28:F35)</f>
        <v>4033089</v>
      </c>
      <c r="G36" s="62">
        <f>F36-E36</f>
        <v>653470</v>
      </c>
      <c r="H36" s="34"/>
      <c r="I36" s="16"/>
    </row>
    <row r="37" spans="1:10" ht="15" customHeight="1">
      <c r="A37" s="39"/>
      <c r="B37" s="40"/>
      <c r="C37" s="40"/>
      <c r="D37" s="41"/>
      <c r="E37" s="62"/>
      <c r="F37" s="62"/>
      <c r="G37" s="62"/>
      <c r="H37" s="42"/>
      <c r="I37" s="15"/>
    </row>
    <row r="38" spans="1:10" ht="15" hidden="1" customHeight="1" outlineLevel="1">
      <c r="A38" s="80" t="s">
        <v>9</v>
      </c>
      <c r="B38" s="74" t="s">
        <v>11</v>
      </c>
      <c r="C38" s="76" t="s">
        <v>19</v>
      </c>
      <c r="D38" s="78" t="s">
        <v>5</v>
      </c>
      <c r="E38" s="71">
        <v>0</v>
      </c>
      <c r="F38" s="71">
        <v>0</v>
      </c>
      <c r="G38" s="71">
        <f>F38-E38</f>
        <v>0</v>
      </c>
      <c r="H38" s="72" t="s">
        <v>4</v>
      </c>
      <c r="I38" s="16"/>
      <c r="J38" s="1" t="s">
        <v>1</v>
      </c>
    </row>
    <row r="39" spans="1:10" ht="15" hidden="1" customHeight="1" outlineLevel="1">
      <c r="A39" s="81"/>
      <c r="B39" s="75"/>
      <c r="C39" s="77"/>
      <c r="D39" s="79"/>
      <c r="E39" s="71"/>
      <c r="F39" s="71"/>
      <c r="G39" s="71"/>
      <c r="H39" s="73"/>
      <c r="I39" s="15"/>
      <c r="J39" s="1" t="s">
        <v>0</v>
      </c>
    </row>
    <row r="40" spans="1:10" ht="15" hidden="1" customHeight="1" outlineLevel="1">
      <c r="A40" s="82" t="s">
        <v>18</v>
      </c>
      <c r="B40" s="83"/>
      <c r="C40" s="83"/>
      <c r="D40" s="84"/>
      <c r="E40" s="71">
        <f>SUM(E38:E39)</f>
        <v>0</v>
      </c>
      <c r="F40" s="71">
        <f>SUM(F38:F39)</f>
        <v>0</v>
      </c>
      <c r="G40" s="71">
        <f>F40-E40</f>
        <v>0</v>
      </c>
      <c r="H40" s="72"/>
      <c r="I40" s="16"/>
    </row>
    <row r="41" spans="1:10" ht="15" hidden="1" customHeight="1" outlineLevel="1">
      <c r="A41" s="85"/>
      <c r="B41" s="86"/>
      <c r="C41" s="86"/>
      <c r="D41" s="87"/>
      <c r="E41" s="71"/>
      <c r="F41" s="71"/>
      <c r="G41" s="71"/>
      <c r="H41" s="73"/>
      <c r="I41" s="15"/>
    </row>
    <row r="42" spans="1:10" ht="15" customHeight="1" collapsed="1">
      <c r="A42" s="54">
        <v>13</v>
      </c>
      <c r="B42" s="56" t="s">
        <v>11</v>
      </c>
      <c r="C42" s="58" t="str">
        <f>HYPERLINK("https://www.city.osaka.lg.jp/suido/cmsfiles/contents/0000667/667498/jousui13.xlsx","予備費")</f>
        <v>予備費</v>
      </c>
      <c r="D42" s="60" t="s">
        <v>5</v>
      </c>
      <c r="E42" s="62">
        <v>60000</v>
      </c>
      <c r="F42" s="62">
        <v>60000</v>
      </c>
      <c r="G42" s="62">
        <f>F42-E42</f>
        <v>0</v>
      </c>
      <c r="H42" s="34" t="s">
        <v>4</v>
      </c>
      <c r="I42" s="16"/>
      <c r="J42" s="1" t="s">
        <v>1</v>
      </c>
    </row>
    <row r="43" spans="1:10" ht="15" customHeight="1">
      <c r="A43" s="55"/>
      <c r="B43" s="57"/>
      <c r="C43" s="59"/>
      <c r="D43" s="61"/>
      <c r="E43" s="62"/>
      <c r="F43" s="62"/>
      <c r="G43" s="62"/>
      <c r="H43" s="42"/>
      <c r="I43" s="15"/>
      <c r="J43" s="1" t="s">
        <v>0</v>
      </c>
    </row>
    <row r="44" spans="1:10" ht="15" customHeight="1">
      <c r="A44" s="36" t="s">
        <v>17</v>
      </c>
      <c r="B44" s="37"/>
      <c r="C44" s="37"/>
      <c r="D44" s="38"/>
      <c r="E44" s="62">
        <f>SUM(E42:E43)</f>
        <v>60000</v>
      </c>
      <c r="F44" s="62">
        <f>SUM(F42:F43)</f>
        <v>60000</v>
      </c>
      <c r="G44" s="62">
        <f>F44-E44</f>
        <v>0</v>
      </c>
      <c r="H44" s="34"/>
      <c r="I44" s="16"/>
    </row>
    <row r="45" spans="1:10" ht="15" customHeight="1">
      <c r="A45" s="39"/>
      <c r="B45" s="40"/>
      <c r="C45" s="40"/>
      <c r="D45" s="41"/>
      <c r="E45" s="62"/>
      <c r="F45" s="62"/>
      <c r="G45" s="62"/>
      <c r="H45" s="42"/>
      <c r="I45" s="15"/>
    </row>
    <row r="46" spans="1:10" ht="15" customHeight="1">
      <c r="A46" s="63" t="s">
        <v>16</v>
      </c>
      <c r="B46" s="64"/>
      <c r="C46" s="64"/>
      <c r="D46" s="22"/>
      <c r="E46" s="22"/>
      <c r="F46" s="22"/>
      <c r="G46" s="22"/>
      <c r="H46" s="22"/>
      <c r="I46" s="21"/>
      <c r="J46" s="1" t="s">
        <v>1</v>
      </c>
    </row>
    <row r="47" spans="1:10" ht="15" customHeight="1">
      <c r="A47" s="65"/>
      <c r="B47" s="66"/>
      <c r="C47" s="66"/>
      <c r="D47" s="20"/>
      <c r="E47" s="20"/>
      <c r="F47" s="20"/>
      <c r="G47" s="20"/>
      <c r="H47" s="20"/>
      <c r="I47" s="19"/>
      <c r="J47" s="1" t="s">
        <v>0</v>
      </c>
    </row>
    <row r="48" spans="1:10" ht="15" customHeight="1">
      <c r="A48" s="54">
        <v>14</v>
      </c>
      <c r="B48" s="56" t="s">
        <v>15</v>
      </c>
      <c r="C48" s="58" t="str">
        <f>HYPERLINK("https://www.city.osaka.lg.jp/suido/cmsfiles/contents/0000667/667498/jousui14.xlsx","改良費")</f>
        <v>改良費</v>
      </c>
      <c r="D48" s="60" t="s">
        <v>5</v>
      </c>
      <c r="E48" s="62">
        <v>27371476</v>
      </c>
      <c r="F48" s="62">
        <v>25896724</v>
      </c>
      <c r="G48" s="62">
        <f>F48-E48</f>
        <v>-1474752</v>
      </c>
      <c r="H48" s="34" t="s">
        <v>4</v>
      </c>
      <c r="I48" s="16"/>
      <c r="J48" s="1" t="s">
        <v>1</v>
      </c>
    </row>
    <row r="49" spans="1:10" ht="15" customHeight="1">
      <c r="A49" s="55"/>
      <c r="B49" s="57"/>
      <c r="C49" s="59"/>
      <c r="D49" s="61"/>
      <c r="E49" s="62"/>
      <c r="F49" s="62"/>
      <c r="G49" s="62"/>
      <c r="H49" s="42"/>
      <c r="I49" s="15"/>
      <c r="J49" s="1" t="s">
        <v>0</v>
      </c>
    </row>
    <row r="50" spans="1:10" ht="15" customHeight="1">
      <c r="A50" s="54">
        <f>A48+1</f>
        <v>15</v>
      </c>
      <c r="B50" s="56" t="s">
        <v>15</v>
      </c>
      <c r="C50" s="58" t="str">
        <f>HYPERLINK("https://www.city.osaka.lg.jp/suido/cmsfiles/contents/0000667/667498/jousui15.xlsx","リース債務支払額")</f>
        <v>リース債務支払額</v>
      </c>
      <c r="D50" s="60" t="s">
        <v>5</v>
      </c>
      <c r="E50" s="62">
        <v>602225</v>
      </c>
      <c r="F50" s="62">
        <v>854499</v>
      </c>
      <c r="G50" s="62">
        <f>F50-E50</f>
        <v>252274</v>
      </c>
      <c r="H50" s="34" t="s">
        <v>4</v>
      </c>
      <c r="I50" s="16"/>
      <c r="J50" s="1" t="s">
        <v>1</v>
      </c>
    </row>
    <row r="51" spans="1:10" ht="15" customHeight="1">
      <c r="A51" s="55"/>
      <c r="B51" s="57"/>
      <c r="C51" s="59"/>
      <c r="D51" s="61"/>
      <c r="E51" s="62"/>
      <c r="F51" s="62"/>
      <c r="G51" s="62"/>
      <c r="H51" s="42"/>
      <c r="I51" s="15"/>
      <c r="J51" s="1" t="s">
        <v>0</v>
      </c>
    </row>
    <row r="52" spans="1:10" ht="15" customHeight="1">
      <c r="A52" s="36" t="s">
        <v>14</v>
      </c>
      <c r="B52" s="37"/>
      <c r="C52" s="37"/>
      <c r="D52" s="38"/>
      <c r="E52" s="62">
        <f>SUM(E48:E51)</f>
        <v>27973701</v>
      </c>
      <c r="F52" s="62">
        <f>SUM(F48:F51)</f>
        <v>26751223</v>
      </c>
      <c r="G52" s="62">
        <f>F52-E52</f>
        <v>-1222478</v>
      </c>
      <c r="H52" s="34"/>
      <c r="I52" s="16"/>
    </row>
    <row r="53" spans="1:10" ht="15" customHeight="1">
      <c r="A53" s="39"/>
      <c r="B53" s="40"/>
      <c r="C53" s="40"/>
      <c r="D53" s="41"/>
      <c r="E53" s="62"/>
      <c r="F53" s="62"/>
      <c r="G53" s="62"/>
      <c r="H53" s="42"/>
      <c r="I53" s="15"/>
    </row>
    <row r="54" spans="1:10" ht="15" customHeight="1">
      <c r="A54" s="54">
        <v>16</v>
      </c>
      <c r="B54" s="56" t="s">
        <v>13</v>
      </c>
      <c r="C54" s="58" t="str">
        <f>HYPERLINK("https://www.city.osaka.lg.jp/suido/cmsfiles/contents/0000667/667498/jousui16.xlsx","企業債償還金")</f>
        <v>企業債償還金</v>
      </c>
      <c r="D54" s="60" t="s">
        <v>5</v>
      </c>
      <c r="E54" s="62">
        <v>7806921</v>
      </c>
      <c r="F54" s="62">
        <v>6972393</v>
      </c>
      <c r="G54" s="62">
        <f>F54-E54</f>
        <v>-834528</v>
      </c>
      <c r="H54" s="34" t="s">
        <v>4</v>
      </c>
      <c r="I54" s="16"/>
      <c r="J54" s="1" t="s">
        <v>1</v>
      </c>
    </row>
    <row r="55" spans="1:10" ht="15" customHeight="1">
      <c r="A55" s="55"/>
      <c r="B55" s="57"/>
      <c r="C55" s="59"/>
      <c r="D55" s="61"/>
      <c r="E55" s="62"/>
      <c r="F55" s="62"/>
      <c r="G55" s="62"/>
      <c r="H55" s="42"/>
      <c r="I55" s="15"/>
      <c r="J55" s="1" t="s">
        <v>0</v>
      </c>
    </row>
    <row r="56" spans="1:10" ht="15" customHeight="1">
      <c r="A56" s="36" t="s">
        <v>12</v>
      </c>
      <c r="B56" s="37"/>
      <c r="C56" s="37"/>
      <c r="D56" s="38"/>
      <c r="E56" s="62">
        <f>SUM(E54:E55)</f>
        <v>7806921</v>
      </c>
      <c r="F56" s="62">
        <f>SUM(F54:F55)</f>
        <v>6972393</v>
      </c>
      <c r="G56" s="62">
        <f>F56-E56</f>
        <v>-834528</v>
      </c>
      <c r="H56" s="34"/>
      <c r="I56" s="16"/>
    </row>
    <row r="57" spans="1:10" ht="15" customHeight="1">
      <c r="A57" s="39"/>
      <c r="B57" s="40"/>
      <c r="C57" s="40"/>
      <c r="D57" s="41"/>
      <c r="E57" s="62"/>
      <c r="F57" s="62"/>
      <c r="G57" s="62"/>
      <c r="H57" s="42"/>
      <c r="I57" s="15"/>
    </row>
    <row r="58" spans="1:10" ht="15" customHeight="1">
      <c r="A58" s="54">
        <v>17</v>
      </c>
      <c r="B58" s="56" t="s">
        <v>11</v>
      </c>
      <c r="C58" s="58" t="str">
        <f>HYPERLINK("https://www.city.osaka.lg.jp/suido/cmsfiles/contents/0000667/667498/jousui17.xlsx","水道事業基金積立金")</f>
        <v>水道事業基金積立金</v>
      </c>
      <c r="D58" s="60" t="s">
        <v>5</v>
      </c>
      <c r="E58" s="62">
        <v>41050</v>
      </c>
      <c r="F58" s="62">
        <v>64117</v>
      </c>
      <c r="G58" s="62">
        <f>F58-E58</f>
        <v>23067</v>
      </c>
      <c r="H58" s="34" t="s">
        <v>4</v>
      </c>
      <c r="I58" s="16"/>
      <c r="J58" s="1" t="s">
        <v>1</v>
      </c>
    </row>
    <row r="59" spans="1:10" ht="15" customHeight="1">
      <c r="A59" s="55"/>
      <c r="B59" s="57"/>
      <c r="C59" s="59"/>
      <c r="D59" s="61"/>
      <c r="E59" s="62"/>
      <c r="F59" s="62"/>
      <c r="G59" s="62"/>
      <c r="H59" s="42"/>
      <c r="I59" s="15"/>
      <c r="J59" s="1" t="s">
        <v>0</v>
      </c>
    </row>
    <row r="60" spans="1:10" ht="15" customHeight="1">
      <c r="A60" s="36" t="s">
        <v>10</v>
      </c>
      <c r="B60" s="37"/>
      <c r="C60" s="37"/>
      <c r="D60" s="38"/>
      <c r="E60" s="62">
        <f>SUM(E58:E59)</f>
        <v>41050</v>
      </c>
      <c r="F60" s="62">
        <f>SUM(F58:F59)</f>
        <v>64117</v>
      </c>
      <c r="G60" s="62">
        <f>F60-E60</f>
        <v>23067</v>
      </c>
      <c r="H60" s="34"/>
      <c r="I60" s="16"/>
    </row>
    <row r="61" spans="1:10" ht="15" customHeight="1">
      <c r="A61" s="39"/>
      <c r="B61" s="40"/>
      <c r="C61" s="40"/>
      <c r="D61" s="41"/>
      <c r="E61" s="62"/>
      <c r="F61" s="62"/>
      <c r="G61" s="62"/>
      <c r="H61" s="42"/>
      <c r="I61" s="15"/>
    </row>
    <row r="62" spans="1:10" ht="15" hidden="1" customHeight="1" outlineLevel="1">
      <c r="A62" s="80" t="s">
        <v>9</v>
      </c>
      <c r="B62" s="74" t="s">
        <v>6</v>
      </c>
      <c r="C62" s="76" t="s">
        <v>8</v>
      </c>
      <c r="D62" s="78" t="s">
        <v>5</v>
      </c>
      <c r="E62" s="71">
        <v>0</v>
      </c>
      <c r="F62" s="71">
        <v>0</v>
      </c>
      <c r="G62" s="71">
        <f>F62-E62</f>
        <v>0</v>
      </c>
      <c r="H62" s="72" t="s">
        <v>4</v>
      </c>
      <c r="I62" s="18"/>
      <c r="J62" s="1" t="s">
        <v>1</v>
      </c>
    </row>
    <row r="63" spans="1:10" ht="15" hidden="1" customHeight="1" outlineLevel="1">
      <c r="A63" s="81"/>
      <c r="B63" s="75"/>
      <c r="C63" s="77"/>
      <c r="D63" s="79"/>
      <c r="E63" s="71"/>
      <c r="F63" s="71"/>
      <c r="G63" s="71"/>
      <c r="H63" s="73"/>
      <c r="I63" s="17"/>
      <c r="J63" s="1" t="s">
        <v>0</v>
      </c>
    </row>
    <row r="64" spans="1:10" ht="15" hidden="1" customHeight="1" outlineLevel="1">
      <c r="A64" s="82" t="s">
        <v>7</v>
      </c>
      <c r="B64" s="83"/>
      <c r="C64" s="83"/>
      <c r="D64" s="84"/>
      <c r="E64" s="71">
        <f>SUM(E62:E63)</f>
        <v>0</v>
      </c>
      <c r="F64" s="71">
        <f>SUM(F62:F63)</f>
        <v>0</v>
      </c>
      <c r="G64" s="71">
        <f>F64-E64</f>
        <v>0</v>
      </c>
      <c r="H64" s="72"/>
      <c r="I64" s="18"/>
    </row>
    <row r="65" spans="1:10" ht="15" hidden="1" customHeight="1" outlineLevel="1">
      <c r="A65" s="85"/>
      <c r="B65" s="86"/>
      <c r="C65" s="86"/>
      <c r="D65" s="87"/>
      <c r="E65" s="71"/>
      <c r="F65" s="71"/>
      <c r="G65" s="71"/>
      <c r="H65" s="73"/>
      <c r="I65" s="17"/>
    </row>
    <row r="66" spans="1:10" ht="15" customHeight="1" collapsed="1">
      <c r="A66" s="54">
        <v>18</v>
      </c>
      <c r="B66" s="56" t="s">
        <v>6</v>
      </c>
      <c r="C66" s="58" t="str">
        <f>HYPERLINK("https://www.city.osaka.lg.jp/suido/cmsfiles/contents/0000667/667498/jousui18.xlsx","雑支出")</f>
        <v>雑支出</v>
      </c>
      <c r="D66" s="60" t="s">
        <v>5</v>
      </c>
      <c r="E66" s="62">
        <v>1194</v>
      </c>
      <c r="F66" s="62">
        <v>1176</v>
      </c>
      <c r="G66" s="62">
        <f>F66-E66</f>
        <v>-18</v>
      </c>
      <c r="H66" s="34" t="s">
        <v>4</v>
      </c>
      <c r="I66" s="16"/>
      <c r="J66" s="1" t="s">
        <v>1</v>
      </c>
    </row>
    <row r="67" spans="1:10" ht="15" customHeight="1">
      <c r="A67" s="55"/>
      <c r="B67" s="57"/>
      <c r="C67" s="59"/>
      <c r="D67" s="61"/>
      <c r="E67" s="62"/>
      <c r="F67" s="62"/>
      <c r="G67" s="62"/>
      <c r="H67" s="42"/>
      <c r="I67" s="15"/>
      <c r="J67" s="1" t="s">
        <v>0</v>
      </c>
    </row>
    <row r="68" spans="1:10" ht="15" customHeight="1">
      <c r="A68" s="36" t="s">
        <v>3</v>
      </c>
      <c r="B68" s="37"/>
      <c r="C68" s="37"/>
      <c r="D68" s="38"/>
      <c r="E68" s="62">
        <f>SUM(E66:E67)</f>
        <v>1194</v>
      </c>
      <c r="F68" s="62">
        <f>SUM(F66:F67)</f>
        <v>1176</v>
      </c>
      <c r="G68" s="62">
        <f>F68-E68</f>
        <v>-18</v>
      </c>
      <c r="H68" s="34"/>
      <c r="I68" s="16"/>
    </row>
    <row r="69" spans="1:10" ht="15" customHeight="1">
      <c r="A69" s="39"/>
      <c r="B69" s="40"/>
      <c r="C69" s="40"/>
      <c r="D69" s="41"/>
      <c r="E69" s="62"/>
      <c r="F69" s="62"/>
      <c r="G69" s="62"/>
      <c r="H69" s="42"/>
      <c r="I69" s="15"/>
    </row>
    <row r="70" spans="1:10" ht="15" customHeight="1">
      <c r="A70" s="89" t="s">
        <v>2</v>
      </c>
      <c r="B70" s="90"/>
      <c r="C70" s="90"/>
      <c r="D70" s="91"/>
      <c r="E70" s="62">
        <f>SUM(E26,E36,E40,E44,E52,E56,E60,E64,E68)</f>
        <v>98335970</v>
      </c>
      <c r="F70" s="62">
        <f>SUM(F26,F36,F40,F44,F52,F56,F60,F64,F68)</f>
        <v>98728940</v>
      </c>
      <c r="G70" s="62">
        <f>F70-E70</f>
        <v>392970</v>
      </c>
      <c r="H70" s="34" t="str">
        <f>IF(I70="　","　","区CM")</f>
        <v>　</v>
      </c>
      <c r="I70" s="14" t="str">
        <f>IF(SUMIF(K10:K69,K70,I10:I69)=0,"　",SUMIF(K10:K69,K70,I10:I69))</f>
        <v>　</v>
      </c>
      <c r="J70" s="1" t="s">
        <v>1</v>
      </c>
    </row>
    <row r="71" spans="1:10" ht="15" customHeight="1" thickBot="1">
      <c r="A71" s="92"/>
      <c r="B71" s="93"/>
      <c r="C71" s="93"/>
      <c r="D71" s="94"/>
      <c r="E71" s="88"/>
      <c r="F71" s="88"/>
      <c r="G71" s="88"/>
      <c r="H71" s="35"/>
      <c r="I71" s="13" t="str">
        <f>IF(SUMIF(K10:K69,K71,I10:I69)=0,"　",SUMIF(K10:K69,K71,I10:I69))</f>
        <v>　</v>
      </c>
      <c r="J71" s="1" t="s">
        <v>0</v>
      </c>
    </row>
    <row r="72" spans="1:10">
      <c r="A72" s="12"/>
      <c r="B72" s="12"/>
      <c r="C72" s="12"/>
      <c r="D72" s="12"/>
    </row>
    <row r="73" spans="1:10" ht="18" customHeight="1">
      <c r="F73" s="7"/>
      <c r="G73" s="7"/>
      <c r="H73" s="6"/>
    </row>
    <row r="74" spans="1:10" ht="18" customHeight="1">
      <c r="A74" s="11"/>
      <c r="B74" s="4"/>
      <c r="C74" s="4"/>
      <c r="F74" s="7"/>
      <c r="G74" s="7"/>
      <c r="H74" s="6"/>
    </row>
    <row r="75" spans="1:10" ht="18" customHeight="1">
      <c r="A75" s="5"/>
      <c r="B75" s="4"/>
      <c r="C75" s="4"/>
      <c r="H75" s="3"/>
      <c r="I75" s="3"/>
    </row>
    <row r="76" spans="1:10" ht="18" customHeight="1">
      <c r="A76" s="5"/>
      <c r="B76" s="4"/>
      <c r="C76" s="4"/>
      <c r="H76" s="3"/>
      <c r="I76" s="3"/>
    </row>
    <row r="77" spans="1:10" ht="18" customHeight="1">
      <c r="A77" s="9"/>
      <c r="B77" s="10"/>
      <c r="C77" s="4"/>
      <c r="F77" s="7"/>
      <c r="G77" s="7"/>
      <c r="H77" s="6"/>
    </row>
    <row r="78" spans="1:10" ht="18" customHeight="1">
      <c r="A78" s="9"/>
      <c r="B78" s="8"/>
      <c r="C78" s="4"/>
      <c r="F78" s="7"/>
      <c r="G78" s="7"/>
      <c r="H78" s="6"/>
    </row>
    <row r="79" spans="1:10" ht="18" customHeight="1">
      <c r="A79" s="9"/>
      <c r="B79" s="8"/>
      <c r="C79" s="4"/>
      <c r="F79" s="7"/>
      <c r="G79" s="7"/>
      <c r="H79" s="6"/>
    </row>
    <row r="80" spans="1:10" ht="18" customHeight="1">
      <c r="A80" s="9"/>
      <c r="B80" s="10"/>
      <c r="C80" s="4"/>
      <c r="H80" s="3"/>
      <c r="I80" s="3"/>
    </row>
    <row r="81" spans="1:9" ht="18" customHeight="1">
      <c r="A81" s="9"/>
      <c r="B81" s="8"/>
      <c r="C81" s="4"/>
      <c r="F81" s="7"/>
      <c r="G81" s="7"/>
      <c r="H81" s="6"/>
    </row>
    <row r="82" spans="1:9" ht="18" customHeight="1">
      <c r="A82" s="5"/>
      <c r="B82" s="4"/>
      <c r="C82" s="4"/>
      <c r="H82" s="3"/>
      <c r="I82" s="3"/>
    </row>
    <row r="83" spans="1:9" ht="15" customHeight="1"/>
    <row r="84" spans="1:9" ht="15" customHeight="1"/>
    <row r="85" spans="1:9" ht="15" customHeight="1"/>
    <row r="86" spans="1:9" ht="15" customHeight="1"/>
    <row r="87" spans="1:9" ht="15" customHeight="1"/>
    <row r="88" spans="1:9" ht="15" customHeight="1"/>
    <row r="89" spans="1:9" ht="15" customHeight="1"/>
    <row r="90" spans="1:9" ht="15" customHeight="1"/>
    <row r="91" spans="1:9" ht="15" customHeight="1"/>
    <row r="92" spans="1:9" ht="15" customHeight="1"/>
    <row r="93" spans="1:9" ht="15" customHeight="1"/>
    <row r="94" spans="1:9" ht="15" customHeight="1"/>
    <row r="95" spans="1:9" ht="15" customHeight="1"/>
    <row r="96" spans="1:9" ht="15" customHeight="1"/>
  </sheetData>
  <mergeCells count="219">
    <mergeCell ref="H66:H67"/>
    <mergeCell ref="A68:D69"/>
    <mergeCell ref="E68:E69"/>
    <mergeCell ref="F68:F69"/>
    <mergeCell ref="G68:G69"/>
    <mergeCell ref="H68:H69"/>
    <mergeCell ref="A66:A67"/>
    <mergeCell ref="B66:B67"/>
    <mergeCell ref="H64:H65"/>
    <mergeCell ref="H58:H59"/>
    <mergeCell ref="A60:D61"/>
    <mergeCell ref="E60:E61"/>
    <mergeCell ref="F60:F61"/>
    <mergeCell ref="G60:G61"/>
    <mergeCell ref="H60:H61"/>
    <mergeCell ref="A58:A59"/>
    <mergeCell ref="B58:B59"/>
    <mergeCell ref="C58:C59"/>
    <mergeCell ref="D58:D59"/>
    <mergeCell ref="H52:H53"/>
    <mergeCell ref="A62:A63"/>
    <mergeCell ref="B62:B63"/>
    <mergeCell ref="C62:C63"/>
    <mergeCell ref="D62:D63"/>
    <mergeCell ref="E62:E63"/>
    <mergeCell ref="F54:F55"/>
    <mergeCell ref="G54:G55"/>
    <mergeCell ref="H54:H55"/>
    <mergeCell ref="A54:A55"/>
    <mergeCell ref="B54:B55"/>
    <mergeCell ref="C54:C55"/>
    <mergeCell ref="D54:D55"/>
    <mergeCell ref="E54:E55"/>
    <mergeCell ref="F62:F63"/>
    <mergeCell ref="G62:G63"/>
    <mergeCell ref="H62:H63"/>
    <mergeCell ref="A56:D57"/>
    <mergeCell ref="E56:E57"/>
    <mergeCell ref="F56:F57"/>
    <mergeCell ref="G56:G57"/>
    <mergeCell ref="H56:H57"/>
    <mergeCell ref="F58:F59"/>
    <mergeCell ref="G58:G59"/>
    <mergeCell ref="H44:H45"/>
    <mergeCell ref="A46:C47"/>
    <mergeCell ref="A48:A49"/>
    <mergeCell ref="B48:B49"/>
    <mergeCell ref="C48:C49"/>
    <mergeCell ref="D48:D49"/>
    <mergeCell ref="E48:E49"/>
    <mergeCell ref="F48:F49"/>
    <mergeCell ref="G48:G49"/>
    <mergeCell ref="G70:G71"/>
    <mergeCell ref="A44:D45"/>
    <mergeCell ref="E44:E45"/>
    <mergeCell ref="F44:F45"/>
    <mergeCell ref="G44:G45"/>
    <mergeCell ref="E70:E71"/>
    <mergeCell ref="A50:A51"/>
    <mergeCell ref="B50:B51"/>
    <mergeCell ref="C50:C51"/>
    <mergeCell ref="A70:D71"/>
    <mergeCell ref="A52:D53"/>
    <mergeCell ref="E52:E53"/>
    <mergeCell ref="F52:F53"/>
    <mergeCell ref="G52:G53"/>
    <mergeCell ref="E58:E59"/>
    <mergeCell ref="A64:D65"/>
    <mergeCell ref="E64:E65"/>
    <mergeCell ref="F64:F65"/>
    <mergeCell ref="G64:G65"/>
    <mergeCell ref="C66:C67"/>
    <mergeCell ref="D66:D67"/>
    <mergeCell ref="E66:E67"/>
    <mergeCell ref="F66:F67"/>
    <mergeCell ref="G66:G67"/>
    <mergeCell ref="A42:A43"/>
    <mergeCell ref="B42:B43"/>
    <mergeCell ref="C42:C43"/>
    <mergeCell ref="D42:D43"/>
    <mergeCell ref="E42:E43"/>
    <mergeCell ref="A40:D41"/>
    <mergeCell ref="F40:F41"/>
    <mergeCell ref="F38:F39"/>
    <mergeCell ref="F70:F71"/>
    <mergeCell ref="G38:G39"/>
    <mergeCell ref="H38:H39"/>
    <mergeCell ref="D50:D51"/>
    <mergeCell ref="E50:E51"/>
    <mergeCell ref="A36:D37"/>
    <mergeCell ref="E36:E37"/>
    <mergeCell ref="F36:F37"/>
    <mergeCell ref="G36:G37"/>
    <mergeCell ref="H36:H37"/>
    <mergeCell ref="B38:B39"/>
    <mergeCell ref="C38:C39"/>
    <mergeCell ref="D38:D39"/>
    <mergeCell ref="E38:E39"/>
    <mergeCell ref="G40:G41"/>
    <mergeCell ref="H40:H41"/>
    <mergeCell ref="H48:H49"/>
    <mergeCell ref="F50:F51"/>
    <mergeCell ref="G50:G51"/>
    <mergeCell ref="H50:H51"/>
    <mergeCell ref="F42:F43"/>
    <mergeCell ref="G42:G43"/>
    <mergeCell ref="H42:H43"/>
    <mergeCell ref="A38:A39"/>
    <mergeCell ref="E40:E41"/>
    <mergeCell ref="H32:H33"/>
    <mergeCell ref="A34:A35"/>
    <mergeCell ref="B34:B35"/>
    <mergeCell ref="C34:C35"/>
    <mergeCell ref="D34:D35"/>
    <mergeCell ref="E34:E35"/>
    <mergeCell ref="F34:F35"/>
    <mergeCell ref="G34:G35"/>
    <mergeCell ref="H34:H35"/>
    <mergeCell ref="A32:A33"/>
    <mergeCell ref="F32:F33"/>
    <mergeCell ref="G32:G33"/>
    <mergeCell ref="B32:B33"/>
    <mergeCell ref="C32:C33"/>
    <mergeCell ref="D32:D33"/>
    <mergeCell ref="E32:E33"/>
    <mergeCell ref="H30:H31"/>
    <mergeCell ref="A28:A29"/>
    <mergeCell ref="B28:B29"/>
    <mergeCell ref="C28:C29"/>
    <mergeCell ref="D28:D29"/>
    <mergeCell ref="E28:E29"/>
    <mergeCell ref="F28:F29"/>
    <mergeCell ref="G28:G29"/>
    <mergeCell ref="H28:H29"/>
    <mergeCell ref="A30:A31"/>
    <mergeCell ref="B30:B31"/>
    <mergeCell ref="C30:C31"/>
    <mergeCell ref="D30:D31"/>
    <mergeCell ref="E30:E31"/>
    <mergeCell ref="F30:F31"/>
    <mergeCell ref="G30:G31"/>
    <mergeCell ref="E26:E27"/>
    <mergeCell ref="F26:F27"/>
    <mergeCell ref="G26:G27"/>
    <mergeCell ref="F16:F17"/>
    <mergeCell ref="G16:G17"/>
    <mergeCell ref="A22:A23"/>
    <mergeCell ref="B22:B23"/>
    <mergeCell ref="C22:C23"/>
    <mergeCell ref="D22:D23"/>
    <mergeCell ref="H22:H23"/>
    <mergeCell ref="E22:E23"/>
    <mergeCell ref="F22:F23"/>
    <mergeCell ref="G22:G23"/>
    <mergeCell ref="A24:A25"/>
    <mergeCell ref="B24:B25"/>
    <mergeCell ref="C24:C25"/>
    <mergeCell ref="D24:D25"/>
    <mergeCell ref="H24:H25"/>
    <mergeCell ref="E24:E25"/>
    <mergeCell ref="F24:F25"/>
    <mergeCell ref="G24:G25"/>
    <mergeCell ref="H20:H21"/>
    <mergeCell ref="E20:E21"/>
    <mergeCell ref="F20:F21"/>
    <mergeCell ref="G20:G21"/>
    <mergeCell ref="A18:A19"/>
    <mergeCell ref="B18:B19"/>
    <mergeCell ref="C18:C19"/>
    <mergeCell ref="D18:D19"/>
    <mergeCell ref="H18:H19"/>
    <mergeCell ref="E18:E19"/>
    <mergeCell ref="A20:A21"/>
    <mergeCell ref="B20:B21"/>
    <mergeCell ref="C20:C21"/>
    <mergeCell ref="D20:D21"/>
    <mergeCell ref="F18:F19"/>
    <mergeCell ref="G18:G19"/>
    <mergeCell ref="A14:A15"/>
    <mergeCell ref="B14:B15"/>
    <mergeCell ref="C14:C15"/>
    <mergeCell ref="D14:D15"/>
    <mergeCell ref="H14:H15"/>
    <mergeCell ref="A12:A13"/>
    <mergeCell ref="B12:B13"/>
    <mergeCell ref="A16:A17"/>
    <mergeCell ref="B16:B17"/>
    <mergeCell ref="C16:C17"/>
    <mergeCell ref="D16:D17"/>
    <mergeCell ref="E12:E13"/>
    <mergeCell ref="F12:F13"/>
    <mergeCell ref="G12:G13"/>
    <mergeCell ref="E14:E15"/>
    <mergeCell ref="F14:F15"/>
    <mergeCell ref="G14:G15"/>
    <mergeCell ref="H70:H71"/>
    <mergeCell ref="A26:D27"/>
    <mergeCell ref="H26:H27"/>
    <mergeCell ref="A1:C1"/>
    <mergeCell ref="H1:I1"/>
    <mergeCell ref="A3:C3"/>
    <mergeCell ref="E5:F5"/>
    <mergeCell ref="C6:C7"/>
    <mergeCell ref="D6:D7"/>
    <mergeCell ref="H6:I7"/>
    <mergeCell ref="A10:A11"/>
    <mergeCell ref="B10:B11"/>
    <mergeCell ref="C10:C11"/>
    <mergeCell ref="D10:D11"/>
    <mergeCell ref="H10:H11"/>
    <mergeCell ref="E10:E11"/>
    <mergeCell ref="F10:F11"/>
    <mergeCell ref="G10:G11"/>
    <mergeCell ref="A8:C9"/>
    <mergeCell ref="H16:H17"/>
    <mergeCell ref="E16:E17"/>
    <mergeCell ref="C12:C13"/>
    <mergeCell ref="D12:D13"/>
    <mergeCell ref="H12:H13"/>
  </mergeCells>
  <phoneticPr fontId="3"/>
  <conditionalFormatting sqref="I70">
    <cfRule type="cellIs" dxfId="0" priority="1" stopIfTrue="1" operator="equal">
      <formula>0</formula>
    </cfRule>
  </conditionalFormatting>
  <dataValidations count="3">
    <dataValidation type="list" allowBlank="1" showInputMessage="1" showErrorMessage="1" sqref="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WVO983051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JC7" xr:uid="{1F1750D5-FB16-454E-A7F7-BB9F1F0C78B7}">
      <formula1>"（③ - ①）,（② - ①）"</formula1>
    </dataValidation>
    <dataValidation type="list" allowBlank="1" showInputMessage="1" showErrorMessage="1" sqref="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WVM983051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JA7" xr:uid="{2ADBE1C3-5523-4957-A614-438BAD2709FE}">
      <formula1>"調 整 ③,予 算 案 ②,予 算 ②"</formula1>
    </dataValidation>
    <dataValidation type="list" allowBlank="1" showInputMessage="1" showErrorMessage="1" sqref="JD8:JD25 SZ8:SZ25 ACV8:ACV25 AMR8:AMR25 AWN8:AWN25 BGJ8:BGJ25 BQF8:BQF25 CAB8:CAB25 CJX8:CJX25 CTT8:CTT25 DDP8:DDP25 DNL8:DNL25 DXH8:DXH25 EHD8:EHD25 EQZ8:EQZ25 FAV8:FAV25 FKR8:FKR25 FUN8:FUN25 GEJ8:GEJ25 GOF8:GOF25 GYB8:GYB25 HHX8:HHX25 HRT8:HRT25 IBP8:IBP25 ILL8:ILL25 IVH8:IVH25 JFD8:JFD25 JOZ8:JOZ25 JYV8:JYV25 KIR8:KIR25 KSN8:KSN25 LCJ8:LCJ25 LMF8:LMF25 LWB8:LWB25 MFX8:MFX25 MPT8:MPT25 MZP8:MZP25 NJL8:NJL25 NTH8:NTH25 ODD8:ODD25 OMZ8:OMZ25 OWV8:OWV25 PGR8:PGR25 PQN8:PQN25 QAJ8:QAJ25 QKF8:QKF25 QUB8:QUB25 RDX8:RDX25 RNT8:RNT25 RXP8:RXP25 SHL8:SHL25 SRH8:SRH25 TBD8:TBD25 TKZ8:TKZ25 TUV8:TUV25 UER8:UER25 UON8:UON25 UYJ8:UYJ25 VIF8:VIF25 VSB8:VSB25 WBX8:WBX25 WLT8:WLT25 WVP8:WVP25 WVP983056:WVP983063 H65548:H65549 JD65548:JD65549 SZ65548:SZ65549 ACV65548:ACV65549 AMR65548:AMR65549 AWN65548:AWN65549 BGJ65548:BGJ65549 BQF65548:BQF65549 CAB65548:CAB65549 CJX65548:CJX65549 CTT65548:CTT65549 DDP65548:DDP65549 DNL65548:DNL65549 DXH65548:DXH65549 EHD65548:EHD65549 EQZ65548:EQZ65549 FAV65548:FAV65549 FKR65548:FKR65549 FUN65548:FUN65549 GEJ65548:GEJ65549 GOF65548:GOF65549 GYB65548:GYB65549 HHX65548:HHX65549 HRT65548:HRT65549 IBP65548:IBP65549 ILL65548:ILL65549 IVH65548:IVH65549 JFD65548:JFD65549 JOZ65548:JOZ65549 JYV65548:JYV65549 KIR65548:KIR65549 KSN65548:KSN65549 LCJ65548:LCJ65549 LMF65548:LMF65549 LWB65548:LWB65549 MFX65548:MFX65549 MPT65548:MPT65549 MZP65548:MZP65549 NJL65548:NJL65549 NTH65548:NTH65549 ODD65548:ODD65549 OMZ65548:OMZ65549 OWV65548:OWV65549 PGR65548:PGR65549 PQN65548:PQN65549 QAJ65548:QAJ65549 QKF65548:QKF65549 QUB65548:QUB65549 RDX65548:RDX65549 RNT65548:RNT65549 RXP65548:RXP65549 SHL65548:SHL65549 SRH65548:SRH65549 TBD65548:TBD65549 TKZ65548:TKZ65549 TUV65548:TUV65549 UER65548:UER65549 UON65548:UON65549 UYJ65548:UYJ65549 VIF65548:VIF65549 VSB65548:VSB65549 WBX65548:WBX65549 WLT65548:WLT65549 WVP65548:WVP65549 H131084:H131085 JD131084:JD131085 SZ131084:SZ131085 ACV131084:ACV131085 AMR131084:AMR131085 AWN131084:AWN131085 BGJ131084:BGJ131085 BQF131084:BQF131085 CAB131084:CAB131085 CJX131084:CJX131085 CTT131084:CTT131085 DDP131084:DDP131085 DNL131084:DNL131085 DXH131084:DXH131085 EHD131084:EHD131085 EQZ131084:EQZ131085 FAV131084:FAV131085 FKR131084:FKR131085 FUN131084:FUN131085 GEJ131084:GEJ131085 GOF131084:GOF131085 GYB131084:GYB131085 HHX131084:HHX131085 HRT131084:HRT131085 IBP131084:IBP131085 ILL131084:ILL131085 IVH131084:IVH131085 JFD131084:JFD131085 JOZ131084:JOZ131085 JYV131084:JYV131085 KIR131084:KIR131085 KSN131084:KSN131085 LCJ131084:LCJ131085 LMF131084:LMF131085 LWB131084:LWB131085 MFX131084:MFX131085 MPT131084:MPT131085 MZP131084:MZP131085 NJL131084:NJL131085 NTH131084:NTH131085 ODD131084:ODD131085 OMZ131084:OMZ131085 OWV131084:OWV131085 PGR131084:PGR131085 PQN131084:PQN131085 QAJ131084:QAJ131085 QKF131084:QKF131085 QUB131084:QUB131085 RDX131084:RDX131085 RNT131084:RNT131085 RXP131084:RXP131085 SHL131084:SHL131085 SRH131084:SRH131085 TBD131084:TBD131085 TKZ131084:TKZ131085 TUV131084:TUV131085 UER131084:UER131085 UON131084:UON131085 UYJ131084:UYJ131085 VIF131084:VIF131085 VSB131084:VSB131085 WBX131084:WBX131085 WLT131084:WLT131085 WVP131084:WVP131085 H196620:H196621 JD196620:JD196621 SZ196620:SZ196621 ACV196620:ACV196621 AMR196620:AMR196621 AWN196620:AWN196621 BGJ196620:BGJ196621 BQF196620:BQF196621 CAB196620:CAB196621 CJX196620:CJX196621 CTT196620:CTT196621 DDP196620:DDP196621 DNL196620:DNL196621 DXH196620:DXH196621 EHD196620:EHD196621 EQZ196620:EQZ196621 FAV196620:FAV196621 FKR196620:FKR196621 FUN196620:FUN196621 GEJ196620:GEJ196621 GOF196620:GOF196621 GYB196620:GYB196621 HHX196620:HHX196621 HRT196620:HRT196621 IBP196620:IBP196621 ILL196620:ILL196621 IVH196620:IVH196621 JFD196620:JFD196621 JOZ196620:JOZ196621 JYV196620:JYV196621 KIR196620:KIR196621 KSN196620:KSN196621 LCJ196620:LCJ196621 LMF196620:LMF196621 LWB196620:LWB196621 MFX196620:MFX196621 MPT196620:MPT196621 MZP196620:MZP196621 NJL196620:NJL196621 NTH196620:NTH196621 ODD196620:ODD196621 OMZ196620:OMZ196621 OWV196620:OWV196621 PGR196620:PGR196621 PQN196620:PQN196621 QAJ196620:QAJ196621 QKF196620:QKF196621 QUB196620:QUB196621 RDX196620:RDX196621 RNT196620:RNT196621 RXP196620:RXP196621 SHL196620:SHL196621 SRH196620:SRH196621 TBD196620:TBD196621 TKZ196620:TKZ196621 TUV196620:TUV196621 UER196620:UER196621 UON196620:UON196621 UYJ196620:UYJ196621 VIF196620:VIF196621 VSB196620:VSB196621 WBX196620:WBX196621 WLT196620:WLT196621 WVP196620:WVP196621 H262156:H262157 JD262156:JD262157 SZ262156:SZ262157 ACV262156:ACV262157 AMR262156:AMR262157 AWN262156:AWN262157 BGJ262156:BGJ262157 BQF262156:BQF262157 CAB262156:CAB262157 CJX262156:CJX262157 CTT262156:CTT262157 DDP262156:DDP262157 DNL262156:DNL262157 DXH262156:DXH262157 EHD262156:EHD262157 EQZ262156:EQZ262157 FAV262156:FAV262157 FKR262156:FKR262157 FUN262156:FUN262157 GEJ262156:GEJ262157 GOF262156:GOF262157 GYB262156:GYB262157 HHX262156:HHX262157 HRT262156:HRT262157 IBP262156:IBP262157 ILL262156:ILL262157 IVH262156:IVH262157 JFD262156:JFD262157 JOZ262156:JOZ262157 JYV262156:JYV262157 KIR262156:KIR262157 KSN262156:KSN262157 LCJ262156:LCJ262157 LMF262156:LMF262157 LWB262156:LWB262157 MFX262156:MFX262157 MPT262156:MPT262157 MZP262156:MZP262157 NJL262156:NJL262157 NTH262156:NTH262157 ODD262156:ODD262157 OMZ262156:OMZ262157 OWV262156:OWV262157 PGR262156:PGR262157 PQN262156:PQN262157 QAJ262156:QAJ262157 QKF262156:QKF262157 QUB262156:QUB262157 RDX262156:RDX262157 RNT262156:RNT262157 RXP262156:RXP262157 SHL262156:SHL262157 SRH262156:SRH262157 TBD262156:TBD262157 TKZ262156:TKZ262157 TUV262156:TUV262157 UER262156:UER262157 UON262156:UON262157 UYJ262156:UYJ262157 VIF262156:VIF262157 VSB262156:VSB262157 WBX262156:WBX262157 WLT262156:WLT262157 WVP262156:WVP262157 H327692:H327693 JD327692:JD327693 SZ327692:SZ327693 ACV327692:ACV327693 AMR327692:AMR327693 AWN327692:AWN327693 BGJ327692:BGJ327693 BQF327692:BQF327693 CAB327692:CAB327693 CJX327692:CJX327693 CTT327692:CTT327693 DDP327692:DDP327693 DNL327692:DNL327693 DXH327692:DXH327693 EHD327692:EHD327693 EQZ327692:EQZ327693 FAV327692:FAV327693 FKR327692:FKR327693 FUN327692:FUN327693 GEJ327692:GEJ327693 GOF327692:GOF327693 GYB327692:GYB327693 HHX327692:HHX327693 HRT327692:HRT327693 IBP327692:IBP327693 ILL327692:ILL327693 IVH327692:IVH327693 JFD327692:JFD327693 JOZ327692:JOZ327693 JYV327692:JYV327693 KIR327692:KIR327693 KSN327692:KSN327693 LCJ327692:LCJ327693 LMF327692:LMF327693 LWB327692:LWB327693 MFX327692:MFX327693 MPT327692:MPT327693 MZP327692:MZP327693 NJL327692:NJL327693 NTH327692:NTH327693 ODD327692:ODD327693 OMZ327692:OMZ327693 OWV327692:OWV327693 PGR327692:PGR327693 PQN327692:PQN327693 QAJ327692:QAJ327693 QKF327692:QKF327693 QUB327692:QUB327693 RDX327692:RDX327693 RNT327692:RNT327693 RXP327692:RXP327693 SHL327692:SHL327693 SRH327692:SRH327693 TBD327692:TBD327693 TKZ327692:TKZ327693 TUV327692:TUV327693 UER327692:UER327693 UON327692:UON327693 UYJ327692:UYJ327693 VIF327692:VIF327693 VSB327692:VSB327693 WBX327692:WBX327693 WLT327692:WLT327693 WVP327692:WVP327693 H393228:H393229 JD393228:JD393229 SZ393228:SZ393229 ACV393228:ACV393229 AMR393228:AMR393229 AWN393228:AWN393229 BGJ393228:BGJ393229 BQF393228:BQF393229 CAB393228:CAB393229 CJX393228:CJX393229 CTT393228:CTT393229 DDP393228:DDP393229 DNL393228:DNL393229 DXH393228:DXH393229 EHD393228:EHD393229 EQZ393228:EQZ393229 FAV393228:FAV393229 FKR393228:FKR393229 FUN393228:FUN393229 GEJ393228:GEJ393229 GOF393228:GOF393229 GYB393228:GYB393229 HHX393228:HHX393229 HRT393228:HRT393229 IBP393228:IBP393229 ILL393228:ILL393229 IVH393228:IVH393229 JFD393228:JFD393229 JOZ393228:JOZ393229 JYV393228:JYV393229 KIR393228:KIR393229 KSN393228:KSN393229 LCJ393228:LCJ393229 LMF393228:LMF393229 LWB393228:LWB393229 MFX393228:MFX393229 MPT393228:MPT393229 MZP393228:MZP393229 NJL393228:NJL393229 NTH393228:NTH393229 ODD393228:ODD393229 OMZ393228:OMZ393229 OWV393228:OWV393229 PGR393228:PGR393229 PQN393228:PQN393229 QAJ393228:QAJ393229 QKF393228:QKF393229 QUB393228:QUB393229 RDX393228:RDX393229 RNT393228:RNT393229 RXP393228:RXP393229 SHL393228:SHL393229 SRH393228:SRH393229 TBD393228:TBD393229 TKZ393228:TKZ393229 TUV393228:TUV393229 UER393228:UER393229 UON393228:UON393229 UYJ393228:UYJ393229 VIF393228:VIF393229 VSB393228:VSB393229 WBX393228:WBX393229 WLT393228:WLT393229 WVP393228:WVP393229 H458764:H458765 JD458764:JD458765 SZ458764:SZ458765 ACV458764:ACV458765 AMR458764:AMR458765 AWN458764:AWN458765 BGJ458764:BGJ458765 BQF458764:BQF458765 CAB458764:CAB458765 CJX458764:CJX458765 CTT458764:CTT458765 DDP458764:DDP458765 DNL458764:DNL458765 DXH458764:DXH458765 EHD458764:EHD458765 EQZ458764:EQZ458765 FAV458764:FAV458765 FKR458764:FKR458765 FUN458764:FUN458765 GEJ458764:GEJ458765 GOF458764:GOF458765 GYB458764:GYB458765 HHX458764:HHX458765 HRT458764:HRT458765 IBP458764:IBP458765 ILL458764:ILL458765 IVH458764:IVH458765 JFD458764:JFD458765 JOZ458764:JOZ458765 JYV458764:JYV458765 KIR458764:KIR458765 KSN458764:KSN458765 LCJ458764:LCJ458765 LMF458764:LMF458765 LWB458764:LWB458765 MFX458764:MFX458765 MPT458764:MPT458765 MZP458764:MZP458765 NJL458764:NJL458765 NTH458764:NTH458765 ODD458764:ODD458765 OMZ458764:OMZ458765 OWV458764:OWV458765 PGR458764:PGR458765 PQN458764:PQN458765 QAJ458764:QAJ458765 QKF458764:QKF458765 QUB458764:QUB458765 RDX458764:RDX458765 RNT458764:RNT458765 RXP458764:RXP458765 SHL458764:SHL458765 SRH458764:SRH458765 TBD458764:TBD458765 TKZ458764:TKZ458765 TUV458764:TUV458765 UER458764:UER458765 UON458764:UON458765 UYJ458764:UYJ458765 VIF458764:VIF458765 VSB458764:VSB458765 WBX458764:WBX458765 WLT458764:WLT458765 WVP458764:WVP458765 H524300:H524301 JD524300:JD524301 SZ524300:SZ524301 ACV524300:ACV524301 AMR524300:AMR524301 AWN524300:AWN524301 BGJ524300:BGJ524301 BQF524300:BQF524301 CAB524300:CAB524301 CJX524300:CJX524301 CTT524300:CTT524301 DDP524300:DDP524301 DNL524300:DNL524301 DXH524300:DXH524301 EHD524300:EHD524301 EQZ524300:EQZ524301 FAV524300:FAV524301 FKR524300:FKR524301 FUN524300:FUN524301 GEJ524300:GEJ524301 GOF524300:GOF524301 GYB524300:GYB524301 HHX524300:HHX524301 HRT524300:HRT524301 IBP524300:IBP524301 ILL524300:ILL524301 IVH524300:IVH524301 JFD524300:JFD524301 JOZ524300:JOZ524301 JYV524300:JYV524301 KIR524300:KIR524301 KSN524300:KSN524301 LCJ524300:LCJ524301 LMF524300:LMF524301 LWB524300:LWB524301 MFX524300:MFX524301 MPT524300:MPT524301 MZP524300:MZP524301 NJL524300:NJL524301 NTH524300:NTH524301 ODD524300:ODD524301 OMZ524300:OMZ524301 OWV524300:OWV524301 PGR524300:PGR524301 PQN524300:PQN524301 QAJ524300:QAJ524301 QKF524300:QKF524301 QUB524300:QUB524301 RDX524300:RDX524301 RNT524300:RNT524301 RXP524300:RXP524301 SHL524300:SHL524301 SRH524300:SRH524301 TBD524300:TBD524301 TKZ524300:TKZ524301 TUV524300:TUV524301 UER524300:UER524301 UON524300:UON524301 UYJ524300:UYJ524301 VIF524300:VIF524301 VSB524300:VSB524301 WBX524300:WBX524301 WLT524300:WLT524301 WVP524300:WVP524301 H589836:H589837 JD589836:JD589837 SZ589836:SZ589837 ACV589836:ACV589837 AMR589836:AMR589837 AWN589836:AWN589837 BGJ589836:BGJ589837 BQF589836:BQF589837 CAB589836:CAB589837 CJX589836:CJX589837 CTT589836:CTT589837 DDP589836:DDP589837 DNL589836:DNL589837 DXH589836:DXH589837 EHD589836:EHD589837 EQZ589836:EQZ589837 FAV589836:FAV589837 FKR589836:FKR589837 FUN589836:FUN589837 GEJ589836:GEJ589837 GOF589836:GOF589837 GYB589836:GYB589837 HHX589836:HHX589837 HRT589836:HRT589837 IBP589836:IBP589837 ILL589836:ILL589837 IVH589836:IVH589837 JFD589836:JFD589837 JOZ589836:JOZ589837 JYV589836:JYV589837 KIR589836:KIR589837 KSN589836:KSN589837 LCJ589836:LCJ589837 LMF589836:LMF589837 LWB589836:LWB589837 MFX589836:MFX589837 MPT589836:MPT589837 MZP589836:MZP589837 NJL589836:NJL589837 NTH589836:NTH589837 ODD589836:ODD589837 OMZ589836:OMZ589837 OWV589836:OWV589837 PGR589836:PGR589837 PQN589836:PQN589837 QAJ589836:QAJ589837 QKF589836:QKF589837 QUB589836:QUB589837 RDX589836:RDX589837 RNT589836:RNT589837 RXP589836:RXP589837 SHL589836:SHL589837 SRH589836:SRH589837 TBD589836:TBD589837 TKZ589836:TKZ589837 TUV589836:TUV589837 UER589836:UER589837 UON589836:UON589837 UYJ589836:UYJ589837 VIF589836:VIF589837 VSB589836:VSB589837 WBX589836:WBX589837 WLT589836:WLT589837 WVP589836:WVP589837 H655372:H655373 JD655372:JD655373 SZ655372:SZ655373 ACV655372:ACV655373 AMR655372:AMR655373 AWN655372:AWN655373 BGJ655372:BGJ655373 BQF655372:BQF655373 CAB655372:CAB655373 CJX655372:CJX655373 CTT655372:CTT655373 DDP655372:DDP655373 DNL655372:DNL655373 DXH655372:DXH655373 EHD655372:EHD655373 EQZ655372:EQZ655373 FAV655372:FAV655373 FKR655372:FKR655373 FUN655372:FUN655373 GEJ655372:GEJ655373 GOF655372:GOF655373 GYB655372:GYB655373 HHX655372:HHX655373 HRT655372:HRT655373 IBP655372:IBP655373 ILL655372:ILL655373 IVH655372:IVH655373 JFD655372:JFD655373 JOZ655372:JOZ655373 JYV655372:JYV655373 KIR655372:KIR655373 KSN655372:KSN655373 LCJ655372:LCJ655373 LMF655372:LMF655373 LWB655372:LWB655373 MFX655372:MFX655373 MPT655372:MPT655373 MZP655372:MZP655373 NJL655372:NJL655373 NTH655372:NTH655373 ODD655372:ODD655373 OMZ655372:OMZ655373 OWV655372:OWV655373 PGR655372:PGR655373 PQN655372:PQN655373 QAJ655372:QAJ655373 QKF655372:QKF655373 QUB655372:QUB655373 RDX655372:RDX655373 RNT655372:RNT655373 RXP655372:RXP655373 SHL655372:SHL655373 SRH655372:SRH655373 TBD655372:TBD655373 TKZ655372:TKZ655373 TUV655372:TUV655373 UER655372:UER655373 UON655372:UON655373 UYJ655372:UYJ655373 VIF655372:VIF655373 VSB655372:VSB655373 WBX655372:WBX655373 WLT655372:WLT655373 WVP655372:WVP655373 H720908:H720909 JD720908:JD720909 SZ720908:SZ720909 ACV720908:ACV720909 AMR720908:AMR720909 AWN720908:AWN720909 BGJ720908:BGJ720909 BQF720908:BQF720909 CAB720908:CAB720909 CJX720908:CJX720909 CTT720908:CTT720909 DDP720908:DDP720909 DNL720908:DNL720909 DXH720908:DXH720909 EHD720908:EHD720909 EQZ720908:EQZ720909 FAV720908:FAV720909 FKR720908:FKR720909 FUN720908:FUN720909 GEJ720908:GEJ720909 GOF720908:GOF720909 GYB720908:GYB720909 HHX720908:HHX720909 HRT720908:HRT720909 IBP720908:IBP720909 ILL720908:ILL720909 IVH720908:IVH720909 JFD720908:JFD720909 JOZ720908:JOZ720909 JYV720908:JYV720909 KIR720908:KIR720909 KSN720908:KSN720909 LCJ720908:LCJ720909 LMF720908:LMF720909 LWB720908:LWB720909 MFX720908:MFX720909 MPT720908:MPT720909 MZP720908:MZP720909 NJL720908:NJL720909 NTH720908:NTH720909 ODD720908:ODD720909 OMZ720908:OMZ720909 OWV720908:OWV720909 PGR720908:PGR720909 PQN720908:PQN720909 QAJ720908:QAJ720909 QKF720908:QKF720909 QUB720908:QUB720909 RDX720908:RDX720909 RNT720908:RNT720909 RXP720908:RXP720909 SHL720908:SHL720909 SRH720908:SRH720909 TBD720908:TBD720909 TKZ720908:TKZ720909 TUV720908:TUV720909 UER720908:UER720909 UON720908:UON720909 UYJ720908:UYJ720909 VIF720908:VIF720909 VSB720908:VSB720909 WBX720908:WBX720909 WLT720908:WLT720909 WVP720908:WVP720909 H786444:H786445 JD786444:JD786445 SZ786444:SZ786445 ACV786444:ACV786445 AMR786444:AMR786445 AWN786444:AWN786445 BGJ786444:BGJ786445 BQF786444:BQF786445 CAB786444:CAB786445 CJX786444:CJX786445 CTT786444:CTT786445 DDP786444:DDP786445 DNL786444:DNL786445 DXH786444:DXH786445 EHD786444:EHD786445 EQZ786444:EQZ786445 FAV786444:FAV786445 FKR786444:FKR786445 FUN786444:FUN786445 GEJ786444:GEJ786445 GOF786444:GOF786445 GYB786444:GYB786445 HHX786444:HHX786445 HRT786444:HRT786445 IBP786444:IBP786445 ILL786444:ILL786445 IVH786444:IVH786445 JFD786444:JFD786445 JOZ786444:JOZ786445 JYV786444:JYV786445 KIR786444:KIR786445 KSN786444:KSN786445 LCJ786444:LCJ786445 LMF786444:LMF786445 LWB786444:LWB786445 MFX786444:MFX786445 MPT786444:MPT786445 MZP786444:MZP786445 NJL786444:NJL786445 NTH786444:NTH786445 ODD786444:ODD786445 OMZ786444:OMZ786445 OWV786444:OWV786445 PGR786444:PGR786445 PQN786444:PQN786445 QAJ786444:QAJ786445 QKF786444:QKF786445 QUB786444:QUB786445 RDX786444:RDX786445 RNT786444:RNT786445 RXP786444:RXP786445 SHL786444:SHL786445 SRH786444:SRH786445 TBD786444:TBD786445 TKZ786444:TKZ786445 TUV786444:TUV786445 UER786444:UER786445 UON786444:UON786445 UYJ786444:UYJ786445 VIF786444:VIF786445 VSB786444:VSB786445 WBX786444:WBX786445 WLT786444:WLT786445 WVP786444:WVP786445 H851980:H851981 JD851980:JD851981 SZ851980:SZ851981 ACV851980:ACV851981 AMR851980:AMR851981 AWN851980:AWN851981 BGJ851980:BGJ851981 BQF851980:BQF851981 CAB851980:CAB851981 CJX851980:CJX851981 CTT851980:CTT851981 DDP851980:DDP851981 DNL851980:DNL851981 DXH851980:DXH851981 EHD851980:EHD851981 EQZ851980:EQZ851981 FAV851980:FAV851981 FKR851980:FKR851981 FUN851980:FUN851981 GEJ851980:GEJ851981 GOF851980:GOF851981 GYB851980:GYB851981 HHX851980:HHX851981 HRT851980:HRT851981 IBP851980:IBP851981 ILL851980:ILL851981 IVH851980:IVH851981 JFD851980:JFD851981 JOZ851980:JOZ851981 JYV851980:JYV851981 KIR851980:KIR851981 KSN851980:KSN851981 LCJ851980:LCJ851981 LMF851980:LMF851981 LWB851980:LWB851981 MFX851980:MFX851981 MPT851980:MPT851981 MZP851980:MZP851981 NJL851980:NJL851981 NTH851980:NTH851981 ODD851980:ODD851981 OMZ851980:OMZ851981 OWV851980:OWV851981 PGR851980:PGR851981 PQN851980:PQN851981 QAJ851980:QAJ851981 QKF851980:QKF851981 QUB851980:QUB851981 RDX851980:RDX851981 RNT851980:RNT851981 RXP851980:RXP851981 SHL851980:SHL851981 SRH851980:SRH851981 TBD851980:TBD851981 TKZ851980:TKZ851981 TUV851980:TUV851981 UER851980:UER851981 UON851980:UON851981 UYJ851980:UYJ851981 VIF851980:VIF851981 VSB851980:VSB851981 WBX851980:WBX851981 WLT851980:WLT851981 WVP851980:WVP851981 H917516:H917517 JD917516:JD917517 SZ917516:SZ917517 ACV917516:ACV917517 AMR917516:AMR917517 AWN917516:AWN917517 BGJ917516:BGJ917517 BQF917516:BQF917517 CAB917516:CAB917517 CJX917516:CJX917517 CTT917516:CTT917517 DDP917516:DDP917517 DNL917516:DNL917517 DXH917516:DXH917517 EHD917516:EHD917517 EQZ917516:EQZ917517 FAV917516:FAV917517 FKR917516:FKR917517 FUN917516:FUN917517 GEJ917516:GEJ917517 GOF917516:GOF917517 GYB917516:GYB917517 HHX917516:HHX917517 HRT917516:HRT917517 IBP917516:IBP917517 ILL917516:ILL917517 IVH917516:IVH917517 JFD917516:JFD917517 JOZ917516:JOZ917517 JYV917516:JYV917517 KIR917516:KIR917517 KSN917516:KSN917517 LCJ917516:LCJ917517 LMF917516:LMF917517 LWB917516:LWB917517 MFX917516:MFX917517 MPT917516:MPT917517 MZP917516:MZP917517 NJL917516:NJL917517 NTH917516:NTH917517 ODD917516:ODD917517 OMZ917516:OMZ917517 OWV917516:OWV917517 PGR917516:PGR917517 PQN917516:PQN917517 QAJ917516:QAJ917517 QKF917516:QKF917517 QUB917516:QUB917517 RDX917516:RDX917517 RNT917516:RNT917517 RXP917516:RXP917517 SHL917516:SHL917517 SRH917516:SRH917517 TBD917516:TBD917517 TKZ917516:TKZ917517 TUV917516:TUV917517 UER917516:UER917517 UON917516:UON917517 UYJ917516:UYJ917517 VIF917516:VIF917517 VSB917516:VSB917517 WBX917516:WBX917517 WLT917516:WLT917517 WVP917516:WVP917517 H983052:H983053 JD983052:JD983053 SZ983052:SZ983053 ACV983052:ACV983053 AMR983052:AMR983053 AWN983052:AWN983053 BGJ983052:BGJ983053 BQF983052:BQF983053 CAB983052:CAB983053 CJX983052:CJX983053 CTT983052:CTT983053 DDP983052:DDP983053 DNL983052:DNL983053 DXH983052:DXH983053 EHD983052:EHD983053 EQZ983052:EQZ983053 FAV983052:FAV983053 FKR983052:FKR983053 FUN983052:FUN983053 GEJ983052:GEJ983053 GOF983052:GOF983053 GYB983052:GYB983053 HHX983052:HHX983053 HRT983052:HRT983053 IBP983052:IBP983053 ILL983052:ILL983053 IVH983052:IVH983053 JFD983052:JFD983053 JOZ983052:JOZ983053 JYV983052:JYV983053 KIR983052:KIR983053 KSN983052:KSN983053 LCJ983052:LCJ983053 LMF983052:LMF983053 LWB983052:LWB983053 MFX983052:MFX983053 MPT983052:MPT983053 MZP983052:MZP983053 NJL983052:NJL983053 NTH983052:NTH983053 ODD983052:ODD983053 OMZ983052:OMZ983053 OWV983052:OWV983053 PGR983052:PGR983053 PQN983052:PQN983053 QAJ983052:QAJ983053 QKF983052:QKF983053 QUB983052:QUB983053 RDX983052:RDX983053 RNT983052:RNT983053 RXP983052:RXP983053 SHL983052:SHL983053 SRH983052:SRH983053 TBD983052:TBD983053 TKZ983052:TKZ983053 TUV983052:TUV983053 UER983052:UER983053 UON983052:UON983053 UYJ983052:UYJ983053 VIF983052:VIF983053 VSB983052:VSB983053 WBX983052:WBX983053 WLT983052:WLT983053 WVP983052:WVP983053 H65552:H65559 JD65552:JD65559 SZ65552:SZ65559 ACV65552:ACV65559 AMR65552:AMR65559 AWN65552:AWN65559 BGJ65552:BGJ65559 BQF65552:BQF65559 CAB65552:CAB65559 CJX65552:CJX65559 CTT65552:CTT65559 DDP65552:DDP65559 DNL65552:DNL65559 DXH65552:DXH65559 EHD65552:EHD65559 EQZ65552:EQZ65559 FAV65552:FAV65559 FKR65552:FKR65559 FUN65552:FUN65559 GEJ65552:GEJ65559 GOF65552:GOF65559 GYB65552:GYB65559 HHX65552:HHX65559 HRT65552:HRT65559 IBP65552:IBP65559 ILL65552:ILL65559 IVH65552:IVH65559 JFD65552:JFD65559 JOZ65552:JOZ65559 JYV65552:JYV65559 KIR65552:KIR65559 KSN65552:KSN65559 LCJ65552:LCJ65559 LMF65552:LMF65559 LWB65552:LWB65559 MFX65552:MFX65559 MPT65552:MPT65559 MZP65552:MZP65559 NJL65552:NJL65559 NTH65552:NTH65559 ODD65552:ODD65559 OMZ65552:OMZ65559 OWV65552:OWV65559 PGR65552:PGR65559 PQN65552:PQN65559 QAJ65552:QAJ65559 QKF65552:QKF65559 QUB65552:QUB65559 RDX65552:RDX65559 RNT65552:RNT65559 RXP65552:RXP65559 SHL65552:SHL65559 SRH65552:SRH65559 TBD65552:TBD65559 TKZ65552:TKZ65559 TUV65552:TUV65559 UER65552:UER65559 UON65552:UON65559 UYJ65552:UYJ65559 VIF65552:VIF65559 VSB65552:VSB65559 WBX65552:WBX65559 WLT65552:WLT65559 WVP65552:WVP65559 H131088:H131095 JD131088:JD131095 SZ131088:SZ131095 ACV131088:ACV131095 AMR131088:AMR131095 AWN131088:AWN131095 BGJ131088:BGJ131095 BQF131088:BQF131095 CAB131088:CAB131095 CJX131088:CJX131095 CTT131088:CTT131095 DDP131088:DDP131095 DNL131088:DNL131095 DXH131088:DXH131095 EHD131088:EHD131095 EQZ131088:EQZ131095 FAV131088:FAV131095 FKR131088:FKR131095 FUN131088:FUN131095 GEJ131088:GEJ131095 GOF131088:GOF131095 GYB131088:GYB131095 HHX131088:HHX131095 HRT131088:HRT131095 IBP131088:IBP131095 ILL131088:ILL131095 IVH131088:IVH131095 JFD131088:JFD131095 JOZ131088:JOZ131095 JYV131088:JYV131095 KIR131088:KIR131095 KSN131088:KSN131095 LCJ131088:LCJ131095 LMF131088:LMF131095 LWB131088:LWB131095 MFX131088:MFX131095 MPT131088:MPT131095 MZP131088:MZP131095 NJL131088:NJL131095 NTH131088:NTH131095 ODD131088:ODD131095 OMZ131088:OMZ131095 OWV131088:OWV131095 PGR131088:PGR131095 PQN131088:PQN131095 QAJ131088:QAJ131095 QKF131088:QKF131095 QUB131088:QUB131095 RDX131088:RDX131095 RNT131088:RNT131095 RXP131088:RXP131095 SHL131088:SHL131095 SRH131088:SRH131095 TBD131088:TBD131095 TKZ131088:TKZ131095 TUV131088:TUV131095 UER131088:UER131095 UON131088:UON131095 UYJ131088:UYJ131095 VIF131088:VIF131095 VSB131088:VSB131095 WBX131088:WBX131095 WLT131088:WLT131095 WVP131088:WVP131095 H196624:H196631 JD196624:JD196631 SZ196624:SZ196631 ACV196624:ACV196631 AMR196624:AMR196631 AWN196624:AWN196631 BGJ196624:BGJ196631 BQF196624:BQF196631 CAB196624:CAB196631 CJX196624:CJX196631 CTT196624:CTT196631 DDP196624:DDP196631 DNL196624:DNL196631 DXH196624:DXH196631 EHD196624:EHD196631 EQZ196624:EQZ196631 FAV196624:FAV196631 FKR196624:FKR196631 FUN196624:FUN196631 GEJ196624:GEJ196631 GOF196624:GOF196631 GYB196624:GYB196631 HHX196624:HHX196631 HRT196624:HRT196631 IBP196624:IBP196631 ILL196624:ILL196631 IVH196624:IVH196631 JFD196624:JFD196631 JOZ196624:JOZ196631 JYV196624:JYV196631 KIR196624:KIR196631 KSN196624:KSN196631 LCJ196624:LCJ196631 LMF196624:LMF196631 LWB196624:LWB196631 MFX196624:MFX196631 MPT196624:MPT196631 MZP196624:MZP196631 NJL196624:NJL196631 NTH196624:NTH196631 ODD196624:ODD196631 OMZ196624:OMZ196631 OWV196624:OWV196631 PGR196624:PGR196631 PQN196624:PQN196631 QAJ196624:QAJ196631 QKF196624:QKF196631 QUB196624:QUB196631 RDX196624:RDX196631 RNT196624:RNT196631 RXP196624:RXP196631 SHL196624:SHL196631 SRH196624:SRH196631 TBD196624:TBD196631 TKZ196624:TKZ196631 TUV196624:TUV196631 UER196624:UER196631 UON196624:UON196631 UYJ196624:UYJ196631 VIF196624:VIF196631 VSB196624:VSB196631 WBX196624:WBX196631 WLT196624:WLT196631 WVP196624:WVP196631 H262160:H262167 JD262160:JD262167 SZ262160:SZ262167 ACV262160:ACV262167 AMR262160:AMR262167 AWN262160:AWN262167 BGJ262160:BGJ262167 BQF262160:BQF262167 CAB262160:CAB262167 CJX262160:CJX262167 CTT262160:CTT262167 DDP262160:DDP262167 DNL262160:DNL262167 DXH262160:DXH262167 EHD262160:EHD262167 EQZ262160:EQZ262167 FAV262160:FAV262167 FKR262160:FKR262167 FUN262160:FUN262167 GEJ262160:GEJ262167 GOF262160:GOF262167 GYB262160:GYB262167 HHX262160:HHX262167 HRT262160:HRT262167 IBP262160:IBP262167 ILL262160:ILL262167 IVH262160:IVH262167 JFD262160:JFD262167 JOZ262160:JOZ262167 JYV262160:JYV262167 KIR262160:KIR262167 KSN262160:KSN262167 LCJ262160:LCJ262167 LMF262160:LMF262167 LWB262160:LWB262167 MFX262160:MFX262167 MPT262160:MPT262167 MZP262160:MZP262167 NJL262160:NJL262167 NTH262160:NTH262167 ODD262160:ODD262167 OMZ262160:OMZ262167 OWV262160:OWV262167 PGR262160:PGR262167 PQN262160:PQN262167 QAJ262160:QAJ262167 QKF262160:QKF262167 QUB262160:QUB262167 RDX262160:RDX262167 RNT262160:RNT262167 RXP262160:RXP262167 SHL262160:SHL262167 SRH262160:SRH262167 TBD262160:TBD262167 TKZ262160:TKZ262167 TUV262160:TUV262167 UER262160:UER262167 UON262160:UON262167 UYJ262160:UYJ262167 VIF262160:VIF262167 VSB262160:VSB262167 WBX262160:WBX262167 WLT262160:WLT262167 WVP262160:WVP262167 H327696:H327703 JD327696:JD327703 SZ327696:SZ327703 ACV327696:ACV327703 AMR327696:AMR327703 AWN327696:AWN327703 BGJ327696:BGJ327703 BQF327696:BQF327703 CAB327696:CAB327703 CJX327696:CJX327703 CTT327696:CTT327703 DDP327696:DDP327703 DNL327696:DNL327703 DXH327696:DXH327703 EHD327696:EHD327703 EQZ327696:EQZ327703 FAV327696:FAV327703 FKR327696:FKR327703 FUN327696:FUN327703 GEJ327696:GEJ327703 GOF327696:GOF327703 GYB327696:GYB327703 HHX327696:HHX327703 HRT327696:HRT327703 IBP327696:IBP327703 ILL327696:ILL327703 IVH327696:IVH327703 JFD327696:JFD327703 JOZ327696:JOZ327703 JYV327696:JYV327703 KIR327696:KIR327703 KSN327696:KSN327703 LCJ327696:LCJ327703 LMF327696:LMF327703 LWB327696:LWB327703 MFX327696:MFX327703 MPT327696:MPT327703 MZP327696:MZP327703 NJL327696:NJL327703 NTH327696:NTH327703 ODD327696:ODD327703 OMZ327696:OMZ327703 OWV327696:OWV327703 PGR327696:PGR327703 PQN327696:PQN327703 QAJ327696:QAJ327703 QKF327696:QKF327703 QUB327696:QUB327703 RDX327696:RDX327703 RNT327696:RNT327703 RXP327696:RXP327703 SHL327696:SHL327703 SRH327696:SRH327703 TBD327696:TBD327703 TKZ327696:TKZ327703 TUV327696:TUV327703 UER327696:UER327703 UON327696:UON327703 UYJ327696:UYJ327703 VIF327696:VIF327703 VSB327696:VSB327703 WBX327696:WBX327703 WLT327696:WLT327703 WVP327696:WVP327703 H393232:H393239 JD393232:JD393239 SZ393232:SZ393239 ACV393232:ACV393239 AMR393232:AMR393239 AWN393232:AWN393239 BGJ393232:BGJ393239 BQF393232:BQF393239 CAB393232:CAB393239 CJX393232:CJX393239 CTT393232:CTT393239 DDP393232:DDP393239 DNL393232:DNL393239 DXH393232:DXH393239 EHD393232:EHD393239 EQZ393232:EQZ393239 FAV393232:FAV393239 FKR393232:FKR393239 FUN393232:FUN393239 GEJ393232:GEJ393239 GOF393232:GOF393239 GYB393232:GYB393239 HHX393232:HHX393239 HRT393232:HRT393239 IBP393232:IBP393239 ILL393232:ILL393239 IVH393232:IVH393239 JFD393232:JFD393239 JOZ393232:JOZ393239 JYV393232:JYV393239 KIR393232:KIR393239 KSN393232:KSN393239 LCJ393232:LCJ393239 LMF393232:LMF393239 LWB393232:LWB393239 MFX393232:MFX393239 MPT393232:MPT393239 MZP393232:MZP393239 NJL393232:NJL393239 NTH393232:NTH393239 ODD393232:ODD393239 OMZ393232:OMZ393239 OWV393232:OWV393239 PGR393232:PGR393239 PQN393232:PQN393239 QAJ393232:QAJ393239 QKF393232:QKF393239 QUB393232:QUB393239 RDX393232:RDX393239 RNT393232:RNT393239 RXP393232:RXP393239 SHL393232:SHL393239 SRH393232:SRH393239 TBD393232:TBD393239 TKZ393232:TKZ393239 TUV393232:TUV393239 UER393232:UER393239 UON393232:UON393239 UYJ393232:UYJ393239 VIF393232:VIF393239 VSB393232:VSB393239 WBX393232:WBX393239 WLT393232:WLT393239 WVP393232:WVP393239 H458768:H458775 JD458768:JD458775 SZ458768:SZ458775 ACV458768:ACV458775 AMR458768:AMR458775 AWN458768:AWN458775 BGJ458768:BGJ458775 BQF458768:BQF458775 CAB458768:CAB458775 CJX458768:CJX458775 CTT458768:CTT458775 DDP458768:DDP458775 DNL458768:DNL458775 DXH458768:DXH458775 EHD458768:EHD458775 EQZ458768:EQZ458775 FAV458768:FAV458775 FKR458768:FKR458775 FUN458768:FUN458775 GEJ458768:GEJ458775 GOF458768:GOF458775 GYB458768:GYB458775 HHX458768:HHX458775 HRT458768:HRT458775 IBP458768:IBP458775 ILL458768:ILL458775 IVH458768:IVH458775 JFD458768:JFD458775 JOZ458768:JOZ458775 JYV458768:JYV458775 KIR458768:KIR458775 KSN458768:KSN458775 LCJ458768:LCJ458775 LMF458768:LMF458775 LWB458768:LWB458775 MFX458768:MFX458775 MPT458768:MPT458775 MZP458768:MZP458775 NJL458768:NJL458775 NTH458768:NTH458775 ODD458768:ODD458775 OMZ458768:OMZ458775 OWV458768:OWV458775 PGR458768:PGR458775 PQN458768:PQN458775 QAJ458768:QAJ458775 QKF458768:QKF458775 QUB458768:QUB458775 RDX458768:RDX458775 RNT458768:RNT458775 RXP458768:RXP458775 SHL458768:SHL458775 SRH458768:SRH458775 TBD458768:TBD458775 TKZ458768:TKZ458775 TUV458768:TUV458775 UER458768:UER458775 UON458768:UON458775 UYJ458768:UYJ458775 VIF458768:VIF458775 VSB458768:VSB458775 WBX458768:WBX458775 WLT458768:WLT458775 WVP458768:WVP458775 H524304:H524311 JD524304:JD524311 SZ524304:SZ524311 ACV524304:ACV524311 AMR524304:AMR524311 AWN524304:AWN524311 BGJ524304:BGJ524311 BQF524304:BQF524311 CAB524304:CAB524311 CJX524304:CJX524311 CTT524304:CTT524311 DDP524304:DDP524311 DNL524304:DNL524311 DXH524304:DXH524311 EHD524304:EHD524311 EQZ524304:EQZ524311 FAV524304:FAV524311 FKR524304:FKR524311 FUN524304:FUN524311 GEJ524304:GEJ524311 GOF524304:GOF524311 GYB524304:GYB524311 HHX524304:HHX524311 HRT524304:HRT524311 IBP524304:IBP524311 ILL524304:ILL524311 IVH524304:IVH524311 JFD524304:JFD524311 JOZ524304:JOZ524311 JYV524304:JYV524311 KIR524304:KIR524311 KSN524304:KSN524311 LCJ524304:LCJ524311 LMF524304:LMF524311 LWB524304:LWB524311 MFX524304:MFX524311 MPT524304:MPT524311 MZP524304:MZP524311 NJL524304:NJL524311 NTH524304:NTH524311 ODD524304:ODD524311 OMZ524304:OMZ524311 OWV524304:OWV524311 PGR524304:PGR524311 PQN524304:PQN524311 QAJ524304:QAJ524311 QKF524304:QKF524311 QUB524304:QUB524311 RDX524304:RDX524311 RNT524304:RNT524311 RXP524304:RXP524311 SHL524304:SHL524311 SRH524304:SRH524311 TBD524304:TBD524311 TKZ524304:TKZ524311 TUV524304:TUV524311 UER524304:UER524311 UON524304:UON524311 UYJ524304:UYJ524311 VIF524304:VIF524311 VSB524304:VSB524311 WBX524304:WBX524311 WLT524304:WLT524311 WVP524304:WVP524311 H589840:H589847 JD589840:JD589847 SZ589840:SZ589847 ACV589840:ACV589847 AMR589840:AMR589847 AWN589840:AWN589847 BGJ589840:BGJ589847 BQF589840:BQF589847 CAB589840:CAB589847 CJX589840:CJX589847 CTT589840:CTT589847 DDP589840:DDP589847 DNL589840:DNL589847 DXH589840:DXH589847 EHD589840:EHD589847 EQZ589840:EQZ589847 FAV589840:FAV589847 FKR589840:FKR589847 FUN589840:FUN589847 GEJ589840:GEJ589847 GOF589840:GOF589847 GYB589840:GYB589847 HHX589840:HHX589847 HRT589840:HRT589847 IBP589840:IBP589847 ILL589840:ILL589847 IVH589840:IVH589847 JFD589840:JFD589847 JOZ589840:JOZ589847 JYV589840:JYV589847 KIR589840:KIR589847 KSN589840:KSN589847 LCJ589840:LCJ589847 LMF589840:LMF589847 LWB589840:LWB589847 MFX589840:MFX589847 MPT589840:MPT589847 MZP589840:MZP589847 NJL589840:NJL589847 NTH589840:NTH589847 ODD589840:ODD589847 OMZ589840:OMZ589847 OWV589840:OWV589847 PGR589840:PGR589847 PQN589840:PQN589847 QAJ589840:QAJ589847 QKF589840:QKF589847 QUB589840:QUB589847 RDX589840:RDX589847 RNT589840:RNT589847 RXP589840:RXP589847 SHL589840:SHL589847 SRH589840:SRH589847 TBD589840:TBD589847 TKZ589840:TKZ589847 TUV589840:TUV589847 UER589840:UER589847 UON589840:UON589847 UYJ589840:UYJ589847 VIF589840:VIF589847 VSB589840:VSB589847 WBX589840:WBX589847 WLT589840:WLT589847 WVP589840:WVP589847 H655376:H655383 JD655376:JD655383 SZ655376:SZ655383 ACV655376:ACV655383 AMR655376:AMR655383 AWN655376:AWN655383 BGJ655376:BGJ655383 BQF655376:BQF655383 CAB655376:CAB655383 CJX655376:CJX655383 CTT655376:CTT655383 DDP655376:DDP655383 DNL655376:DNL655383 DXH655376:DXH655383 EHD655376:EHD655383 EQZ655376:EQZ655383 FAV655376:FAV655383 FKR655376:FKR655383 FUN655376:FUN655383 GEJ655376:GEJ655383 GOF655376:GOF655383 GYB655376:GYB655383 HHX655376:HHX655383 HRT655376:HRT655383 IBP655376:IBP655383 ILL655376:ILL655383 IVH655376:IVH655383 JFD655376:JFD655383 JOZ655376:JOZ655383 JYV655376:JYV655383 KIR655376:KIR655383 KSN655376:KSN655383 LCJ655376:LCJ655383 LMF655376:LMF655383 LWB655376:LWB655383 MFX655376:MFX655383 MPT655376:MPT655383 MZP655376:MZP655383 NJL655376:NJL655383 NTH655376:NTH655383 ODD655376:ODD655383 OMZ655376:OMZ655383 OWV655376:OWV655383 PGR655376:PGR655383 PQN655376:PQN655383 QAJ655376:QAJ655383 QKF655376:QKF655383 QUB655376:QUB655383 RDX655376:RDX655383 RNT655376:RNT655383 RXP655376:RXP655383 SHL655376:SHL655383 SRH655376:SRH655383 TBD655376:TBD655383 TKZ655376:TKZ655383 TUV655376:TUV655383 UER655376:UER655383 UON655376:UON655383 UYJ655376:UYJ655383 VIF655376:VIF655383 VSB655376:VSB655383 WBX655376:WBX655383 WLT655376:WLT655383 WVP655376:WVP655383 H720912:H720919 JD720912:JD720919 SZ720912:SZ720919 ACV720912:ACV720919 AMR720912:AMR720919 AWN720912:AWN720919 BGJ720912:BGJ720919 BQF720912:BQF720919 CAB720912:CAB720919 CJX720912:CJX720919 CTT720912:CTT720919 DDP720912:DDP720919 DNL720912:DNL720919 DXH720912:DXH720919 EHD720912:EHD720919 EQZ720912:EQZ720919 FAV720912:FAV720919 FKR720912:FKR720919 FUN720912:FUN720919 GEJ720912:GEJ720919 GOF720912:GOF720919 GYB720912:GYB720919 HHX720912:HHX720919 HRT720912:HRT720919 IBP720912:IBP720919 ILL720912:ILL720919 IVH720912:IVH720919 JFD720912:JFD720919 JOZ720912:JOZ720919 JYV720912:JYV720919 KIR720912:KIR720919 KSN720912:KSN720919 LCJ720912:LCJ720919 LMF720912:LMF720919 LWB720912:LWB720919 MFX720912:MFX720919 MPT720912:MPT720919 MZP720912:MZP720919 NJL720912:NJL720919 NTH720912:NTH720919 ODD720912:ODD720919 OMZ720912:OMZ720919 OWV720912:OWV720919 PGR720912:PGR720919 PQN720912:PQN720919 QAJ720912:QAJ720919 QKF720912:QKF720919 QUB720912:QUB720919 RDX720912:RDX720919 RNT720912:RNT720919 RXP720912:RXP720919 SHL720912:SHL720919 SRH720912:SRH720919 TBD720912:TBD720919 TKZ720912:TKZ720919 TUV720912:TUV720919 UER720912:UER720919 UON720912:UON720919 UYJ720912:UYJ720919 VIF720912:VIF720919 VSB720912:VSB720919 WBX720912:WBX720919 WLT720912:WLT720919 WVP720912:WVP720919 H786448:H786455 JD786448:JD786455 SZ786448:SZ786455 ACV786448:ACV786455 AMR786448:AMR786455 AWN786448:AWN786455 BGJ786448:BGJ786455 BQF786448:BQF786455 CAB786448:CAB786455 CJX786448:CJX786455 CTT786448:CTT786455 DDP786448:DDP786455 DNL786448:DNL786455 DXH786448:DXH786455 EHD786448:EHD786455 EQZ786448:EQZ786455 FAV786448:FAV786455 FKR786448:FKR786455 FUN786448:FUN786455 GEJ786448:GEJ786455 GOF786448:GOF786455 GYB786448:GYB786455 HHX786448:HHX786455 HRT786448:HRT786455 IBP786448:IBP786455 ILL786448:ILL786455 IVH786448:IVH786455 JFD786448:JFD786455 JOZ786448:JOZ786455 JYV786448:JYV786455 KIR786448:KIR786455 KSN786448:KSN786455 LCJ786448:LCJ786455 LMF786448:LMF786455 LWB786448:LWB786455 MFX786448:MFX786455 MPT786448:MPT786455 MZP786448:MZP786455 NJL786448:NJL786455 NTH786448:NTH786455 ODD786448:ODD786455 OMZ786448:OMZ786455 OWV786448:OWV786455 PGR786448:PGR786455 PQN786448:PQN786455 QAJ786448:QAJ786455 QKF786448:QKF786455 QUB786448:QUB786455 RDX786448:RDX786455 RNT786448:RNT786455 RXP786448:RXP786455 SHL786448:SHL786455 SRH786448:SRH786455 TBD786448:TBD786455 TKZ786448:TKZ786455 TUV786448:TUV786455 UER786448:UER786455 UON786448:UON786455 UYJ786448:UYJ786455 VIF786448:VIF786455 VSB786448:VSB786455 WBX786448:WBX786455 WLT786448:WLT786455 WVP786448:WVP786455 H851984:H851991 JD851984:JD851991 SZ851984:SZ851991 ACV851984:ACV851991 AMR851984:AMR851991 AWN851984:AWN851991 BGJ851984:BGJ851991 BQF851984:BQF851991 CAB851984:CAB851991 CJX851984:CJX851991 CTT851984:CTT851991 DDP851984:DDP851991 DNL851984:DNL851991 DXH851984:DXH851991 EHD851984:EHD851991 EQZ851984:EQZ851991 FAV851984:FAV851991 FKR851984:FKR851991 FUN851984:FUN851991 GEJ851984:GEJ851991 GOF851984:GOF851991 GYB851984:GYB851991 HHX851984:HHX851991 HRT851984:HRT851991 IBP851984:IBP851991 ILL851984:ILL851991 IVH851984:IVH851991 JFD851984:JFD851991 JOZ851984:JOZ851991 JYV851984:JYV851991 KIR851984:KIR851991 KSN851984:KSN851991 LCJ851984:LCJ851991 LMF851984:LMF851991 LWB851984:LWB851991 MFX851984:MFX851991 MPT851984:MPT851991 MZP851984:MZP851991 NJL851984:NJL851991 NTH851984:NTH851991 ODD851984:ODD851991 OMZ851984:OMZ851991 OWV851984:OWV851991 PGR851984:PGR851991 PQN851984:PQN851991 QAJ851984:QAJ851991 QKF851984:QKF851991 QUB851984:QUB851991 RDX851984:RDX851991 RNT851984:RNT851991 RXP851984:RXP851991 SHL851984:SHL851991 SRH851984:SRH851991 TBD851984:TBD851991 TKZ851984:TKZ851991 TUV851984:TUV851991 UER851984:UER851991 UON851984:UON851991 UYJ851984:UYJ851991 VIF851984:VIF851991 VSB851984:VSB851991 WBX851984:WBX851991 WLT851984:WLT851991 WVP851984:WVP851991 H917520:H917527 JD917520:JD917527 SZ917520:SZ917527 ACV917520:ACV917527 AMR917520:AMR917527 AWN917520:AWN917527 BGJ917520:BGJ917527 BQF917520:BQF917527 CAB917520:CAB917527 CJX917520:CJX917527 CTT917520:CTT917527 DDP917520:DDP917527 DNL917520:DNL917527 DXH917520:DXH917527 EHD917520:EHD917527 EQZ917520:EQZ917527 FAV917520:FAV917527 FKR917520:FKR917527 FUN917520:FUN917527 GEJ917520:GEJ917527 GOF917520:GOF917527 GYB917520:GYB917527 HHX917520:HHX917527 HRT917520:HRT917527 IBP917520:IBP917527 ILL917520:ILL917527 IVH917520:IVH917527 JFD917520:JFD917527 JOZ917520:JOZ917527 JYV917520:JYV917527 KIR917520:KIR917527 KSN917520:KSN917527 LCJ917520:LCJ917527 LMF917520:LMF917527 LWB917520:LWB917527 MFX917520:MFX917527 MPT917520:MPT917527 MZP917520:MZP917527 NJL917520:NJL917527 NTH917520:NTH917527 ODD917520:ODD917527 OMZ917520:OMZ917527 OWV917520:OWV917527 PGR917520:PGR917527 PQN917520:PQN917527 QAJ917520:QAJ917527 QKF917520:QKF917527 QUB917520:QUB917527 RDX917520:RDX917527 RNT917520:RNT917527 RXP917520:RXP917527 SHL917520:SHL917527 SRH917520:SRH917527 TBD917520:TBD917527 TKZ917520:TKZ917527 TUV917520:TUV917527 UER917520:UER917527 UON917520:UON917527 UYJ917520:UYJ917527 VIF917520:VIF917527 VSB917520:VSB917527 WBX917520:WBX917527 WLT917520:WLT917527 WVP917520:WVP917527 H983056:H983063 JD983056:JD983063 SZ983056:SZ983063 ACV983056:ACV983063 AMR983056:AMR983063 AWN983056:AWN983063 BGJ983056:BGJ983063 BQF983056:BQF983063 CAB983056:CAB983063 CJX983056:CJX983063 CTT983056:CTT983063 DDP983056:DDP983063 DNL983056:DNL983063 DXH983056:DXH983063 EHD983056:EHD983063 EQZ983056:EQZ983063 FAV983056:FAV983063 FKR983056:FKR983063 FUN983056:FUN983063 GEJ983056:GEJ983063 GOF983056:GOF983063 GYB983056:GYB983063 HHX983056:HHX983063 HRT983056:HRT983063 IBP983056:IBP983063 ILL983056:ILL983063 IVH983056:IVH983063 JFD983056:JFD983063 JOZ983056:JOZ983063 JYV983056:JYV983063 KIR983056:KIR983063 KSN983056:KSN983063 LCJ983056:LCJ983063 LMF983056:LMF983063 LWB983056:LWB983063 MFX983056:MFX983063 MPT983056:MPT983063 MZP983056:MZP983063 NJL983056:NJL983063 NTH983056:NTH983063 ODD983056:ODD983063 OMZ983056:OMZ983063 OWV983056:OWV983063 PGR983056:PGR983063 PQN983056:PQN983063 QAJ983056:QAJ983063 QKF983056:QKF983063 QUB983056:QUB983063 RDX983056:RDX983063 RNT983056:RNT983063 RXP983056:RXP983063 SHL983056:SHL983063 SRH983056:SRH983063 TBD983056:TBD983063 TKZ983056:TKZ983063 TUV983056:TUV983063 UER983056:UER983063 UON983056:UON983063 UYJ983056:UYJ983063 VIF983056:VIF983063 VSB983056:VSB983063 WBX983056:WBX983063 WLT983056:WLT983063 H38:H39 JD28:JD35 SZ28:SZ35 ACV28:ACV35 AMR28:AMR35 AWN28:AWN35 BGJ28:BGJ35 BQF28:BQF35 CAB28:CAB35 CJX28:CJX35 CTT28:CTT35 DDP28:DDP35 DNL28:DNL35 DXH28:DXH35 EHD28:EHD35 EQZ28:EQZ35 FAV28:FAV35 FKR28:FKR35 FUN28:FUN35 GEJ28:GEJ35 GOF28:GOF35 GYB28:GYB35 HHX28:HHX35 HRT28:HRT35 IBP28:IBP35 ILL28:ILL35 IVH28:IVH35 JFD28:JFD35 JOZ28:JOZ35 JYV28:JYV35 KIR28:KIR35 KSN28:KSN35 LCJ28:LCJ35 LMF28:LMF35 LWB28:LWB35 MFX28:MFX35 MPT28:MPT35 MZP28:MZP35 NJL28:NJL35 NTH28:NTH35 ODD28:ODD35 OMZ28:OMZ35 OWV28:OWV35 PGR28:PGR35 PQN28:PQN35 QAJ28:QAJ35 QKF28:QKF35 QUB28:QUB35 RDX28:RDX35 RNT28:RNT35 RXP28:RXP35 SHL28:SHL35 SRH28:SRH35 TBD28:TBD35 TKZ28:TKZ35 TUV28:TUV35 UER28:UER35 UON28:UON35 UYJ28:UYJ35 VIF28:VIF35 VSB28:VSB35 WBX28:WBX35 WLT28:WLT35 WVP28:WVP35 H28:H35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42:H43 JD38:JD39 SZ38:SZ39 ACV38:ACV39 AMR38:AMR39 AWN38:AWN39 BGJ38:BGJ39 BQF38:BQF39 CAB38:CAB39 CJX38:CJX39 CTT38:CTT39 DDP38:DDP39 DNL38:DNL39 DXH38:DXH39 EHD38:EHD39 EQZ38:EQZ39 FAV38:FAV39 FKR38:FKR39 FUN38:FUN39 GEJ38:GEJ39 GOF38:GOF39 GYB38:GYB39 HHX38:HHX39 HRT38:HRT39 IBP38:IBP39 ILL38:ILL39 IVH38:IVH39 JFD38:JFD39 JOZ38:JOZ39 JYV38:JYV39 KIR38:KIR39 KSN38:KSN39 LCJ38:LCJ39 LMF38:LMF39 LWB38:LWB39 MFX38:MFX39 MPT38:MPT39 MZP38:MZP39 NJL38:NJL39 NTH38:NTH39 ODD38:ODD39 OMZ38:OMZ39 OWV38:OWV39 PGR38:PGR39 PQN38:PQN39 QAJ38:QAJ39 QKF38:QKF39 QUB38:QUB39 RDX38:RDX39 RNT38:RNT39 RXP38:RXP39 SHL38:SHL39 SRH38:SRH39 TBD38:TBD39 TKZ38:TKZ39 TUV38:TUV39 UER38:UER39 UON38:UON39 UYJ38:UYJ39 VIF38:VIF39 VSB38:VSB39 WBX38:WBX39 WLT38:WLT39 WVP38:WVP39 H10:H25 JD46:JD51 SZ46:SZ51 ACV46:ACV51 AMR46:AMR51 AWN46:AWN51 BGJ46:BGJ51 BQF46:BQF51 CAB46:CAB51 CJX46:CJX51 CTT46:CTT51 DDP46:DDP51 DNL46:DNL51 DXH46:DXH51 EHD46:EHD51 EQZ46:EQZ51 FAV46:FAV51 FKR46:FKR51 FUN46:FUN51 GEJ46:GEJ51 GOF46:GOF51 GYB46:GYB51 HHX46:HHX51 HRT46:HRT51 IBP46:IBP51 ILL46:ILL51 IVH46:IVH51 JFD46:JFD51 JOZ46:JOZ51 JYV46:JYV51 KIR46:KIR51 KSN46:KSN51 LCJ46:LCJ51 LMF46:LMF51 LWB46:LWB51 MFX46:MFX51 MPT46:MPT51 MZP46:MZP51 NJL46:NJL51 NTH46:NTH51 ODD46:ODD51 OMZ46:OMZ51 OWV46:OWV51 PGR46:PGR51 PQN46:PQN51 QAJ46:QAJ51 QKF46:QKF51 QUB46:QUB51 RDX46:RDX51 RNT46:RNT51 RXP46:RXP51 SHL46:SHL51 SRH46:SRH51 TBD46:TBD51 TKZ46:TKZ51 TUV46:TUV51 UER46:UER51 UON46:UON51 UYJ46:UYJ51 VIF46:VIF51 VSB46:VSB51 WBX46:WBX51 WLT46:WLT51 WVP46:WVP51 H58:H59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54:H55 JD66:JD67 SZ66:SZ67 ACV66:ACV67 AMR66:AMR67 AWN66:AWN67 BGJ66:BGJ67 BQF66:BQF67 CAB66:CAB67 CJX66:CJX67 CTT66:CTT67 DDP66:DDP67 DNL66:DNL67 DXH66:DXH67 EHD66:EHD67 EQZ66:EQZ67 FAV66:FAV67 FKR66:FKR67 FUN66:FUN67 GEJ66:GEJ67 GOF66:GOF67 GYB66:GYB67 HHX66:HHX67 HRT66:HRT67 IBP66:IBP67 ILL66:ILL67 IVH66:IVH67 JFD66:JFD67 JOZ66:JOZ67 JYV66:JYV67 KIR66:KIR67 KSN66:KSN67 LCJ66:LCJ67 LMF66:LMF67 LWB66:LWB67 MFX66:MFX67 MPT66:MPT67 MZP66:MZP67 NJL66:NJL67 NTH66:NTH67 ODD66:ODD67 OMZ66:OMZ67 OWV66:OWV67 PGR66:PGR67 PQN66:PQN67 QAJ66:QAJ67 QKF66:QKF67 QUB66:QUB67 RDX66:RDX67 RNT66:RNT67 RXP66:RXP67 SHL66:SHL67 SRH66:SRH67 TBD66:TBD67 TKZ66:TKZ67 TUV66:TUV67 UER66:UER67 UON66:UON67 UYJ66:UYJ67 VIF66:VIF67 VSB66:VSB67 WBX66:WBX67 WLT66:WLT67 WVP66:WVP67 H66:H67 JD58:JD59 SZ58:SZ59 ACV58:ACV59 AMR58:AMR59 AWN58:AWN59 BGJ58:BGJ59 BQF58:BQF59 CAB58:CAB59 CJX58:CJX59 CTT58:CTT59 DDP58:DDP59 DNL58:DNL59 DXH58:DXH59 EHD58:EHD59 EQZ58:EQZ59 FAV58:FAV59 FKR58:FKR59 FUN58:FUN59 GEJ58:GEJ59 GOF58:GOF59 GYB58:GYB59 HHX58:HHX59 HRT58:HRT59 IBP58:IBP59 ILL58:ILL59 IVH58:IVH59 JFD58:JFD59 JOZ58:JOZ59 JYV58:JYV59 KIR58:KIR59 KSN58:KSN59 LCJ58:LCJ59 LMF58:LMF59 LWB58:LWB59 MFX58:MFX59 MPT58:MPT59 MZP58:MZP59 NJL58:NJL59 NTH58:NTH59 ODD58:ODD59 OMZ58:OMZ59 OWV58:OWV59 PGR58:PGR59 PQN58:PQN59 QAJ58:QAJ59 QKF58:QKF59 QUB58:QUB59 RDX58:RDX59 RNT58:RNT59 RXP58:RXP59 SHL58:SHL59 SRH58:SRH59 TBD58:TBD59 TKZ58:TKZ59 TUV58:TUV59 UER58:UER59 UON58:UON59 UYJ58:UYJ59 VIF58:VIF59 VSB58:VSB59 WBX58:WBX59 WLT58:WLT59 WVP58:WVP59 H48:H51 H62:H63 JD62:JD63 SZ62:SZ63 ACV62:ACV63 AMR62:AMR63 AWN62:AWN63 BGJ62:BGJ63 BQF62:BQF63 CAB62:CAB63 CJX62:CJX63 CTT62:CTT63 DDP62:DDP63 DNL62:DNL63 DXH62:DXH63 EHD62:EHD63 EQZ62:EQZ63 FAV62:FAV63 FKR62:FKR63 FUN62:FUN63 GEJ62:GEJ63 GOF62:GOF63 GYB62:GYB63 HHX62:HHX63 HRT62:HRT63 IBP62:IBP63 ILL62:ILL63 IVH62:IVH63 JFD62:JFD63 JOZ62:JOZ63 JYV62:JYV63 KIR62:KIR63 KSN62:KSN63 LCJ62:LCJ63 LMF62:LMF63 LWB62:LWB63 MFX62:MFX63 MPT62:MPT63 MZP62:MZP63 NJL62:NJL63 NTH62:NTH63 ODD62:ODD63 OMZ62:OMZ63 OWV62:OWV63 PGR62:PGR63 PQN62:PQN63 QAJ62:QAJ63 QKF62:QKF63 QUB62:QUB63 RDX62:RDX63 RNT62:RNT63 RXP62:RXP63 SHL62:SHL63 SRH62:SRH63 TBD62:TBD63 TKZ62:TKZ63 TUV62:TUV63 UER62:UER63 UON62:UON63 UYJ62:UYJ63 VIF62:VIF63 VSB62:VSB63 WBX62:WBX63 WLT62:WLT63 WVP62:WVP63" xr:uid="{3012C7C4-79EE-467C-AB8A-0A505B8ADC5B}">
      <formula1>"　　,区ＣＭ"</formula1>
    </dataValidation>
  </dataValidations>
  <pageMargins left="0.62992125984251968" right="0.51181102362204722" top="0.62992125984251968" bottom="0.51181102362204722" header="0.31496062992125984" footer="0.31496062992125984"/>
  <pageSetup paperSize="9" scale="69" orientation="portrait" cellComments="asDisplayed"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予算事業一覧</vt:lpstr>
      <vt:lpstr>予算事業一覧!Print_Area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2025-12-12T02:53:35Z</dcterms:created>
  <dcterms:modified xsi:type="dcterms:W3CDTF">2025-12-17T08:17:53Z</dcterms:modified>
</cp:coreProperties>
</file>