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93E6373-404B-4097-85CB-0E96D0F66091}" xr6:coauthVersionLast="47" xr6:coauthVersionMax="47" xr10:uidLastSave="{00000000-0000-0000-0000-000000000000}"/>
  <bookViews>
    <workbookView xWindow="1980" yWindow="36" windowWidth="20340" windowHeight="12240" tabRatio="885" xr2:uid="{00000000-000D-0000-FFFF-FFFF00000000}"/>
  </bookViews>
  <sheets>
    <sheet name="提案書評価表" sheetId="24" r:id="rId1"/>
    <sheet name="配点計算" sheetId="25" state="hidden" r:id="rId2"/>
  </sheets>
  <definedNames>
    <definedName name="_xlnm._FilterDatabase" localSheetId="0" hidden="1">提案書評価表!$A$4:$O$19</definedName>
    <definedName name="_xlnm._FilterDatabase" localSheetId="1" hidden="1">配点計算!$A$4:$O$22</definedName>
    <definedName name="Excel_BuiltIn__FilterDatabase_1">#REF!</definedName>
    <definedName name="_xlnm.Print_Area" localSheetId="0">提案書評価表!$A$1:$Q$22</definedName>
    <definedName name="_xlnm.Print_Area" localSheetId="1">配点計算!$A$1:$R$22</definedName>
    <definedName name="_xlnm.Print_Titles" localSheetId="0">提案書評価表!$3:$4</definedName>
    <definedName name="_xlnm.Print_Titles" localSheetId="1">配点計算!$3:$4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 i="24" l="1"/>
  <c r="M19" i="24"/>
  <c r="N19" i="24" s="1"/>
  <c r="M18" i="24"/>
  <c r="N18" i="24" s="1"/>
  <c r="M17" i="24"/>
  <c r="N17" i="24" s="1"/>
  <c r="M16" i="24"/>
  <c r="M15" i="24"/>
  <c r="M14" i="24"/>
  <c r="M13" i="24"/>
  <c r="N13" i="24" s="1"/>
  <c r="M12" i="24"/>
  <c r="N12" i="24" s="1"/>
  <c r="M11" i="24"/>
  <c r="N11" i="24" s="1"/>
  <c r="M10" i="24"/>
  <c r="M9" i="24"/>
  <c r="M8" i="24"/>
  <c r="N7" i="24"/>
  <c r="M7" i="24"/>
  <c r="M6" i="24"/>
  <c r="M5" i="24"/>
  <c r="N5" i="24" s="1"/>
  <c r="N18" i="25" l="1"/>
  <c r="O18" i="25" s="1"/>
  <c r="W18" i="25" l="1"/>
  <c r="M20" i="24" l="1"/>
  <c r="Q21" i="25" l="1"/>
  <c r="N19" i="25"/>
  <c r="N17" i="25"/>
  <c r="N16" i="25"/>
  <c r="N15" i="25"/>
  <c r="W15" i="25" s="1"/>
  <c r="N14" i="25"/>
  <c r="W14" i="25" s="1"/>
  <c r="N13" i="25"/>
  <c r="W13" i="25" s="1"/>
  <c r="N12" i="25"/>
  <c r="N11" i="25"/>
  <c r="N10" i="25"/>
  <c r="W10" i="25" s="1"/>
  <c r="N9" i="25"/>
  <c r="W9" i="25" s="1"/>
  <c r="N8" i="25"/>
  <c r="W8" i="25" s="1"/>
  <c r="N7" i="25"/>
  <c r="N6" i="25"/>
  <c r="U6" i="25" s="1"/>
  <c r="N5" i="25"/>
  <c r="W5" i="25" l="1"/>
  <c r="O5" i="25"/>
  <c r="O19" i="25"/>
  <c r="W19" i="25"/>
  <c r="W17" i="25"/>
  <c r="O17" i="25"/>
  <c r="O16" i="25"/>
  <c r="W16" i="25"/>
  <c r="W7" i="25"/>
  <c r="O7" i="25"/>
  <c r="O12" i="25"/>
  <c r="U12" i="25"/>
  <c r="O11" i="25"/>
  <c r="U11" i="25"/>
  <c r="O13" i="25"/>
  <c r="N20" i="25"/>
  <c r="W20" i="25" l="1"/>
  <c r="U20" i="25"/>
  <c r="O20" i="25"/>
  <c r="Q5" i="25"/>
  <c r="Q20" i="25" s="1"/>
  <c r="Q22" i="25" s="1"/>
  <c r="R21" i="25" s="1"/>
  <c r="X20" i="25" l="1"/>
  <c r="U21" i="25"/>
  <c r="W21" i="25"/>
  <c r="P11" i="25"/>
  <c r="P19" i="25"/>
  <c r="P7" i="25"/>
  <c r="P18" i="25"/>
  <c r="P17" i="25"/>
  <c r="P16" i="25"/>
  <c r="P13" i="25"/>
  <c r="P5" i="25"/>
  <c r="P12" i="25"/>
  <c r="R5" i="25"/>
  <c r="R20" i="25" s="1"/>
  <c r="R22" i="25" s="1"/>
  <c r="P21" i="24"/>
  <c r="X21" i="25" l="1"/>
  <c r="P20" i="25"/>
  <c r="P5" i="24" l="1"/>
  <c r="P20" i="24" s="1"/>
  <c r="P22" i="24" s="1"/>
  <c r="N20" i="24"/>
  <c r="O11" i="24" l="1"/>
  <c r="O19" i="24"/>
  <c r="O17" i="24"/>
  <c r="O16" i="24"/>
  <c r="O18" i="24"/>
  <c r="O13" i="24"/>
  <c r="O7" i="24"/>
  <c r="O12" i="24"/>
  <c r="O5" i="24"/>
  <c r="Q21" i="24"/>
  <c r="Q5" i="24"/>
  <c r="Q20" i="24" s="1"/>
  <c r="Q22" i="24" l="1"/>
  <c r="O20" i="24"/>
</calcChain>
</file>

<file path=xl/sharedStrings.xml><?xml version="1.0" encoding="utf-8"?>
<sst xmlns="http://schemas.openxmlformats.org/spreadsheetml/2006/main" count="271" uniqueCount="125">
  <si>
    <t>評価点</t>
    <rPh sb="0" eb="2">
      <t>ヒョウカ</t>
    </rPh>
    <rPh sb="2" eb="3">
      <t>テン</t>
    </rPh>
    <phoneticPr fontId="4"/>
  </si>
  <si>
    <t>評価項目</t>
    <rPh sb="0" eb="2">
      <t>ヒョウカ</t>
    </rPh>
    <rPh sb="2" eb="4">
      <t>コウモク</t>
    </rPh>
    <phoneticPr fontId="4"/>
  </si>
  <si>
    <t>導入実績</t>
    <rPh sb="0" eb="2">
      <t>ドウニュウ</t>
    </rPh>
    <rPh sb="2" eb="4">
      <t>ジッセキ</t>
    </rPh>
    <phoneticPr fontId="4"/>
  </si>
  <si>
    <t>得点配分</t>
    <rPh sb="0" eb="2">
      <t>トクテン</t>
    </rPh>
    <rPh sb="2" eb="4">
      <t>ハイブン</t>
    </rPh>
    <phoneticPr fontId="4"/>
  </si>
  <si>
    <t>小計</t>
    <rPh sb="0" eb="2">
      <t>ショウケイ</t>
    </rPh>
    <phoneticPr fontId="3"/>
  </si>
  <si>
    <t>大項目</t>
    <rPh sb="0" eb="3">
      <t>ダイコウモク</t>
    </rPh>
    <phoneticPr fontId="4"/>
  </si>
  <si>
    <t>中項目</t>
    <rPh sb="0" eb="1">
      <t>チュウ</t>
    </rPh>
    <rPh sb="1" eb="3">
      <t>コウモク</t>
    </rPh>
    <phoneticPr fontId="4"/>
  </si>
  <si>
    <t>小項目</t>
    <rPh sb="0" eb="3">
      <t>ショウコウモク</t>
    </rPh>
    <phoneticPr fontId="4"/>
  </si>
  <si>
    <t>調達仕様書要件に対する提案</t>
    <rPh sb="5" eb="7">
      <t>ヨウケン</t>
    </rPh>
    <rPh sb="8" eb="9">
      <t>タイ</t>
    </rPh>
    <rPh sb="11" eb="13">
      <t>テイアン</t>
    </rPh>
    <phoneticPr fontId="4"/>
  </si>
  <si>
    <t>本業務に対する理解</t>
    <rPh sb="1" eb="3">
      <t>ギョウム</t>
    </rPh>
    <rPh sb="4" eb="5">
      <t>タイ</t>
    </rPh>
    <phoneticPr fontId="4"/>
  </si>
  <si>
    <t>1.1.1</t>
    <phoneticPr fontId="4"/>
  </si>
  <si>
    <t>本業務の目的・概要についての理解</t>
    <rPh sb="1" eb="3">
      <t>ギョウム</t>
    </rPh>
    <rPh sb="4" eb="6">
      <t>モクテキ</t>
    </rPh>
    <rPh sb="7" eb="9">
      <t>ガイヨウ</t>
    </rPh>
    <phoneticPr fontId="4"/>
  </si>
  <si>
    <t>1.1.2</t>
    <phoneticPr fontId="4"/>
  </si>
  <si>
    <t>提案者に関する情報</t>
    <phoneticPr fontId="4"/>
  </si>
  <si>
    <t>提案者の概要</t>
    <phoneticPr fontId="4"/>
  </si>
  <si>
    <t>2.1.1</t>
    <phoneticPr fontId="4"/>
  </si>
  <si>
    <t>提案者に関する概要</t>
    <phoneticPr fontId="4"/>
  </si>
  <si>
    <t>2.1.2</t>
    <phoneticPr fontId="4"/>
  </si>
  <si>
    <t>2.2.1</t>
    <phoneticPr fontId="4"/>
  </si>
  <si>
    <t>2.2.2</t>
    <phoneticPr fontId="4"/>
  </si>
  <si>
    <t>追加提案</t>
    <rPh sb="0" eb="2">
      <t>ツイカ</t>
    </rPh>
    <rPh sb="2" eb="4">
      <t>テイアン</t>
    </rPh>
    <phoneticPr fontId="3"/>
  </si>
  <si>
    <t>3.1.1</t>
    <phoneticPr fontId="4"/>
  </si>
  <si>
    <t>追加提案</t>
    <phoneticPr fontId="3"/>
  </si>
  <si>
    <t>－</t>
    <phoneticPr fontId="3"/>
  </si>
  <si>
    <t>全体
比重</t>
    <rPh sb="3" eb="5">
      <t>ヒジュウ</t>
    </rPh>
    <phoneticPr fontId="4"/>
  </si>
  <si>
    <t>全体
合計</t>
    <rPh sb="3" eb="5">
      <t>ゴウケイ</t>
    </rPh>
    <phoneticPr fontId="4"/>
  </si>
  <si>
    <t>項目
加重点</t>
    <phoneticPr fontId="3"/>
  </si>
  <si>
    <t>調達仕様書「1.本業務の背景と目的」</t>
    <phoneticPr fontId="3"/>
  </si>
  <si>
    <t>技術点
概算比重</t>
    <rPh sb="4" eb="6">
      <t>ガイサン</t>
    </rPh>
    <rPh sb="6" eb="8">
      <t>ヒジュウ</t>
    </rPh>
    <phoneticPr fontId="4"/>
  </si>
  <si>
    <t>記述項目一覧</t>
    <phoneticPr fontId="3"/>
  </si>
  <si>
    <t>調達仕様書該当箇所</t>
    <rPh sb="0" eb="5">
      <t>チョウタツシヨウショ</t>
    </rPh>
    <rPh sb="5" eb="9">
      <t>ガイトウカショ</t>
    </rPh>
    <phoneticPr fontId="3"/>
  </si>
  <si>
    <t>プロジェクト計画・管理</t>
    <phoneticPr fontId="4"/>
  </si>
  <si>
    <t>評価観点</t>
    <rPh sb="0" eb="2">
      <t>ヒョウカ</t>
    </rPh>
    <phoneticPr fontId="3"/>
  </si>
  <si>
    <t>１．提案者に関する概要が記述されているか。
２．社員教育・機密保持・CSR等に対する企業の取組や実績が記述されているか。</t>
    <rPh sb="2" eb="5">
      <t>テイアンシャ</t>
    </rPh>
    <rPh sb="6" eb="7">
      <t>カン</t>
    </rPh>
    <rPh sb="9" eb="11">
      <t>ガイヨウ</t>
    </rPh>
    <rPh sb="24" eb="26">
      <t>シャイン</t>
    </rPh>
    <phoneticPr fontId="2"/>
  </si>
  <si>
    <t>機能要件の実現方法</t>
    <rPh sb="0" eb="4">
      <t>キノウヨウケン</t>
    </rPh>
    <rPh sb="5" eb="9">
      <t>ジツゲンホウホウ</t>
    </rPh>
    <phoneticPr fontId="4"/>
  </si>
  <si>
    <t xml:space="preserve">非機能要件の実現方法
</t>
    <rPh sb="0" eb="5">
      <t>ヒキノウヨウケン</t>
    </rPh>
    <rPh sb="6" eb="8">
      <t>ジツゲン</t>
    </rPh>
    <rPh sb="8" eb="10">
      <t>ホウホウ</t>
    </rPh>
    <phoneticPr fontId="4"/>
  </si>
  <si>
    <t>設計・構築</t>
    <rPh sb="0" eb="2">
      <t>セッケイ</t>
    </rPh>
    <rPh sb="3" eb="5">
      <t>コウチク</t>
    </rPh>
    <phoneticPr fontId="3"/>
  </si>
  <si>
    <t>3.2.1</t>
    <phoneticPr fontId="4"/>
  </si>
  <si>
    <t>3.4.1</t>
    <phoneticPr fontId="3"/>
  </si>
  <si>
    <t>4.1.1</t>
    <phoneticPr fontId="3"/>
  </si>
  <si>
    <t>5.1.1</t>
    <phoneticPr fontId="4"/>
  </si>
  <si>
    <t>非機能要件の実現方法</t>
    <rPh sb="0" eb="5">
      <t>ヒキノウヨウケン</t>
    </rPh>
    <rPh sb="6" eb="8">
      <t>ジツゲン</t>
    </rPh>
    <rPh sb="8" eb="10">
      <t>ホウホウ</t>
    </rPh>
    <phoneticPr fontId="4"/>
  </si>
  <si>
    <t>業務推進体制</t>
    <phoneticPr fontId="4"/>
  </si>
  <si>
    <t>内部評価観点(非公開)</t>
    <rPh sb="0" eb="2">
      <t>ナイブ</t>
    </rPh>
    <rPh sb="2" eb="4">
      <t>ヒョウカ</t>
    </rPh>
    <rPh sb="4" eb="6">
      <t>カンテン</t>
    </rPh>
    <rPh sb="7" eb="10">
      <t>ヒコウカイ</t>
    </rPh>
    <phoneticPr fontId="3"/>
  </si>
  <si>
    <t>(評価観点整理後に記載予定)</t>
    <rPh sb="1" eb="3">
      <t>ヒョウカ</t>
    </rPh>
    <rPh sb="3" eb="5">
      <t>カンテン</t>
    </rPh>
    <rPh sb="5" eb="7">
      <t>セイリ</t>
    </rPh>
    <rPh sb="7" eb="8">
      <t>ゴ</t>
    </rPh>
    <rPh sb="9" eb="11">
      <t>キサイ</t>
    </rPh>
    <rPh sb="11" eb="13">
      <t>ヨテイ</t>
    </rPh>
    <phoneticPr fontId="3"/>
  </si>
  <si>
    <t>評価点数
(満点時)</t>
  </si>
  <si>
    <t>項目評価点(満点時)</t>
    <rPh sb="0" eb="2">
      <t>コウモク</t>
    </rPh>
    <rPh sb="2" eb="5">
      <t>ヒョウカテン</t>
    </rPh>
    <rPh sb="6" eb="8">
      <t>マンテン</t>
    </rPh>
    <rPh sb="8" eb="9">
      <t>ジ</t>
    </rPh>
    <phoneticPr fontId="4"/>
  </si>
  <si>
    <t xml:space="preserve">１．本業務の背景と目的を踏まえて、本調達に対する事業者(以下「提案者」という。)の理解を記述すること。
２．上記を踏まえて、提案者における本調達の取組方針を記述すること。
</t>
    <rPh sb="2" eb="5">
      <t>ホンギョウム</t>
    </rPh>
    <rPh sb="6" eb="8">
      <t>ハイケイ</t>
    </rPh>
    <rPh sb="9" eb="11">
      <t>モクテキ</t>
    </rPh>
    <rPh sb="44" eb="46">
      <t>キジュツ</t>
    </rPh>
    <rPh sb="78" eb="80">
      <t>キジュツ</t>
    </rPh>
    <phoneticPr fontId="4"/>
  </si>
  <si>
    <t xml:space="preserve">１．提案者に関する概要(企業概要、主要業務等)を記述すること。
２．社員教育・機密保持・CSR等に対する企業の取組や実績を記述すること。
</t>
    <rPh sb="12" eb="14">
      <t>キギョウ</t>
    </rPh>
    <rPh sb="29" eb="30">
      <t>ギョウヨウ</t>
    </rPh>
    <rPh sb="34" eb="36">
      <t>シャイン</t>
    </rPh>
    <rPh sb="47" eb="48">
      <t>トウ</t>
    </rPh>
    <rPh sb="52" eb="54">
      <t>キギョウ</t>
    </rPh>
    <rPh sb="55" eb="57">
      <t>トリク</t>
    </rPh>
    <rPh sb="58" eb="60">
      <t>ジッセキ</t>
    </rPh>
    <phoneticPr fontId="4"/>
  </si>
  <si>
    <t xml:space="preserve">１．本業務を推進するにあたっての、提案者側の有効性の高い体制及び要員の役割・実績・保有資格・従事割合(専任／兼任)が記述されている。また、構築、運用保守のそれぞれが記述されているか。
２．特に、本業務の期間中に、提案した体制を維持できることが、具体的に記述されているか。
３．本業務を遂行する上で、適切な業務推進体制及び責任者が確保されており、本市にとって「有用性の高い効果(他事例との比較優位性)」をもたらすことが具体的に記述されているか。また、これらの効果を本市が享受できる「明確な根拠」が記述されているか。
</t>
    <rPh sb="3" eb="5">
      <t>ギョウム</t>
    </rPh>
    <rPh sb="41" eb="43">
      <t>ホユウ</t>
    </rPh>
    <rPh sb="43" eb="45">
      <t>シカク</t>
    </rPh>
    <rPh sb="46" eb="48">
      <t>ジュウジ</t>
    </rPh>
    <rPh sb="48" eb="50">
      <t>ワリアイ</t>
    </rPh>
    <rPh sb="51" eb="53">
      <t>センニン</t>
    </rPh>
    <rPh sb="54" eb="56">
      <t>ケンニン</t>
    </rPh>
    <rPh sb="58" eb="60">
      <t>キジュツ</t>
    </rPh>
    <rPh sb="82" eb="84">
      <t>キジュツ</t>
    </rPh>
    <rPh sb="103" eb="104">
      <t>トク</t>
    </rPh>
    <rPh sb="107" eb="109">
      <t>ギョウム</t>
    </rPh>
    <rPh sb="126" eb="128">
      <t>キジュツ</t>
    </rPh>
    <rPh sb="212" eb="214">
      <t>キジュツ</t>
    </rPh>
    <rPh sb="247" eb="249">
      <t>キジュツ</t>
    </rPh>
    <phoneticPr fontId="2"/>
  </si>
  <si>
    <t xml:space="preserve">１．当該要件に関して、提案する機能の実現方法が記述されているか。
２．当該実現方法は、仕様書に定義された内容を満たしているか。また、本市要求事項を満たす根拠が具体的に記述されているか。
３．当該要件に関して、提案の特徴が具体的に記述されているか。
４．当該特徴が、本市にとって有用性の高い効果(他事例との比較優位性)をもたらすことが具体的に記述されているか。また、これらの効果を本市が享受できる根拠(実績等)が明確に記述されているか。
５．当該要件には示されていないが、本市にとって有用性の高い追加提案が具体的に示されているか。
</t>
  </si>
  <si>
    <t xml:space="preserve">１．当該要件に関して、提案の実現方法が記述されているか。
２．当該実現方法は、仕様書に定義された内容を満たしているか。また、本市要求事項を満たす根拠が具体的に記述されているか。
３．当該要件に関して、提案の特徴が具体的に記述されているか。
４．当該特徴が、本市にとって有用性の高い効果(他事例との比較優位性)をもたらすことが具体的に記述されているか。また、これらの効果を本市が享受できる根拠(実績等)が明確に記述されているか。
５．当該要件には示されていないが、本市にとって有用性の高い追加提案が具体的に示されているか。
</t>
  </si>
  <si>
    <t>１．仕様書に示す当該要件の実現方法や仕様を満たす根拠について、次の事項を含め具体的に記述すること。
　　　- プロジェクト管理手法(進捗管理、品質管理、課題・リスク管理)の実施方針
　　　- 円滑なプロジェクト管理を行うための手法
　　　- 設置する会議体及び効率的な会議運営方法
　　　- 各ステークホルダーと円滑な連携を行うための手法
　　　- 本業務に関する本市担当者の人数やデジタルへの理解の程度を踏まえた本市の負担軽減策　　等
２．当該要件に関して、提案の特徴、当該特徴が本市にもたらす効果(他事業者との比較優位性)について、根拠を具体的に記述すること。</t>
    <rPh sb="113" eb="115">
      <t>シュホウ</t>
    </rPh>
    <rPh sb="121" eb="123">
      <t>セッチ</t>
    </rPh>
    <rPh sb="125" eb="128">
      <t>カイギタイ</t>
    </rPh>
    <rPh sb="128" eb="129">
      <t>オヨ</t>
    </rPh>
    <rPh sb="167" eb="169">
      <t>シュホウ</t>
    </rPh>
    <rPh sb="175" eb="176">
      <t>ホン</t>
    </rPh>
    <rPh sb="176" eb="178">
      <t>ギョウム</t>
    </rPh>
    <rPh sb="179" eb="180">
      <t>カン</t>
    </rPh>
    <rPh sb="182" eb="184">
      <t>ホンシ</t>
    </rPh>
    <rPh sb="184" eb="186">
      <t>タントウ</t>
    </rPh>
    <rPh sb="186" eb="187">
      <t>シャ</t>
    </rPh>
    <rPh sb="188" eb="190">
      <t>ニンズウ</t>
    </rPh>
    <rPh sb="197" eb="199">
      <t>リカイ</t>
    </rPh>
    <rPh sb="200" eb="202">
      <t>テイド</t>
    </rPh>
    <rPh sb="203" eb="204">
      <t>フ</t>
    </rPh>
    <phoneticPr fontId="4"/>
  </si>
  <si>
    <t>１．本業務を推進するにあたり、本市と提案者の役割分担や作業割合について具体的に記述すること。特に、本市との窓口を担う業務遂行責任者(プロジェクトマネージャ)が、提案された業務推進体制を維持し、　円滑にプロジェクトを推進するための具体的な取り組みについても記述すること。
２．本市の作業負荷を軽減するための有用な方法について、具体的な根拠をもって記述すること。</t>
    <phoneticPr fontId="4"/>
  </si>
  <si>
    <t>本稼働前対応</t>
    <rPh sb="0" eb="6">
      <t>ホンカドウマエタイオウ</t>
    </rPh>
    <phoneticPr fontId="3"/>
  </si>
  <si>
    <t>3.5.1</t>
    <phoneticPr fontId="3"/>
  </si>
  <si>
    <t xml:space="preserve">１．本業務実施にあたっての更なる工夫・有用な提案があれば、具体的に記載すること。ただし、「1 本業務の主旨・目的」～「4 費用に関する提案」において記載された提案以外での追加提案を記述すること。
２．上記の根拠を具体的に記述すること。
</t>
    <rPh sb="19" eb="21">
      <t>ユウヨウ</t>
    </rPh>
    <rPh sb="29" eb="32">
      <t>グタイテキ</t>
    </rPh>
    <rPh sb="33" eb="35">
      <t>キサイ</t>
    </rPh>
    <rPh sb="74" eb="76">
      <t>キサイ</t>
    </rPh>
    <rPh sb="79" eb="81">
      <t>テイアン</t>
    </rPh>
    <rPh sb="81" eb="83">
      <t>イガイ</t>
    </rPh>
    <rPh sb="85" eb="87">
      <t>ツイカ</t>
    </rPh>
    <rPh sb="87" eb="89">
      <t>テイアン</t>
    </rPh>
    <rPh sb="90" eb="92">
      <t>キジュツ</t>
    </rPh>
    <rPh sb="110" eb="112">
      <t>キジュツ</t>
    </rPh>
    <phoneticPr fontId="4"/>
  </si>
  <si>
    <t>統合プラットフォーム維持費用に関する提案</t>
    <rPh sb="0" eb="2">
      <t>トウゴウ</t>
    </rPh>
    <rPh sb="10" eb="12">
      <t>イジ</t>
    </rPh>
    <rPh sb="12" eb="14">
      <t>ヒヨウ</t>
    </rPh>
    <rPh sb="15" eb="16">
      <t>カン</t>
    </rPh>
    <phoneticPr fontId="4"/>
  </si>
  <si>
    <t>統合プラットフォーム維持費用に関する提案</t>
    <rPh sb="12" eb="14">
      <t>ヒヨウ</t>
    </rPh>
    <rPh sb="15" eb="16">
      <t>カン</t>
    </rPh>
    <phoneticPr fontId="4"/>
  </si>
  <si>
    <t>１．バックオフィスＤＸ全体のコストを安価に抑えるための工夫が記述されているか。
２．上記による効果を本市が享受できる「明確な根拠」が記載されているか。</t>
    <rPh sb="11" eb="13">
      <t>ゼンタイ</t>
    </rPh>
    <phoneticPr fontId="2"/>
  </si>
  <si>
    <t>本業務の背景・目的</t>
    <rPh sb="0" eb="1">
      <t>ホン</t>
    </rPh>
    <rPh sb="1" eb="3">
      <t>ギョウム</t>
    </rPh>
    <rPh sb="4" eb="6">
      <t>ハイケイ</t>
    </rPh>
    <rPh sb="7" eb="9">
      <t>モクテキ</t>
    </rPh>
    <phoneticPr fontId="4"/>
  </si>
  <si>
    <t>１．仕様書に記載している、本市の状況、背景や方針を十分理解し、本業務の取組方針について提案されているか。</t>
    <phoneticPr fontId="3"/>
  </si>
  <si>
    <t>統合プラットフォームの実現方針</t>
    <rPh sb="0" eb="2">
      <t>トウゴウ</t>
    </rPh>
    <rPh sb="11" eb="13">
      <t>ジツゲン</t>
    </rPh>
    <rPh sb="13" eb="15">
      <t>ホウシン</t>
    </rPh>
    <phoneticPr fontId="4"/>
  </si>
  <si>
    <t>１．「1.1.1 本業務の目的・概要についての理解」を踏まえた上で、統合プラットフォームの実現方針を具体的に記述すること。
２．提案する統合プラットフォームの実現方針の特徴、当該特徴が本市にもたらす効果(他事業者との比較優位性)について、具体的な根拠をもって記述すること。</t>
    <rPh sb="10" eb="12">
      <t>ギョウム</t>
    </rPh>
    <rPh sb="34" eb="36">
      <t>トウゴウ</t>
    </rPh>
    <rPh sb="54" eb="56">
      <t>キジュツ</t>
    </rPh>
    <rPh sb="68" eb="70">
      <t>トウゴウ</t>
    </rPh>
    <rPh sb="92" eb="93">
      <t>ホン</t>
    </rPh>
    <rPh sb="93" eb="94">
      <t>シ</t>
    </rPh>
    <phoneticPr fontId="4"/>
  </si>
  <si>
    <t xml:space="preserve">１．上記本業務の取組方針と合致した統合プラットフォームの実現方針が適切に記述されているか。
２．統合プラットフォームの実現方針に関して、「特徴」が具体的に記述されているか。
３．当該特徴が、本市にとって「有用性の高い効果(他事例との比較優位性)」をもたらすことが具体的に記述されているか。また、これらの効果を本市が享受できる「明確な根拠」が記述されているか。
</t>
    <rPh sb="2" eb="4">
      <t>ジョウキ</t>
    </rPh>
    <rPh sb="4" eb="5">
      <t>ホン</t>
    </rPh>
    <rPh sb="5" eb="7">
      <t>ギョウム</t>
    </rPh>
    <rPh sb="8" eb="12">
      <t>トリクミホウシン</t>
    </rPh>
    <rPh sb="13" eb="15">
      <t>ガッチ</t>
    </rPh>
    <rPh sb="17" eb="19">
      <t>トウゴウ</t>
    </rPh>
    <rPh sb="28" eb="30">
      <t>ジツゲン</t>
    </rPh>
    <rPh sb="33" eb="35">
      <t>テキセツ</t>
    </rPh>
    <rPh sb="48" eb="50">
      <t>トウゴウ</t>
    </rPh>
    <rPh sb="154" eb="156">
      <t>ホ</t>
    </rPh>
    <phoneticPr fontId="2"/>
  </si>
  <si>
    <t>１．提案者が有する類似規模(国・都道府県・政令指定都市・中核市・特別区等)・類似サービス(クラウド型ローコード開発プラットフォーム等)の実績について、実績概要、実施時期・期間、内容(対象システム・規模)等を具体的に記述すること。
２．提案者が上記実績を有することにより、本業務を遂行するにあたってどのような特徴を有しているか、当該特徴が本市にもたらす効果(他事業者との比較優位性)について具体的な根拠をもって記述すること。</t>
    <rPh sb="6" eb="7">
      <t>ユウ</t>
    </rPh>
    <rPh sb="11" eb="13">
      <t>キボ</t>
    </rPh>
    <rPh sb="14" eb="15">
      <t>クニ</t>
    </rPh>
    <rPh sb="16" eb="20">
      <t>トドウフケン</t>
    </rPh>
    <rPh sb="38" eb="40">
      <t>ルイジ</t>
    </rPh>
    <rPh sb="49" eb="50">
      <t>ガタ</t>
    </rPh>
    <rPh sb="55" eb="57">
      <t>カイハツ</t>
    </rPh>
    <rPh sb="65" eb="66">
      <t>ナド</t>
    </rPh>
    <rPh sb="68" eb="70">
      <t>ジッセキ</t>
    </rPh>
    <rPh sb="77" eb="79">
      <t>ガイヨウ</t>
    </rPh>
    <rPh sb="198" eb="200">
      <t>コンキョ</t>
    </rPh>
    <phoneticPr fontId="4"/>
  </si>
  <si>
    <t xml:space="preserve">１．提案者が有する類似規模(国・都道府県・政令指定都市・中核市・特別区等)・類似業務(保健福祉分野の業務システム等)・類似サービス(ローコードツール等)の実績について、実績概要、実施時期・期間、サービス内容(対象システム・規模)等が具体的に記述されているか。
２.以下のような実績があるか。
・同一環境に契約が異なる複数のシステムを構築した実績
・同一環境に契約が異なる複数のシステムが構築され、複数のシステム開発・運用保守事業者を取りまとめる管理業務の役務を実施した実績
・同一環境に契約が異なる複数のシステムが構築されることを前提とした、複数事業者向けの開発・運用のルール作成を行った実績
３．本市にとって「有用性の高い効果(他事例との比較優位性)」をもたらすことが具体的に記述されているか。また、これらの効果を本市が享受できる「明確な根拠」が記述されているか。
</t>
    <rPh sb="120" eb="122">
      <t>キジュツ</t>
    </rPh>
    <rPh sb="132" eb="134">
      <t>イカ</t>
    </rPh>
    <rPh sb="138" eb="140">
      <t>ジッセキ</t>
    </rPh>
    <rPh sb="166" eb="168">
      <t>コウチク</t>
    </rPh>
    <rPh sb="170" eb="172">
      <t>ジッセキ</t>
    </rPh>
    <rPh sb="174" eb="176">
      <t>ドウイツ</t>
    </rPh>
    <rPh sb="176" eb="178">
      <t>カンキョウ</t>
    </rPh>
    <rPh sb="179" eb="181">
      <t>ケイヤク</t>
    </rPh>
    <rPh sb="182" eb="183">
      <t>コト</t>
    </rPh>
    <rPh sb="185" eb="187">
      <t>フクスウ</t>
    </rPh>
    <rPh sb="193" eb="195">
      <t>コウチク</t>
    </rPh>
    <rPh sb="198" eb="200">
      <t>フクスウ</t>
    </rPh>
    <rPh sb="205" eb="207">
      <t>カイハツ</t>
    </rPh>
    <rPh sb="208" eb="210">
      <t>ウンヨウ</t>
    </rPh>
    <rPh sb="210" eb="212">
      <t>ホシュ</t>
    </rPh>
    <rPh sb="230" eb="232">
      <t>ジッシ</t>
    </rPh>
    <rPh sb="234" eb="236">
      <t>ジッセキ</t>
    </rPh>
    <rPh sb="265" eb="267">
      <t>ゼンテイ</t>
    </rPh>
    <rPh sb="271" eb="273">
      <t>フクスウ</t>
    </rPh>
    <rPh sb="273" eb="276">
      <t>ジギョウシャ</t>
    </rPh>
    <rPh sb="276" eb="277">
      <t>ム</t>
    </rPh>
    <rPh sb="294" eb="296">
      <t>ジッセキ</t>
    </rPh>
    <rPh sb="339" eb="341">
      <t>キジュツ</t>
    </rPh>
    <rPh sb="374" eb="376">
      <t>キジュツ</t>
    </rPh>
    <phoneticPr fontId="3"/>
  </si>
  <si>
    <t>業務推進体制・責任者</t>
    <rPh sb="7" eb="10">
      <t>セキニンシャ</t>
    </rPh>
    <phoneticPr fontId="4"/>
  </si>
  <si>
    <t>本市と事業者との役割分担/作業分担</t>
    <rPh sb="1" eb="2">
      <t>シ</t>
    </rPh>
    <rPh sb="3" eb="6">
      <t>ジギョウシャ</t>
    </rPh>
    <rPh sb="8" eb="10">
      <t>ヤクワリ</t>
    </rPh>
    <rPh sb="10" eb="12">
      <t>ブンタン</t>
    </rPh>
    <rPh sb="13" eb="15">
      <t>サギョウ</t>
    </rPh>
    <rPh sb="15" eb="17">
      <t>ブンタン</t>
    </rPh>
    <phoneticPr fontId="4"/>
  </si>
  <si>
    <t>１．本業務を推進するにあたっての、提案者側の体制、及び要員の役割・実績を記述すること(再委託する場合、委託先の企業名(団体名)、再委託する業務範囲、業務を再委託することが必要不可欠である理由を具体的に記述すること)。
２．提案する業務推進体制が本市にとって有用であることを具体的に記述すること。
３．本業務期間中に、提案した体制を維持することが可能であることの根拠を具体的に記述すること。</t>
    <rPh sb="36" eb="38">
      <t>キジュツ</t>
    </rPh>
    <phoneticPr fontId="4"/>
  </si>
  <si>
    <t>調達仕様書「7.業務委託要件」</t>
    <rPh sb="8" eb="14">
      <t>ギョウムイタクヨウケン</t>
    </rPh>
    <phoneticPr fontId="3"/>
  </si>
  <si>
    <t xml:space="preserve">１．本業務を推進するにあたり、提案者、事務局（デジタル統括室）、業務所管課、開発管理(PMO)支援業者、サービス構築事業者の役割分担や作業割合について適正に記述されているか。
２．役割分担に関して、提案の「特徴(各役割分担の負担軽減　等)」が具体的に記述されているか。
３．当該特徴が、本市にとって「有用性の高い効果(他事例との比較優位性)」をもたらすことが具体的に記述されている。また、これらの効果を本市が享受できる「明確な根拠」が記述されているか。
</t>
    <rPh sb="3" eb="5">
      <t>ギョウム</t>
    </rPh>
    <rPh sb="15" eb="18">
      <t>テイアンシャ</t>
    </rPh>
    <rPh sb="19" eb="22">
      <t>ジムキョク</t>
    </rPh>
    <rPh sb="27" eb="30">
      <t>トウカツシツ</t>
    </rPh>
    <rPh sb="32" eb="37">
      <t>ギョウムショカンカ</t>
    </rPh>
    <rPh sb="78" eb="80">
      <t>キジュツ</t>
    </rPh>
    <rPh sb="106" eb="107">
      <t>カク</t>
    </rPh>
    <rPh sb="107" eb="109">
      <t>ヤクワリ</t>
    </rPh>
    <rPh sb="109" eb="111">
      <t>ブンタン</t>
    </rPh>
    <rPh sb="162" eb="164">
      <t>キジュツ</t>
    </rPh>
    <rPh sb="196" eb="198">
      <t>キジュツ</t>
    </rPh>
    <phoneticPr fontId="2"/>
  </si>
  <si>
    <t>調達仕様書「4.本業務の内容」、「5.機能要件」</t>
    <rPh sb="8" eb="11">
      <t>ホンギョウム</t>
    </rPh>
    <rPh sb="12" eb="14">
      <t>ナイヨウ</t>
    </rPh>
    <rPh sb="19" eb="21">
      <t>キノウ</t>
    </rPh>
    <rPh sb="21" eb="23">
      <t>ヨウケン</t>
    </rPh>
    <phoneticPr fontId="3"/>
  </si>
  <si>
    <t xml:space="preserve">１．仕様書に示す当該要件の実現方法や仕様を満たす根拠について、次の事項を含め具体的に記述すること。
・製品仕様として満たすこと。
・開発する機能について、プラットフォームとして複数事業者による複数サービスの構築を考慮した機能の実現・開発手法であること。
２．当該要件に関して、提案する環境の特徴、当該特徴が本市にもたらす効果(他事業者との比較優位性)について、根拠を具体的に記述すること。
</t>
    <rPh sb="51" eb="55">
      <t>セイヒンシヨウ</t>
    </rPh>
    <rPh sb="58" eb="59">
      <t>ミ</t>
    </rPh>
    <rPh sb="88" eb="90">
      <t>フクスウ</t>
    </rPh>
    <rPh sb="90" eb="93">
      <t>ジギョウシャ</t>
    </rPh>
    <rPh sb="96" eb="98">
      <t>フクスウ</t>
    </rPh>
    <rPh sb="103" eb="105">
      <t>コウチク</t>
    </rPh>
    <rPh sb="106" eb="108">
      <t>コウリョ</t>
    </rPh>
    <rPh sb="110" eb="112">
      <t>キノウ</t>
    </rPh>
    <rPh sb="113" eb="115">
      <t>ジツゲン</t>
    </rPh>
    <rPh sb="116" eb="118">
      <t>カイハツ</t>
    </rPh>
    <rPh sb="118" eb="120">
      <t>シュホウ</t>
    </rPh>
    <phoneticPr fontId="4"/>
  </si>
  <si>
    <t>調達仕様書「4.本業務の内容」、「6.非機能要件」</t>
    <rPh sb="8" eb="11">
      <t>ホンギョウム</t>
    </rPh>
    <rPh sb="12" eb="14">
      <t>ナイヨウ</t>
    </rPh>
    <rPh sb="19" eb="20">
      <t>ヒ</t>
    </rPh>
    <rPh sb="20" eb="22">
      <t>キノウ</t>
    </rPh>
    <rPh sb="22" eb="24">
      <t>ヨウケン</t>
    </rPh>
    <phoneticPr fontId="3"/>
  </si>
  <si>
    <t xml:space="preserve">１．仕様書に示す当該要件の実現方法や仕様を満たす根拠について、次の事項を含め具体的に記述すること。
・製品仕様として満たすこと。
・セキュリティ要件を実現できること。
・統合プラットフォームのあるべき運用保守要件について具体的な実現方法
・開発する機能について、プラットフォームとして複数事業者による複数サービスの構築を考慮した機能の実現・開発手法であること。
・検討の進め方が整理できていること。
２．当該要件に関して、提案する環境の特徴、当該特徴が本市にもたらす効果(他事業者との比較優位性)について、根拠を具体的に記述すること。
</t>
    <rPh sb="51" eb="55">
      <t>セイヒンシヨウ</t>
    </rPh>
    <rPh sb="58" eb="59">
      <t>ミ</t>
    </rPh>
    <rPh sb="72" eb="74">
      <t>ヨウケン</t>
    </rPh>
    <rPh sb="85" eb="87">
      <t>トウゴウ</t>
    </rPh>
    <rPh sb="100" eb="102">
      <t>ウンヨウ</t>
    </rPh>
    <rPh sb="102" eb="104">
      <t>ホシュ</t>
    </rPh>
    <rPh sb="104" eb="106">
      <t>ヨウケン</t>
    </rPh>
    <rPh sb="110" eb="113">
      <t>グタイテキ</t>
    </rPh>
    <rPh sb="114" eb="116">
      <t>ジツゲン</t>
    </rPh>
    <rPh sb="116" eb="118">
      <t>ホウホウ</t>
    </rPh>
    <rPh sb="142" eb="144">
      <t>フクスウ</t>
    </rPh>
    <rPh sb="144" eb="147">
      <t>ジギョウシャ</t>
    </rPh>
    <rPh sb="150" eb="152">
      <t>フクスウ</t>
    </rPh>
    <rPh sb="157" eb="159">
      <t>コウチク</t>
    </rPh>
    <rPh sb="160" eb="162">
      <t>コウリョ</t>
    </rPh>
    <rPh sb="164" eb="166">
      <t>キノウ</t>
    </rPh>
    <rPh sb="167" eb="169">
      <t>ジツゲン</t>
    </rPh>
    <rPh sb="170" eb="172">
      <t>カイハツ</t>
    </rPh>
    <rPh sb="172" eb="174">
      <t>シュホウ</t>
    </rPh>
    <rPh sb="182" eb="184">
      <t>ケントウ</t>
    </rPh>
    <rPh sb="185" eb="186">
      <t>スス</t>
    </rPh>
    <rPh sb="187" eb="188">
      <t>カタ</t>
    </rPh>
    <rPh sb="189" eb="191">
      <t>セイリ</t>
    </rPh>
    <phoneticPr fontId="4"/>
  </si>
  <si>
    <t>3.3.1</t>
    <phoneticPr fontId="4"/>
  </si>
  <si>
    <t xml:space="preserve">ガバナンス検討
</t>
    <rPh sb="5" eb="7">
      <t>ケントウ</t>
    </rPh>
    <phoneticPr fontId="4"/>
  </si>
  <si>
    <t>3.3.2</t>
    <phoneticPr fontId="4"/>
  </si>
  <si>
    <t>3.3.3</t>
    <phoneticPr fontId="4"/>
  </si>
  <si>
    <t>大阪市バックオフィスＤＸシステム構築基準（改訂版）の作成</t>
    <rPh sb="0" eb="2">
      <t>オオサカ</t>
    </rPh>
    <rPh sb="2" eb="3">
      <t>シ</t>
    </rPh>
    <rPh sb="16" eb="18">
      <t>コウチク</t>
    </rPh>
    <rPh sb="18" eb="20">
      <t>キジュン</t>
    </rPh>
    <rPh sb="21" eb="24">
      <t>カイテイバン</t>
    </rPh>
    <rPh sb="26" eb="28">
      <t>サクセイ</t>
    </rPh>
    <phoneticPr fontId="4"/>
  </si>
  <si>
    <t xml:space="preserve">１．当該要件に関して、提案する非機能の実現方法が記述されているか。
２．当該実現方法は、仕様書に定義された内容を満たしているか。また、本市要求事項を満たす根拠が具体的に記述されているか。
３．当該要件に関して、提案の特徴が具体的に記述されているか。
４．当該特徴が、本市にとって有用性の高い効果(他事例との比較優位性)をもたらすことが具体的に記述されているか。また、これらの効果を本市が享受できる根拠(実績等)が明確に記述されているか。
５．当該要件には示されていないが、本市にとって有用性の高い追加提案が具体的に示されているか。
</t>
    <rPh sb="15" eb="16">
      <t>ヒ</t>
    </rPh>
    <phoneticPr fontId="3"/>
  </si>
  <si>
    <t xml:space="preserve">１．次の事項を具体的に記述すること。
・ガバナンスの必要性
・検討内容の全体像、実現でめざす姿
・ルールの周知・遵守の方法についての工夫（検討～遵守までの本市や各サービス構築事業者間とのコミュニケーション方法・合意形成の進め方、運用中の改善）
２．当該要件に関して、提案する環境の特徴、当該特徴が本市にもたらす効果(他事業者との比較優位性)について、根拠を具体的に記述すること。
</t>
    <rPh sb="31" eb="35">
      <t>ケントウナイヨウ</t>
    </rPh>
    <rPh sb="36" eb="39">
      <t>ゼンタイゾウ</t>
    </rPh>
    <rPh sb="40" eb="42">
      <t>ジツゲン</t>
    </rPh>
    <rPh sb="46" eb="47">
      <t>スガタ</t>
    </rPh>
    <rPh sb="56" eb="58">
      <t>ジュンシュ</t>
    </rPh>
    <rPh sb="59" eb="61">
      <t>ホウホウ</t>
    </rPh>
    <rPh sb="66" eb="68">
      <t>クフウ</t>
    </rPh>
    <rPh sb="69" eb="71">
      <t>ケントウ</t>
    </rPh>
    <rPh sb="72" eb="74">
      <t>ジュンシュ</t>
    </rPh>
    <rPh sb="77" eb="79">
      <t>ホンシ</t>
    </rPh>
    <rPh sb="80" eb="81">
      <t>カク</t>
    </rPh>
    <rPh sb="85" eb="87">
      <t>コウチク</t>
    </rPh>
    <rPh sb="87" eb="90">
      <t>ジギョウシャ</t>
    </rPh>
    <rPh sb="90" eb="91">
      <t>カン</t>
    </rPh>
    <rPh sb="102" eb="104">
      <t>ホウホウ</t>
    </rPh>
    <rPh sb="105" eb="109">
      <t>ゴウイケイセイ</t>
    </rPh>
    <rPh sb="110" eb="111">
      <t>スス</t>
    </rPh>
    <rPh sb="112" eb="113">
      <t>カタ</t>
    </rPh>
    <rPh sb="114" eb="117">
      <t>ウンヨウチュウ</t>
    </rPh>
    <rPh sb="118" eb="120">
      <t>カイゼン</t>
    </rPh>
    <phoneticPr fontId="4"/>
  </si>
  <si>
    <t xml:space="preserve">１．当該要件に関して、仕様書に定義された内容を満たしているか。また、本市要求事項を満たす根拠が具体的に記述されているか。
２．当該要件に関して、提案の特徴が具体的に記述されているか。
３．当該特徴が、本市にとって有用性の高い効果(他事例との比較優位性)をもたらすことが具体的に記述されているか。また、これらの効果を本市が享受できる根拠(実績等)が明確に記述されているか。
４．当該要件には示されていないが、本市にとって有用性の高い追加提案が具体的に示されているか。
</t>
    <phoneticPr fontId="3"/>
  </si>
  <si>
    <t>統合プラットフォーム開発標準ルール（仮称）の作成</t>
    <rPh sb="22" eb="24">
      <t>サクセイ</t>
    </rPh>
    <phoneticPr fontId="4"/>
  </si>
  <si>
    <t>統合プラットフォーム運用保守ルール（仮称）の作成</t>
    <rPh sb="10" eb="12">
      <t>ウンヨウ</t>
    </rPh>
    <rPh sb="12" eb="14">
      <t>ホシュ</t>
    </rPh>
    <rPh sb="22" eb="24">
      <t>サクセイ</t>
    </rPh>
    <phoneticPr fontId="4"/>
  </si>
  <si>
    <t>調達仕様書「4.本業務の内容」、「7.業務委託要件」</t>
    <rPh sb="8" eb="11">
      <t>ホンギョウム</t>
    </rPh>
    <rPh sb="12" eb="14">
      <t>ナイヨウ</t>
    </rPh>
    <rPh sb="19" eb="21">
      <t>ギョウム</t>
    </rPh>
    <rPh sb="21" eb="23">
      <t>イタク</t>
    </rPh>
    <rPh sb="23" eb="25">
      <t>ヨウケン</t>
    </rPh>
    <phoneticPr fontId="3"/>
  </si>
  <si>
    <t xml:space="preserve">１．次の事項を具体的に記述すること。
・ルール作成後の実現イメージ
・各項目の具体イメージや検討ポイント・仮説
２．当該要件に関して、提案する環境の特徴、当該特徴が本市にもたらす効果(他事業者との比較優位性)について、根拠を具体的に記述すること。
</t>
    <rPh sb="23" eb="25">
      <t>サクセイ</t>
    </rPh>
    <rPh sb="25" eb="26">
      <t>ゴ</t>
    </rPh>
    <rPh sb="27" eb="29">
      <t>ジツゲン</t>
    </rPh>
    <rPh sb="35" eb="36">
      <t>カク</t>
    </rPh>
    <rPh sb="36" eb="38">
      <t>コウモク</t>
    </rPh>
    <rPh sb="39" eb="41">
      <t>グタイ</t>
    </rPh>
    <rPh sb="46" eb="48">
      <t>ケントウ</t>
    </rPh>
    <rPh sb="53" eb="55">
      <t>カセツ</t>
    </rPh>
    <phoneticPr fontId="4"/>
  </si>
  <si>
    <t xml:space="preserve">１．次の事項を具体的に記述すること。
・役務の実施イメージ
・統合プラットフォーム及びガバナンスルールの運用方法
・ルール改善・機能改善の進め方
２．当該要件に関して、提案する環境の特徴、当該特徴が本市にもたらす効果(他事業者との比較優位性)について、根拠を具体的に記述すること。
</t>
    <rPh sb="20" eb="22">
      <t>エキム</t>
    </rPh>
    <rPh sb="23" eb="25">
      <t>ジッシ</t>
    </rPh>
    <rPh sb="41" eb="42">
      <t>オヨ</t>
    </rPh>
    <rPh sb="52" eb="54">
      <t>ウンヨウ</t>
    </rPh>
    <rPh sb="54" eb="56">
      <t>ホウホウ</t>
    </rPh>
    <rPh sb="61" eb="63">
      <t>カイゼン</t>
    </rPh>
    <rPh sb="64" eb="66">
      <t>キノウ</t>
    </rPh>
    <rPh sb="66" eb="68">
      <t>カイゼン</t>
    </rPh>
    <rPh sb="69" eb="70">
      <t>スス</t>
    </rPh>
    <rPh sb="71" eb="72">
      <t>カタ</t>
    </rPh>
    <phoneticPr fontId="4"/>
  </si>
  <si>
    <t>調達仕様書「7.4.プロジェクト管理要件」</t>
    <rPh sb="16" eb="18">
      <t>カンリ</t>
    </rPh>
    <phoneticPr fontId="3"/>
  </si>
  <si>
    <t>運用保守・本番稼働用ライセンス等想定費用内訳書</t>
    <rPh sb="0" eb="2">
      <t>ウンヨウ</t>
    </rPh>
    <rPh sb="2" eb="4">
      <t>ホシュ</t>
    </rPh>
    <rPh sb="5" eb="7">
      <t>ホンバン</t>
    </rPh>
    <rPh sb="7" eb="9">
      <t>カドウ</t>
    </rPh>
    <rPh sb="9" eb="10">
      <t>ヨウ</t>
    </rPh>
    <rPh sb="15" eb="16">
      <t>トウ</t>
    </rPh>
    <rPh sb="16" eb="18">
      <t>ソウテイ</t>
    </rPh>
    <rPh sb="18" eb="20">
      <t>ヒヨウ</t>
    </rPh>
    <rPh sb="20" eb="23">
      <t>ウチワケショ</t>
    </rPh>
    <phoneticPr fontId="3"/>
  </si>
  <si>
    <t>１．本調達外ではあるが、令和10年１月以降の運用保守業務委託調達及び本番稼働用ライセンス等調達に必要となる費用の参考情報とするため、様式10_運用保守・本番稼働用ライセンス等想定費用内訳書に、提案事業者が当該調達を受注した場合を想定した費用を記述すること。
２．上記の根拠を具体的に記述すること。</t>
    <rPh sb="2" eb="5">
      <t>ホンチョウタツ</t>
    </rPh>
    <rPh sb="5" eb="6">
      <t>ガイ</t>
    </rPh>
    <rPh sb="121" eb="123">
      <t>キジュツ</t>
    </rPh>
    <rPh sb="131" eb="133">
      <t>ジョウキ</t>
    </rPh>
    <rPh sb="134" eb="136">
      <t>コンキョ</t>
    </rPh>
    <rPh sb="137" eb="140">
      <t>グタイテキ</t>
    </rPh>
    <rPh sb="141" eb="143">
      <t>キジュツ</t>
    </rPh>
    <phoneticPr fontId="4"/>
  </si>
  <si>
    <t>統合プラットフォーム維持費用に関する提案</t>
    <rPh sb="0" eb="2">
      <t>トウゴウ</t>
    </rPh>
    <rPh sb="10" eb="12">
      <t>イジ</t>
    </rPh>
    <rPh sb="12" eb="14">
      <t>ヒヨウ</t>
    </rPh>
    <rPh sb="15" eb="16">
      <t>カン</t>
    </rPh>
    <rPh sb="18" eb="20">
      <t>テイアン</t>
    </rPh>
    <phoneticPr fontId="4"/>
  </si>
  <si>
    <t>製品</t>
    <rPh sb="0" eb="2">
      <t>セイヒン</t>
    </rPh>
    <phoneticPr fontId="3"/>
  </si>
  <si>
    <t>事業者</t>
    <rPh sb="0" eb="3">
      <t>ジギョウシャ</t>
    </rPh>
    <phoneticPr fontId="3"/>
  </si>
  <si>
    <t>(なし）</t>
    <phoneticPr fontId="3"/>
  </si>
  <si>
    <t xml:space="preserve">１．本業務実施にあたっての更なる工夫・有用な提案があれば、具体的に記載すること。ただし、「1 本業務の主旨・目的」～「4 統合プラットフォーム維持費用に関する提案」において記載された提案以外での追加提案を記述すること。
２．上記の根拠を具体的に記述すること。
</t>
    <rPh sb="19" eb="21">
      <t>ユウヨウ</t>
    </rPh>
    <rPh sb="29" eb="32">
      <t>グタイテキ</t>
    </rPh>
    <rPh sb="33" eb="35">
      <t>キサイ</t>
    </rPh>
    <rPh sb="86" eb="88">
      <t>キサイ</t>
    </rPh>
    <rPh sb="91" eb="93">
      <t>テイアン</t>
    </rPh>
    <rPh sb="93" eb="95">
      <t>イガイ</t>
    </rPh>
    <rPh sb="97" eb="99">
      <t>ツイカ</t>
    </rPh>
    <rPh sb="99" eb="101">
      <t>テイアン</t>
    </rPh>
    <rPh sb="102" eb="104">
      <t>キジュツ</t>
    </rPh>
    <rPh sb="122" eb="124">
      <t>キジュツ</t>
    </rPh>
    <phoneticPr fontId="4"/>
  </si>
  <si>
    <t>技術評価点</t>
    <rPh sb="2" eb="4">
      <t>ヒョウカ</t>
    </rPh>
    <phoneticPr fontId="4"/>
  </si>
  <si>
    <t>（参考）
価格評価点</t>
    <rPh sb="1" eb="3">
      <t>サンコウ</t>
    </rPh>
    <rPh sb="5" eb="7">
      <t>カカク</t>
    </rPh>
    <rPh sb="7" eb="9">
      <t>ヒョウカ</t>
    </rPh>
    <rPh sb="9" eb="10">
      <t>テン</t>
    </rPh>
    <phoneticPr fontId="4"/>
  </si>
  <si>
    <t>技術評価点</t>
    <rPh sb="0" eb="2">
      <t>ギジュツ</t>
    </rPh>
    <rPh sb="2" eb="4">
      <t>ヒョウカ</t>
    </rPh>
    <rPh sb="4" eb="5">
      <t>テン</t>
    </rPh>
    <phoneticPr fontId="4"/>
  </si>
  <si>
    <t>価格評価点</t>
    <rPh sb="0" eb="2">
      <t>カカク</t>
    </rPh>
    <rPh sb="2" eb="4">
      <t>ヒョウカ</t>
    </rPh>
    <rPh sb="4" eb="5">
      <t>テン</t>
    </rPh>
    <phoneticPr fontId="4"/>
  </si>
  <si>
    <t>１．本調達外ではあるが、令和10年１月以降の運用保守業務委託及び本番稼働用ライセンス等に必要となる費用の参考情報とするため、様式10_運用保守・本番稼働用ライセンス等想定費用内訳書に、提案事業者が当該調達を受注した場合を想定した費用を記述すること。</t>
    <phoneticPr fontId="3"/>
  </si>
  <si>
    <t>１．「1.1.1 本業務の目的・概要についての理解」を踏まえた上で、統合プラットフォームの実現方針を具体的に記述すること。
２．提案する統合プラットフォームの実現方針の特徴（提案するソリューションの強み、提案するライセンスの考え方、提案ソリューションに係る国・行政機関・地方公共団体・民間等での導入実績、他のプラットフォーム製品と比較した際の優位性、製品としての将来性、スケーラビリティ、等）について、具体的な根拠をもって記述すること。
３．提案する統合プラットフォームが本市にもたらす効果(提案ソリューションよる開発効率化度合、提案ソリューションによるサービス構築事業者や本市の統合プラットフォーム運用保守担当者の作業・業務効率化度合、提案ソリューションによるバックオフィスDXの推進化度合、等)について、具体的な根拠をもって記述すること。</t>
    <rPh sb="10" eb="12">
      <t>ギョウム</t>
    </rPh>
    <rPh sb="34" eb="36">
      <t>トウゴウ</t>
    </rPh>
    <rPh sb="54" eb="56">
      <t>キジュツ</t>
    </rPh>
    <rPh sb="68" eb="70">
      <t>トウゴウ</t>
    </rPh>
    <rPh sb="87" eb="89">
      <t>テイアン</t>
    </rPh>
    <rPh sb="99" eb="100">
      <t>ツヨ</t>
    </rPh>
    <rPh sb="102" eb="104">
      <t>テイアン</t>
    </rPh>
    <rPh sb="112" eb="113">
      <t>カンガ</t>
    </rPh>
    <rPh sb="114" eb="115">
      <t>カタ</t>
    </rPh>
    <rPh sb="116" eb="118">
      <t>テイアン</t>
    </rPh>
    <rPh sb="126" eb="127">
      <t>カカ</t>
    </rPh>
    <rPh sb="162" eb="164">
      <t>セイヒン</t>
    </rPh>
    <rPh sb="165" eb="167">
      <t>ヒカク</t>
    </rPh>
    <rPh sb="169" eb="170">
      <t>サイ</t>
    </rPh>
    <rPh sb="171" eb="174">
      <t>ユウイセイ</t>
    </rPh>
    <rPh sb="175" eb="177">
      <t>セイヒン</t>
    </rPh>
    <rPh sb="181" eb="183">
      <t>ショウライ</t>
    </rPh>
    <rPh sb="183" eb="184">
      <t>セイ</t>
    </rPh>
    <rPh sb="194" eb="195">
      <t>トウ</t>
    </rPh>
    <rPh sb="236" eb="237">
      <t>ホン</t>
    </rPh>
    <rPh sb="237" eb="238">
      <t>シ</t>
    </rPh>
    <rPh sb="246" eb="248">
      <t>テイアン</t>
    </rPh>
    <rPh sb="261" eb="262">
      <t>カ</t>
    </rPh>
    <rPh sb="262" eb="264">
      <t>ドアイ</t>
    </rPh>
    <rPh sb="281" eb="283">
      <t>コウチク</t>
    </rPh>
    <rPh sb="290" eb="292">
      <t>トウゴウ</t>
    </rPh>
    <rPh sb="304" eb="307">
      <t>タントウシャ</t>
    </rPh>
    <rPh sb="308" eb="310">
      <t>サギョウ</t>
    </rPh>
    <rPh sb="311" eb="313">
      <t>ギョウム</t>
    </rPh>
    <rPh sb="316" eb="318">
      <t>ドアイ</t>
    </rPh>
    <rPh sb="343" eb="344">
      <t>カ</t>
    </rPh>
    <rPh sb="344" eb="346">
      <t>ドアイ</t>
    </rPh>
    <rPh sb="347" eb="348">
      <t>トウ</t>
    </rPh>
    <phoneticPr fontId="4"/>
  </si>
  <si>
    <t xml:space="preserve">１．仕様書に示す当該要件の実現方法や仕様を満たす根拠について、次の事項を含め具体的に記述すること。
・製品仕様として満たすこと。
・製品仕様として満たさない場合でも、設定/コーディング等の開発を行い実現できること。
・開発する機能について、プラットフォームとして複数事業者による複数サービスの構築を考慮し、各機能により具体に求める要素・その適切な開発手法を記述すること。
２．本業務委託を取り巻く各種タスクとの依存関係を整理の上、サービス構築事業者との調整方法、検討・構築の進め方、実現性の検証方法等を記述すること。
３．当該要件に関して、提案する環境の特徴、当該特徴が本市にもたらす効果(他事業者との比較優位性)について、根拠を具体的に記述すること。
</t>
    <rPh sb="51" eb="55">
      <t>セイヒンシヨウ</t>
    </rPh>
    <rPh sb="58" eb="59">
      <t>ミ</t>
    </rPh>
    <rPh sb="66" eb="70">
      <t>セイヒンシヨウ</t>
    </rPh>
    <rPh sb="73" eb="74">
      <t>ミ</t>
    </rPh>
    <rPh sb="78" eb="80">
      <t>バアイ</t>
    </rPh>
    <rPh sb="83" eb="85">
      <t>セッテイ</t>
    </rPh>
    <rPh sb="92" eb="93">
      <t>トウ</t>
    </rPh>
    <rPh sb="94" eb="96">
      <t>カイハツ</t>
    </rPh>
    <rPh sb="97" eb="98">
      <t>オコナ</t>
    </rPh>
    <rPh sb="99" eb="101">
      <t>ジツゲン</t>
    </rPh>
    <rPh sb="159" eb="161">
      <t>グタイ</t>
    </rPh>
    <rPh sb="188" eb="191">
      <t>ホンギョウム</t>
    </rPh>
    <rPh sb="191" eb="193">
      <t>イタク</t>
    </rPh>
    <rPh sb="194" eb="195">
      <t>ト</t>
    </rPh>
    <rPh sb="196" eb="197">
      <t>マ</t>
    </rPh>
    <rPh sb="198" eb="200">
      <t>カクシュ</t>
    </rPh>
    <rPh sb="213" eb="214">
      <t>ウエ</t>
    </rPh>
    <rPh sb="219" eb="221">
      <t>コウチク</t>
    </rPh>
    <rPh sb="221" eb="224">
      <t>ジギョウシャ</t>
    </rPh>
    <rPh sb="226" eb="228">
      <t>チョウセイ</t>
    </rPh>
    <rPh sb="228" eb="230">
      <t>ホウホウ</t>
    </rPh>
    <rPh sb="241" eb="243">
      <t>ジツゲン</t>
    </rPh>
    <rPh sb="243" eb="244">
      <t>セイ</t>
    </rPh>
    <rPh sb="245" eb="247">
      <t>ケンショウ</t>
    </rPh>
    <rPh sb="247" eb="249">
      <t>ホウホウ</t>
    </rPh>
    <rPh sb="249" eb="250">
      <t>トウ</t>
    </rPh>
    <rPh sb="266" eb="268">
      <t>ケンショウ</t>
    </rPh>
    <phoneticPr fontId="4"/>
  </si>
  <si>
    <t xml:space="preserve">１．仕様書に示す当該要件の実現方法や仕様を満たす根拠について、次の事項を含め具体的に記述すること。
・製品仕様として満たすこと。
・セキュリティ要件を実現できること。
・統合プラットフォームのあるべき運用保守要件について具体的な実現方法
・非機能要件実現のために開発する機能について、プラットフォームとして複数事業者による複数サービスの構築を考慮し、各機能により具体に求める要素・その適切な開発手法を記述すること。
２．統合プラットフォームのバージョンアップが必要となった場合のアップデートタイミングについて、業務の繁忙期や重要なイベントとの重複を避けるための工夫や実現方法を記述すること。
３．統合プラットフォームの拡張性について、１つの本番環境に新規サービスを追加する場合や既存の各サービスの機能拡張等を実施する場合でも、単一の本番環境で各非機能要件を実現することが求められることから、そのための工夫や実現方法を記述すること。
４．本業務委託を取り巻く各種タスクとの依存関係を整理の上、サービス構築事業者との調整方法、検討・構築の進め方、実現性の検証方法等を記述すること。
５．当該要件に関して、提案する環境の特徴、当該特徴が本市にもたらす効果(他事業者との比較優位性)について、根拠を具体的に記述すること。
</t>
    <rPh sb="51" eb="55">
      <t>セイヒンシヨウ</t>
    </rPh>
    <rPh sb="58" eb="59">
      <t>ミ</t>
    </rPh>
    <rPh sb="72" eb="74">
      <t>ヨウケン</t>
    </rPh>
    <rPh sb="85" eb="87">
      <t>トウゴウ</t>
    </rPh>
    <rPh sb="100" eb="102">
      <t>ウンヨウ</t>
    </rPh>
    <rPh sb="102" eb="104">
      <t>ホシュ</t>
    </rPh>
    <rPh sb="104" eb="106">
      <t>ヨウケン</t>
    </rPh>
    <rPh sb="110" eb="113">
      <t>グタイテキ</t>
    </rPh>
    <rPh sb="114" eb="116">
      <t>ジツゲン</t>
    </rPh>
    <rPh sb="116" eb="118">
      <t>ホウホウ</t>
    </rPh>
    <rPh sb="120" eb="123">
      <t>ヒキノウ</t>
    </rPh>
    <rPh sb="123" eb="125">
      <t>ヨウケン</t>
    </rPh>
    <rPh sb="125" eb="127">
      <t>ジツゲン</t>
    </rPh>
    <rPh sb="210" eb="212">
      <t>トウゴウ</t>
    </rPh>
    <rPh sb="230" eb="232">
      <t>ヒツヨウ</t>
    </rPh>
    <rPh sb="236" eb="238">
      <t>バアイ</t>
    </rPh>
    <rPh sb="255" eb="257">
      <t>ギョウム</t>
    </rPh>
    <rPh sb="280" eb="282">
      <t>クフウ</t>
    </rPh>
    <rPh sb="283" eb="287">
      <t>ジツゲンホウホウ</t>
    </rPh>
    <rPh sb="288" eb="290">
      <t>キジュツ</t>
    </rPh>
    <rPh sb="298" eb="300">
      <t>トウゴウ</t>
    </rPh>
    <rPh sb="309" eb="312">
      <t>カクチョウセイ</t>
    </rPh>
    <rPh sb="378" eb="380">
      <t>ジツゲン</t>
    </rPh>
    <rPh sb="385" eb="386">
      <t>モト</t>
    </rPh>
    <rPh sb="403" eb="405">
      <t>ジツゲン</t>
    </rPh>
    <rPh sb="405" eb="407">
      <t>ホウホウ</t>
    </rPh>
    <rPh sb="407" eb="409">
      <t>クフウ</t>
    </rPh>
    <rPh sb="410" eb="412">
      <t>キジュツ</t>
    </rPh>
    <phoneticPr fontId="4"/>
  </si>
  <si>
    <t>統合プラットフォームにおけるガバナンスの必要性への理解</t>
    <rPh sb="0" eb="2">
      <t>トウゴウ</t>
    </rPh>
    <rPh sb="20" eb="22">
      <t>ヒツヨウ</t>
    </rPh>
    <rPh sb="22" eb="23">
      <t>セイ</t>
    </rPh>
    <rPh sb="25" eb="27">
      <t>リカイ</t>
    </rPh>
    <phoneticPr fontId="4"/>
  </si>
  <si>
    <t xml:space="preserve">１．統合プラットフォームにおけるガバナンスの必要性について、他事例や根拠とともに、具体的に記述されているか。
２．ガバナンス検討内容の全体像及びめざす姿について、本市にとって有用性の高い内容で具体的に記述されているか。
３．ガバナンスの検討に際して重要となる論点の一覧、検討の方向性について根拠とともに、具体的に記述されているか。
４．ガバナンスのルールの周知・遵守の方法について、各サービス構築事業者の作業負荷等や他事例等もふまえて、実効性の高い内容で記述されているか。
５．提案者が有する類似規模(国・行政機関・地方公共団体・民間等)・類似サービス(クラウド型ローコード開発プラットフォームでのシステム構築等)の実績を活かし、バックオフィスDXプロジェクトの特性を考慮して、プロジェクト全体の視点でガバナンス検討をどのように遂行するか、ガバナンスをどのように効かせるか、具体的に記述されているか。
６．当該要件には示されていないが、本市にとって有用性の高い追加提案が具体的に示されているか。
</t>
    <rPh sb="2" eb="4">
      <t>トウゴウ</t>
    </rPh>
    <rPh sb="30" eb="33">
      <t>タジレイ</t>
    </rPh>
    <rPh sb="34" eb="36">
      <t>コンキョ</t>
    </rPh>
    <rPh sb="41" eb="44">
      <t>グタイテキ</t>
    </rPh>
    <rPh sb="45" eb="47">
      <t>キジュツ</t>
    </rPh>
    <rPh sb="70" eb="71">
      <t>オヨ</t>
    </rPh>
    <rPh sb="87" eb="90">
      <t>ユウヨウセイ</t>
    </rPh>
    <rPh sb="91" eb="92">
      <t>タカ</t>
    </rPh>
    <rPh sb="145" eb="147">
      <t>コンキョ</t>
    </rPh>
    <rPh sb="152" eb="155">
      <t>グタイテキ</t>
    </rPh>
    <rPh sb="156" eb="158">
      <t>キジュツ</t>
    </rPh>
    <rPh sb="191" eb="192">
      <t>カク</t>
    </rPh>
    <rPh sb="196" eb="201">
      <t>コウチクジギョウシャ</t>
    </rPh>
    <rPh sb="218" eb="221">
      <t>ジッコウセイ</t>
    </rPh>
    <rPh sb="222" eb="223">
      <t>タカ</t>
    </rPh>
    <rPh sb="224" eb="226">
      <t>ナイヨウ</t>
    </rPh>
    <rPh sb="227" eb="229">
      <t>キジュツ</t>
    </rPh>
    <rPh sb="356" eb="358">
      <t>ケントウ</t>
    </rPh>
    <rPh sb="387" eb="390">
      <t>グタイテキ</t>
    </rPh>
    <rPh sb="391" eb="393">
      <t>キジュツ</t>
    </rPh>
    <phoneticPr fontId="3"/>
  </si>
  <si>
    <t xml:space="preserve">１．開発標準ルール（仮称）の必要性について、他事例や根拠とともに、具体的に記述されているか。
２．開発標準ルール（仮称）作成後の実現イメージについて具体的に記述されているか。
３．開発標準ルール（仮称）における各項目の具体イメージや検討ポイント・仮説・今後の検討に際して重要となる論点の一覧、検討の方向性について、具体的に記述されているか。
４．開発標準ルール（仮称）の周知・遵守の方法について、各サービス構築事業者の作業負荷等や他事例等もふまえて、実効性の高い内容で記述されているか。
５．提案者が有する類似規模(国・行政機関・地方公共団体・民間等)・類似サービス(クラウド型ローコード開発プラットフォームでのシステム構築等)の実績を活かし、バックオフィスDXプロジェクトの特性を考慮して、プロジェクト全体の視点で開発標準ルール（仮称）作成をどのように遂行するか、具体的に記述されているか。
６．開発標準ルール（仮称）の作成の進め方について、各種タスクとの依存関係を整理の上、具体的に記述されているか。
７．当該要件には示されていないが、本市にとって有用性の高い追加提案が具体的に示されているか。
</t>
    <rPh sb="22" eb="25">
      <t>タジレイ</t>
    </rPh>
    <rPh sb="26" eb="28">
      <t>コンキョ</t>
    </rPh>
    <rPh sb="33" eb="36">
      <t>グタイテキ</t>
    </rPh>
    <rPh sb="37" eb="39">
      <t>キジュツ</t>
    </rPh>
    <rPh sb="60" eb="63">
      <t>サクセイゴ</t>
    </rPh>
    <rPh sb="64" eb="66">
      <t>ジツゲン</t>
    </rPh>
    <rPh sb="90" eb="92">
      <t>カイハツ</t>
    </rPh>
    <rPh sb="92" eb="94">
      <t>ヒョウジュン</t>
    </rPh>
    <rPh sb="98" eb="100">
      <t>カショウ</t>
    </rPh>
    <rPh sb="157" eb="160">
      <t>グタイテキ</t>
    </rPh>
    <rPh sb="161" eb="163">
      <t>キジュツ</t>
    </rPh>
    <rPh sb="198" eb="199">
      <t>カク</t>
    </rPh>
    <rPh sb="203" eb="208">
      <t>コウチクジギョウシャ</t>
    </rPh>
    <rPh sb="225" eb="228">
      <t>ジッコウセイ</t>
    </rPh>
    <rPh sb="229" eb="230">
      <t>タカ</t>
    </rPh>
    <rPh sb="231" eb="233">
      <t>ナイヨウ</t>
    </rPh>
    <rPh sb="234" eb="236">
      <t>キジュツ</t>
    </rPh>
    <rPh sb="383" eb="386">
      <t>グタイテキ</t>
    </rPh>
    <rPh sb="387" eb="389">
      <t>キジュツ</t>
    </rPh>
    <phoneticPr fontId="3"/>
  </si>
  <si>
    <t xml:space="preserve">１．運用保守ルール（仮称）の必要性について、他事例や根拠とともに、具体的に記述されているか。
２．運用保守ルール（仮称）作成後の実現イメージについて具体的に記述されているか。
３．運用保守ルール（仮称）における各項目の具体イメージや検討ポイント・仮説・今後の検討に際して重要となる論点の一覧、検討の方向性について、具体的に記述されているか。
４．運用保守ルール（仮称）の周知・遵守の方法について、各サービス構築事業者の作業負荷等や他事例等もふまえて、実効性の高い内容で記述されているか。
５．提案者が有する類似規模(国・行政機関・地方公共団体・民間等)・類似サービス(クラウド型ローコード開発プラットフォームでのシステム構築等)の実績を活かし、バックオフィスDXプロジェクトの特性を考慮して、プロジェクト全体の視点で運用保守ルール（仮称）作成をどのように遂行するか、具体的に記述されているか。
６．運用保守ルール（仮称）の作成の進め方について、各種タスクとの依存関係を整理の上、具体的に記述されているか。
７．当該要件には示されていないが、本市にとって有用性の高い追加提案が具体的に示されているか。
</t>
    <rPh sb="2" eb="4">
      <t>ウンヨウ</t>
    </rPh>
    <rPh sb="4" eb="6">
      <t>ホシュ</t>
    </rPh>
    <rPh sb="22" eb="25">
      <t>タジレイ</t>
    </rPh>
    <rPh sb="26" eb="28">
      <t>コンキョ</t>
    </rPh>
    <rPh sb="33" eb="36">
      <t>グタイテキ</t>
    </rPh>
    <rPh sb="37" eb="39">
      <t>キジュツ</t>
    </rPh>
    <rPh sb="60" eb="63">
      <t>サクセイゴ</t>
    </rPh>
    <rPh sb="64" eb="66">
      <t>ジツゲン</t>
    </rPh>
    <rPh sb="98" eb="100">
      <t>カショウ</t>
    </rPh>
    <rPh sb="157" eb="160">
      <t>グタイテキ</t>
    </rPh>
    <rPh sb="161" eb="163">
      <t>キジュツ</t>
    </rPh>
    <rPh sb="198" eb="199">
      <t>カク</t>
    </rPh>
    <rPh sb="203" eb="208">
      <t>コウチクジギョウシャ</t>
    </rPh>
    <rPh sb="225" eb="228">
      <t>ジッコウセイ</t>
    </rPh>
    <rPh sb="229" eb="230">
      <t>タカ</t>
    </rPh>
    <rPh sb="231" eb="233">
      <t>ナイヨウ</t>
    </rPh>
    <rPh sb="234" eb="236">
      <t>キジュツ</t>
    </rPh>
    <rPh sb="383" eb="386">
      <t>グタイテキ</t>
    </rPh>
    <rPh sb="387" eb="389">
      <t>キジュツ</t>
    </rPh>
    <rPh sb="399" eb="403">
      <t>ウンヨウホシュ</t>
    </rPh>
    <phoneticPr fontId="3"/>
  </si>
  <si>
    <t>資料４別紙　大阪市統合プラットフォーム導入・構築業務委託提案書評価表</t>
    <rPh sb="0" eb="2">
      <t>シリョウ</t>
    </rPh>
    <rPh sb="3" eb="5">
      <t>ベッシ</t>
    </rPh>
    <rPh sb="6" eb="9">
      <t>オオサカシ</t>
    </rPh>
    <rPh sb="9" eb="11">
      <t>トウゴウ</t>
    </rPh>
    <rPh sb="19" eb="21">
      <t>ドウニュウ</t>
    </rPh>
    <rPh sb="22" eb="28">
      <t>コウチクギョウムイタク</t>
    </rPh>
    <phoneticPr fontId="3"/>
  </si>
  <si>
    <t xml:space="preserve">１．当該要件に関して、製品仕様として満たしているか、満たさない場合はどのように実現するか、具体的な実現方法が記述されているか。
２．当該実現方法は、仕様書に定義された内容を満たしているか。また、本市要求事項を満たす根拠が具体的に記述されているか。
３．当該要件に関して、提案の特徴が具体的に記述されているか。
４．本業務委託を取り巻く各種タスクとの依存関係、サービス構築事業者との調整方法、検討・構築の進め方、実現性の検証方法等について、バックオフィスDXプロジェクトの特性を踏まえて具体的に記述されているか。
５．当該特徴が、本市にとって有用性の高い効果(他事例との比較優位性)をもたらすことが具体的に記述されているか。また、これらの効果を本市が享受できる根拠(実績等)が明確に記述されているか。
６．当該要件には示されていないが、本市にとって有用性の高い追加提案が具体的に示されているか。
</t>
    <rPh sb="11" eb="13">
      <t>セイヒン</t>
    </rPh>
    <rPh sb="13" eb="15">
      <t>シヨウ</t>
    </rPh>
    <rPh sb="18" eb="19">
      <t>ミ</t>
    </rPh>
    <rPh sb="26" eb="27">
      <t>ミ</t>
    </rPh>
    <rPh sb="31" eb="33">
      <t>バアイ</t>
    </rPh>
    <rPh sb="39" eb="41">
      <t>ジツゲン</t>
    </rPh>
    <rPh sb="45" eb="48">
      <t>グタイテキ</t>
    </rPh>
    <rPh sb="235" eb="237">
      <t>トクセイ</t>
    </rPh>
    <rPh sb="238" eb="239">
      <t>フ</t>
    </rPh>
    <rPh sb="242" eb="245">
      <t>グタイテキ</t>
    </rPh>
    <rPh sb="246" eb="248">
      <t>キジュツ</t>
    </rPh>
    <phoneticPr fontId="3"/>
  </si>
  <si>
    <t xml:space="preserve">１．当該要件に関して、製品仕様として満たしているか、具体的な実現方法が記述されているか。
２．当該実現方法は、仕様書に定義された内容を満たしているか。また、本市要求事項を満たす根拠が具体的に記述されているか。
３．当該要件に関して、提案の特徴が具体的に記述されているか。
４．統合プラットフォームのバージョンアップが必要となった場合のアップデートタイミングについて、業務の繁忙期や重要なイベントとの重複を避けるための工夫や実現方法が根拠とともに具体的に記述されているか。
５．１つの本番環境に新規サービスを追加する場合や既存の各サービスの機能拡張等を実施する場合において、単一の本番環境で各非機能要件を実現するための工夫や実現方法が根拠とともに具体的に記述されているか。
６．本業務委託を取り巻く各種タスクとの依存関係、サービス構築事業者との調整方法、検討・構築の進め方、実現性の検証方法等について、バックオフィスDXプロジェクトの特性を踏まえて具体的に記述されているか。
７．当該特徴が、本市にとって有用性の高い効果(他事例との比較優位性)をもたらすことが具体的に記述されているか。また、これらの効果を本市が享受できる根拠(実績等)が明確に記述されているか。
８．当該要件には示されていないが、本市にとって有用性の高い追加提案が具体的に示されているか。
</t>
    <phoneticPr fontId="3"/>
  </si>
  <si>
    <t>１．統合プラットフォーム開発標準ルール（仮称）の作成について、次の事項を具体的に記述すること。
・開発標準ルール（仮称）の必要性
・開発標準ルール（仮称）作成後の実現イメージ
・開発標準ルール（仮称）における各項目の具体イメージや検討ポイント・仮説・今後の検討に際して重要となる論点の一覧、検討の方向性
・開発標準ルール（仮称）ルールの周知・遵守の方法についての工夫（検討～遵守までの本市や各サービス構築事業者間とのコミュニケーション方法・合意形成の進め方、運用中の改善）
・提案者が有する類似規模(国・行政機関・地方公共団体・民間等)・類似サービス(クラウド型ローコード開発プラットフォームでのシステム構築等)の実績を活かし、バックオフィスDXプロジェクトの特性を考慮して、プロジェクト全体の視点で開発標準ルール（仮称）の作成をどのように遂行するか
２．統合プラットフォーム開発標準ルール（仮称）の作成の進め方について、各種タスクとの依存関係を整理の上、具体的に記述すること。</t>
    <rPh sb="125" eb="127">
      <t>コンゴ</t>
    </rPh>
    <rPh sb="128" eb="130">
      <t>ケントウ</t>
    </rPh>
    <rPh sb="131" eb="132">
      <t>サイ</t>
    </rPh>
    <rPh sb="166" eb="170">
      <t>セイヒンシヨウ</t>
    </rPh>
    <rPh sb="173" eb="174">
      <t>ミ</t>
    </rPh>
    <rPh sb="187" eb="189">
      <t>ヨウケン</t>
    </rPh>
    <rPh sb="200" eb="202">
      <t>トウゴウ</t>
    </rPh>
    <rPh sb="215" eb="217">
      <t>ウンヨウ</t>
    </rPh>
    <rPh sb="217" eb="219">
      <t>ホシュ</t>
    </rPh>
    <rPh sb="219" eb="221">
      <t>ヨウケン</t>
    </rPh>
    <rPh sb="225" eb="228">
      <t>グタイテキ</t>
    </rPh>
    <rPh sb="229" eb="231">
      <t>ジツゲン</t>
    </rPh>
    <rPh sb="231" eb="233">
      <t>ホウホウ</t>
    </rPh>
    <rPh sb="362" eb="364">
      <t>サクセイ</t>
    </rPh>
    <rPh sb="400" eb="402">
      <t>サクセイ</t>
    </rPh>
    <phoneticPr fontId="4"/>
  </si>
  <si>
    <t>１．統合プラットフォーム運用保守ルール（仮称）の作成について、次の事項を具体的に記述すること。
・運用保守ルール（仮称）の必要性
・運用保守ルール（仮称）作成後の実現イメージ
・運用保守ルール（仮称）における各項目の具体イメージや検討ポイント・仮説・今後の検討に際して重要となる論点の一覧、検討の方向性
・運用保守ルール（仮称）の周知・遵守の方法についての工夫（検討～遵守までの本市や各サービス構築事業者間とのコミュニケーション方法・合意形成の進め方、運用中の改善）
・提案者が有する類似規模(国・行政機関・地方公共団体・民間等)・類似サービス(クラウド型ローコード開発プラットフォームでのシステム構築等)の実績を活かし、バックオフィスDXプロジェクトの特性を考慮して、プロジェクト全体の視点で運用保守ルール（仮称）の作成をどのように遂行するか
２．統合プラットフォーム運用保守ルール（仮称）の作成の進め方について、各種タスクとの依存関係を整理の上、具体的に記述すること。</t>
    <rPh sb="125" eb="127">
      <t>コンゴ</t>
    </rPh>
    <rPh sb="128" eb="130">
      <t>ケントウ</t>
    </rPh>
    <rPh sb="131" eb="132">
      <t>サイ</t>
    </rPh>
    <rPh sb="170" eb="171">
      <t>ミ</t>
    </rPh>
    <rPh sb="184" eb="186">
      <t>ヨウケン</t>
    </rPh>
    <rPh sb="197" eb="199">
      <t>トウゴウ</t>
    </rPh>
    <rPh sb="212" eb="214">
      <t>ウンヨウ</t>
    </rPh>
    <rPh sb="214" eb="216">
      <t>ホシュ</t>
    </rPh>
    <rPh sb="216" eb="218">
      <t>ヨウケン</t>
    </rPh>
    <rPh sb="222" eb="225">
      <t>グタイテキ</t>
    </rPh>
    <rPh sb="226" eb="228">
      <t>ジツゲン</t>
    </rPh>
    <rPh sb="228" eb="230">
      <t>ホウホウ</t>
    </rPh>
    <rPh sb="307" eb="308">
      <t>イ</t>
    </rPh>
    <rPh sb="347" eb="349">
      <t>ウンヨウ</t>
    </rPh>
    <rPh sb="349" eb="351">
      <t>ホシュ</t>
    </rPh>
    <rPh sb="385" eb="389">
      <t>ウンヨウホシュ</t>
    </rPh>
    <phoneticPr fontId="4"/>
  </si>
  <si>
    <t>１．統合プラットフォームにおけるガバナンスについて、次の事項を具体的に記述すること。
・ガバナンスの必要性
・ガバナンス検討内容の全体像、実現でめざす姿
・今後のガバナンス検討に際して重要となる論点の一覧、検討の方向性
・ガバナンスのルール周知・遵守の方法についての工夫（検討～遵守までの本市や各サービス構築事業者間とのコミュニケーション方法・合意形成の進め方、運用中の改善）
・提案者が有する類似規模(国・行政機関・地方公共団体・民間等)・類似サービス(クラウド型ローコード開発プラットフォームでのシステム構築等)の実績を活かし、バックオフィスDXプロジェクトの特性を考慮して、プロジェクト全体の視点でガバナンス検討をどのように遂行するか、ガバナンスをどのように効かせるか
２．統合プラットフォーム利用の手引（仮称）の策定の進め方について、各種タスクとの依存関係を整理の上、具体的に記述すること。</t>
    <rPh sb="78" eb="80">
      <t>コンゴ</t>
    </rPh>
    <rPh sb="86" eb="88">
      <t>ケントウ</t>
    </rPh>
    <rPh sb="89" eb="90">
      <t>サイ</t>
    </rPh>
    <rPh sb="125" eb="126">
      <t>ミ</t>
    </rPh>
    <rPh sb="139" eb="141">
      <t>ヨウケン</t>
    </rPh>
    <rPh sb="152" eb="154">
      <t>トウゴウ</t>
    </rPh>
    <rPh sb="167" eb="169">
      <t>ウンヨウ</t>
    </rPh>
    <rPh sb="169" eb="171">
      <t>ホシュ</t>
    </rPh>
    <rPh sb="171" eb="173">
      <t>ヨウケン</t>
    </rPh>
    <rPh sb="177" eb="180">
      <t>グタイテキ</t>
    </rPh>
    <rPh sb="181" eb="183">
      <t>ジツゲン</t>
    </rPh>
    <rPh sb="183" eb="185">
      <t>ホウホウ</t>
    </rPh>
    <rPh sb="262" eb="263">
      <t>イ</t>
    </rPh>
    <rPh sb="296" eb="298">
      <t>ゼンタイ</t>
    </rPh>
    <rPh sb="299" eb="301">
      <t>シテン</t>
    </rPh>
    <rPh sb="307" eb="309">
      <t>ケントウ</t>
    </rPh>
    <rPh sb="315" eb="317">
      <t>スイコウ</t>
    </rPh>
    <rPh sb="332" eb="333">
      <t>キ</t>
    </rPh>
    <rPh sb="340" eb="342">
      <t>トウゴウ</t>
    </rPh>
    <rPh sb="350" eb="352">
      <t>リヨウ</t>
    </rPh>
    <rPh sb="353" eb="355">
      <t>テビキ</t>
    </rPh>
    <rPh sb="356" eb="358">
      <t>カショウ</t>
    </rPh>
    <rPh sb="360" eb="362">
      <t>サクテイ</t>
    </rPh>
    <rPh sb="363" eb="364">
      <t>スス</t>
    </rPh>
    <rPh sb="365" eb="366">
      <t>カタ</t>
    </rPh>
    <rPh sb="388" eb="391">
      <t>グタイテキ</t>
    </rPh>
    <rPh sb="392" eb="394">
      <t>キジュツ</t>
    </rPh>
    <phoneticPr fontId="4"/>
  </si>
  <si>
    <t>１．提案者が有する類似規模(国・行政機関・地方公共団体・民間等)・類似サービス(クラウド型ローコード開発プラットフォームでのシステム構築等)の実績について、実績概要、実施時期・期間、内容(対象システム・規模)等を具体的に記述すること。
２．提案者が上記実績を有することにより、本業務を遂行するにあたってどのような特徴を有しているか、当該特徴が本市にもたらす効果(他事例との比較優位性)について具体的な根拠をもって記述すること。</t>
    <rPh sb="6" eb="7">
      <t>ユウ</t>
    </rPh>
    <rPh sb="11" eb="13">
      <t>キボ</t>
    </rPh>
    <rPh sb="14" eb="15">
      <t>クニ</t>
    </rPh>
    <rPh sb="16" eb="20">
      <t>ギョウセイキカン</t>
    </rPh>
    <rPh sb="21" eb="27">
      <t>チホウコウキョウダンタイ</t>
    </rPh>
    <rPh sb="28" eb="30">
      <t>ミンカン</t>
    </rPh>
    <rPh sb="33" eb="35">
      <t>ルイジ</t>
    </rPh>
    <rPh sb="44" eb="45">
      <t>ガタ</t>
    </rPh>
    <rPh sb="50" eb="52">
      <t>カイハツ</t>
    </rPh>
    <rPh sb="66" eb="68">
      <t>コウチク</t>
    </rPh>
    <rPh sb="68" eb="69">
      <t>ナド</t>
    </rPh>
    <rPh sb="71" eb="73">
      <t>ジッセキ</t>
    </rPh>
    <rPh sb="80" eb="82">
      <t>ガイヨウ</t>
    </rPh>
    <rPh sb="183" eb="184">
      <t>レイ</t>
    </rPh>
    <rPh sb="200" eb="202">
      <t>コンキョ</t>
    </rPh>
    <phoneticPr fontId="4"/>
  </si>
  <si>
    <t>調達仕様書「1.本業務の背景と目的」、「2.統合PFの考え方」</t>
    <phoneticPr fontId="3"/>
  </si>
  <si>
    <t xml:space="preserve">１．上記本業務の取組方針と合致した統合プラットフォームの実現方針が記述されているか。
２．統合プラットフォームの実現方針に関して、調達仕様書「2.統合PFの考え方」に示す内容をふまえ、実現方針の「特徴」が具体的に記述されているか。
＜調達仕様書抜粋＞
■今後、デジタル化可能な業務を見定め、統合PF上にサービスを構築していくことで全庁的なバックオフィスDXの実現を目指していく
■サービス共通開発基盤（共通利用される機能・設定・データを管理する機能や、統合PF上でのUI・ワークフロー・連携API等の開発を簡素化する開発ツール）が必要
■これまで個別最適となっていた業務・システムを一気通貫で連接し、全庁共通的なプロセス管理が可能となることで全体最適化された状態で業務を遂行する
３．統合プラットフォームが本市にもたらす効果に関して、本市にとって「有用性の高い効果(他事例との比較優位性)」をもたらすことが具体的に記述されているか。また、これらの効果を本市が享受できる「明確な根拠」が記述されているか。
</t>
    <rPh sb="2" eb="4">
      <t>ジョウキ</t>
    </rPh>
    <rPh sb="4" eb="5">
      <t>ホン</t>
    </rPh>
    <rPh sb="5" eb="7">
      <t>ギョウム</t>
    </rPh>
    <rPh sb="8" eb="12">
      <t>トリクミホウシン</t>
    </rPh>
    <rPh sb="13" eb="15">
      <t>ガッチ</t>
    </rPh>
    <rPh sb="17" eb="19">
      <t>トウゴウ</t>
    </rPh>
    <rPh sb="28" eb="30">
      <t>ジツゲン</t>
    </rPh>
    <rPh sb="45" eb="47">
      <t>トウゴウ</t>
    </rPh>
    <rPh sb="83" eb="84">
      <t>シメ</t>
    </rPh>
    <rPh sb="85" eb="87">
      <t>ナイヨウ</t>
    </rPh>
    <rPh sb="92" eb="94">
      <t>ジツゲン</t>
    </rPh>
    <rPh sb="94" eb="96">
      <t>ホウシン</t>
    </rPh>
    <rPh sb="117" eb="119">
      <t>チョウタツ</t>
    </rPh>
    <rPh sb="119" eb="122">
      <t>シヨウショ</t>
    </rPh>
    <rPh sb="122" eb="124">
      <t>バッスイ</t>
    </rPh>
    <rPh sb="426" eb="428">
      <t>ホ</t>
    </rPh>
    <phoneticPr fontId="2"/>
  </si>
  <si>
    <t>１．提案者に関する概要が記述されているか。
２．社員教育・機密保持・CSR等に対する企業の取組や実績が記述されているか。
３．第三者評価、専門的な基準に基づいた取組、本業務を確実に履行できると見込まれる社内環境が整っていること等が十分に記述されているか。</t>
    <rPh sb="2" eb="5">
      <t>テイアンシャ</t>
    </rPh>
    <rPh sb="6" eb="7">
      <t>カン</t>
    </rPh>
    <rPh sb="9" eb="11">
      <t>ガイヨウ</t>
    </rPh>
    <rPh sb="24" eb="26">
      <t>シャイン</t>
    </rPh>
    <rPh sb="101" eb="105">
      <t>シャナイカンキョウ</t>
    </rPh>
    <rPh sb="106" eb="107">
      <t>トトノ</t>
    </rPh>
    <rPh sb="113" eb="114">
      <t>トウ</t>
    </rPh>
    <rPh sb="118" eb="120">
      <t>キジュツ</t>
    </rPh>
    <phoneticPr fontId="2"/>
  </si>
  <si>
    <t xml:space="preserve">１．提案者が有する類似規模(国・行政機関・地方公共団体・民間等)・類似サービス(クラウド型ローコード開発プラットフォーム等)の実績について、実績概要、実施時期・期間、サービス内容(対象システム・規模)等が具体的に記述されているか。
２.以下のような実績があるか。
・同一環境に契約が異なる複数のシステムを構築した実績
・同一環境に契約が異なる複数のシステムが構築され、複数のシステム開発・運用保守事業者を取りまとめる管理業務の役務を実施した実績
・同一環境に契約が異なる複数のシステムが構築されることを前提とした、複数事業者向けの開発・運用のルール作成を行った実績
３．本業務の特徴と提案者の実績に基づき、本市にとって「有用性の高い効果(他事例との比較優位性)」をもたらすことが具体的に記述されているか。また、これらの効果を本市が享受できる「明確な根拠」が記述されているか。
</t>
    <rPh sb="106" eb="108">
      <t>キジュツ</t>
    </rPh>
    <rPh sb="118" eb="120">
      <t>イカ</t>
    </rPh>
    <rPh sb="124" eb="126">
      <t>ジッセキ</t>
    </rPh>
    <rPh sb="152" eb="154">
      <t>コウチク</t>
    </rPh>
    <rPh sb="156" eb="158">
      <t>ジッセキ</t>
    </rPh>
    <rPh sb="160" eb="162">
      <t>ドウイツ</t>
    </rPh>
    <rPh sb="162" eb="164">
      <t>カンキョウ</t>
    </rPh>
    <rPh sb="165" eb="167">
      <t>ケイヤク</t>
    </rPh>
    <rPh sb="168" eb="169">
      <t>コト</t>
    </rPh>
    <rPh sb="171" eb="173">
      <t>フクスウ</t>
    </rPh>
    <rPh sb="179" eb="181">
      <t>コウチク</t>
    </rPh>
    <rPh sb="184" eb="186">
      <t>フクスウ</t>
    </rPh>
    <rPh sb="191" eb="193">
      <t>カイハツ</t>
    </rPh>
    <rPh sb="194" eb="196">
      <t>ウンヨウ</t>
    </rPh>
    <rPh sb="196" eb="198">
      <t>ホシュ</t>
    </rPh>
    <rPh sb="216" eb="218">
      <t>ジッシ</t>
    </rPh>
    <rPh sb="220" eb="222">
      <t>ジッセキ</t>
    </rPh>
    <rPh sb="251" eb="253">
      <t>ゼンテイ</t>
    </rPh>
    <rPh sb="257" eb="259">
      <t>フクスウ</t>
    </rPh>
    <rPh sb="259" eb="262">
      <t>ジギョウシャ</t>
    </rPh>
    <rPh sb="262" eb="263">
      <t>ム</t>
    </rPh>
    <rPh sb="280" eb="282">
      <t>ジッセキ</t>
    </rPh>
    <rPh sb="292" eb="295">
      <t>テイアンシャ</t>
    </rPh>
    <rPh sb="299" eb="300">
      <t>モト</t>
    </rPh>
    <rPh sb="333" eb="335">
      <t>キジュツ</t>
    </rPh>
    <rPh sb="368" eb="370">
      <t>キジュツ</t>
    </rPh>
    <phoneticPr fontId="3"/>
  </si>
  <si>
    <t xml:space="preserve">１．本業務を推進するにあたっての、提案者側の有効性の高い体制及び要員の役割・実績・保有資格・従事割合(専任／兼任)が記述されているか。（例：業務遂行責任者以外のチームリーダーもプロジェクト管理能力を有する。専任者が多く確保されている。導入するプラットフォーム・ソフトウェア等に関する専門知識やプログラミング能力を有する者が十分に確保されている。等）
２．本業務を遂行する上で、提案者の体制が、本市にとって「有用性の高い効果(他事例との比較優位性)」をもたらすことが具体的に記述されているか。また、これらの効果を本市が享受できる「明確な根拠」が記述されているか。
３．調達仕様書「図表16　受注者体制に係る役割」のチームリーダーの項目に示す以下の経験を有する者が体制に含まれているか。
＜調達仕様書抜粋＞
担当する業務に関し、可能な限り、提案する製品にて国、都道府県、特別区、政令指定都市、及びその他の組織・事業体おいて以下の業務に従事した経験を有すること。
■構築業務もしくは運用保守設計業務に従事した経験を有すること。
■複数事業者で協業して同一環境上で同一システムのシステム構築及び管理業務を行い、開発/運用保守を行う際のルール作成・管理及び運用を行った経験を有すること。
４．本業務の期間中に、提案した体制を維持できることが、具体的に記述されているか。要員の離職等があっても体制を維持できる対策が具体的に記述されているか。
</t>
    <rPh sb="3" eb="5">
      <t>ギョウム</t>
    </rPh>
    <rPh sb="41" eb="43">
      <t>ホユウ</t>
    </rPh>
    <rPh sb="43" eb="45">
      <t>シカク</t>
    </rPh>
    <rPh sb="46" eb="48">
      <t>ジュウジ</t>
    </rPh>
    <rPh sb="48" eb="50">
      <t>ワリアイ</t>
    </rPh>
    <rPh sb="51" eb="53">
      <t>センニン</t>
    </rPh>
    <rPh sb="54" eb="56">
      <t>ケンニン</t>
    </rPh>
    <rPh sb="58" eb="60">
      <t>キジュツ</t>
    </rPh>
    <rPh sb="68" eb="69">
      <t>レイ</t>
    </rPh>
    <rPh sb="158" eb="159">
      <t>モノ</t>
    </rPh>
    <rPh sb="160" eb="162">
      <t>ジュウブン</t>
    </rPh>
    <rPh sb="163" eb="165">
      <t>カクホ</t>
    </rPh>
    <rPh sb="171" eb="172">
      <t>トウ</t>
    </rPh>
    <rPh sb="546" eb="547">
      <t>トク</t>
    </rPh>
    <rPh sb="550" eb="552">
      <t>ギョウム</t>
    </rPh>
    <rPh sb="569" eb="571">
      <t>キジュツ</t>
    </rPh>
    <rPh sb="600" eb="603">
      <t>グタイテキ</t>
    </rPh>
    <rPh sb="604" eb="606">
      <t>キジュツ</t>
    </rPh>
    <phoneticPr fontId="2"/>
  </si>
  <si>
    <t xml:space="preserve">１．本業務を推進するにあたり、提案者、事務局（デジタル統括室）、業務所管課、開発管理(PMO)支援業者、サービス構築事業者の役割分担や作業割合について具体的に記述されているか。
２．役割分担に関して、調達仕様書「4.2.スケジュール」に示すとおり本業務履行期間において2つの個別サービス（自治体のバックオフィス業務に関わるシステム等）が開発されることをふまえ、提案の「特徴(各役割分担の負担軽減　等)」が具体的に記述されているか。
３．当該特徴が、本市にとって「有用性の高い効果(他事例との比較優位性)」をもたらすことが具体的に記述されている。また、これらの効果を本市が享受できる「明確な根拠」が記述されているか。
</t>
    <rPh sb="3" eb="5">
      <t>ギョウム</t>
    </rPh>
    <rPh sb="15" eb="18">
      <t>テイアンシャ</t>
    </rPh>
    <rPh sb="19" eb="22">
      <t>ジムキョク</t>
    </rPh>
    <rPh sb="27" eb="30">
      <t>トウカツシツ</t>
    </rPh>
    <rPh sb="32" eb="37">
      <t>ギョウムショカンカ</t>
    </rPh>
    <rPh sb="75" eb="78">
      <t>グタイテキ</t>
    </rPh>
    <rPh sb="79" eb="81">
      <t>キジュツ</t>
    </rPh>
    <rPh sb="100" eb="102">
      <t>チョウタツ</t>
    </rPh>
    <rPh sb="102" eb="105">
      <t>シヨウショ</t>
    </rPh>
    <rPh sb="118" eb="119">
      <t>シメ</t>
    </rPh>
    <rPh sb="123" eb="126">
      <t>ホンギョウム</t>
    </rPh>
    <rPh sb="126" eb="130">
      <t>リコウキカン</t>
    </rPh>
    <rPh sb="187" eb="188">
      <t>カク</t>
    </rPh>
    <rPh sb="188" eb="190">
      <t>ヤクワリ</t>
    </rPh>
    <rPh sb="190" eb="192">
      <t>ブンタン</t>
    </rPh>
    <rPh sb="243" eb="245">
      <t>キジュツ</t>
    </rPh>
    <rPh sb="277" eb="279">
      <t>キジュツ</t>
    </rPh>
    <phoneticPr fontId="2"/>
  </si>
  <si>
    <t xml:space="preserve">１．当該要件に関して、提案の実現方法が記述されているか。
２．当該実現方法は、仕様書に定義された内容を満たしているか。また、本市要求事項を満たす根拠が具体的に記述されているか。
３．当該要件に関して、提案の特徴が具体的に記述されているか。（例：令和7年度に統合PFの設計/開発と並行してガバナンス検討を行う点、2つの個別サービス（自治体のバックオフィス業務に関わるシステム等）が開発されることを前提としたプロジェクト管理が必要である点、令和8年度から令和9年度にかけてガバナンスルールを運用する中でガバナンスルールを更新する場合がある点、事務局を担うデジタル統括室職員に限りがあることを踏まえた効率的な会議計画、等）
４．当該特徴が、本市にとって有用性の高い効果(他事例との比較優位性)をもたらすことが具体的に記述されているか。また、これらの効果を本市が享受できる根拠(実績等)が明確に記述されているか。
５．当該要件には示されていないが、本市にとって有用性の高い追加提案が具体的に示されているか。
</t>
    <rPh sb="120" eb="121">
      <t>レイ</t>
    </rPh>
    <rPh sb="122" eb="124">
      <t>レイワ</t>
    </rPh>
    <rPh sb="125" eb="127">
      <t>ネンド</t>
    </rPh>
    <rPh sb="128" eb="130">
      <t>トウゴウ</t>
    </rPh>
    <rPh sb="133" eb="135">
      <t>セッケイ</t>
    </rPh>
    <rPh sb="136" eb="138">
      <t>カイハツ</t>
    </rPh>
    <rPh sb="139" eb="141">
      <t>ヘイコウ</t>
    </rPh>
    <rPh sb="148" eb="150">
      <t>ケントウ</t>
    </rPh>
    <rPh sb="151" eb="152">
      <t>オコナ</t>
    </rPh>
    <rPh sb="153" eb="154">
      <t>テン</t>
    </rPh>
    <rPh sb="208" eb="210">
      <t>カンリ</t>
    </rPh>
    <rPh sb="211" eb="213">
      <t>ヒツヨウ</t>
    </rPh>
    <rPh sb="216" eb="217">
      <t>テン</t>
    </rPh>
    <rPh sb="218" eb="220">
      <t>レイワ</t>
    </rPh>
    <rPh sb="221" eb="223">
      <t>ネンド</t>
    </rPh>
    <rPh sb="225" eb="227">
      <t>レイワ</t>
    </rPh>
    <rPh sb="228" eb="230">
      <t>ネンド</t>
    </rPh>
    <rPh sb="243" eb="245">
      <t>ウンヨウ</t>
    </rPh>
    <rPh sb="247" eb="248">
      <t>ナカ</t>
    </rPh>
    <rPh sb="258" eb="260">
      <t>コウシン</t>
    </rPh>
    <rPh sb="262" eb="264">
      <t>バアイ</t>
    </rPh>
    <rPh sb="267" eb="268">
      <t>テン</t>
    </rPh>
    <rPh sb="306" eb="307">
      <t>トウ</t>
    </rPh>
    <phoneticPr fontId="3"/>
  </si>
  <si>
    <t>１．様式10_運用保守・本番稼働用ライセンス等想定費用内訳書に示す各項目（年間運用保守費、統合PF上での新規構築（新規アプリケーションの機能開発費）、統合PF上での機能追加（構築済のアプリケーションに対する機能追加の開発費）、年間本番稼働用ライセンス）について、具体的な工数・費用が記載されており、積算の適正性が確保されているか。
２．バックオフィスDXプロジェクトとしてのトータルコストの抑制を考慮した費用が記載されているか。</t>
    <rPh sb="31" eb="32">
      <t>シメ</t>
    </rPh>
    <rPh sb="33" eb="36">
      <t>カクコウモク</t>
    </rPh>
    <rPh sb="131" eb="134">
      <t>グタイテキ</t>
    </rPh>
    <rPh sb="135" eb="137">
      <t>コウスウ</t>
    </rPh>
    <rPh sb="138" eb="140">
      <t>ヒヨウ</t>
    </rPh>
    <rPh sb="141" eb="143">
      <t>キサイ</t>
    </rPh>
    <rPh sb="149" eb="151">
      <t>セキサン</t>
    </rPh>
    <rPh sb="152" eb="155">
      <t>テキセイセイ</t>
    </rPh>
    <rPh sb="156" eb="158">
      <t>カクホ</t>
    </rPh>
    <rPh sb="195" eb="197">
      <t>ヨクセイ</t>
    </rPh>
    <rPh sb="198" eb="200">
      <t>コウリョ</t>
    </rPh>
    <rPh sb="202" eb="204">
      <t>ヒヨウ</t>
    </rPh>
    <rPh sb="205" eb="207">
      <t>キサイ</t>
    </rPh>
    <phoneticPr fontId="3"/>
  </si>
  <si>
    <t>資料５別紙　大阪市統合プラットフォーム導入・構築業務委託提案書評価表</t>
    <rPh sb="0" eb="2">
      <t>シリョウ</t>
    </rPh>
    <rPh sb="3" eb="5">
      <t>ベッシ</t>
    </rPh>
    <rPh sb="6" eb="9">
      <t>オオサカシ</t>
    </rPh>
    <rPh sb="9" eb="11">
      <t>トウゴウ</t>
    </rPh>
    <rPh sb="19" eb="21">
      <t>ドウニュウ</t>
    </rPh>
    <rPh sb="22" eb="28">
      <t>コウチクギョウムイタク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</si>
</sst>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12"/>
      <name val="Meiryo UI"/>
      <family val="3"/>
      <charset val="128"/>
    </font>
    <font>
      <sz val="14"/>
      <name val="Meiryo UI"/>
      <family val="3"/>
      <charset val="128"/>
    </font>
    <font>
      <sz val="20"/>
      <name val="Meiryo UI"/>
      <family val="3"/>
      <charset val="128"/>
    </font>
    <font>
      <sz val="11"/>
      <name val="Meiryo UI"/>
      <family val="3"/>
      <charset val="128"/>
    </font>
    <font>
      <b/>
      <sz val="12"/>
      <name val="Meiryo UI"/>
      <family val="3"/>
      <charset val="128"/>
    </font>
    <font>
      <sz val="11"/>
      <name val="ＭＳ Ｐゴシック"/>
      <family val="3"/>
      <charset val="128"/>
    </font>
    <font>
      <b/>
      <sz val="18"/>
      <name val="Meiryo UI"/>
      <family val="3"/>
      <charset val="128"/>
    </font>
  </fonts>
  <fills count="7">
    <fill>
      <patternFill patternType="none"/>
    </fill>
    <fill>
      <patternFill patternType="gray125"/>
    </fill>
    <fill>
      <patternFill patternType="solid">
        <fgColor indexed="41"/>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9" fontId="1" fillId="0" borderId="0" applyFont="0" applyFill="0" applyBorder="0" applyAlignment="0" applyProtection="0">
      <alignment vertical="center"/>
    </xf>
    <xf numFmtId="38" fontId="10" fillId="0" borderId="0" applyFont="0" applyFill="0" applyBorder="0" applyAlignment="0" applyProtection="0">
      <alignment vertical="center"/>
    </xf>
  </cellStyleXfs>
  <cellXfs count="136">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3" xfId="0" applyFont="1" applyFill="1" applyBorder="1" applyAlignment="1">
      <alignment vertical="top"/>
    </xf>
    <xf numFmtId="0" fontId="5" fillId="0" borderId="3" xfId="0" applyNumberFormat="1" applyFont="1" applyFill="1" applyBorder="1" applyAlignment="1">
      <alignment vertical="top"/>
    </xf>
    <xf numFmtId="0" fontId="5" fillId="0" borderId="3" xfId="0" applyNumberFormat="1" applyFont="1" applyFill="1" applyBorder="1" applyAlignment="1">
      <alignment vertical="top" wrapText="1"/>
    </xf>
    <xf numFmtId="0" fontId="5" fillId="0" borderId="3"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quotePrefix="1" applyNumberFormat="1" applyFont="1" applyFill="1" applyBorder="1" applyAlignment="1">
      <alignment horizontal="center" vertical="center"/>
    </xf>
    <xf numFmtId="0" fontId="5" fillId="0" borderId="4" xfId="0" applyNumberFormat="1"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7" xfId="0" applyFont="1" applyFill="1" applyBorder="1" applyAlignment="1">
      <alignment vertical="center"/>
    </xf>
    <xf numFmtId="0" fontId="5" fillId="2" borderId="7" xfId="0" applyFont="1" applyFill="1" applyBorder="1" applyAlignment="1">
      <alignment vertical="center" wrapText="1"/>
    </xf>
    <xf numFmtId="38" fontId="5" fillId="2" borderId="1" xfId="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left" vertical="center" wrapText="1"/>
    </xf>
    <xf numFmtId="0" fontId="5" fillId="0" borderId="1" xfId="2" applyNumberFormat="1" applyFont="1" applyFill="1" applyBorder="1" applyAlignment="1">
      <alignment horizontal="left" vertical="center"/>
    </xf>
    <xf numFmtId="0" fontId="5" fillId="0" borderId="3" xfId="0" applyNumberFormat="1" applyFont="1" applyFill="1" applyBorder="1" applyAlignment="1">
      <alignment horizontal="center" vertical="center" wrapText="1"/>
    </xf>
    <xf numFmtId="176" fontId="5" fillId="0" borderId="1" xfId="3" applyNumberFormat="1" applyFont="1" applyFill="1" applyBorder="1" applyAlignment="1">
      <alignment horizontal="center" vertical="center"/>
    </xf>
    <xf numFmtId="176" fontId="5" fillId="2" borderId="1" xfId="1" applyNumberFormat="1" applyFont="1" applyFill="1" applyBorder="1" applyAlignment="1">
      <alignment horizontal="center" vertical="center"/>
    </xf>
    <xf numFmtId="0" fontId="8" fillId="0" borderId="0" xfId="0" applyFont="1" applyAlignment="1">
      <alignmen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0" borderId="9" xfId="0" applyNumberFormat="1" applyFont="1" applyFill="1" applyBorder="1" applyAlignment="1">
      <alignment vertical="center" wrapText="1"/>
    </xf>
    <xf numFmtId="38" fontId="9" fillId="2" borderId="1" xfId="1" applyFont="1" applyFill="1" applyBorder="1" applyAlignment="1">
      <alignment horizontal="center" vertical="center"/>
    </xf>
    <xf numFmtId="0" fontId="9" fillId="0" borderId="2" xfId="0" applyNumberFormat="1" applyFont="1" applyFill="1" applyBorder="1" applyAlignment="1">
      <alignment horizontal="center" vertical="center"/>
    </xf>
    <xf numFmtId="10" fontId="8" fillId="0" borderId="0" xfId="0" applyNumberFormat="1" applyFont="1">
      <alignment vertical="center"/>
    </xf>
    <xf numFmtId="0" fontId="5" fillId="0" borderId="2"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9" fillId="3" borderId="1" xfId="0" applyNumberFormat="1" applyFont="1" applyFill="1" applyBorder="1" applyAlignment="1">
      <alignment horizontal="center" vertical="center"/>
    </xf>
    <xf numFmtId="0" fontId="9" fillId="3" borderId="1" xfId="0" applyNumberFormat="1" applyFont="1" applyFill="1" applyBorder="1" applyAlignment="1">
      <alignment horizontal="center" vertical="center" wrapText="1"/>
    </xf>
    <xf numFmtId="0" fontId="11" fillId="0" borderId="0" xfId="0" applyFont="1">
      <alignment vertical="center"/>
    </xf>
    <xf numFmtId="0" fontId="9" fillId="3" borderId="5" xfId="0" applyNumberFormat="1" applyFont="1" applyFill="1" applyBorder="1" applyAlignment="1">
      <alignment horizontal="centerContinuous" vertical="center" wrapText="1"/>
    </xf>
    <xf numFmtId="0" fontId="9" fillId="3" borderId="7" xfId="0" applyNumberFormat="1" applyFont="1" applyFill="1" applyBorder="1" applyAlignment="1">
      <alignment horizontal="centerContinuous" vertical="center" wrapText="1"/>
    </xf>
    <xf numFmtId="0" fontId="9" fillId="3" borderId="6" xfId="0" applyNumberFormat="1" applyFont="1" applyFill="1" applyBorder="1" applyAlignment="1">
      <alignment horizontal="centerContinuous" vertical="center" wrapText="1"/>
    </xf>
    <xf numFmtId="0" fontId="9" fillId="3" borderId="1" xfId="0" applyNumberFormat="1" applyFont="1" applyFill="1" applyBorder="1" applyAlignment="1">
      <alignment horizontal="centerContinuous" vertical="center"/>
    </xf>
    <xf numFmtId="0" fontId="5" fillId="4" borderId="0" xfId="0" applyFont="1" applyFill="1">
      <alignment vertical="center"/>
    </xf>
    <xf numFmtId="0" fontId="5" fillId="0" borderId="5" xfId="0" applyFont="1" applyFill="1" applyBorder="1" applyAlignment="1">
      <alignment horizontal="left" vertical="top" wrapText="1"/>
    </xf>
    <xf numFmtId="0" fontId="8" fillId="0" borderId="0" xfId="0" applyFont="1" applyFill="1">
      <alignment vertical="center"/>
    </xf>
    <xf numFmtId="49" fontId="5" fillId="0" borderId="2" xfId="0" applyNumberFormat="1" applyFont="1" applyFill="1" applyBorder="1" applyAlignment="1">
      <alignment vertical="top" wrapText="1"/>
    </xf>
    <xf numFmtId="49" fontId="5" fillId="0" borderId="1" xfId="0" applyNumberFormat="1" applyFont="1" applyFill="1" applyBorder="1" applyAlignment="1">
      <alignment vertical="top" wrapText="1"/>
    </xf>
    <xf numFmtId="0" fontId="5" fillId="0" borderId="3" xfId="0" applyFont="1" applyFill="1" applyBorder="1" applyAlignment="1">
      <alignment horizontal="center" vertical="center"/>
    </xf>
    <xf numFmtId="49" fontId="5" fillId="0" borderId="3" xfId="0" applyNumberFormat="1" applyFont="1" applyFill="1" applyBorder="1" applyAlignment="1">
      <alignment vertical="top" wrapText="1"/>
    </xf>
    <xf numFmtId="0" fontId="9" fillId="3" borderId="1" xfId="0" applyFont="1" applyFill="1" applyBorder="1" applyAlignment="1">
      <alignment horizontal="center" vertical="center"/>
    </xf>
    <xf numFmtId="0" fontId="5" fillId="0" borderId="2" xfId="0" applyNumberFormat="1" applyFont="1" applyFill="1" applyBorder="1" applyAlignment="1">
      <alignment horizontal="center" vertical="center"/>
    </xf>
    <xf numFmtId="176" fontId="5" fillId="0" borderId="2" xfId="3"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0" fontId="9" fillId="3" borderId="5" xfId="0" applyNumberFormat="1" applyFont="1" applyFill="1" applyBorder="1" applyAlignment="1">
      <alignment horizontal="centerContinuous" vertical="center"/>
    </xf>
    <xf numFmtId="0" fontId="5" fillId="0" borderId="9"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1" xfId="0" applyNumberFormat="1" applyFont="1" applyFill="1" applyBorder="1" applyAlignment="1">
      <alignment vertical="top" wrapText="1"/>
    </xf>
    <xf numFmtId="0" fontId="5" fillId="0" borderId="5" xfId="0" applyNumberFormat="1" applyFont="1" applyFill="1" applyBorder="1" applyAlignment="1">
      <alignment horizontal="left" vertical="center" wrapText="1"/>
    </xf>
    <xf numFmtId="0" fontId="5" fillId="0" borderId="1" xfId="0" applyNumberFormat="1" applyFont="1" applyFill="1" applyBorder="1" applyAlignment="1">
      <alignment horizontal="left" vertical="top" wrapText="1"/>
    </xf>
    <xf numFmtId="0" fontId="5" fillId="0" borderId="8" xfId="0" applyFont="1" applyBorder="1" applyAlignment="1">
      <alignment horizontal="left" vertical="top" wrapText="1"/>
    </xf>
    <xf numFmtId="0" fontId="5" fillId="0" borderId="4" xfId="0" applyFont="1" applyFill="1" applyBorder="1" applyAlignment="1">
      <alignment horizontal="left" vertical="top" wrapText="1"/>
    </xf>
    <xf numFmtId="176"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176" fontId="5" fillId="0" borderId="2" xfId="3" applyNumberFormat="1" applyFont="1" applyFill="1" applyBorder="1" applyAlignment="1">
      <alignment horizontal="center" vertical="center"/>
    </xf>
    <xf numFmtId="0" fontId="9"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0" xfId="0" applyFont="1" applyAlignment="1">
      <alignment horizontal="center" vertical="center"/>
    </xf>
    <xf numFmtId="49" fontId="5" fillId="0" borderId="1" xfId="0" applyNumberFormat="1" applyFont="1" applyFill="1" applyBorder="1" applyAlignment="1">
      <alignment horizontal="center" vertical="top" wrapText="1"/>
    </xf>
    <xf numFmtId="0" fontId="5" fillId="2" borderId="7" xfId="0" applyFont="1" applyFill="1" applyBorder="1" applyAlignment="1">
      <alignment horizontal="center" vertical="center"/>
    </xf>
    <xf numFmtId="0" fontId="8" fillId="0" borderId="0" xfId="0" applyFont="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9" fontId="8" fillId="0" borderId="0" xfId="3" applyFont="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5" fillId="4" borderId="13" xfId="0" applyFont="1" applyFill="1" applyBorder="1">
      <alignment vertical="center"/>
    </xf>
    <xf numFmtId="0" fontId="5" fillId="4" borderId="14" xfId="0" applyFont="1" applyFill="1" applyBorder="1">
      <alignment vertical="center"/>
    </xf>
    <xf numFmtId="0" fontId="8" fillId="0" borderId="13" xfId="0" applyFont="1" applyFill="1" applyBorder="1">
      <alignment vertical="center"/>
    </xf>
    <xf numFmtId="0" fontId="8" fillId="0" borderId="14" xfId="0" applyFont="1" applyFill="1" applyBorder="1">
      <alignment vertical="center"/>
    </xf>
    <xf numFmtId="0" fontId="8" fillId="0" borderId="15" xfId="0" applyFont="1" applyBorder="1">
      <alignment vertical="center"/>
    </xf>
    <xf numFmtId="0" fontId="8" fillId="0" borderId="16" xfId="0" applyFont="1" applyBorder="1">
      <alignment vertical="center"/>
    </xf>
    <xf numFmtId="9" fontId="8" fillId="0" borderId="16" xfId="3" applyFont="1" applyBorder="1">
      <alignment vertical="center"/>
    </xf>
    <xf numFmtId="9" fontId="8" fillId="0" borderId="17" xfId="3" applyFont="1" applyBorder="1">
      <alignment vertical="center"/>
    </xf>
    <xf numFmtId="0" fontId="6" fillId="0" borderId="0" xfId="0" applyFont="1" applyAlignment="1">
      <alignment horizontal="center" vertical="center"/>
    </xf>
    <xf numFmtId="0" fontId="5" fillId="2" borderId="5" xfId="0" applyFont="1" applyFill="1" applyBorder="1" applyAlignment="1">
      <alignment horizontal="center" vertical="center"/>
    </xf>
    <xf numFmtId="0" fontId="11" fillId="0" borderId="0" xfId="0" applyFont="1" applyAlignment="1">
      <alignment horizontal="left" vertical="center"/>
    </xf>
    <xf numFmtId="9" fontId="8" fillId="0" borderId="0" xfId="0" applyNumberFormat="1" applyFont="1">
      <alignment vertical="center"/>
    </xf>
    <xf numFmtId="0"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top" wrapText="1"/>
    </xf>
    <xf numFmtId="0" fontId="5" fillId="0" borderId="2" xfId="0" applyFont="1" applyBorder="1" applyAlignment="1">
      <alignment horizontal="center" vertical="center"/>
    </xf>
    <xf numFmtId="0" fontId="5" fillId="0" borderId="1" xfId="0" applyNumberFormat="1" applyFont="1" applyFill="1" applyBorder="1" applyAlignment="1">
      <alignment horizontal="center" vertical="top"/>
    </xf>
    <xf numFmtId="0" fontId="5" fillId="0" borderId="2" xfId="0" applyNumberFormat="1" applyFont="1" applyFill="1" applyBorder="1" applyAlignment="1">
      <alignment horizontal="center" vertical="top"/>
    </xf>
    <xf numFmtId="0" fontId="5" fillId="0" borderId="2" xfId="0" applyNumberFormat="1" applyFont="1" applyFill="1" applyBorder="1" applyAlignment="1">
      <alignment vertical="top" wrapText="1"/>
    </xf>
    <xf numFmtId="0" fontId="5" fillId="0" borderId="2" xfId="0" applyNumberFormat="1" applyFont="1" applyFill="1" applyBorder="1" applyAlignment="1">
      <alignment horizontal="left" vertical="top" wrapText="1"/>
    </xf>
    <xf numFmtId="0" fontId="5" fillId="0" borderId="9" xfId="0" applyNumberFormat="1" applyFont="1" applyFill="1" applyBorder="1" applyAlignment="1">
      <alignment vertical="top" wrapText="1"/>
    </xf>
    <xf numFmtId="0" fontId="5" fillId="0" borderId="9" xfId="0" applyNumberFormat="1" applyFont="1" applyFill="1" applyBorder="1" applyAlignment="1">
      <alignment horizontal="left" vertical="top" wrapText="1"/>
    </xf>
    <xf numFmtId="0" fontId="5" fillId="0" borderId="3" xfId="0" applyNumberFormat="1" applyFont="1" applyFill="1" applyBorder="1" applyAlignment="1">
      <alignment horizontal="center" vertical="top"/>
    </xf>
    <xf numFmtId="0" fontId="5" fillId="0" borderId="3" xfId="0" applyNumberFormat="1" applyFont="1" applyFill="1" applyBorder="1" applyAlignment="1">
      <alignment horizontal="left" vertical="top" wrapText="1"/>
    </xf>
    <xf numFmtId="0" fontId="5" fillId="0" borderId="3" xfId="0" quotePrefix="1" applyNumberFormat="1" applyFont="1" applyFill="1" applyBorder="1" applyAlignment="1">
      <alignment horizontal="center" vertical="top"/>
    </xf>
    <xf numFmtId="0" fontId="5" fillId="0" borderId="5" xfId="0" applyNumberFormat="1" applyFont="1" applyFill="1" applyBorder="1" applyAlignment="1">
      <alignment horizontal="left" vertical="top" wrapText="1"/>
    </xf>
    <xf numFmtId="0" fontId="5" fillId="0" borderId="3" xfId="0" applyFont="1" applyFill="1" applyBorder="1" applyAlignment="1">
      <alignment horizontal="center" vertical="top"/>
    </xf>
    <xf numFmtId="0" fontId="5" fillId="0" borderId="3" xfId="0" applyNumberFormat="1" applyFont="1" applyFill="1" applyBorder="1" applyAlignment="1">
      <alignment horizontal="center" vertical="top" wrapText="1"/>
    </xf>
    <xf numFmtId="0" fontId="5" fillId="0" borderId="1" xfId="2" applyNumberFormat="1" applyFont="1" applyFill="1" applyBorder="1" applyAlignment="1">
      <alignment horizontal="left" vertical="top"/>
    </xf>
    <xf numFmtId="0" fontId="5" fillId="0" borderId="4" xfId="0" applyNumberFormat="1" applyFont="1" applyFill="1" applyBorder="1" applyAlignment="1">
      <alignment horizontal="center" vertical="top"/>
    </xf>
    <xf numFmtId="0" fontId="5" fillId="0" borderId="4" xfId="0" applyNumberFormat="1" applyFont="1" applyFill="1" applyBorder="1" applyAlignment="1">
      <alignment horizontal="left" vertical="top" wrapText="1"/>
    </xf>
    <xf numFmtId="0" fontId="5" fillId="0" borderId="10" xfId="0" applyNumberFormat="1" applyFont="1" applyFill="1" applyBorder="1" applyAlignment="1">
      <alignment horizontal="left" vertical="top" wrapText="1"/>
    </xf>
    <xf numFmtId="0" fontId="5" fillId="0" borderId="4" xfId="0" applyNumberFormat="1" applyFont="1" applyFill="1" applyBorder="1" applyAlignment="1">
      <alignment vertical="top" wrapText="1"/>
    </xf>
    <xf numFmtId="0" fontId="5" fillId="2" borderId="5" xfId="0" applyFont="1" applyFill="1" applyBorder="1" applyAlignment="1">
      <alignment horizontal="center" vertical="top"/>
    </xf>
    <xf numFmtId="0" fontId="5" fillId="2" borderId="7" xfId="0" applyFont="1" applyFill="1" applyBorder="1" applyAlignment="1">
      <alignment vertical="top"/>
    </xf>
    <xf numFmtId="0" fontId="5" fillId="2" borderId="7" xfId="0" applyFont="1" applyFill="1" applyBorder="1" applyAlignment="1">
      <alignment vertical="top" wrapText="1"/>
    </xf>
    <xf numFmtId="0" fontId="5" fillId="2" borderId="7" xfId="0" applyFont="1" applyFill="1" applyBorder="1" applyAlignment="1">
      <alignment horizontal="center" vertical="top"/>
    </xf>
    <xf numFmtId="0" fontId="5" fillId="6" borderId="2" xfId="0" applyNumberFormat="1" applyFont="1" applyFill="1" applyBorder="1" applyAlignment="1">
      <alignment horizontal="center" vertical="top" wrapText="1"/>
    </xf>
    <xf numFmtId="0" fontId="5" fillId="5" borderId="4" xfId="0" applyFont="1" applyFill="1" applyBorder="1" applyAlignment="1">
      <alignment horizontal="left" vertical="top" wrapText="1"/>
    </xf>
    <xf numFmtId="0" fontId="5" fillId="0" borderId="1" xfId="0" applyFont="1" applyFill="1" applyBorder="1" applyAlignment="1">
      <alignment vertical="top" wrapText="1"/>
    </xf>
    <xf numFmtId="0" fontId="5" fillId="0" borderId="2" xfId="0" applyFont="1" applyFill="1" applyBorder="1" applyAlignment="1">
      <alignment horizontal="center" vertical="center"/>
    </xf>
    <xf numFmtId="176" fontId="5" fillId="0" borderId="2" xfId="3"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8" xfId="0" applyFont="1" applyFill="1" applyBorder="1" applyAlignment="1">
      <alignment horizontal="left" vertical="top" wrapText="1"/>
    </xf>
    <xf numFmtId="0" fontId="9" fillId="3" borderId="1" xfId="0" applyFont="1" applyFill="1" applyBorder="1" applyAlignment="1">
      <alignment horizontal="center" vertical="center" wrapText="1"/>
    </xf>
    <xf numFmtId="10" fontId="9" fillId="3" borderId="1" xfId="0" applyNumberFormat="1" applyFont="1" applyFill="1" applyBorder="1" applyAlignment="1">
      <alignment horizontal="center" vertical="center" wrapText="1"/>
    </xf>
    <xf numFmtId="10" fontId="9" fillId="3"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76" fontId="5" fillId="0" borderId="2" xfId="3" applyNumberFormat="1" applyFont="1" applyFill="1" applyBorder="1" applyAlignment="1">
      <alignment horizontal="center" vertical="center"/>
    </xf>
    <xf numFmtId="176" fontId="5" fillId="0" borderId="3" xfId="3" applyNumberFormat="1" applyFont="1" applyFill="1" applyBorder="1" applyAlignment="1">
      <alignment horizontal="center" vertical="center"/>
    </xf>
    <xf numFmtId="176" fontId="5" fillId="0" borderId="4" xfId="3" applyNumberFormat="1" applyFont="1" applyFill="1" applyBorder="1" applyAlignment="1">
      <alignment horizontal="center" vertical="center"/>
    </xf>
    <xf numFmtId="0" fontId="9" fillId="3" borderId="5" xfId="0" applyNumberFormat="1" applyFont="1" applyFill="1" applyBorder="1" applyAlignment="1">
      <alignment horizontal="center" vertical="distributed"/>
    </xf>
    <xf numFmtId="0" fontId="9" fillId="3" borderId="7" xfId="0" applyNumberFormat="1" applyFont="1" applyFill="1" applyBorder="1" applyAlignment="1">
      <alignment horizontal="center" vertical="distributed"/>
    </xf>
    <xf numFmtId="0" fontId="9" fillId="3" borderId="1" xfId="0"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cellXfs>
  <cellStyles count="5">
    <cellStyle name="パーセント" xfId="3" builtinId="5"/>
    <cellStyle name="桁区切り" xfId="1" builtinId="6"/>
    <cellStyle name="桁区切り 2" xfId="4" xr:uid="{7B6AD9FC-CE0B-432D-AC4E-72AEDD580457}"/>
    <cellStyle name="標準" xfId="0" builtinId="0"/>
    <cellStyle name="標準 2" xfId="2" xr:uid="{00000000-0005-0000-0000-000003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22"/>
  <sheetViews>
    <sheetView showGridLines="0" tabSelected="1" view="pageBreakPreview" zoomScale="40" zoomScaleNormal="70" zoomScaleSheetLayoutView="40" workbookViewId="0">
      <pane ySplit="4" topLeftCell="A5" activePane="bottomLeft" state="frozen"/>
      <selection pane="bottomLeft"/>
    </sheetView>
  </sheetViews>
  <sheetFormatPr defaultColWidth="9.109375" defaultRowHeight="15"/>
  <cols>
    <col min="1" max="1" width="19.6640625" style="66" customWidth="1"/>
    <col min="2" max="2" width="6" style="3" customWidth="1"/>
    <col min="3" max="3" width="18.88671875" style="21" customWidth="1"/>
    <col min="4" max="4" width="6" style="3" customWidth="1"/>
    <col min="5" max="5" width="22.44140625" style="3" customWidth="1"/>
    <col min="6" max="6" width="7.88671875" style="66" customWidth="1"/>
    <col min="7" max="8" width="55.88671875" style="3" customWidth="1"/>
    <col min="9" max="9" width="25.109375" style="3" customWidth="1"/>
    <col min="10" max="10" width="70.44140625" style="3" customWidth="1"/>
    <col min="11" max="14" width="13.109375" style="3" customWidth="1"/>
    <col min="15" max="17" width="13.109375" style="27" customWidth="1"/>
    <col min="18" max="16384" width="9.109375" style="3"/>
  </cols>
  <sheetData>
    <row r="1" spans="1:17" ht="27">
      <c r="A1" s="85" t="s">
        <v>124</v>
      </c>
      <c r="F1" s="63"/>
      <c r="O1" s="3"/>
      <c r="P1" s="3"/>
      <c r="Q1" s="3"/>
    </row>
    <row r="2" spans="1:17" ht="27">
      <c r="A2" s="83"/>
      <c r="F2" s="63"/>
      <c r="O2" s="3"/>
      <c r="P2" s="3"/>
      <c r="Q2" s="3"/>
    </row>
    <row r="3" spans="1:17" ht="22.5" customHeight="1">
      <c r="A3" s="118" t="s">
        <v>0</v>
      </c>
      <c r="B3" s="127" t="s">
        <v>1</v>
      </c>
      <c r="C3" s="128"/>
      <c r="D3" s="128"/>
      <c r="E3" s="128"/>
      <c r="F3" s="128"/>
      <c r="G3" s="128"/>
      <c r="H3" s="128"/>
      <c r="I3" s="128"/>
      <c r="J3" s="128"/>
      <c r="K3" s="33" t="s">
        <v>3</v>
      </c>
      <c r="L3" s="34"/>
      <c r="M3" s="34"/>
      <c r="N3" s="35"/>
      <c r="O3" s="119" t="s">
        <v>28</v>
      </c>
      <c r="P3" s="119" t="s">
        <v>25</v>
      </c>
      <c r="Q3" s="119" t="s">
        <v>24</v>
      </c>
    </row>
    <row r="4" spans="1:17" ht="35.1" customHeight="1">
      <c r="A4" s="118"/>
      <c r="B4" s="129" t="s">
        <v>5</v>
      </c>
      <c r="C4" s="129"/>
      <c r="D4" s="129" t="s">
        <v>6</v>
      </c>
      <c r="E4" s="129"/>
      <c r="F4" s="129" t="s">
        <v>7</v>
      </c>
      <c r="G4" s="129"/>
      <c r="H4" s="44" t="s">
        <v>29</v>
      </c>
      <c r="I4" s="44" t="s">
        <v>30</v>
      </c>
      <c r="J4" s="44" t="s">
        <v>32</v>
      </c>
      <c r="K4" s="31" t="s">
        <v>45</v>
      </c>
      <c r="L4" s="31" t="s">
        <v>26</v>
      </c>
      <c r="M4" s="31" t="s">
        <v>46</v>
      </c>
      <c r="N4" s="30" t="s">
        <v>4</v>
      </c>
      <c r="O4" s="120"/>
      <c r="P4" s="120"/>
      <c r="Q4" s="120"/>
    </row>
    <row r="5" spans="1:17" ht="91.05" customHeight="1">
      <c r="A5" s="90" t="s">
        <v>97</v>
      </c>
      <c r="B5" s="91">
        <v>1</v>
      </c>
      <c r="C5" s="92" t="s">
        <v>60</v>
      </c>
      <c r="D5" s="91">
        <v>1.1000000000000001</v>
      </c>
      <c r="E5" s="93" t="s">
        <v>9</v>
      </c>
      <c r="F5" s="90" t="s">
        <v>10</v>
      </c>
      <c r="G5" s="94" t="s">
        <v>11</v>
      </c>
      <c r="H5" s="38" t="s">
        <v>47</v>
      </c>
      <c r="I5" s="95" t="s">
        <v>27</v>
      </c>
      <c r="J5" s="50" t="s">
        <v>61</v>
      </c>
      <c r="K5" s="116">
        <v>5</v>
      </c>
      <c r="L5" s="114">
        <v>5</v>
      </c>
      <c r="M5" s="116">
        <f t="shared" ref="M5:M19" si="0">K5*L5</f>
        <v>25</v>
      </c>
      <c r="N5" s="133">
        <f>SUM(M5:M6)</f>
        <v>55</v>
      </c>
      <c r="O5" s="124">
        <f>+ROUND(N5/$N$20,3)</f>
        <v>0.183</v>
      </c>
      <c r="P5" s="133">
        <f>SUM(N5:N19)</f>
        <v>300</v>
      </c>
      <c r="Q5" s="130">
        <f>P5/$P$22</f>
        <v>0.75</v>
      </c>
    </row>
    <row r="6" spans="1:17" ht="293.39999999999998" customHeight="1">
      <c r="A6" s="90" t="s">
        <v>97</v>
      </c>
      <c r="B6" s="5"/>
      <c r="C6" s="6"/>
      <c r="D6" s="96"/>
      <c r="E6" s="97"/>
      <c r="F6" s="90" t="s">
        <v>12</v>
      </c>
      <c r="G6" s="94" t="s">
        <v>62</v>
      </c>
      <c r="H6" s="38" t="s">
        <v>102</v>
      </c>
      <c r="I6" s="95" t="s">
        <v>116</v>
      </c>
      <c r="J6" s="50" t="s">
        <v>117</v>
      </c>
      <c r="K6" s="116">
        <v>5</v>
      </c>
      <c r="L6" s="114">
        <v>6</v>
      </c>
      <c r="M6" s="116">
        <f t="shared" si="0"/>
        <v>30</v>
      </c>
      <c r="N6" s="135"/>
      <c r="O6" s="126"/>
      <c r="P6" s="134"/>
      <c r="Q6" s="131"/>
    </row>
    <row r="7" spans="1:17" ht="127.5" customHeight="1">
      <c r="A7" s="90" t="s">
        <v>97</v>
      </c>
      <c r="B7" s="91">
        <v>2</v>
      </c>
      <c r="C7" s="92" t="s">
        <v>13</v>
      </c>
      <c r="D7" s="91">
        <v>2.1</v>
      </c>
      <c r="E7" s="93" t="s">
        <v>14</v>
      </c>
      <c r="F7" s="90" t="s">
        <v>15</v>
      </c>
      <c r="G7" s="51" t="s">
        <v>16</v>
      </c>
      <c r="H7" s="38" t="s">
        <v>48</v>
      </c>
      <c r="I7" s="95" t="s">
        <v>23</v>
      </c>
      <c r="J7" s="50" t="s">
        <v>118</v>
      </c>
      <c r="K7" s="116">
        <v>5</v>
      </c>
      <c r="L7" s="114">
        <v>3</v>
      </c>
      <c r="M7" s="116">
        <f t="shared" si="0"/>
        <v>15</v>
      </c>
      <c r="N7" s="133">
        <f>SUM(M7:M10)</f>
        <v>80</v>
      </c>
      <c r="O7" s="124">
        <f>+ROUND(N7/$N$20,3)</f>
        <v>0.26700000000000002</v>
      </c>
      <c r="P7" s="134"/>
      <c r="Q7" s="131"/>
    </row>
    <row r="8" spans="1:17" ht="304.5" customHeight="1">
      <c r="A8" s="90" t="s">
        <v>97</v>
      </c>
      <c r="B8" s="5"/>
      <c r="C8" s="6"/>
      <c r="D8" s="96"/>
      <c r="E8" s="97"/>
      <c r="F8" s="90" t="s">
        <v>17</v>
      </c>
      <c r="G8" s="51" t="s">
        <v>2</v>
      </c>
      <c r="H8" s="38" t="s">
        <v>115</v>
      </c>
      <c r="I8" s="95" t="s">
        <v>23</v>
      </c>
      <c r="J8" s="50" t="s">
        <v>119</v>
      </c>
      <c r="K8" s="116">
        <v>5</v>
      </c>
      <c r="L8" s="114">
        <v>6</v>
      </c>
      <c r="M8" s="116">
        <f t="shared" si="0"/>
        <v>30</v>
      </c>
      <c r="N8" s="134"/>
      <c r="O8" s="125"/>
      <c r="P8" s="134"/>
      <c r="Q8" s="131"/>
    </row>
    <row r="9" spans="1:17" ht="409.5" customHeight="1">
      <c r="A9" s="90" t="s">
        <v>97</v>
      </c>
      <c r="B9" s="5"/>
      <c r="C9" s="6"/>
      <c r="D9" s="88">
        <v>2.2000000000000002</v>
      </c>
      <c r="E9" s="93" t="s">
        <v>42</v>
      </c>
      <c r="F9" s="90" t="s">
        <v>18</v>
      </c>
      <c r="G9" s="51" t="s">
        <v>67</v>
      </c>
      <c r="H9" s="38" t="s">
        <v>69</v>
      </c>
      <c r="I9" s="95" t="s">
        <v>70</v>
      </c>
      <c r="J9" s="50" t="s">
        <v>120</v>
      </c>
      <c r="K9" s="116">
        <v>5</v>
      </c>
      <c r="L9" s="114">
        <v>5</v>
      </c>
      <c r="M9" s="116">
        <f t="shared" si="0"/>
        <v>25</v>
      </c>
      <c r="N9" s="134"/>
      <c r="O9" s="125"/>
      <c r="P9" s="134"/>
      <c r="Q9" s="131"/>
    </row>
    <row r="10" spans="1:17" ht="237" customHeight="1">
      <c r="A10" s="90" t="s">
        <v>97</v>
      </c>
      <c r="B10" s="5"/>
      <c r="C10" s="6"/>
      <c r="D10" s="98"/>
      <c r="E10" s="6"/>
      <c r="F10" s="90" t="s">
        <v>19</v>
      </c>
      <c r="G10" s="51" t="s">
        <v>68</v>
      </c>
      <c r="H10" s="38" t="s">
        <v>53</v>
      </c>
      <c r="I10" s="95" t="s">
        <v>70</v>
      </c>
      <c r="J10" s="50" t="s">
        <v>121</v>
      </c>
      <c r="K10" s="116">
        <v>5</v>
      </c>
      <c r="L10" s="114">
        <v>2</v>
      </c>
      <c r="M10" s="116">
        <f t="shared" si="0"/>
        <v>10</v>
      </c>
      <c r="N10" s="135"/>
      <c r="O10" s="126"/>
      <c r="P10" s="134"/>
      <c r="Q10" s="131"/>
    </row>
    <row r="11" spans="1:17" ht="327.60000000000002" customHeight="1">
      <c r="A11" s="90" t="s">
        <v>97</v>
      </c>
      <c r="B11" s="91">
        <v>3</v>
      </c>
      <c r="C11" s="92" t="s">
        <v>8</v>
      </c>
      <c r="D11" s="88">
        <v>3.1</v>
      </c>
      <c r="E11" s="93" t="s">
        <v>34</v>
      </c>
      <c r="F11" s="90" t="s">
        <v>21</v>
      </c>
      <c r="G11" s="93" t="s">
        <v>34</v>
      </c>
      <c r="H11" s="113" t="s">
        <v>103</v>
      </c>
      <c r="I11" s="99" t="s">
        <v>72</v>
      </c>
      <c r="J11" s="53" t="s">
        <v>110</v>
      </c>
      <c r="K11" s="116">
        <v>5</v>
      </c>
      <c r="L11" s="114">
        <v>4</v>
      </c>
      <c r="M11" s="116">
        <f t="shared" si="0"/>
        <v>20</v>
      </c>
      <c r="N11" s="116">
        <f>SUM(M11:M11)</f>
        <v>20</v>
      </c>
      <c r="O11" s="115">
        <f>+ROUND(N11/$N$20,3)</f>
        <v>6.7000000000000004E-2</v>
      </c>
      <c r="P11" s="134"/>
      <c r="Q11" s="131"/>
    </row>
    <row r="12" spans="1:17" s="37" customFormat="1" ht="409.6" customHeight="1">
      <c r="A12" s="90" t="s">
        <v>97</v>
      </c>
      <c r="B12" s="100"/>
      <c r="C12" s="43"/>
      <c r="D12" s="88">
        <v>3.2</v>
      </c>
      <c r="E12" s="40" t="s">
        <v>35</v>
      </c>
      <c r="F12" s="64" t="s">
        <v>37</v>
      </c>
      <c r="G12" s="40" t="s">
        <v>41</v>
      </c>
      <c r="H12" s="113" t="s">
        <v>104</v>
      </c>
      <c r="I12" s="99" t="s">
        <v>74</v>
      </c>
      <c r="J12" s="53" t="s">
        <v>111</v>
      </c>
      <c r="K12" s="116">
        <v>5</v>
      </c>
      <c r="L12" s="114">
        <v>4</v>
      </c>
      <c r="M12" s="116">
        <f t="shared" si="0"/>
        <v>20</v>
      </c>
      <c r="N12" s="116">
        <f>SUM(M12:M12)</f>
        <v>20</v>
      </c>
      <c r="O12" s="115">
        <f>+ROUND(N12/$N$20,3)</f>
        <v>6.7000000000000004E-2</v>
      </c>
      <c r="P12" s="134"/>
      <c r="Q12" s="131"/>
    </row>
    <row r="13" spans="1:17" s="37" customFormat="1" ht="332.1" customHeight="1">
      <c r="A13" s="90" t="s">
        <v>97</v>
      </c>
      <c r="B13" s="100"/>
      <c r="C13" s="43"/>
      <c r="D13" s="88">
        <v>3.3</v>
      </c>
      <c r="E13" s="40" t="s">
        <v>77</v>
      </c>
      <c r="F13" s="64" t="s">
        <v>76</v>
      </c>
      <c r="G13" s="40" t="s">
        <v>105</v>
      </c>
      <c r="H13" s="113" t="s">
        <v>114</v>
      </c>
      <c r="I13" s="99" t="s">
        <v>86</v>
      </c>
      <c r="J13" s="53" t="s">
        <v>106</v>
      </c>
      <c r="K13" s="116">
        <v>5</v>
      </c>
      <c r="L13" s="114">
        <v>4</v>
      </c>
      <c r="M13" s="116">
        <f t="shared" si="0"/>
        <v>20</v>
      </c>
      <c r="N13" s="121">
        <f>SUM(M13:M15)</f>
        <v>80</v>
      </c>
      <c r="O13" s="124">
        <f>+ROUND(N13/$N$20,3)</f>
        <v>0.26700000000000002</v>
      </c>
      <c r="P13" s="134"/>
      <c r="Q13" s="131"/>
    </row>
    <row r="14" spans="1:17" s="39" customFormat="1" ht="358.5" customHeight="1">
      <c r="A14" s="90" t="s">
        <v>97</v>
      </c>
      <c r="B14" s="5"/>
      <c r="C14" s="6"/>
      <c r="D14" s="101"/>
      <c r="E14" s="97"/>
      <c r="F14" s="64" t="s">
        <v>78</v>
      </c>
      <c r="G14" s="40" t="s">
        <v>84</v>
      </c>
      <c r="H14" s="113" t="s">
        <v>112</v>
      </c>
      <c r="I14" s="99" t="s">
        <v>86</v>
      </c>
      <c r="J14" s="53" t="s">
        <v>107</v>
      </c>
      <c r="K14" s="116">
        <v>5</v>
      </c>
      <c r="L14" s="114">
        <v>6</v>
      </c>
      <c r="M14" s="116">
        <f t="shared" si="0"/>
        <v>30</v>
      </c>
      <c r="N14" s="122"/>
      <c r="O14" s="125"/>
      <c r="P14" s="134"/>
      <c r="Q14" s="131"/>
    </row>
    <row r="15" spans="1:17" s="39" customFormat="1" ht="374.55" customHeight="1">
      <c r="A15" s="90" t="s">
        <v>97</v>
      </c>
      <c r="B15" s="5"/>
      <c r="C15" s="6"/>
      <c r="D15" s="101"/>
      <c r="E15" s="97"/>
      <c r="F15" s="64" t="s">
        <v>79</v>
      </c>
      <c r="G15" s="40" t="s">
        <v>85</v>
      </c>
      <c r="H15" s="113" t="s">
        <v>113</v>
      </c>
      <c r="I15" s="99" t="s">
        <v>86</v>
      </c>
      <c r="J15" s="53" t="s">
        <v>108</v>
      </c>
      <c r="K15" s="116">
        <v>5</v>
      </c>
      <c r="L15" s="114">
        <v>6</v>
      </c>
      <c r="M15" s="116">
        <f t="shared" si="0"/>
        <v>30</v>
      </c>
      <c r="N15" s="123"/>
      <c r="O15" s="126"/>
      <c r="P15" s="134"/>
      <c r="Q15" s="131"/>
    </row>
    <row r="16" spans="1:17" ht="290.25" customHeight="1">
      <c r="A16" s="90" t="s">
        <v>97</v>
      </c>
      <c r="B16" s="5"/>
      <c r="C16" s="6"/>
      <c r="D16" s="88">
        <v>3.4</v>
      </c>
      <c r="E16" s="93" t="s">
        <v>36</v>
      </c>
      <c r="F16" s="90" t="s">
        <v>38</v>
      </c>
      <c r="G16" s="102" t="s">
        <v>31</v>
      </c>
      <c r="H16" s="38" t="s">
        <v>52</v>
      </c>
      <c r="I16" s="53" t="s">
        <v>86</v>
      </c>
      <c r="J16" s="50" t="s">
        <v>122</v>
      </c>
      <c r="K16" s="116">
        <v>5</v>
      </c>
      <c r="L16" s="114">
        <v>2</v>
      </c>
      <c r="M16" s="116">
        <f t="shared" si="0"/>
        <v>10</v>
      </c>
      <c r="N16" s="116">
        <f>SUM(M16:M16)</f>
        <v>10</v>
      </c>
      <c r="O16" s="115">
        <f>+ROUND(N16/$N$20,3)</f>
        <v>3.3000000000000002E-2</v>
      </c>
      <c r="P16" s="134"/>
      <c r="Q16" s="131"/>
    </row>
    <row r="17" spans="1:17" s="39" customFormat="1" ht="223.8" customHeight="1">
      <c r="A17" s="90" t="s">
        <v>97</v>
      </c>
      <c r="B17" s="5"/>
      <c r="C17" s="6"/>
      <c r="D17" s="88">
        <v>3.5</v>
      </c>
      <c r="E17" s="93" t="s">
        <v>54</v>
      </c>
      <c r="F17" s="90" t="s">
        <v>55</v>
      </c>
      <c r="G17" s="53" t="s">
        <v>54</v>
      </c>
      <c r="H17" s="51" t="s">
        <v>88</v>
      </c>
      <c r="I17" s="53" t="s">
        <v>86</v>
      </c>
      <c r="J17" s="53" t="s">
        <v>83</v>
      </c>
      <c r="K17" s="116">
        <v>5</v>
      </c>
      <c r="L17" s="114">
        <v>2</v>
      </c>
      <c r="M17" s="116">
        <f>K17*L17</f>
        <v>10</v>
      </c>
      <c r="N17" s="116">
        <f>SUM(M17:M17)</f>
        <v>10</v>
      </c>
      <c r="O17" s="115">
        <f>+ROUND(N17/$N$20,3)</f>
        <v>3.3000000000000002E-2</v>
      </c>
      <c r="P17" s="134"/>
      <c r="Q17" s="131"/>
    </row>
    <row r="18" spans="1:17" s="39" customFormat="1" ht="240" customHeight="1">
      <c r="A18" s="90" t="s">
        <v>97</v>
      </c>
      <c r="B18" s="91">
        <v>4</v>
      </c>
      <c r="C18" s="51" t="s">
        <v>57</v>
      </c>
      <c r="D18" s="90">
        <v>4.0999999999999996</v>
      </c>
      <c r="E18" s="51" t="s">
        <v>58</v>
      </c>
      <c r="F18" s="103" t="s">
        <v>39</v>
      </c>
      <c r="G18" s="104" t="s">
        <v>90</v>
      </c>
      <c r="H18" s="117" t="s">
        <v>101</v>
      </c>
      <c r="I18" s="105" t="s">
        <v>23</v>
      </c>
      <c r="J18" s="50" t="s">
        <v>123</v>
      </c>
      <c r="K18" s="116">
        <v>5</v>
      </c>
      <c r="L18" s="114">
        <v>2</v>
      </c>
      <c r="M18" s="116">
        <f>K18*L18</f>
        <v>10</v>
      </c>
      <c r="N18" s="116">
        <f>SUM(M18:M18)</f>
        <v>10</v>
      </c>
      <c r="O18" s="19">
        <f>+ROUND(N18/$N$20,3)</f>
        <v>3.3000000000000002E-2</v>
      </c>
      <c r="P18" s="134"/>
      <c r="Q18" s="131"/>
    </row>
    <row r="19" spans="1:17" ht="97.2">
      <c r="A19" s="90" t="s">
        <v>97</v>
      </c>
      <c r="B19" s="91">
        <v>5</v>
      </c>
      <c r="C19" s="104" t="s">
        <v>20</v>
      </c>
      <c r="D19" s="103">
        <v>5.0999999999999996</v>
      </c>
      <c r="E19" s="104" t="s">
        <v>20</v>
      </c>
      <c r="F19" s="103" t="s">
        <v>40</v>
      </c>
      <c r="G19" s="106" t="s">
        <v>22</v>
      </c>
      <c r="H19" s="117" t="s">
        <v>96</v>
      </c>
      <c r="I19" s="95" t="s">
        <v>23</v>
      </c>
      <c r="J19" s="95" t="s">
        <v>23</v>
      </c>
      <c r="K19" s="116">
        <v>5</v>
      </c>
      <c r="L19" s="114">
        <v>3</v>
      </c>
      <c r="M19" s="116">
        <f t="shared" si="0"/>
        <v>15</v>
      </c>
      <c r="N19" s="15">
        <f>M19</f>
        <v>15</v>
      </c>
      <c r="O19" s="19">
        <f>+ROUND(N19/$N$20,3)</f>
        <v>0.05</v>
      </c>
      <c r="P19" s="135"/>
      <c r="Q19" s="132"/>
    </row>
    <row r="20" spans="1:17" ht="16.2">
      <c r="A20" s="107"/>
      <c r="B20" s="108"/>
      <c r="C20" s="109"/>
      <c r="D20" s="108"/>
      <c r="E20" s="108"/>
      <c r="F20" s="110"/>
      <c r="G20" s="108"/>
      <c r="H20" s="108"/>
      <c r="I20" s="108"/>
      <c r="J20" s="108"/>
      <c r="K20" s="14"/>
      <c r="L20" s="14"/>
      <c r="M20" s="14">
        <f>SUM(M5:M19)</f>
        <v>300</v>
      </c>
      <c r="N20" s="25">
        <f>SUM(N5:N19)</f>
        <v>300</v>
      </c>
      <c r="O20" s="20">
        <f>ROUND(SUM(O3:O19),2)</f>
        <v>1</v>
      </c>
      <c r="P20" s="14">
        <f>P5</f>
        <v>300</v>
      </c>
      <c r="Q20" s="20">
        <f>Q5</f>
        <v>0.75</v>
      </c>
    </row>
    <row r="21" spans="1:17" ht="46.5" customHeight="1">
      <c r="A21" s="111" t="s">
        <v>98</v>
      </c>
      <c r="B21" s="91" t="s">
        <v>23</v>
      </c>
      <c r="C21" s="91" t="s">
        <v>23</v>
      </c>
      <c r="D21" s="91" t="s">
        <v>23</v>
      </c>
      <c r="E21" s="91" t="s">
        <v>23</v>
      </c>
      <c r="F21" s="91" t="s">
        <v>23</v>
      </c>
      <c r="G21" s="91" t="s">
        <v>23</v>
      </c>
      <c r="H21" s="112" t="s">
        <v>95</v>
      </c>
      <c r="I21" s="112" t="s">
        <v>95</v>
      </c>
      <c r="J21" s="112" t="s">
        <v>95</v>
      </c>
      <c r="K21" s="45"/>
      <c r="L21" s="45"/>
      <c r="M21" s="45" t="s">
        <v>23</v>
      </c>
      <c r="N21" s="57">
        <v>100</v>
      </c>
      <c r="O21" s="46" t="s">
        <v>23</v>
      </c>
      <c r="P21" s="26">
        <f>N21</f>
        <v>100</v>
      </c>
      <c r="Q21" s="47">
        <f>P21/P22</f>
        <v>0.25</v>
      </c>
    </row>
    <row r="22" spans="1:17" ht="16.2">
      <c r="A22" s="84"/>
      <c r="B22" s="12"/>
      <c r="C22" s="13"/>
      <c r="D22" s="12"/>
      <c r="E22" s="12"/>
      <c r="F22" s="65"/>
      <c r="G22" s="12"/>
      <c r="H22" s="12"/>
      <c r="I22" s="12"/>
      <c r="J22" s="12"/>
      <c r="K22" s="14"/>
      <c r="L22" s="14"/>
      <c r="M22" s="14" t="s">
        <v>23</v>
      </c>
      <c r="N22" s="14"/>
      <c r="O22" s="20" t="s">
        <v>23</v>
      </c>
      <c r="P22" s="14">
        <f>SUM(P20:P21)</f>
        <v>400</v>
      </c>
      <c r="Q22" s="20">
        <f>SUM(Q20:Q21)</f>
        <v>1</v>
      </c>
    </row>
  </sheetData>
  <mergeCells count="16">
    <mergeCell ref="Q3:Q4"/>
    <mergeCell ref="Q5:Q19"/>
    <mergeCell ref="N7:N10"/>
    <mergeCell ref="O7:O10"/>
    <mergeCell ref="N5:N6"/>
    <mergeCell ref="O5:O6"/>
    <mergeCell ref="P5:P19"/>
    <mergeCell ref="A3:A4"/>
    <mergeCell ref="O3:O4"/>
    <mergeCell ref="P3:P4"/>
    <mergeCell ref="N13:N15"/>
    <mergeCell ref="O13:O15"/>
    <mergeCell ref="B3:J3"/>
    <mergeCell ref="B4:C4"/>
    <mergeCell ref="D4:E4"/>
    <mergeCell ref="F4:G4"/>
  </mergeCells>
  <phoneticPr fontId="3"/>
  <pageMargins left="0.70866141732283472" right="0.70866141732283472" top="0.35433070866141736" bottom="0.55118110236220474" header="0.31496062992125984" footer="0.31496062992125984"/>
  <pageSetup paperSize="8" scale="50"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37D9F-25B6-47ED-A591-9E79EBFA3C8F}">
  <sheetPr>
    <tabColor rgb="FFFF0000"/>
    <pageSetUpPr fitToPage="1"/>
  </sheetPr>
  <dimension ref="A1:X89"/>
  <sheetViews>
    <sheetView showGridLines="0" view="pageBreakPreview" zoomScale="70" zoomScaleNormal="70" zoomScaleSheetLayoutView="70" workbookViewId="0">
      <selection activeCell="A2" sqref="A2"/>
    </sheetView>
  </sheetViews>
  <sheetFormatPr defaultColWidth="9.109375" defaultRowHeight="15"/>
  <cols>
    <col min="1" max="1" width="16.109375" style="3" customWidth="1"/>
    <col min="2" max="2" width="6" style="3" customWidth="1"/>
    <col min="3" max="3" width="38.109375" style="21" customWidth="1"/>
    <col min="4" max="4" width="6" style="3" customWidth="1"/>
    <col min="5" max="5" width="43" style="3" customWidth="1"/>
    <col min="6" max="6" width="7.88671875" style="3" customWidth="1"/>
    <col min="7" max="7" width="55.88671875" style="3" customWidth="1"/>
    <col min="8" max="8" width="55.88671875" style="3" hidden="1" customWidth="1"/>
    <col min="9" max="9" width="25.109375" style="3" hidden="1" customWidth="1"/>
    <col min="10" max="10" width="55.88671875" style="3" hidden="1" customWidth="1"/>
    <col min="11" max="11" width="12.109375" style="3" hidden="1" customWidth="1"/>
    <col min="12" max="14" width="12.109375" style="3" customWidth="1"/>
    <col min="15" max="17" width="12.109375" style="27" customWidth="1"/>
    <col min="18" max="18" width="16.88671875" style="3" customWidth="1"/>
    <col min="19" max="16384" width="9.109375" style="3"/>
  </cols>
  <sheetData>
    <row r="1" spans="1:23" ht="27">
      <c r="A1" s="32" t="s">
        <v>109</v>
      </c>
      <c r="F1" s="2"/>
      <c r="O1" s="3"/>
      <c r="P1" s="3"/>
      <c r="Q1" s="3"/>
    </row>
    <row r="2" spans="1:23" ht="27">
      <c r="A2" s="1"/>
      <c r="F2" s="2"/>
      <c r="O2" s="3"/>
      <c r="P2" s="3"/>
      <c r="Q2" s="3"/>
    </row>
    <row r="3" spans="1:23" ht="16.05" customHeight="1">
      <c r="A3" s="118" t="s">
        <v>0</v>
      </c>
      <c r="B3" s="36" t="s">
        <v>1</v>
      </c>
      <c r="C3" s="36"/>
      <c r="D3" s="36"/>
      <c r="E3" s="36"/>
      <c r="F3" s="36"/>
      <c r="G3" s="36"/>
      <c r="H3" s="36"/>
      <c r="I3" s="36"/>
      <c r="J3" s="36"/>
      <c r="K3" s="48"/>
      <c r="L3" s="33" t="s">
        <v>3</v>
      </c>
      <c r="M3" s="34"/>
      <c r="N3" s="34"/>
      <c r="O3" s="35"/>
      <c r="P3" s="119" t="s">
        <v>28</v>
      </c>
      <c r="Q3" s="119" t="s">
        <v>25</v>
      </c>
      <c r="R3" s="119" t="s">
        <v>24</v>
      </c>
    </row>
    <row r="4" spans="1:23" ht="33" thickBot="1">
      <c r="A4" s="118"/>
      <c r="B4" s="129" t="s">
        <v>5</v>
      </c>
      <c r="C4" s="129"/>
      <c r="D4" s="129" t="s">
        <v>6</v>
      </c>
      <c r="E4" s="129"/>
      <c r="F4" s="129" t="s">
        <v>7</v>
      </c>
      <c r="G4" s="129"/>
      <c r="H4" s="60" t="s">
        <v>29</v>
      </c>
      <c r="I4" s="60" t="s">
        <v>30</v>
      </c>
      <c r="J4" s="60" t="s">
        <v>32</v>
      </c>
      <c r="K4" s="60" t="s">
        <v>43</v>
      </c>
      <c r="L4" s="31" t="s">
        <v>45</v>
      </c>
      <c r="M4" s="31" t="s">
        <v>26</v>
      </c>
      <c r="N4" s="31" t="s">
        <v>46</v>
      </c>
      <c r="O4" s="30" t="s">
        <v>4</v>
      </c>
      <c r="P4" s="120"/>
      <c r="Q4" s="120"/>
      <c r="R4" s="120"/>
    </row>
    <row r="5" spans="1:23" ht="21" customHeight="1">
      <c r="A5" s="57" t="s">
        <v>99</v>
      </c>
      <c r="B5" s="57">
        <v>1</v>
      </c>
      <c r="C5" s="28" t="s">
        <v>60</v>
      </c>
      <c r="D5" s="57">
        <v>1.1000000000000001</v>
      </c>
      <c r="E5" s="16" t="s">
        <v>9</v>
      </c>
      <c r="F5" s="15" t="s">
        <v>10</v>
      </c>
      <c r="G5" s="24" t="s">
        <v>11</v>
      </c>
      <c r="H5" s="38" t="s">
        <v>47</v>
      </c>
      <c r="I5" s="49" t="s">
        <v>27</v>
      </c>
      <c r="J5" s="50" t="s">
        <v>61</v>
      </c>
      <c r="K5" s="61" t="s">
        <v>44</v>
      </c>
      <c r="L5" s="57">
        <v>5</v>
      </c>
      <c r="M5" s="89">
        <v>5</v>
      </c>
      <c r="N5" s="57">
        <f t="shared" ref="N5:N19" si="0">L5*M5</f>
        <v>25</v>
      </c>
      <c r="O5" s="133">
        <f>SUM(N5:N6)</f>
        <v>55</v>
      </c>
      <c r="P5" s="124">
        <f>+ROUND(O5/$O$20,3)</f>
        <v>0.183</v>
      </c>
      <c r="Q5" s="133">
        <f>SUM(O5:O19)</f>
        <v>300</v>
      </c>
      <c r="R5" s="130">
        <f>Q5/$Q$22</f>
        <v>0.75</v>
      </c>
      <c r="T5" s="71"/>
      <c r="U5" s="72"/>
      <c r="V5" s="71" t="s">
        <v>94</v>
      </c>
      <c r="W5" s="72">
        <f>N5</f>
        <v>25</v>
      </c>
    </row>
    <row r="6" spans="1:23" ht="21" customHeight="1">
      <c r="A6" s="4"/>
      <c r="B6" s="5"/>
      <c r="C6" s="6"/>
      <c r="D6" s="68"/>
      <c r="E6" s="7"/>
      <c r="F6" s="15" t="s">
        <v>12</v>
      </c>
      <c r="G6" s="24" t="s">
        <v>62</v>
      </c>
      <c r="H6" s="38" t="s">
        <v>63</v>
      </c>
      <c r="I6" s="49" t="s">
        <v>27</v>
      </c>
      <c r="J6" s="50" t="s">
        <v>64</v>
      </c>
      <c r="K6" s="50"/>
      <c r="L6" s="57">
        <v>5</v>
      </c>
      <c r="M6" s="89">
        <v>6</v>
      </c>
      <c r="N6" s="57">
        <f t="shared" si="0"/>
        <v>30</v>
      </c>
      <c r="O6" s="135"/>
      <c r="P6" s="126"/>
      <c r="Q6" s="134"/>
      <c r="R6" s="131"/>
      <c r="T6" s="73" t="s">
        <v>93</v>
      </c>
      <c r="U6" s="74">
        <f>N6</f>
        <v>30</v>
      </c>
      <c r="V6" s="73"/>
      <c r="W6" s="74"/>
    </row>
    <row r="7" spans="1:23" ht="21" customHeight="1">
      <c r="A7" s="4"/>
      <c r="B7" s="57">
        <v>2</v>
      </c>
      <c r="C7" s="28" t="s">
        <v>13</v>
      </c>
      <c r="D7" s="67">
        <v>2.1</v>
      </c>
      <c r="E7" s="16" t="s">
        <v>14</v>
      </c>
      <c r="F7" s="15" t="s">
        <v>15</v>
      </c>
      <c r="G7" s="23" t="s">
        <v>16</v>
      </c>
      <c r="H7" s="38" t="s">
        <v>48</v>
      </c>
      <c r="I7" s="49" t="s">
        <v>23</v>
      </c>
      <c r="J7" s="50" t="s">
        <v>33</v>
      </c>
      <c r="K7" s="50"/>
      <c r="L7" s="57">
        <v>5</v>
      </c>
      <c r="M7" s="89">
        <v>3</v>
      </c>
      <c r="N7" s="57">
        <f t="shared" si="0"/>
        <v>15</v>
      </c>
      <c r="O7" s="133">
        <f>SUM(N7:N10)</f>
        <v>80</v>
      </c>
      <c r="P7" s="124">
        <f>+ROUND(O7/$O$20,3)</f>
        <v>0.26700000000000002</v>
      </c>
      <c r="Q7" s="134"/>
      <c r="R7" s="131"/>
      <c r="T7" s="73"/>
      <c r="U7" s="74"/>
      <c r="V7" s="73" t="s">
        <v>94</v>
      </c>
      <c r="W7" s="74">
        <f>N7</f>
        <v>15</v>
      </c>
    </row>
    <row r="8" spans="1:23" ht="21" customHeight="1">
      <c r="A8" s="4"/>
      <c r="B8" s="5"/>
      <c r="C8" s="6"/>
      <c r="D8" s="68"/>
      <c r="E8" s="7"/>
      <c r="F8" s="15" t="s">
        <v>17</v>
      </c>
      <c r="G8" s="23" t="s">
        <v>2</v>
      </c>
      <c r="H8" s="38" t="s">
        <v>65</v>
      </c>
      <c r="I8" s="49" t="s">
        <v>23</v>
      </c>
      <c r="J8" s="50" t="s">
        <v>66</v>
      </c>
      <c r="K8" s="50"/>
      <c r="L8" s="57">
        <v>5</v>
      </c>
      <c r="M8" s="89">
        <v>6</v>
      </c>
      <c r="N8" s="57">
        <f t="shared" si="0"/>
        <v>30</v>
      </c>
      <c r="O8" s="134"/>
      <c r="P8" s="125"/>
      <c r="Q8" s="134"/>
      <c r="R8" s="131"/>
      <c r="T8" s="73"/>
      <c r="U8" s="74"/>
      <c r="V8" s="73" t="s">
        <v>94</v>
      </c>
      <c r="W8" s="74">
        <f>N8</f>
        <v>30</v>
      </c>
    </row>
    <row r="9" spans="1:23" ht="21" customHeight="1">
      <c r="A9" s="4"/>
      <c r="B9" s="5"/>
      <c r="C9" s="6"/>
      <c r="D9" s="8">
        <v>2.2000000000000002</v>
      </c>
      <c r="E9" s="16" t="s">
        <v>42</v>
      </c>
      <c r="F9" s="15" t="s">
        <v>18</v>
      </c>
      <c r="G9" s="23" t="s">
        <v>67</v>
      </c>
      <c r="H9" s="38" t="s">
        <v>69</v>
      </c>
      <c r="I9" s="49" t="s">
        <v>70</v>
      </c>
      <c r="J9" s="50" t="s">
        <v>49</v>
      </c>
      <c r="K9" s="50"/>
      <c r="L9" s="57">
        <v>5</v>
      </c>
      <c r="M9" s="89">
        <v>5</v>
      </c>
      <c r="N9" s="57">
        <f t="shared" si="0"/>
        <v>25</v>
      </c>
      <c r="O9" s="134"/>
      <c r="P9" s="125"/>
      <c r="Q9" s="134"/>
      <c r="R9" s="131"/>
      <c r="T9" s="73"/>
      <c r="U9" s="74"/>
      <c r="V9" s="73" t="s">
        <v>94</v>
      </c>
      <c r="W9" s="74">
        <f>N9</f>
        <v>25</v>
      </c>
    </row>
    <row r="10" spans="1:23" ht="21" customHeight="1">
      <c r="A10" s="4"/>
      <c r="B10" s="5"/>
      <c r="C10" s="6"/>
      <c r="D10" s="9"/>
      <c r="E10" s="6"/>
      <c r="F10" s="15" t="s">
        <v>19</v>
      </c>
      <c r="G10" s="23" t="s">
        <v>68</v>
      </c>
      <c r="H10" s="38" t="s">
        <v>53</v>
      </c>
      <c r="I10" s="49" t="s">
        <v>70</v>
      </c>
      <c r="J10" s="50" t="s">
        <v>71</v>
      </c>
      <c r="K10" s="50"/>
      <c r="L10" s="57">
        <v>5</v>
      </c>
      <c r="M10" s="89">
        <v>2</v>
      </c>
      <c r="N10" s="57">
        <f t="shared" si="0"/>
        <v>10</v>
      </c>
      <c r="O10" s="135"/>
      <c r="P10" s="126"/>
      <c r="Q10" s="134"/>
      <c r="R10" s="131"/>
      <c r="T10" s="73"/>
      <c r="U10" s="74"/>
      <c r="V10" s="73" t="s">
        <v>94</v>
      </c>
      <c r="W10" s="74">
        <f>N10</f>
        <v>10</v>
      </c>
    </row>
    <row r="11" spans="1:23" ht="21" customHeight="1">
      <c r="A11" s="4"/>
      <c r="B11" s="57">
        <v>3</v>
      </c>
      <c r="C11" s="28" t="s">
        <v>8</v>
      </c>
      <c r="D11" s="8">
        <v>3.1</v>
      </c>
      <c r="E11" s="16" t="s">
        <v>34</v>
      </c>
      <c r="F11" s="15" t="s">
        <v>21</v>
      </c>
      <c r="G11" s="16" t="s">
        <v>34</v>
      </c>
      <c r="H11" s="51" t="s">
        <v>73</v>
      </c>
      <c r="I11" s="52" t="s">
        <v>72</v>
      </c>
      <c r="J11" s="53" t="s">
        <v>50</v>
      </c>
      <c r="K11" s="53"/>
      <c r="L11" s="57">
        <v>5</v>
      </c>
      <c r="M11" s="89">
        <v>4</v>
      </c>
      <c r="N11" s="57">
        <f t="shared" si="0"/>
        <v>20</v>
      </c>
      <c r="O11" s="57">
        <f>SUM(N11:N11)</f>
        <v>20</v>
      </c>
      <c r="P11" s="59">
        <f>+ROUND(O11/$O$20,3)</f>
        <v>6.7000000000000004E-2</v>
      </c>
      <c r="Q11" s="134"/>
      <c r="R11" s="131"/>
      <c r="T11" s="73" t="s">
        <v>93</v>
      </c>
      <c r="U11" s="74">
        <f>N11</f>
        <v>20</v>
      </c>
      <c r="V11" s="73"/>
      <c r="W11" s="74"/>
    </row>
    <row r="12" spans="1:23" s="37" customFormat="1" ht="21" customHeight="1">
      <c r="A12" s="42"/>
      <c r="B12" s="42"/>
      <c r="C12" s="43"/>
      <c r="D12" s="88">
        <v>3.2</v>
      </c>
      <c r="E12" s="40" t="s">
        <v>35</v>
      </c>
      <c r="F12" s="64" t="s">
        <v>37</v>
      </c>
      <c r="G12" s="40" t="s">
        <v>41</v>
      </c>
      <c r="H12" s="51" t="s">
        <v>75</v>
      </c>
      <c r="I12" s="52" t="s">
        <v>74</v>
      </c>
      <c r="J12" s="53" t="s">
        <v>81</v>
      </c>
      <c r="K12" s="41"/>
      <c r="L12" s="57">
        <v>5</v>
      </c>
      <c r="M12" s="89">
        <v>4</v>
      </c>
      <c r="N12" s="57">
        <f t="shared" si="0"/>
        <v>20</v>
      </c>
      <c r="O12" s="57">
        <f>SUM(N12:N12)</f>
        <v>20</v>
      </c>
      <c r="P12" s="59">
        <f>+ROUND(O12/$O$20,3)</f>
        <v>6.7000000000000004E-2</v>
      </c>
      <c r="Q12" s="134"/>
      <c r="R12" s="131"/>
      <c r="T12" s="73" t="s">
        <v>93</v>
      </c>
      <c r="U12" s="74">
        <f>N12</f>
        <v>20</v>
      </c>
      <c r="V12" s="75"/>
      <c r="W12" s="76"/>
    </row>
    <row r="13" spans="1:23" s="37" customFormat="1" ht="21" customHeight="1">
      <c r="A13" s="42"/>
      <c r="B13" s="42"/>
      <c r="C13" s="43"/>
      <c r="D13" s="88">
        <v>3.3</v>
      </c>
      <c r="E13" s="40" t="s">
        <v>77</v>
      </c>
      <c r="F13" s="64" t="s">
        <v>76</v>
      </c>
      <c r="G13" s="40" t="s">
        <v>80</v>
      </c>
      <c r="H13" s="51" t="s">
        <v>82</v>
      </c>
      <c r="I13" s="52" t="s">
        <v>86</v>
      </c>
      <c r="J13" s="53" t="s">
        <v>83</v>
      </c>
      <c r="K13" s="50"/>
      <c r="L13" s="57">
        <v>5</v>
      </c>
      <c r="M13" s="89">
        <v>4</v>
      </c>
      <c r="N13" s="57">
        <f t="shared" si="0"/>
        <v>20</v>
      </c>
      <c r="O13" s="121">
        <f>SUM(N13:N15)</f>
        <v>80</v>
      </c>
      <c r="P13" s="124">
        <f>+ROUND(O13/$O$20,3)</f>
        <v>0.26700000000000002</v>
      </c>
      <c r="Q13" s="134"/>
      <c r="R13" s="131"/>
      <c r="T13" s="75"/>
      <c r="U13" s="76"/>
      <c r="V13" s="73" t="s">
        <v>94</v>
      </c>
      <c r="W13" s="74">
        <f t="shared" ref="W13:W19" si="1">N13</f>
        <v>20</v>
      </c>
    </row>
    <row r="14" spans="1:23" s="39" customFormat="1" ht="21" customHeight="1">
      <c r="A14" s="4"/>
      <c r="B14" s="5"/>
      <c r="C14" s="6"/>
      <c r="D14" s="18"/>
      <c r="E14" s="7"/>
      <c r="F14" s="64" t="s">
        <v>78</v>
      </c>
      <c r="G14" s="40" t="s">
        <v>84</v>
      </c>
      <c r="H14" s="51" t="s">
        <v>87</v>
      </c>
      <c r="I14" s="52" t="s">
        <v>86</v>
      </c>
      <c r="J14" s="53" t="s">
        <v>83</v>
      </c>
      <c r="K14" s="50"/>
      <c r="L14" s="57">
        <v>5</v>
      </c>
      <c r="M14" s="89">
        <v>6</v>
      </c>
      <c r="N14" s="57">
        <f t="shared" si="0"/>
        <v>30</v>
      </c>
      <c r="O14" s="122"/>
      <c r="P14" s="125"/>
      <c r="Q14" s="134"/>
      <c r="R14" s="131"/>
      <c r="T14" s="77"/>
      <c r="U14" s="78"/>
      <c r="V14" s="73" t="s">
        <v>94</v>
      </c>
      <c r="W14" s="74">
        <f t="shared" si="1"/>
        <v>30</v>
      </c>
    </row>
    <row r="15" spans="1:23" s="39" customFormat="1" ht="21" customHeight="1">
      <c r="A15" s="4"/>
      <c r="B15" s="5"/>
      <c r="C15" s="6"/>
      <c r="D15" s="18"/>
      <c r="E15" s="7"/>
      <c r="F15" s="64" t="s">
        <v>79</v>
      </c>
      <c r="G15" s="40" t="s">
        <v>85</v>
      </c>
      <c r="H15" s="51" t="s">
        <v>87</v>
      </c>
      <c r="I15" s="52" t="s">
        <v>86</v>
      </c>
      <c r="J15" s="53" t="s">
        <v>83</v>
      </c>
      <c r="K15" s="50"/>
      <c r="L15" s="57">
        <v>5</v>
      </c>
      <c r="M15" s="89">
        <v>6</v>
      </c>
      <c r="N15" s="57">
        <f t="shared" si="0"/>
        <v>30</v>
      </c>
      <c r="O15" s="123"/>
      <c r="P15" s="126"/>
      <c r="Q15" s="134"/>
      <c r="R15" s="131"/>
      <c r="T15" s="77"/>
      <c r="U15" s="78"/>
      <c r="V15" s="73" t="s">
        <v>94</v>
      </c>
      <c r="W15" s="74">
        <f t="shared" si="1"/>
        <v>30</v>
      </c>
    </row>
    <row r="16" spans="1:23" ht="21" customHeight="1">
      <c r="A16" s="4"/>
      <c r="B16" s="5"/>
      <c r="C16" s="6"/>
      <c r="D16" s="8">
        <v>3.4</v>
      </c>
      <c r="E16" s="16" t="s">
        <v>36</v>
      </c>
      <c r="F16" s="15" t="s">
        <v>38</v>
      </c>
      <c r="G16" s="17" t="s">
        <v>31</v>
      </c>
      <c r="H16" s="38" t="s">
        <v>52</v>
      </c>
      <c r="I16" s="49" t="s">
        <v>89</v>
      </c>
      <c r="J16" s="50" t="s">
        <v>51</v>
      </c>
      <c r="K16" s="50"/>
      <c r="L16" s="57">
        <v>5</v>
      </c>
      <c r="M16" s="89">
        <v>2</v>
      </c>
      <c r="N16" s="57">
        <f t="shared" si="0"/>
        <v>10</v>
      </c>
      <c r="O16" s="57">
        <f>SUM(N16:N16)</f>
        <v>10</v>
      </c>
      <c r="P16" s="59">
        <f>+ROUND(O16/$O$20,3)</f>
        <v>3.3000000000000002E-2</v>
      </c>
      <c r="Q16" s="134"/>
      <c r="R16" s="131"/>
      <c r="T16" s="73"/>
      <c r="U16" s="74"/>
      <c r="V16" s="73" t="s">
        <v>94</v>
      </c>
      <c r="W16" s="74">
        <f t="shared" si="1"/>
        <v>10</v>
      </c>
    </row>
    <row r="17" spans="1:24" s="39" customFormat="1" ht="21" customHeight="1">
      <c r="A17" s="4"/>
      <c r="B17" s="5"/>
      <c r="C17" s="6"/>
      <c r="D17" s="8">
        <v>3.5</v>
      </c>
      <c r="E17" s="16" t="s">
        <v>54</v>
      </c>
      <c r="F17" s="15" t="s">
        <v>55</v>
      </c>
      <c r="G17" s="22" t="s">
        <v>54</v>
      </c>
      <c r="H17" s="51" t="s">
        <v>88</v>
      </c>
      <c r="I17" s="52" t="s">
        <v>86</v>
      </c>
      <c r="J17" s="53" t="s">
        <v>83</v>
      </c>
      <c r="K17" s="50"/>
      <c r="L17" s="57">
        <v>5</v>
      </c>
      <c r="M17" s="89">
        <v>2</v>
      </c>
      <c r="N17" s="57">
        <f>L17*M17</f>
        <v>10</v>
      </c>
      <c r="O17" s="57">
        <f>SUM(N17:N17)</f>
        <v>10</v>
      </c>
      <c r="P17" s="59">
        <f>+ROUND(O17/$O$20,3)</f>
        <v>3.3000000000000002E-2</v>
      </c>
      <c r="Q17" s="134"/>
      <c r="R17" s="131"/>
      <c r="T17" s="77"/>
      <c r="U17" s="78"/>
      <c r="V17" s="73" t="s">
        <v>94</v>
      </c>
      <c r="W17" s="74">
        <f t="shared" si="1"/>
        <v>10</v>
      </c>
    </row>
    <row r="18" spans="1:24" s="39" customFormat="1" ht="21" customHeight="1">
      <c r="A18" s="4"/>
      <c r="B18" s="57">
        <v>4</v>
      </c>
      <c r="C18" s="23" t="s">
        <v>92</v>
      </c>
      <c r="D18" s="15">
        <v>4.0999999999999996</v>
      </c>
      <c r="E18" s="23" t="s">
        <v>58</v>
      </c>
      <c r="F18" s="58" t="s">
        <v>39</v>
      </c>
      <c r="G18" s="10" t="s">
        <v>90</v>
      </c>
      <c r="H18" s="54" t="s">
        <v>91</v>
      </c>
      <c r="I18" s="49" t="s">
        <v>23</v>
      </c>
      <c r="J18" s="50" t="s">
        <v>59</v>
      </c>
      <c r="K18" s="62"/>
      <c r="L18" s="87">
        <v>5</v>
      </c>
      <c r="M18" s="89">
        <v>2</v>
      </c>
      <c r="N18" s="87">
        <f>L18*M18</f>
        <v>10</v>
      </c>
      <c r="O18" s="87">
        <f>SUM(N18:N18)</f>
        <v>10</v>
      </c>
      <c r="P18" s="19">
        <f>+ROUND(O18/$O$20,3)</f>
        <v>3.3000000000000002E-2</v>
      </c>
      <c r="Q18" s="134"/>
      <c r="R18" s="131"/>
      <c r="T18" s="77"/>
      <c r="U18" s="78"/>
      <c r="V18" s="73" t="s">
        <v>94</v>
      </c>
      <c r="W18" s="74">
        <f t="shared" si="1"/>
        <v>10</v>
      </c>
    </row>
    <row r="19" spans="1:24" ht="21" customHeight="1" thickBot="1">
      <c r="A19" s="4"/>
      <c r="B19" s="57">
        <v>5</v>
      </c>
      <c r="C19" s="10" t="s">
        <v>20</v>
      </c>
      <c r="D19" s="69">
        <v>5.0999999999999996</v>
      </c>
      <c r="E19" s="10" t="s">
        <v>20</v>
      </c>
      <c r="F19" s="58" t="s">
        <v>40</v>
      </c>
      <c r="G19" s="29" t="s">
        <v>22</v>
      </c>
      <c r="H19" s="54" t="s">
        <v>56</v>
      </c>
      <c r="I19" s="49" t="s">
        <v>23</v>
      </c>
      <c r="J19" s="55"/>
      <c r="K19" s="50"/>
      <c r="L19" s="57">
        <v>5</v>
      </c>
      <c r="M19" s="89">
        <v>3</v>
      </c>
      <c r="N19" s="57">
        <f t="shared" si="0"/>
        <v>15</v>
      </c>
      <c r="O19" s="15">
        <f>N19</f>
        <v>15</v>
      </c>
      <c r="P19" s="19">
        <f>+ROUND(O19/$O$20,3)</f>
        <v>0.05</v>
      </c>
      <c r="Q19" s="135"/>
      <c r="R19" s="132"/>
      <c r="T19" s="73"/>
      <c r="U19" s="74"/>
      <c r="V19" s="73" t="s">
        <v>94</v>
      </c>
      <c r="W19" s="74">
        <f t="shared" si="1"/>
        <v>15</v>
      </c>
    </row>
    <row r="20" spans="1:24" ht="16.8" thickBot="1">
      <c r="A20" s="11"/>
      <c r="B20" s="12"/>
      <c r="C20" s="13"/>
      <c r="D20" s="12"/>
      <c r="E20" s="12"/>
      <c r="F20" s="12"/>
      <c r="G20" s="12"/>
      <c r="H20" s="12"/>
      <c r="I20" s="12"/>
      <c r="J20" s="12"/>
      <c r="K20" s="12"/>
      <c r="L20" s="14"/>
      <c r="M20" s="14"/>
      <c r="N20" s="14">
        <f>SUM(N5:N19)</f>
        <v>300</v>
      </c>
      <c r="O20" s="25">
        <f>SUM(O5:O19)</f>
        <v>300</v>
      </c>
      <c r="P20" s="20">
        <f>ROUND(SUM(P3:P19),2)</f>
        <v>1</v>
      </c>
      <c r="Q20" s="14">
        <f>Q5</f>
        <v>300</v>
      </c>
      <c r="R20" s="20">
        <f>R5</f>
        <v>0.75</v>
      </c>
      <c r="T20" s="79"/>
      <c r="U20" s="80">
        <f>SUM(U5:U19)</f>
        <v>70</v>
      </c>
      <c r="V20" s="79"/>
      <c r="W20" s="80">
        <f>SUM(W5:W19)</f>
        <v>230</v>
      </c>
      <c r="X20" s="3">
        <f>SUM(T20:W20)</f>
        <v>300</v>
      </c>
    </row>
    <row r="21" spans="1:24" ht="16.8" thickBot="1">
      <c r="A21" s="57" t="s">
        <v>100</v>
      </c>
      <c r="B21" s="57" t="s">
        <v>23</v>
      </c>
      <c r="C21" s="57" t="s">
        <v>23</v>
      </c>
      <c r="D21" s="57" t="s">
        <v>23</v>
      </c>
      <c r="E21" s="57" t="s">
        <v>23</v>
      </c>
      <c r="F21" s="57" t="s">
        <v>23</v>
      </c>
      <c r="G21" s="57" t="s">
        <v>23</v>
      </c>
      <c r="H21" s="57"/>
      <c r="I21" s="57"/>
      <c r="J21" s="57"/>
      <c r="K21" s="57"/>
      <c r="L21" s="57"/>
      <c r="M21" s="57"/>
      <c r="N21" s="57" t="s">
        <v>23</v>
      </c>
      <c r="O21" s="57">
        <v>100</v>
      </c>
      <c r="P21" s="59" t="s">
        <v>23</v>
      </c>
      <c r="Q21" s="26">
        <f>O21</f>
        <v>100</v>
      </c>
      <c r="R21" s="56">
        <f>Q21/Q22</f>
        <v>0.25</v>
      </c>
      <c r="T21" s="79"/>
      <c r="U21" s="82">
        <f>+ROUND(U20/$O$20,3)</f>
        <v>0.23300000000000001</v>
      </c>
      <c r="V21" s="79"/>
      <c r="W21" s="81">
        <f>+ROUND(W20/$O$20,3)</f>
        <v>0.76700000000000002</v>
      </c>
      <c r="X21" s="70">
        <f>SUM(T21:W21)</f>
        <v>1</v>
      </c>
    </row>
    <row r="22" spans="1:24" ht="16.2">
      <c r="A22" s="11"/>
      <c r="B22" s="12"/>
      <c r="C22" s="13"/>
      <c r="D22" s="12"/>
      <c r="E22" s="12"/>
      <c r="F22" s="12"/>
      <c r="G22" s="12"/>
      <c r="H22" s="12"/>
      <c r="I22" s="12"/>
      <c r="J22" s="12"/>
      <c r="K22" s="12"/>
      <c r="L22" s="14"/>
      <c r="M22" s="14"/>
      <c r="N22" s="14" t="s">
        <v>23</v>
      </c>
      <c r="O22" s="14"/>
      <c r="P22" s="20" t="s">
        <v>23</v>
      </c>
      <c r="Q22" s="14">
        <f>SUM(Q20:Q21)</f>
        <v>400</v>
      </c>
      <c r="R22" s="20">
        <f>SUM(R20:R21)</f>
        <v>1</v>
      </c>
    </row>
    <row r="83" spans="22:22">
      <c r="V83" s="86"/>
    </row>
    <row r="85" spans="22:22">
      <c r="V85" s="86"/>
    </row>
    <row r="87" spans="22:22">
      <c r="V87" s="86"/>
    </row>
    <row r="89" spans="22:22">
      <c r="V89" s="86"/>
    </row>
  </sheetData>
  <mergeCells count="15">
    <mergeCell ref="R3:R4"/>
    <mergeCell ref="R5:R19"/>
    <mergeCell ref="O13:O15"/>
    <mergeCell ref="P5:P6"/>
    <mergeCell ref="Q5:Q19"/>
    <mergeCell ref="P7:P10"/>
    <mergeCell ref="P13:P15"/>
    <mergeCell ref="O7:O10"/>
    <mergeCell ref="O5:O6"/>
    <mergeCell ref="A3:A4"/>
    <mergeCell ref="P3:P4"/>
    <mergeCell ref="Q3:Q4"/>
    <mergeCell ref="B4:C4"/>
    <mergeCell ref="D4:E4"/>
    <mergeCell ref="F4:G4"/>
  </mergeCells>
  <phoneticPr fontId="3"/>
  <pageMargins left="0.70866141732283472" right="0.70866141732283472" top="0.35433070866141736" bottom="0.55118110236220474" header="0.31496062992125984" footer="0.31496062992125984"/>
  <pageSetup paperSize="8" scale="50"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提案書評価表</vt:lpstr>
      <vt:lpstr>配点計算</vt:lpstr>
      <vt:lpstr>提案書評価表!Print_Area</vt:lpstr>
      <vt:lpstr>配点計算!Print_Area</vt:lpstr>
      <vt:lpstr>提案書評価表!Print_Titles</vt:lpstr>
      <vt:lpstr>配点計算!Print_Titles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2025-02-04T04:19:17Z</dcterms:created>
  <dcterms:modified xsi:type="dcterms:W3CDTF">2025-02-04T04:19:23Z</dcterms:modified>
</cp:coreProperties>
</file>