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AFA30D32-9438-4942-B700-2E47CF788E98}" xr6:coauthVersionLast="47" xr6:coauthVersionMax="47" xr10:uidLastSave="{00000000-0000-0000-0000-000000000000}"/>
  <bookViews>
    <workbookView xWindow="-108" yWindow="-108" windowWidth="23256" windowHeight="12456" tabRatio="845" xr2:uid="{00000000-000D-0000-FFFF-FFFF00000000}"/>
  </bookViews>
  <sheets>
    <sheet name="状況把握シート" sheetId="107" r:id="rId1"/>
    <sheet name="指標の考え方" sheetId="58" r:id="rId2"/>
    <sheet name="総合点" sheetId="113" r:id="rId3"/>
    <sheet name="プルダウンリスト" sheetId="16" state="hidden" r:id="rId4"/>
  </sheets>
  <externalReferences>
    <externalReference r:id="rId5"/>
    <externalReference r:id="rId6"/>
    <externalReference r:id="rId7"/>
    <externalReference r:id="rId8"/>
    <externalReference r:id="rId9"/>
  </externalReferences>
  <definedNames>
    <definedName name="_xlnm._FilterDatabase" localSheetId="0" hidden="1">状況把握シート!$A$4:$G$4</definedName>
    <definedName name="×">プルダウンリスト!$C$3</definedName>
    <definedName name="△">プルダウンリスト!$B$3:$B$5</definedName>
    <definedName name="○">プルダウンリスト!$A$3:$A$5</definedName>
    <definedName name="_xlnm.Print_Area" localSheetId="1">指標の考え方!$A$1:$G$51</definedName>
    <definedName name="_xlnm.Print_Area" localSheetId="0">状況把握シート!$A$1:$BM$50</definedName>
    <definedName name="_xlnm.Print_Titles" localSheetId="0">状況把握シート!$A:$E</definedName>
    <definedName name="作業用取組状況">[1]プルダウンリスト!$A$2:$C$2</definedName>
    <definedName name="作業用取組状況1">[1]プルダウンリスト!$A$2:$C$2</definedName>
    <definedName name="取り組み状況">[2]プルダウンリスト!$A$2:$C$2</definedName>
    <definedName name="取組状況" localSheetId="1">[3]プルダウンリスト!$A$2:$C$2</definedName>
    <definedName name="取組状況" localSheetId="0">プルダウンリスト!$A$2:$C$2</definedName>
    <definedName name="取組状況">プルダウンリスト!$A$2:$C$2</definedName>
    <definedName name="取組状況下書き">[4]プルダウンリスト!$A$2:$C$2</definedName>
    <definedName name="取組状況作業用">[1]プルダウンリスト!$A$2:$C$2</definedName>
    <definedName name="西成区">[5]プルダウンリスト!$A$2:$C$2</definedName>
    <definedName name="―">プルダウンリスト!$C$3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113" l="1"/>
  <c r="M5" i="113"/>
  <c r="L5" i="113"/>
  <c r="K5" i="113"/>
  <c r="J5" i="113"/>
  <c r="I5" i="113"/>
  <c r="H5" i="113"/>
  <c r="G5" i="113"/>
  <c r="F5" i="113"/>
  <c r="E5" i="113"/>
  <c r="D5" i="113"/>
  <c r="C5" i="113"/>
  <c r="N4" i="113"/>
  <c r="M4" i="113"/>
  <c r="L4" i="113"/>
  <c r="K4" i="113"/>
  <c r="J4" i="113"/>
  <c r="I4" i="113"/>
  <c r="H4" i="113"/>
  <c r="G4" i="113"/>
  <c r="F4" i="113"/>
  <c r="E4" i="113"/>
  <c r="D4" i="113"/>
  <c r="C4" i="113"/>
  <c r="N3" i="113"/>
  <c r="M3" i="113"/>
  <c r="L3" i="113"/>
  <c r="K3" i="113"/>
  <c r="J3" i="113"/>
  <c r="I3" i="113"/>
  <c r="H3" i="113"/>
  <c r="G3" i="113"/>
  <c r="F3" i="113"/>
  <c r="E3" i="113"/>
  <c r="D3" i="113"/>
  <c r="C3" i="113"/>
  <c r="N2" i="113"/>
  <c r="M2" i="113"/>
  <c r="L2" i="113"/>
  <c r="K2" i="113"/>
  <c r="J2" i="113"/>
  <c r="I2" i="113"/>
  <c r="H2" i="113"/>
  <c r="G2" i="113"/>
  <c r="F2" i="113"/>
  <c r="E2" i="113"/>
  <c r="D2" i="113"/>
  <c r="C2" i="113"/>
  <c r="O5" i="113" l="1"/>
  <c r="B5" i="113" s="1"/>
  <c r="O4" i="113"/>
  <c r="B4" i="113" s="1"/>
  <c r="DN49" i="107" a="1"/>
  <c r="DN49" i="107" s="1"/>
  <c r="DN50" i="107" s="1"/>
  <c r="DL49" i="107" a="1"/>
  <c r="DL49" i="107" s="1"/>
  <c r="DL50" i="107" s="1"/>
  <c r="DI49" i="107" a="1"/>
  <c r="DI49" i="107" s="1"/>
  <c r="DI50" i="107" s="1"/>
  <c r="DG49" i="107" a="1"/>
  <c r="DG49" i="107" s="1"/>
  <c r="DG50" i="107" s="1"/>
  <c r="DD49" i="107" a="1"/>
  <c r="DD49" i="107" s="1"/>
  <c r="DD50" i="107" s="1"/>
  <c r="DB49" i="107" a="1"/>
  <c r="DB49" i="107" s="1"/>
  <c r="DB50" i="107" s="1"/>
  <c r="CY49" i="107" a="1"/>
  <c r="CY49" i="107" s="1"/>
  <c r="CY50" i="107" s="1"/>
  <c r="CW49" i="107" a="1"/>
  <c r="CW49" i="107" s="1"/>
  <c r="CW50" i="107" s="1"/>
  <c r="CT49" i="107" a="1"/>
  <c r="CT49" i="107" s="1"/>
  <c r="CT50" i="107" s="1"/>
  <c r="CR49" i="107" a="1"/>
  <c r="CR49" i="107" s="1"/>
  <c r="CR50" i="107" s="1"/>
  <c r="CO49" i="107" a="1"/>
  <c r="CO49" i="107" s="1"/>
  <c r="CO50" i="107" s="1"/>
  <c r="CM49" i="107" a="1"/>
  <c r="CM49" i="107" s="1"/>
  <c r="CM50" i="107" s="1"/>
  <c r="CJ49" i="107" a="1"/>
  <c r="CJ49" i="107" s="1"/>
  <c r="CJ50" i="107" s="1"/>
  <c r="CH49" i="107" a="1"/>
  <c r="CH49" i="107" s="1"/>
  <c r="CH50" i="107" s="1"/>
  <c r="CE49" i="107" a="1"/>
  <c r="CE49" i="107" s="1"/>
  <c r="CE50" i="107" s="1"/>
  <c r="CC49" i="107" a="1"/>
  <c r="CC49" i="107" s="1"/>
  <c r="CC50" i="107" s="1"/>
  <c r="BZ49" i="107" a="1"/>
  <c r="BZ49" i="107" s="1"/>
  <c r="BZ50" i="107" s="1"/>
  <c r="BX49" i="107" a="1"/>
  <c r="BX49" i="107" s="1"/>
  <c r="BX50" i="107" s="1"/>
  <c r="BU49" i="107" a="1"/>
  <c r="BU49" i="107" s="1"/>
  <c r="BU50" i="107" s="1"/>
  <c r="BS49" i="107" a="1"/>
  <c r="BS49" i="107" s="1"/>
  <c r="BS50" i="107" s="1"/>
  <c r="BP49" i="107"/>
  <c r="BP50" i="107" s="1"/>
  <c r="BP49" i="107" a="1"/>
  <c r="BN49" i="107" a="1"/>
  <c r="BN49" i="107" s="1"/>
  <c r="BN50" i="107" s="1"/>
  <c r="BK49" i="107" a="1"/>
  <c r="BK49" i="107" s="1"/>
  <c r="BI49" i="107"/>
  <c r="BI49" i="107" a="1"/>
  <c r="BF49" i="107" a="1"/>
  <c r="BF49" i="107" s="1"/>
  <c r="BD49" i="107"/>
  <c r="BD49" i="107" a="1"/>
  <c r="BA49" i="107" a="1"/>
  <c r="BA49" i="107" s="1"/>
  <c r="AY49" i="107"/>
  <c r="AY49" i="107" a="1"/>
  <c r="AV49" i="107" a="1"/>
  <c r="AV49" i="107" s="1"/>
  <c r="AT49" i="107" a="1"/>
  <c r="AT49" i="107" s="1"/>
  <c r="AQ49" i="107" a="1"/>
  <c r="AQ49" i="107" s="1"/>
  <c r="AQ50" i="107" s="1"/>
  <c r="AO49" i="107"/>
  <c r="AO49" i="107" a="1"/>
  <c r="AL49" i="107" a="1"/>
  <c r="AL49" i="107" s="1"/>
  <c r="AJ49" i="107"/>
  <c r="AJ49" i="107" a="1"/>
  <c r="AG49" i="107" a="1"/>
  <c r="AG49" i="107" s="1"/>
  <c r="AE49" i="107"/>
  <c r="AE49" i="107" a="1"/>
  <c r="AB49" i="107" a="1"/>
  <c r="AB49" i="107" s="1"/>
  <c r="Z49" i="107" a="1"/>
  <c r="Z49" i="107" s="1"/>
  <c r="W49" i="107" a="1"/>
  <c r="W49" i="107" s="1"/>
  <c r="U49" i="107"/>
  <c r="U49" i="107" a="1"/>
  <c r="R49" i="107" a="1"/>
  <c r="R49" i="107" s="1"/>
  <c r="P49" i="107"/>
  <c r="P49" i="107" a="1"/>
  <c r="M49" i="107" a="1"/>
  <c r="M49" i="107" s="1"/>
  <c r="K49" i="107"/>
  <c r="K49" i="107" a="1"/>
  <c r="H49" i="107" a="1"/>
  <c r="H49" i="107" s="1"/>
  <c r="F49" i="107" a="1"/>
  <c r="F49" i="107" s="1"/>
  <c r="DN48" i="107" a="1"/>
  <c r="DN48" i="107" s="1"/>
  <c r="DL48" i="107"/>
  <c r="DL48" i="107" a="1"/>
  <c r="DI48" i="107" a="1"/>
  <c r="DI48" i="107" s="1"/>
  <c r="DG48" i="107" a="1"/>
  <c r="DG48" i="107" s="1"/>
  <c r="DD48" i="107" a="1"/>
  <c r="DD48" i="107" s="1"/>
  <c r="DB48" i="107" a="1"/>
  <c r="DB48" i="107" s="1"/>
  <c r="CY48" i="107"/>
  <c r="CY48" i="107" a="1"/>
  <c r="CW48" i="107" a="1"/>
  <c r="CW48" i="107" s="1"/>
  <c r="CT48" i="107" a="1"/>
  <c r="CT48" i="107" s="1"/>
  <c r="CR48" i="107"/>
  <c r="CR48" i="107" a="1"/>
  <c r="CO48" i="107" a="1"/>
  <c r="CO48" i="107" s="1"/>
  <c r="CM48" i="107" a="1"/>
  <c r="CM48" i="107" s="1"/>
  <c r="CJ48" i="107" a="1"/>
  <c r="CJ48" i="107" s="1"/>
  <c r="CH48" i="107" a="1"/>
  <c r="CH48" i="107" s="1"/>
  <c r="CE48" i="107" a="1"/>
  <c r="CE48" i="107" s="1"/>
  <c r="CC48" i="107" a="1"/>
  <c r="CC48" i="107" s="1"/>
  <c r="BZ48" i="107" a="1"/>
  <c r="BZ48" i="107" s="1"/>
  <c r="BX48" i="107"/>
  <c r="BX48" i="107" a="1"/>
  <c r="BU48" i="107" a="1"/>
  <c r="BU48" i="107" s="1"/>
  <c r="BS48" i="107"/>
  <c r="BS48" i="107" a="1"/>
  <c r="BP48" i="107" a="1"/>
  <c r="BP48" i="107" s="1"/>
  <c r="BN48" i="107"/>
  <c r="BN48" i="107" a="1"/>
  <c r="BK48" i="107" a="1"/>
  <c r="BK48" i="107" s="1"/>
  <c r="BI48" i="107" a="1"/>
  <c r="BI48" i="107" s="1"/>
  <c r="BF48" i="107" a="1"/>
  <c r="BF48" i="107" s="1"/>
  <c r="BD48" i="107"/>
  <c r="BD48" i="107" a="1"/>
  <c r="BA48" i="107" a="1"/>
  <c r="BA48" i="107" s="1"/>
  <c r="AY48" i="107"/>
  <c r="AY48" i="107" a="1"/>
  <c r="AV48" i="107" a="1"/>
  <c r="AV48" i="107" s="1"/>
  <c r="AT48" i="107"/>
  <c r="AT48" i="107" a="1"/>
  <c r="AQ48" i="107" a="1"/>
  <c r="AQ48" i="107" s="1"/>
  <c r="AO48" i="107" a="1"/>
  <c r="AO48" i="107" s="1"/>
  <c r="AL48" i="107" a="1"/>
  <c r="AL48" i="107" s="1"/>
  <c r="AJ48" i="107"/>
  <c r="AJ48" i="107" a="1"/>
  <c r="AG48" i="107" a="1"/>
  <c r="AG48" i="107" s="1"/>
  <c r="AE48" i="107"/>
  <c r="AE48" i="107" a="1"/>
  <c r="AB48" i="107" a="1"/>
  <c r="AB48" i="107" s="1"/>
  <c r="Z48" i="107" a="1"/>
  <c r="Z48" i="107" s="1"/>
  <c r="W48" i="107" a="1"/>
  <c r="W48" i="107" s="1"/>
  <c r="U48" i="107" a="1"/>
  <c r="U48" i="107" s="1"/>
  <c r="R48" i="107" a="1"/>
  <c r="R48" i="107" s="1"/>
  <c r="P48" i="107"/>
  <c r="P48" i="107" a="1"/>
  <c r="M48" i="107" a="1"/>
  <c r="M48" i="107" s="1"/>
  <c r="K48" i="107"/>
  <c r="K48" i="107" a="1"/>
  <c r="H48" i="107" a="1"/>
  <c r="H48" i="107" s="1"/>
  <c r="F48" i="107"/>
  <c r="F48" i="107" a="1"/>
  <c r="DN47" i="107" a="1"/>
  <c r="DN47" i="107" s="1"/>
  <c r="DL47" i="107" a="1"/>
  <c r="DL47" i="107" s="1"/>
  <c r="DI47" i="107"/>
  <c r="DI47" i="107" a="1"/>
  <c r="DG47" i="107"/>
  <c r="DG47" i="107" a="1"/>
  <c r="DD47" i="107" a="1"/>
  <c r="DD47" i="107" s="1"/>
  <c r="DB47" i="107" a="1"/>
  <c r="DB47" i="107" s="1"/>
  <c r="CY47" i="107"/>
  <c r="CY47" i="107" a="1"/>
  <c r="CW47" i="107" a="1"/>
  <c r="CW47" i="107" s="1"/>
  <c r="CT47" i="107"/>
  <c r="CT47" i="107" a="1"/>
  <c r="CR47" i="107" a="1"/>
  <c r="CR47" i="107" s="1"/>
  <c r="CO47" i="107" a="1"/>
  <c r="CO47" i="107" s="1"/>
  <c r="CM47" i="107" a="1"/>
  <c r="CM47" i="107" s="1"/>
  <c r="CJ47" i="107" a="1"/>
  <c r="CJ47" i="107" s="1"/>
  <c r="CH47" i="107" a="1"/>
  <c r="CH47" i="107" s="1"/>
  <c r="CE47" i="107" a="1"/>
  <c r="CE47" i="107" s="1"/>
  <c r="CC47" i="107" a="1"/>
  <c r="CC47" i="107" s="1"/>
  <c r="BZ47" i="107"/>
  <c r="BZ47" i="107" a="1"/>
  <c r="BX47" i="107" a="1"/>
  <c r="BX47" i="107" s="1"/>
  <c r="BU47" i="107" a="1"/>
  <c r="BU47" i="107" s="1"/>
  <c r="BS47" i="107" a="1"/>
  <c r="BS47" i="107" s="1"/>
  <c r="BP47" i="107" a="1"/>
  <c r="BP47" i="107" s="1"/>
  <c r="BN47" i="107"/>
  <c r="BN47" i="107" a="1"/>
  <c r="BK47" i="107"/>
  <c r="BK47" i="107" a="1"/>
  <c r="BI47" i="107" a="1"/>
  <c r="BI47" i="107" s="1"/>
  <c r="BF47" i="107" a="1"/>
  <c r="BF47" i="107" s="1"/>
  <c r="BD47" i="107" a="1"/>
  <c r="BD47" i="107" s="1"/>
  <c r="BA47" i="107" a="1"/>
  <c r="BA47" i="107" s="1"/>
  <c r="AY47" i="107"/>
  <c r="AY47" i="107" a="1"/>
  <c r="AV47" i="107" a="1"/>
  <c r="AV47" i="107" s="1"/>
  <c r="AT47" i="107"/>
  <c r="AT47" i="107" a="1"/>
  <c r="AQ47" i="107" a="1"/>
  <c r="AQ47" i="107" s="1"/>
  <c r="AO47" i="107" a="1"/>
  <c r="AO47" i="107" s="1"/>
  <c r="AL47" i="107"/>
  <c r="AL47" i="107" a="1"/>
  <c r="AJ47" i="107" a="1"/>
  <c r="AJ47" i="107" s="1"/>
  <c r="AG47" i="107" a="1"/>
  <c r="AG47" i="107" s="1"/>
  <c r="AE47" i="107"/>
  <c r="AE47" i="107" a="1"/>
  <c r="AB47" i="107" a="1"/>
  <c r="AB47" i="107" s="1"/>
  <c r="Z47" i="107"/>
  <c r="Z47" i="107" a="1"/>
  <c r="W47" i="107" a="1"/>
  <c r="W47" i="107" s="1"/>
  <c r="U47" i="107" a="1"/>
  <c r="U47" i="107" s="1"/>
  <c r="R47" i="107" a="1"/>
  <c r="R47" i="107" s="1"/>
  <c r="P47" i="107" a="1"/>
  <c r="P47" i="107" s="1"/>
  <c r="M47" i="107" a="1"/>
  <c r="M47" i="107" s="1"/>
  <c r="K47" i="107"/>
  <c r="K47" i="107" a="1"/>
  <c r="H47" i="107" a="1"/>
  <c r="H47" i="107" s="1"/>
  <c r="F47" i="107"/>
  <c r="F47" i="107" a="1"/>
  <c r="DN46" i="107" a="1"/>
  <c r="DN46" i="107" s="1"/>
  <c r="DL46" i="107"/>
  <c r="DL46" i="107" a="1"/>
  <c r="DI46" i="107" a="1"/>
  <c r="DI46" i="107" s="1"/>
  <c r="DG46" i="107" a="1"/>
  <c r="DG46" i="107" s="1"/>
  <c r="DD46" i="107" a="1"/>
  <c r="DD46" i="107" s="1"/>
  <c r="DB46" i="107" a="1"/>
  <c r="DB46" i="107" s="1"/>
  <c r="CY46" i="107" a="1"/>
  <c r="CY46" i="107" s="1"/>
  <c r="CW46" i="107" a="1"/>
  <c r="CW46" i="107" s="1"/>
  <c r="CT46" i="107" a="1"/>
  <c r="CT46" i="107" s="1"/>
  <c r="CR46" i="107"/>
  <c r="CR46" i="107" a="1"/>
  <c r="CO46" i="107" a="1"/>
  <c r="CO46" i="107" s="1"/>
  <c r="CM46" i="107" a="1"/>
  <c r="CM46" i="107" s="1"/>
  <c r="CJ46" i="107" a="1"/>
  <c r="CJ46" i="107" s="1"/>
  <c r="CH46" i="107"/>
  <c r="CH46" i="107" a="1"/>
  <c r="CE46" i="107" a="1"/>
  <c r="CE46" i="107" s="1"/>
  <c r="CC46" i="107" a="1"/>
  <c r="CC46" i="107" s="1"/>
  <c r="BZ46" i="107"/>
  <c r="BZ46" i="107" a="1"/>
  <c r="BX46" i="107"/>
  <c r="BX46" i="107" a="1"/>
  <c r="BU46" i="107" a="1"/>
  <c r="BU46" i="107" s="1"/>
  <c r="BS46" i="107" a="1"/>
  <c r="BS46" i="107" s="1"/>
  <c r="BP46" i="107" a="1"/>
  <c r="BP46" i="107" s="1"/>
  <c r="BN46" i="107" a="1"/>
  <c r="BN46" i="107" s="1"/>
  <c r="BK46" i="107" a="1"/>
  <c r="BK46" i="107" s="1"/>
  <c r="BI46" i="107" a="1"/>
  <c r="BI46" i="107" s="1"/>
  <c r="BF46" i="107" a="1"/>
  <c r="BF46" i="107" s="1"/>
  <c r="BD46" i="107"/>
  <c r="BD46" i="107" a="1"/>
  <c r="BA46" i="107" a="1"/>
  <c r="BA46" i="107" s="1"/>
  <c r="AY46" i="107" a="1"/>
  <c r="AY46" i="107" s="1"/>
  <c r="AV46" i="107" a="1"/>
  <c r="AV46" i="107" s="1"/>
  <c r="AT46" i="107"/>
  <c r="AT46" i="107" a="1"/>
  <c r="AQ46" i="107" a="1"/>
  <c r="AQ46" i="107" s="1"/>
  <c r="AO46" i="107" a="1"/>
  <c r="AO46" i="107" s="1"/>
  <c r="AL46" i="107" a="1"/>
  <c r="AL46" i="107" s="1"/>
  <c r="AJ46" i="107" a="1"/>
  <c r="AJ46" i="107" s="1"/>
  <c r="AG46" i="107" a="1"/>
  <c r="AG46" i="107" s="1"/>
  <c r="AE46" i="107" a="1"/>
  <c r="AE46" i="107" s="1"/>
  <c r="AB46" i="107" a="1"/>
  <c r="AB46" i="107" s="1"/>
  <c r="Z46" i="107"/>
  <c r="Z46" i="107" a="1"/>
  <c r="W46" i="107" a="1"/>
  <c r="W46" i="107" s="1"/>
  <c r="U46" i="107" a="1"/>
  <c r="U46" i="107" s="1"/>
  <c r="R46" i="107" a="1"/>
  <c r="R46" i="107" s="1"/>
  <c r="P46" i="107"/>
  <c r="P46" i="107" a="1"/>
  <c r="M46" i="107" a="1"/>
  <c r="M46" i="107" s="1"/>
  <c r="K46" i="107" a="1"/>
  <c r="K46" i="107" s="1"/>
  <c r="H46" i="107" a="1"/>
  <c r="H46" i="107" s="1"/>
  <c r="F46" i="107"/>
  <c r="F46" i="107" a="1"/>
  <c r="DN45" i="107" a="1"/>
  <c r="DN45" i="107" s="1"/>
  <c r="DL45" i="107"/>
  <c r="DL45" i="107" a="1"/>
  <c r="DI45" i="107"/>
  <c r="DI45" i="107" a="1"/>
  <c r="DG45" i="107" a="1"/>
  <c r="DG45" i="107" s="1"/>
  <c r="DD45" i="107" a="1"/>
  <c r="DD45" i="107" s="1"/>
  <c r="DB45" i="107" a="1"/>
  <c r="DB45" i="107" s="1"/>
  <c r="CY45" i="107"/>
  <c r="CY45" i="107" a="1"/>
  <c r="CW45" i="107" a="1"/>
  <c r="CW45" i="107" s="1"/>
  <c r="CT45" i="107" a="1"/>
  <c r="CT45" i="107" s="1"/>
  <c r="CR45" i="107" a="1"/>
  <c r="CR45" i="107" s="1"/>
  <c r="CO45" i="107" a="1"/>
  <c r="CO45" i="107" s="1"/>
  <c r="CM45" i="107" a="1"/>
  <c r="CM45" i="107" s="1"/>
  <c r="CJ45" i="107" a="1"/>
  <c r="CJ45" i="107" s="1"/>
  <c r="CH45" i="107" a="1"/>
  <c r="CH45" i="107" s="1"/>
  <c r="CE45" i="107" a="1"/>
  <c r="CE45" i="107" s="1"/>
  <c r="CC45" i="107"/>
  <c r="CC45" i="107" a="1"/>
  <c r="BZ45" i="107" a="1"/>
  <c r="BZ45" i="107" s="1"/>
  <c r="BX45" i="107" a="1"/>
  <c r="BX45" i="107" s="1"/>
  <c r="BU45" i="107" a="1"/>
  <c r="BU45" i="107" s="1"/>
  <c r="BS45" i="107" a="1"/>
  <c r="BS45" i="107" s="1"/>
  <c r="BP45" i="107" a="1"/>
  <c r="BP45" i="107" s="1"/>
  <c r="BN45" i="107" a="1"/>
  <c r="BN45" i="107" s="1"/>
  <c r="BK45" i="107" a="1"/>
  <c r="BK45" i="107" s="1"/>
  <c r="BI45" i="107"/>
  <c r="BI45" i="107" a="1"/>
  <c r="BF45" i="107" a="1"/>
  <c r="BF45" i="107" s="1"/>
  <c r="BD45" i="107"/>
  <c r="BD45" i="107" a="1"/>
  <c r="BA45" i="107" a="1"/>
  <c r="BA45" i="107" s="1"/>
  <c r="AY45" i="107"/>
  <c r="AY45" i="107" a="1"/>
  <c r="AV45" i="107" a="1"/>
  <c r="AV45" i="107" s="1"/>
  <c r="AT45" i="107" a="1"/>
  <c r="AT45" i="107" s="1"/>
  <c r="AQ45" i="107" a="1"/>
  <c r="AQ45" i="107" s="1"/>
  <c r="AO45" i="107"/>
  <c r="AO45" i="107" a="1"/>
  <c r="AL45" i="107" a="1"/>
  <c r="AL45" i="107" s="1"/>
  <c r="AJ45" i="107"/>
  <c r="AJ45" i="107" a="1"/>
  <c r="AG45" i="107" a="1"/>
  <c r="AG45" i="107" s="1"/>
  <c r="AE45" i="107"/>
  <c r="AE45" i="107" a="1"/>
  <c r="AB45" i="107" a="1"/>
  <c r="AB45" i="107" s="1"/>
  <c r="Z45" i="107" a="1"/>
  <c r="Z45" i="107" s="1"/>
  <c r="W45" i="107" a="1"/>
  <c r="W45" i="107" s="1"/>
  <c r="U45" i="107"/>
  <c r="U45" i="107" a="1"/>
  <c r="R45" i="107" a="1"/>
  <c r="R45" i="107" s="1"/>
  <c r="P45" i="107"/>
  <c r="P45" i="107" a="1"/>
  <c r="M45" i="107" a="1"/>
  <c r="M45" i="107" s="1"/>
  <c r="K45" i="107"/>
  <c r="K45" i="107" a="1"/>
  <c r="H45" i="107" a="1"/>
  <c r="H45" i="107" s="1"/>
  <c r="F45" i="107" a="1"/>
  <c r="F45" i="107" s="1"/>
  <c r="DN44" i="107" a="1"/>
  <c r="DN44" i="107" s="1"/>
  <c r="DL44" i="107" a="1"/>
  <c r="DL44" i="107" s="1"/>
  <c r="DI44" i="107" a="1"/>
  <c r="DI44" i="107" s="1"/>
  <c r="DG44" i="107"/>
  <c r="DG44" i="107" a="1"/>
  <c r="DD44" i="107" a="1"/>
  <c r="DD44" i="107" s="1"/>
  <c r="DB44" i="107" a="1"/>
  <c r="DB44" i="107" s="1"/>
  <c r="CY44" i="107"/>
  <c r="CY44" i="107" a="1"/>
  <c r="CW44" i="107" a="1"/>
  <c r="CW44" i="107" s="1"/>
  <c r="CT44" i="107" a="1"/>
  <c r="CT44" i="107" s="1"/>
  <c r="CR44" i="107"/>
  <c r="CR44" i="107" a="1"/>
  <c r="CO44" i="107" a="1"/>
  <c r="CO44" i="107" s="1"/>
  <c r="CM44" i="107" a="1"/>
  <c r="CM44" i="107" s="1"/>
  <c r="CJ44" i="107"/>
  <c r="CJ44" i="107" a="1"/>
  <c r="CH44" i="107" a="1"/>
  <c r="CH44" i="107" s="1"/>
  <c r="CE44" i="107"/>
  <c r="CE44" i="107" a="1"/>
  <c r="CC44" i="107" a="1"/>
  <c r="CC44" i="107" s="1"/>
  <c r="BZ44" i="107" a="1"/>
  <c r="BZ44" i="107" s="1"/>
  <c r="BX44" i="107"/>
  <c r="BX44" i="107" a="1"/>
  <c r="BU44" i="107" a="1"/>
  <c r="BU44" i="107" s="1"/>
  <c r="BS44" i="107" a="1"/>
  <c r="BS44" i="107" s="1"/>
  <c r="BP44" i="107"/>
  <c r="BP44" i="107" a="1"/>
  <c r="BN44" i="107" a="1"/>
  <c r="BN44" i="107" s="1"/>
  <c r="BK44" i="107" a="1"/>
  <c r="BK44" i="107" s="1"/>
  <c r="BI44" i="107" a="1"/>
  <c r="BI44" i="107" s="1"/>
  <c r="BF44" i="107" a="1"/>
  <c r="BF44" i="107" s="1"/>
  <c r="BD44" i="107"/>
  <c r="BD44" i="107" a="1"/>
  <c r="BA44" i="107" a="1"/>
  <c r="BA44" i="107" s="1"/>
  <c r="AY44" i="107"/>
  <c r="AY44" i="107" a="1"/>
  <c r="AV44" i="107" a="1"/>
  <c r="AV44" i="107" s="1"/>
  <c r="AT44" i="107"/>
  <c r="AT44" i="107" a="1"/>
  <c r="AQ44" i="107" a="1"/>
  <c r="AQ44" i="107" s="1"/>
  <c r="AO44" i="107" a="1"/>
  <c r="AO44" i="107" s="1"/>
  <c r="AL44" i="107" a="1"/>
  <c r="AL44" i="107" s="1"/>
  <c r="AJ44" i="107"/>
  <c r="AJ44" i="107" a="1"/>
  <c r="AG44" i="107" a="1"/>
  <c r="AG44" i="107" s="1"/>
  <c r="AE44" i="107"/>
  <c r="AE44" i="107" a="1"/>
  <c r="AB44" i="107" a="1"/>
  <c r="AB44" i="107" s="1"/>
  <c r="Z44" i="107"/>
  <c r="Z44" i="107" a="1"/>
  <c r="W44" i="107"/>
  <c r="W44" i="107" a="1"/>
  <c r="U44" i="107" a="1"/>
  <c r="U44" i="107" s="1"/>
  <c r="R44" i="107" a="1"/>
  <c r="R44" i="107" s="1"/>
  <c r="P44" i="107"/>
  <c r="P44" i="107" a="1"/>
  <c r="M44" i="107" a="1"/>
  <c r="M44" i="107" s="1"/>
  <c r="K44" i="107" a="1"/>
  <c r="K44" i="107" s="1"/>
  <c r="H44" i="107" a="1"/>
  <c r="H44" i="107" s="1"/>
  <c r="F44" i="107"/>
  <c r="F44" i="107" a="1"/>
  <c r="DN43" i="107" a="1"/>
  <c r="DN43" i="107" s="1"/>
  <c r="DL43" i="107" a="1"/>
  <c r="DL43" i="107" s="1"/>
  <c r="DI43" i="107" a="1"/>
  <c r="DI43" i="107" s="1"/>
  <c r="DG43" i="107" a="1"/>
  <c r="DG43" i="107" s="1"/>
  <c r="DD43" i="107" a="1"/>
  <c r="DD43" i="107" s="1"/>
  <c r="DB43" i="107" a="1"/>
  <c r="DB43" i="107" s="1"/>
  <c r="CY43" i="107"/>
  <c r="CY43" i="107" a="1"/>
  <c r="CW43" i="107"/>
  <c r="CW43" i="107" a="1"/>
  <c r="CT43" i="107" a="1"/>
  <c r="CT43" i="107" s="1"/>
  <c r="CR43" i="107" a="1"/>
  <c r="CR43" i="107" s="1"/>
  <c r="CO43" i="107" a="1"/>
  <c r="CO43" i="107" s="1"/>
  <c r="CM43" i="107"/>
  <c r="CM43" i="107" a="1"/>
  <c r="CJ43" i="107" a="1"/>
  <c r="CJ43" i="107" s="1"/>
  <c r="CH43" i="107" a="1"/>
  <c r="CH43" i="107" s="1"/>
  <c r="CE43" i="107"/>
  <c r="CE43" i="107" a="1"/>
  <c r="CC43" i="107"/>
  <c r="CC43" i="107" a="1"/>
  <c r="BZ43" i="107" a="1"/>
  <c r="BZ43" i="107" s="1"/>
  <c r="BX43" i="107" a="1"/>
  <c r="BX43" i="107" s="1"/>
  <c r="BU43" i="107"/>
  <c r="BU43" i="107" a="1"/>
  <c r="BS43" i="107" a="1"/>
  <c r="BS43" i="107" s="1"/>
  <c r="BP43" i="107" a="1"/>
  <c r="BP43" i="107" s="1"/>
  <c r="BN43" i="107" a="1"/>
  <c r="BN43" i="107" s="1"/>
  <c r="BK43" i="107" a="1"/>
  <c r="BK43" i="107" s="1"/>
  <c r="BI43" i="107"/>
  <c r="BI43" i="107" a="1"/>
  <c r="BF43" i="107" a="1"/>
  <c r="BF43" i="107" s="1"/>
  <c r="BD43" i="107" a="1"/>
  <c r="BD43" i="107" s="1"/>
  <c r="BA43" i="107" a="1"/>
  <c r="BA43" i="107" s="1"/>
  <c r="AY43" i="107"/>
  <c r="AY43" i="107" a="1"/>
  <c r="AV43" i="107" a="1"/>
  <c r="AV43" i="107" s="1"/>
  <c r="AT43" i="107" a="1"/>
  <c r="AT43" i="107" s="1"/>
  <c r="AQ43" i="107" a="1"/>
  <c r="AQ43" i="107" s="1"/>
  <c r="AO43" i="107"/>
  <c r="AO50" i="107" s="1"/>
  <c r="AO43" i="107" a="1"/>
  <c r="AL43" i="107" a="1"/>
  <c r="AL43" i="107" s="1"/>
  <c r="AJ43" i="107" a="1"/>
  <c r="AJ43" i="107" s="1"/>
  <c r="AG43" i="107" a="1"/>
  <c r="AG43" i="107" s="1"/>
  <c r="AE43" i="107"/>
  <c r="AE43" i="107" a="1"/>
  <c r="AB43" i="107" a="1"/>
  <c r="AB43" i="107" s="1"/>
  <c r="Z43" i="107" a="1"/>
  <c r="Z43" i="107" s="1"/>
  <c r="W43" i="107" a="1"/>
  <c r="W43" i="107" s="1"/>
  <c r="U43" i="107"/>
  <c r="U43" i="107" a="1"/>
  <c r="R43" i="107" a="1"/>
  <c r="R43" i="107" s="1"/>
  <c r="P43" i="107" a="1"/>
  <c r="P43" i="107" s="1"/>
  <c r="M43" i="107" a="1"/>
  <c r="M43" i="107" s="1"/>
  <c r="K43" i="107"/>
  <c r="K43" i="107" a="1"/>
  <c r="H43" i="107" a="1"/>
  <c r="H43" i="107" s="1"/>
  <c r="F43" i="107" a="1"/>
  <c r="F43" i="107" s="1"/>
  <c r="DN41" i="107" a="1"/>
  <c r="DN41" i="107" s="1"/>
  <c r="DN42" i="107" s="1"/>
  <c r="DL41" i="107" a="1"/>
  <c r="DL41" i="107" s="1"/>
  <c r="DL42" i="107" s="1"/>
  <c r="DI41" i="107" a="1"/>
  <c r="DI41" i="107" s="1"/>
  <c r="DI42" i="107" s="1"/>
  <c r="DG41" i="107" a="1"/>
  <c r="DG41" i="107" s="1"/>
  <c r="DG42" i="107" s="1"/>
  <c r="DD41" i="107" a="1"/>
  <c r="DD41" i="107" s="1"/>
  <c r="DD42" i="107" s="1"/>
  <c r="DB41" i="107" a="1"/>
  <c r="DB41" i="107" s="1"/>
  <c r="DB42" i="107" s="1"/>
  <c r="CY41" i="107"/>
  <c r="CY42" i="107" s="1"/>
  <c r="CY41" i="107" a="1"/>
  <c r="CW41" i="107" a="1"/>
  <c r="CW41" i="107" s="1"/>
  <c r="CW42" i="107" s="1"/>
  <c r="CT41" i="107" a="1"/>
  <c r="CT41" i="107" s="1"/>
  <c r="CT42" i="107" s="1"/>
  <c r="CR41" i="107" a="1"/>
  <c r="CR41" i="107" s="1"/>
  <c r="CR42" i="107" s="1"/>
  <c r="CO41" i="107" a="1"/>
  <c r="CO41" i="107" s="1"/>
  <c r="CO42" i="107" s="1"/>
  <c r="CM41" i="107" a="1"/>
  <c r="CM41" i="107" s="1"/>
  <c r="CM42" i="107" s="1"/>
  <c r="CJ41" i="107" a="1"/>
  <c r="CJ41" i="107" s="1"/>
  <c r="CJ42" i="107" s="1"/>
  <c r="CH41" i="107" a="1"/>
  <c r="CH41" i="107" s="1"/>
  <c r="CH42" i="107" s="1"/>
  <c r="CE41" i="107"/>
  <c r="CE42" i="107" s="1"/>
  <c r="CE41" i="107" a="1"/>
  <c r="CC41" i="107" a="1"/>
  <c r="CC41" i="107" s="1"/>
  <c r="CC42" i="107" s="1"/>
  <c r="BZ41" i="107" a="1"/>
  <c r="BZ41" i="107" s="1"/>
  <c r="BZ42" i="107" s="1"/>
  <c r="BX41" i="107" a="1"/>
  <c r="BX41" i="107" s="1"/>
  <c r="BX42" i="107" s="1"/>
  <c r="BU41" i="107"/>
  <c r="BU42" i="107" s="1"/>
  <c r="BU41" i="107" a="1"/>
  <c r="BS41" i="107"/>
  <c r="BS42" i="107" s="1"/>
  <c r="BS41" i="107" a="1"/>
  <c r="BP41" i="107" a="1"/>
  <c r="BP41" i="107" s="1"/>
  <c r="BP42" i="107" s="1"/>
  <c r="BN41" i="107" a="1"/>
  <c r="BN41" i="107" s="1"/>
  <c r="BN42" i="107" s="1"/>
  <c r="BK41" i="107" a="1"/>
  <c r="BK41" i="107" s="1"/>
  <c r="BK42" i="107" s="1"/>
  <c r="BI41" i="107"/>
  <c r="BI41" i="107" a="1"/>
  <c r="BF41" i="107" a="1"/>
  <c r="BF41" i="107" s="1"/>
  <c r="BD41" i="107" a="1"/>
  <c r="BD41" i="107" s="1"/>
  <c r="BA41" i="107" a="1"/>
  <c r="BA41" i="107" s="1"/>
  <c r="AY41" i="107"/>
  <c r="AY41" i="107" a="1"/>
  <c r="AV41" i="107" a="1"/>
  <c r="AV41" i="107" s="1"/>
  <c r="AT41" i="107" a="1"/>
  <c r="AT41" i="107" s="1"/>
  <c r="AQ41" i="107" a="1"/>
  <c r="AQ41" i="107" s="1"/>
  <c r="AO41" i="107"/>
  <c r="AO41" i="107" a="1"/>
  <c r="AL41" i="107" a="1"/>
  <c r="AL41" i="107" s="1"/>
  <c r="AJ41" i="107" a="1"/>
  <c r="AJ41" i="107" s="1"/>
  <c r="AG41" i="107" a="1"/>
  <c r="AG41" i="107" s="1"/>
  <c r="AE41" i="107"/>
  <c r="AE41" i="107" a="1"/>
  <c r="AB41" i="107" a="1"/>
  <c r="AB41" i="107" s="1"/>
  <c r="Z41" i="107" a="1"/>
  <c r="Z41" i="107" s="1"/>
  <c r="W41" i="107" a="1"/>
  <c r="W41" i="107" s="1"/>
  <c r="W42" i="107" s="1"/>
  <c r="U41" i="107"/>
  <c r="U41" i="107" a="1"/>
  <c r="R41" i="107" a="1"/>
  <c r="R41" i="107" s="1"/>
  <c r="P41" i="107" a="1"/>
  <c r="P41" i="107" s="1"/>
  <c r="M41" i="107" a="1"/>
  <c r="M41" i="107" s="1"/>
  <c r="K41" i="107"/>
  <c r="K41" i="107" a="1"/>
  <c r="H41" i="107" a="1"/>
  <c r="H41" i="107" s="1"/>
  <c r="F41" i="107" a="1"/>
  <c r="F41" i="107" s="1"/>
  <c r="DN40" i="107"/>
  <c r="DN40" i="107" a="1"/>
  <c r="DL40" i="107" a="1"/>
  <c r="DL40" i="107" s="1"/>
  <c r="DI40" i="107" a="1"/>
  <c r="DI40" i="107" s="1"/>
  <c r="DG40" i="107" a="1"/>
  <c r="DG40" i="107" s="1"/>
  <c r="DD40" i="107"/>
  <c r="DD40" i="107" a="1"/>
  <c r="DB40" i="107" a="1"/>
  <c r="DB40" i="107" s="1"/>
  <c r="CY40" i="107" a="1"/>
  <c r="CY40" i="107" s="1"/>
  <c r="CW40" i="107" a="1"/>
  <c r="CW40" i="107" s="1"/>
  <c r="CT40" i="107" a="1"/>
  <c r="CT40" i="107" s="1"/>
  <c r="CR40" i="107"/>
  <c r="CR40" i="107" a="1"/>
  <c r="CO40" i="107" a="1"/>
  <c r="CO40" i="107" s="1"/>
  <c r="CM40" i="107" a="1"/>
  <c r="CM40" i="107" s="1"/>
  <c r="CJ40" i="107" a="1"/>
  <c r="CJ40" i="107" s="1"/>
  <c r="CH40" i="107" a="1"/>
  <c r="CH40" i="107" s="1"/>
  <c r="CE40" i="107" a="1"/>
  <c r="CE40" i="107" s="1"/>
  <c r="CC40" i="107" a="1"/>
  <c r="CC40" i="107" s="1"/>
  <c r="BZ40" i="107" a="1"/>
  <c r="BZ40" i="107" s="1"/>
  <c r="BX40" i="107"/>
  <c r="BX40" i="107" a="1"/>
  <c r="BU40" i="107" a="1"/>
  <c r="BU40" i="107" s="1"/>
  <c r="BS40" i="107" a="1"/>
  <c r="BS40" i="107" s="1"/>
  <c r="BP40" i="107" a="1"/>
  <c r="BP40" i="107" s="1"/>
  <c r="BN40" i="107" a="1"/>
  <c r="BN40" i="107" s="1"/>
  <c r="BK40" i="107" a="1"/>
  <c r="BK40" i="107" s="1"/>
  <c r="BI40" i="107" a="1"/>
  <c r="BI40" i="107" s="1"/>
  <c r="BF40" i="107" a="1"/>
  <c r="BF40" i="107" s="1"/>
  <c r="BD40" i="107"/>
  <c r="BD40" i="107" a="1"/>
  <c r="BA40" i="107" a="1"/>
  <c r="BA40" i="107" s="1"/>
  <c r="AY40" i="107" a="1"/>
  <c r="AY40" i="107" s="1"/>
  <c r="AV40" i="107" a="1"/>
  <c r="AV40" i="107" s="1"/>
  <c r="AT40" i="107"/>
  <c r="AT40" i="107" a="1"/>
  <c r="AQ40" i="107" a="1"/>
  <c r="AQ40" i="107" s="1"/>
  <c r="AO40" i="107" a="1"/>
  <c r="AO40" i="107" s="1"/>
  <c r="AL40" i="107" a="1"/>
  <c r="AL40" i="107" s="1"/>
  <c r="AJ40" i="107"/>
  <c r="AJ40" i="107" a="1"/>
  <c r="AG40" i="107" a="1"/>
  <c r="AG40" i="107" s="1"/>
  <c r="AE40" i="107" a="1"/>
  <c r="AE40" i="107" s="1"/>
  <c r="AB40" i="107" a="1"/>
  <c r="AB40" i="107" s="1"/>
  <c r="Z40" i="107"/>
  <c r="Z40" i="107" a="1"/>
  <c r="W40" i="107" a="1"/>
  <c r="W40" i="107" s="1"/>
  <c r="U40" i="107" a="1"/>
  <c r="U40" i="107" s="1"/>
  <c r="R40" i="107" a="1"/>
  <c r="R40" i="107" s="1"/>
  <c r="P40" i="107"/>
  <c r="P40" i="107" a="1"/>
  <c r="M40" i="107" a="1"/>
  <c r="M40" i="107" s="1"/>
  <c r="K40" i="107" a="1"/>
  <c r="K40" i="107" s="1"/>
  <c r="H40" i="107" a="1"/>
  <c r="H40" i="107" s="1"/>
  <c r="F40" i="107"/>
  <c r="F40" i="107" a="1"/>
  <c r="DN39" i="107" a="1"/>
  <c r="DN39" i="107" s="1"/>
  <c r="DL39" i="107" a="1"/>
  <c r="DL39" i="107" s="1"/>
  <c r="DI39" i="107"/>
  <c r="DI39" i="107" a="1"/>
  <c r="DG39" i="107" a="1"/>
  <c r="DG39" i="107" s="1"/>
  <c r="DD39" i="107" a="1"/>
  <c r="DD39" i="107" s="1"/>
  <c r="DB39" i="107" a="1"/>
  <c r="DB39" i="107" s="1"/>
  <c r="CY39" i="107" a="1"/>
  <c r="CY39" i="107" s="1"/>
  <c r="CW39" i="107" a="1"/>
  <c r="CW39" i="107" s="1"/>
  <c r="CT39" i="107" a="1"/>
  <c r="CT39" i="107" s="1"/>
  <c r="CR39" i="107" a="1"/>
  <c r="CR39" i="107" s="1"/>
  <c r="CO39" i="107"/>
  <c r="CO39" i="107" a="1"/>
  <c r="CM39" i="107"/>
  <c r="CM39" i="107" a="1"/>
  <c r="CJ39" i="107" a="1"/>
  <c r="CJ39" i="107" s="1"/>
  <c r="CH39" i="107" a="1"/>
  <c r="CH39" i="107" s="1"/>
  <c r="CE39" i="107" a="1"/>
  <c r="CE39" i="107" s="1"/>
  <c r="CC39" i="107" a="1"/>
  <c r="CC39" i="107" s="1"/>
  <c r="BZ39" i="107" a="1"/>
  <c r="BZ39" i="107" s="1"/>
  <c r="BX39" i="107" a="1"/>
  <c r="BX39" i="107" s="1"/>
  <c r="BU39" i="107" a="1"/>
  <c r="BU39" i="107" s="1"/>
  <c r="BS39" i="107" a="1"/>
  <c r="BS39" i="107" s="1"/>
  <c r="BP39" i="107" a="1"/>
  <c r="BP39" i="107" s="1"/>
  <c r="BN39" i="107" a="1"/>
  <c r="BN39" i="107" s="1"/>
  <c r="BK39" i="107" a="1"/>
  <c r="BK39" i="107" s="1"/>
  <c r="BI39" i="107"/>
  <c r="BI39" i="107" a="1"/>
  <c r="BF39" i="107" a="1"/>
  <c r="BF39" i="107" s="1"/>
  <c r="BD39" i="107" a="1"/>
  <c r="BD39" i="107" s="1"/>
  <c r="BA39" i="107" a="1"/>
  <c r="BA39" i="107" s="1"/>
  <c r="AY39" i="107"/>
  <c r="AY39" i="107" a="1"/>
  <c r="AV39" i="107" a="1"/>
  <c r="AV39" i="107" s="1"/>
  <c r="AT39" i="107" a="1"/>
  <c r="AT39" i="107" s="1"/>
  <c r="AQ39" i="107" a="1"/>
  <c r="AQ39" i="107" s="1"/>
  <c r="AO39" i="107"/>
  <c r="AO39" i="107" a="1"/>
  <c r="AL39" i="107" a="1"/>
  <c r="AL39" i="107" s="1"/>
  <c r="AJ39" i="107" a="1"/>
  <c r="AJ39" i="107" s="1"/>
  <c r="AG39" i="107" a="1"/>
  <c r="AG39" i="107" s="1"/>
  <c r="AE39" i="107"/>
  <c r="AE39" i="107" a="1"/>
  <c r="AB39" i="107" a="1"/>
  <c r="AB39" i="107" s="1"/>
  <c r="Z39" i="107" a="1"/>
  <c r="Z39" i="107" s="1"/>
  <c r="W39" i="107" a="1"/>
  <c r="W39" i="107" s="1"/>
  <c r="U39" i="107" a="1"/>
  <c r="U39" i="107" s="1"/>
  <c r="R39" i="107" a="1"/>
  <c r="R39" i="107" s="1"/>
  <c r="P39" i="107" a="1"/>
  <c r="P39" i="107" s="1"/>
  <c r="M39" i="107" a="1"/>
  <c r="M39" i="107" s="1"/>
  <c r="K39" i="107"/>
  <c r="K39" i="107" a="1"/>
  <c r="H39" i="107" a="1"/>
  <c r="H39" i="107" s="1"/>
  <c r="F39" i="107" a="1"/>
  <c r="F39" i="107" s="1"/>
  <c r="DN38" i="107" a="1"/>
  <c r="DN38" i="107" s="1"/>
  <c r="DL38" i="107"/>
  <c r="DL38" i="107" a="1"/>
  <c r="DI38" i="107" a="1"/>
  <c r="DI38" i="107" s="1"/>
  <c r="DG38" i="107" a="1"/>
  <c r="DG38" i="107" s="1"/>
  <c r="DD38" i="107" a="1"/>
  <c r="DD38" i="107" s="1"/>
  <c r="DB38" i="107" a="1"/>
  <c r="DB38" i="107" s="1"/>
  <c r="CY38" i="107" a="1"/>
  <c r="CY38" i="107" s="1"/>
  <c r="CW38" i="107" a="1"/>
  <c r="CW38" i="107" s="1"/>
  <c r="CT38" i="107" a="1"/>
  <c r="CT38" i="107" s="1"/>
  <c r="CR38" i="107"/>
  <c r="CR38" i="107" a="1"/>
  <c r="CO38" i="107" a="1"/>
  <c r="CO38" i="107" s="1"/>
  <c r="CM38" i="107" a="1"/>
  <c r="CM38" i="107" s="1"/>
  <c r="CJ38" i="107" a="1"/>
  <c r="CJ38" i="107" s="1"/>
  <c r="CH38" i="107" a="1"/>
  <c r="CH38" i="107" s="1"/>
  <c r="CE38" i="107" a="1"/>
  <c r="CE38" i="107" s="1"/>
  <c r="CC38" i="107" a="1"/>
  <c r="CC38" i="107" s="1"/>
  <c r="BZ38" i="107" a="1"/>
  <c r="BZ38" i="107" s="1"/>
  <c r="BX38" i="107" a="1"/>
  <c r="BX38" i="107" s="1"/>
  <c r="BU38" i="107" a="1"/>
  <c r="BU38" i="107" s="1"/>
  <c r="BS38" i="107" a="1"/>
  <c r="BS38" i="107" s="1"/>
  <c r="BP38" i="107" a="1"/>
  <c r="BP38" i="107" s="1"/>
  <c r="BN38" i="107" a="1"/>
  <c r="BN38" i="107" s="1"/>
  <c r="BK38" i="107" a="1"/>
  <c r="BK38" i="107" s="1"/>
  <c r="BI38" i="107" a="1"/>
  <c r="BI38" i="107" s="1"/>
  <c r="BF38" i="107" a="1"/>
  <c r="BF38" i="107" s="1"/>
  <c r="BD38" i="107"/>
  <c r="BD38" i="107" a="1"/>
  <c r="BA38" i="107" a="1"/>
  <c r="BA38" i="107" s="1"/>
  <c r="AY38" i="107" a="1"/>
  <c r="AY38" i="107" s="1"/>
  <c r="AV38" i="107" a="1"/>
  <c r="AV38" i="107" s="1"/>
  <c r="AT38" i="107"/>
  <c r="AT38" i="107" a="1"/>
  <c r="AQ38" i="107" a="1"/>
  <c r="AQ38" i="107" s="1"/>
  <c r="AO38" i="107" a="1"/>
  <c r="AO38" i="107" s="1"/>
  <c r="AL38" i="107"/>
  <c r="AL38" i="107" a="1"/>
  <c r="AJ38" i="107"/>
  <c r="AJ38" i="107" a="1"/>
  <c r="AG38" i="107" a="1"/>
  <c r="AG38" i="107" s="1"/>
  <c r="AE38" i="107" a="1"/>
  <c r="AE38" i="107" s="1"/>
  <c r="AB38" i="107"/>
  <c r="AB38" i="107" a="1"/>
  <c r="Z38" i="107"/>
  <c r="Z38" i="107" a="1"/>
  <c r="W38" i="107" a="1"/>
  <c r="W38" i="107" s="1"/>
  <c r="U38" i="107" a="1"/>
  <c r="U38" i="107" s="1"/>
  <c r="R38" i="107" a="1"/>
  <c r="R38" i="107" s="1"/>
  <c r="P38" i="107"/>
  <c r="P38" i="107" a="1"/>
  <c r="M38" i="107" a="1"/>
  <c r="M38" i="107" s="1"/>
  <c r="K38" i="107"/>
  <c r="K38" i="107" a="1"/>
  <c r="H38" i="107"/>
  <c r="H38" i="107" a="1"/>
  <c r="F38" i="107"/>
  <c r="F38" i="107" a="1"/>
  <c r="DN37" i="107" a="1"/>
  <c r="DN37" i="107" s="1"/>
  <c r="DL37" i="107" a="1"/>
  <c r="DL37" i="107" s="1"/>
  <c r="DI37" i="107" a="1"/>
  <c r="DI37" i="107" s="1"/>
  <c r="DG37" i="107" a="1"/>
  <c r="DG37" i="107" s="1"/>
  <c r="DD37" i="107" a="1"/>
  <c r="DD37" i="107" s="1"/>
  <c r="DB37" i="107" a="1"/>
  <c r="DB37" i="107" s="1"/>
  <c r="CY37" i="107" a="1"/>
  <c r="CY37" i="107" s="1"/>
  <c r="CW37" i="107"/>
  <c r="CW37" i="107" a="1"/>
  <c r="CT37" i="107" a="1"/>
  <c r="CT37" i="107" s="1"/>
  <c r="CR37" i="107" a="1"/>
  <c r="CR37" i="107" s="1"/>
  <c r="CO37" i="107" a="1"/>
  <c r="CO37" i="107" s="1"/>
  <c r="CM37" i="107"/>
  <c r="CM37" i="107" a="1"/>
  <c r="CJ37" i="107" a="1"/>
  <c r="CJ37" i="107" s="1"/>
  <c r="CH37" i="107" a="1"/>
  <c r="CH37" i="107" s="1"/>
  <c r="CE37" i="107"/>
  <c r="CE37" i="107" a="1"/>
  <c r="CC37" i="107" a="1"/>
  <c r="CC37" i="107" s="1"/>
  <c r="BZ37" i="107" a="1"/>
  <c r="BZ37" i="107" s="1"/>
  <c r="BX37" i="107" a="1"/>
  <c r="BX37" i="107" s="1"/>
  <c r="BU37" i="107" a="1"/>
  <c r="BU37" i="107" s="1"/>
  <c r="BS37" i="107" a="1"/>
  <c r="BS37" i="107" s="1"/>
  <c r="BP37" i="107" a="1"/>
  <c r="BP37" i="107" s="1"/>
  <c r="BN37" i="107" a="1"/>
  <c r="BN37" i="107" s="1"/>
  <c r="BK37" i="107" a="1"/>
  <c r="BK37" i="107" s="1"/>
  <c r="BI37" i="107" a="1"/>
  <c r="BI37" i="107" s="1"/>
  <c r="BF37" i="107" a="1"/>
  <c r="BF37" i="107" s="1"/>
  <c r="BD37" i="107" a="1"/>
  <c r="BD37" i="107" s="1"/>
  <c r="BA37" i="107" a="1"/>
  <c r="BA37" i="107" s="1"/>
  <c r="AY37" i="107"/>
  <c r="AY37" i="107" a="1"/>
  <c r="AV37" i="107" a="1"/>
  <c r="AV37" i="107" s="1"/>
  <c r="AT37" i="107"/>
  <c r="AT37" i="107" a="1"/>
  <c r="AQ37" i="107" a="1"/>
  <c r="AQ37" i="107" s="1"/>
  <c r="AO37" i="107" a="1"/>
  <c r="AO37" i="107" s="1"/>
  <c r="AL37" i="107" a="1"/>
  <c r="AL37" i="107" s="1"/>
  <c r="AJ37" i="107" a="1"/>
  <c r="AJ37" i="107" s="1"/>
  <c r="AG37" i="107" a="1"/>
  <c r="AG37" i="107" s="1"/>
  <c r="AE37" i="107"/>
  <c r="AE37" i="107" a="1"/>
  <c r="AB37" i="107" a="1"/>
  <c r="AB37" i="107" s="1"/>
  <c r="Z37" i="107"/>
  <c r="Z37" i="107" a="1"/>
  <c r="W37" i="107" a="1"/>
  <c r="W37" i="107" s="1"/>
  <c r="U37" i="107" a="1"/>
  <c r="U37" i="107" s="1"/>
  <c r="R37" i="107" a="1"/>
  <c r="R37" i="107" s="1"/>
  <c r="P37" i="107" a="1"/>
  <c r="P37" i="107" s="1"/>
  <c r="M37" i="107" a="1"/>
  <c r="M37" i="107" s="1"/>
  <c r="K37" i="107"/>
  <c r="K37" i="107" a="1"/>
  <c r="H37" i="107" a="1"/>
  <c r="H37" i="107" s="1"/>
  <c r="F37" i="107"/>
  <c r="F37" i="107" a="1"/>
  <c r="DN36" i="107" a="1"/>
  <c r="DN36" i="107" s="1"/>
  <c r="DL36" i="107" a="1"/>
  <c r="DL36" i="107" s="1"/>
  <c r="DI36" i="107" a="1"/>
  <c r="DI36" i="107" s="1"/>
  <c r="DG36" i="107" a="1"/>
  <c r="DG36" i="107" s="1"/>
  <c r="DD36" i="107" a="1"/>
  <c r="DD36" i="107" s="1"/>
  <c r="DB36" i="107" a="1"/>
  <c r="DB36" i="107" s="1"/>
  <c r="CY36" i="107" a="1"/>
  <c r="CY36" i="107" s="1"/>
  <c r="CW36" i="107" a="1"/>
  <c r="CW36" i="107" s="1"/>
  <c r="CT36" i="107"/>
  <c r="CT36" i="107" a="1"/>
  <c r="CR36" i="107" a="1"/>
  <c r="CR36" i="107" s="1"/>
  <c r="CO36" i="107"/>
  <c r="CO36" i="107" a="1"/>
  <c r="CM36" i="107" a="1"/>
  <c r="CM36" i="107" s="1"/>
  <c r="CJ36" i="107" a="1"/>
  <c r="CJ36" i="107" s="1"/>
  <c r="CH36" i="107" a="1"/>
  <c r="CH36" i="107" s="1"/>
  <c r="CE36" i="107" a="1"/>
  <c r="CE36" i="107" s="1"/>
  <c r="CC36" i="107"/>
  <c r="CC36" i="107" a="1"/>
  <c r="BZ36" i="107" a="1"/>
  <c r="BZ36" i="107" s="1"/>
  <c r="BX36" i="107" a="1"/>
  <c r="BX36" i="107" s="1"/>
  <c r="BU36" i="107"/>
  <c r="BU36" i="107" a="1"/>
  <c r="BS36" i="107" a="1"/>
  <c r="BS36" i="107" s="1"/>
  <c r="BP36" i="107" a="1"/>
  <c r="BP36" i="107" s="1"/>
  <c r="BN36" i="107"/>
  <c r="BN36" i="107" a="1"/>
  <c r="BK36" i="107" a="1"/>
  <c r="BK36" i="107" s="1"/>
  <c r="BI36" i="107"/>
  <c r="BI36" i="107" a="1"/>
  <c r="BF36" i="107"/>
  <c r="BF36" i="107" a="1"/>
  <c r="BD36" i="107" a="1"/>
  <c r="BD36" i="107" s="1"/>
  <c r="BA36" i="107" a="1"/>
  <c r="BA36" i="107" s="1"/>
  <c r="AY36" i="107" a="1"/>
  <c r="AY36" i="107" s="1"/>
  <c r="AV36" i="107" a="1"/>
  <c r="AV36" i="107" s="1"/>
  <c r="AT36" i="107"/>
  <c r="AT36" i="107" a="1"/>
  <c r="AQ36" i="107" a="1"/>
  <c r="AQ36" i="107" s="1"/>
  <c r="AO36" i="107"/>
  <c r="AO36" i="107" a="1"/>
  <c r="AL36" i="107" a="1"/>
  <c r="AL36" i="107" s="1"/>
  <c r="AJ36" i="107" a="1"/>
  <c r="AJ36" i="107" s="1"/>
  <c r="AG36" i="107" a="1"/>
  <c r="AG36" i="107" s="1"/>
  <c r="AE36" i="107" a="1"/>
  <c r="AE36" i="107" s="1"/>
  <c r="AB36" i="107" a="1"/>
  <c r="AB36" i="107" s="1"/>
  <c r="Z36" i="107"/>
  <c r="Z36" i="107" a="1"/>
  <c r="W36" i="107" a="1"/>
  <c r="W36" i="107" s="1"/>
  <c r="U36" i="107"/>
  <c r="U36" i="107" a="1"/>
  <c r="R36" i="107" a="1"/>
  <c r="R36" i="107" s="1"/>
  <c r="P36" i="107" a="1"/>
  <c r="P36" i="107" s="1"/>
  <c r="M36" i="107" a="1"/>
  <c r="M36" i="107" s="1"/>
  <c r="K36" i="107" a="1"/>
  <c r="K36" i="107" s="1"/>
  <c r="H36" i="107" a="1"/>
  <c r="H36" i="107" s="1"/>
  <c r="F36" i="107"/>
  <c r="F36" i="107" a="1"/>
  <c r="DN35" i="107" a="1"/>
  <c r="DN35" i="107" s="1"/>
  <c r="DL35" i="107" a="1"/>
  <c r="DL35" i="107" s="1"/>
  <c r="DI35" i="107" a="1"/>
  <c r="DI35" i="107" s="1"/>
  <c r="DG35" i="107" a="1"/>
  <c r="DG35" i="107" s="1"/>
  <c r="DD35" i="107"/>
  <c r="DD35" i="107" a="1"/>
  <c r="DB35" i="107" a="1"/>
  <c r="DB35" i="107" s="1"/>
  <c r="CY35" i="107" a="1"/>
  <c r="CY35" i="107" s="1"/>
  <c r="CW35" i="107" a="1"/>
  <c r="CW35" i="107" s="1"/>
  <c r="CT35" i="107" a="1"/>
  <c r="CT35" i="107" s="1"/>
  <c r="CR35" i="107"/>
  <c r="CR35" i="107" a="1"/>
  <c r="CO35" i="107"/>
  <c r="CO35" i="107" a="1"/>
  <c r="CM35" i="107" a="1"/>
  <c r="CM35" i="107" s="1"/>
  <c r="CJ35" i="107" a="1"/>
  <c r="CJ35" i="107" s="1"/>
  <c r="CH35" i="107" a="1"/>
  <c r="CH35" i="107" s="1"/>
  <c r="CE35" i="107" a="1"/>
  <c r="CE35" i="107" s="1"/>
  <c r="CC35" i="107"/>
  <c r="CC35" i="107" a="1"/>
  <c r="BZ35" i="107" a="1"/>
  <c r="BZ35" i="107" s="1"/>
  <c r="BX35" i="107"/>
  <c r="BX35" i="107" a="1"/>
  <c r="BU35" i="107" a="1"/>
  <c r="BU35" i="107" s="1"/>
  <c r="BS35" i="107" a="1"/>
  <c r="BS35" i="107" s="1"/>
  <c r="BP35" i="107"/>
  <c r="BP35" i="107" a="1"/>
  <c r="BN35" i="107" a="1"/>
  <c r="BN35" i="107" s="1"/>
  <c r="BK35" i="107" a="1"/>
  <c r="BK35" i="107" s="1"/>
  <c r="BI35" i="107"/>
  <c r="BI35" i="107" a="1"/>
  <c r="BF35" i="107" a="1"/>
  <c r="BF35" i="107" s="1"/>
  <c r="BD35" i="107"/>
  <c r="BD35" i="107" a="1"/>
  <c r="BA35" i="107" a="1"/>
  <c r="BA35" i="107" s="1"/>
  <c r="AY35" i="107" a="1"/>
  <c r="AY35" i="107" s="1"/>
  <c r="AV35" i="107" a="1"/>
  <c r="AV35" i="107" s="1"/>
  <c r="AT35" i="107" a="1"/>
  <c r="AT35" i="107" s="1"/>
  <c r="AQ35" i="107" a="1"/>
  <c r="AQ35" i="107" s="1"/>
  <c r="AO35" i="107"/>
  <c r="AO35" i="107" a="1"/>
  <c r="AL35" i="107" a="1"/>
  <c r="AL35" i="107" s="1"/>
  <c r="AJ35" i="107"/>
  <c r="AJ35" i="107" a="1"/>
  <c r="AG35" i="107" a="1"/>
  <c r="AG35" i="107" s="1"/>
  <c r="AE35" i="107" a="1"/>
  <c r="AE35" i="107" s="1"/>
  <c r="AB35" i="107" a="1"/>
  <c r="AB35" i="107" s="1"/>
  <c r="Z35" i="107" a="1"/>
  <c r="Z35" i="107" s="1"/>
  <c r="W35" i="107" a="1"/>
  <c r="W35" i="107" s="1"/>
  <c r="U35" i="107"/>
  <c r="U35" i="107" a="1"/>
  <c r="R35" i="107" a="1"/>
  <c r="R35" i="107" s="1"/>
  <c r="P35" i="107"/>
  <c r="P35" i="107" a="1"/>
  <c r="M35" i="107" a="1"/>
  <c r="M35" i="107" s="1"/>
  <c r="K35" i="107" a="1"/>
  <c r="K35" i="107" s="1"/>
  <c r="H35" i="107" a="1"/>
  <c r="H35" i="107" s="1"/>
  <c r="F35" i="107" a="1"/>
  <c r="F35" i="107" s="1"/>
  <c r="AG42" i="107" l="1"/>
  <c r="M50" i="107"/>
  <c r="M42" i="107"/>
  <c r="BK50" i="107"/>
  <c r="BF42" i="107"/>
  <c r="BF50" i="107"/>
  <c r="BA42" i="107"/>
  <c r="BA50" i="107"/>
  <c r="AV50" i="107"/>
  <c r="AV42" i="107"/>
  <c r="AQ42" i="107"/>
  <c r="AL50" i="107"/>
  <c r="AL42" i="107"/>
  <c r="AG50" i="107"/>
  <c r="AB42" i="107"/>
  <c r="AB50" i="107"/>
  <c r="W50" i="107"/>
  <c r="R42" i="107"/>
  <c r="R50" i="107"/>
  <c r="H50" i="107"/>
  <c r="H42" i="107"/>
  <c r="U42" i="107"/>
  <c r="AO42" i="107"/>
  <c r="BI42" i="107"/>
  <c r="K50" i="107"/>
  <c r="BD50" i="107"/>
  <c r="BI50" i="107"/>
  <c r="U50" i="107"/>
  <c r="F42" i="107"/>
  <c r="K42" i="107"/>
  <c r="P42" i="107"/>
  <c r="Z42" i="107"/>
  <c r="AE42" i="107"/>
  <c r="AJ42" i="107"/>
  <c r="AT42" i="107"/>
  <c r="AY42" i="107"/>
  <c r="BD42" i="107"/>
  <c r="P50" i="107"/>
  <c r="Z50" i="107"/>
  <c r="AE50" i="107"/>
  <c r="AT50" i="107"/>
  <c r="F50" i="107"/>
  <c r="AJ50" i="107"/>
  <c r="AY50" i="107"/>
  <c r="DP34" i="107" l="1"/>
  <c r="DP41" i="107" s="1"/>
  <c r="DP42" i="107" s="1"/>
  <c r="DP33" i="107"/>
  <c r="DP32" i="107"/>
  <c r="DP49" i="107" s="1"/>
  <c r="DP50" i="107" s="1"/>
  <c r="DP31" i="107"/>
  <c r="DP30" i="107"/>
  <c r="DP40" i="107" s="1"/>
  <c r="DP29" i="107"/>
  <c r="DP28" i="107"/>
  <c r="DP48" i="107" s="1"/>
  <c r="DP27" i="107"/>
  <c r="DP26" i="107"/>
  <c r="DP25" i="107"/>
  <c r="DP39" i="107" s="1"/>
  <c r="DP24" i="107"/>
  <c r="DP23" i="107"/>
  <c r="DP22" i="107"/>
  <c r="DP47" i="107" s="1"/>
  <c r="DP21" i="107"/>
  <c r="DP20" i="107"/>
  <c r="DP19" i="107"/>
  <c r="DP38" i="107" s="1"/>
  <c r="DP18" i="107"/>
  <c r="DP46" i="107" s="1"/>
  <c r="DP17" i="107"/>
  <c r="DP16" i="107"/>
  <c r="DP37" i="107" s="1"/>
  <c r="DP15" i="107"/>
  <c r="DP45" i="107" s="1"/>
  <c r="DP14" i="107"/>
  <c r="DP13" i="107"/>
  <c r="DP12" i="107"/>
  <c r="DP36" i="107" s="1"/>
  <c r="DP11" i="107"/>
  <c r="DP44" i="107" s="1"/>
  <c r="DP10" i="107"/>
  <c r="DP35" i="107" s="1"/>
  <c r="DP9" i="107"/>
  <c r="DP43" i="107" s="1"/>
  <c r="DP8" i="107"/>
  <c r="DP7" i="107"/>
  <c r="DP6" i="107"/>
  <c r="DP5" i="107"/>
  <c r="DK34" i="107"/>
  <c r="DK41" i="107" s="1"/>
  <c r="DK42" i="107" s="1"/>
  <c r="DK33" i="107"/>
  <c r="DK32" i="107"/>
  <c r="DK49" i="107" s="1"/>
  <c r="DK50" i="107" s="1"/>
  <c r="DK31" i="107"/>
  <c r="DK30" i="107"/>
  <c r="DK40" i="107" s="1"/>
  <c r="DK29" i="107"/>
  <c r="DK28" i="107"/>
  <c r="DK48" i="107" s="1"/>
  <c r="DK27" i="107"/>
  <c r="DK26" i="107"/>
  <c r="DK25" i="107"/>
  <c r="DK39" i="107" s="1"/>
  <c r="DK24" i="107"/>
  <c r="DK23" i="107"/>
  <c r="DK22" i="107"/>
  <c r="DK47" i="107" s="1"/>
  <c r="DK21" i="107"/>
  <c r="DK20" i="107"/>
  <c r="DK19" i="107"/>
  <c r="DK38" i="107" s="1"/>
  <c r="DK18" i="107"/>
  <c r="DK46" i="107" s="1"/>
  <c r="DK17" i="107"/>
  <c r="DK16" i="107"/>
  <c r="DK37" i="107" s="1"/>
  <c r="DK15" i="107"/>
  <c r="DK45" i="107" s="1"/>
  <c r="DK14" i="107"/>
  <c r="DK13" i="107"/>
  <c r="DK12" i="107"/>
  <c r="DK36" i="107" s="1"/>
  <c r="DK11" i="107"/>
  <c r="DK44" i="107" s="1"/>
  <c r="DK10" i="107"/>
  <c r="DK35" i="107" s="1"/>
  <c r="DK9" i="107"/>
  <c r="DK43" i="107" s="1"/>
  <c r="DK8" i="107"/>
  <c r="DK7" i="107"/>
  <c r="DK6" i="107"/>
  <c r="DK5" i="107"/>
  <c r="DF34" i="107"/>
  <c r="DF41" i="107" s="1"/>
  <c r="DF42" i="107" s="1"/>
  <c r="DF33" i="107"/>
  <c r="DF32" i="107"/>
  <c r="DF49" i="107" s="1"/>
  <c r="DF50" i="107" s="1"/>
  <c r="DF31" i="107"/>
  <c r="DF30" i="107"/>
  <c r="DF40" i="107" s="1"/>
  <c r="DF29" i="107"/>
  <c r="DF28" i="107"/>
  <c r="DF48" i="107" s="1"/>
  <c r="DF27" i="107"/>
  <c r="DF26" i="107"/>
  <c r="DF25" i="107"/>
  <c r="DF39" i="107" s="1"/>
  <c r="DF24" i="107"/>
  <c r="DF23" i="107"/>
  <c r="DF22" i="107"/>
  <c r="DF47" i="107" s="1"/>
  <c r="DF21" i="107"/>
  <c r="DF20" i="107"/>
  <c r="DF19" i="107"/>
  <c r="DF38" i="107" s="1"/>
  <c r="DF18" i="107"/>
  <c r="DF46" i="107" s="1"/>
  <c r="DF17" i="107"/>
  <c r="DF16" i="107"/>
  <c r="DF37" i="107" s="1"/>
  <c r="DF15" i="107"/>
  <c r="DF45" i="107" s="1"/>
  <c r="DF14" i="107"/>
  <c r="DF13" i="107"/>
  <c r="DF12" i="107"/>
  <c r="DF36" i="107" s="1"/>
  <c r="DF11" i="107"/>
  <c r="DF44" i="107" s="1"/>
  <c r="DF10" i="107"/>
  <c r="DF35" i="107" s="1"/>
  <c r="DF9" i="107"/>
  <c r="DF43" i="107" s="1"/>
  <c r="DF8" i="107"/>
  <c r="DF7" i="107"/>
  <c r="DF6" i="107"/>
  <c r="DF5" i="107"/>
  <c r="DA34" i="107"/>
  <c r="DA41" i="107" s="1"/>
  <c r="DA42" i="107" s="1"/>
  <c r="DA33" i="107"/>
  <c r="DA32" i="107"/>
  <c r="DA49" i="107" s="1"/>
  <c r="DA50" i="107" s="1"/>
  <c r="DA31" i="107"/>
  <c r="DA30" i="107"/>
  <c r="DA40" i="107" s="1"/>
  <c r="DA29" i="107"/>
  <c r="DA28" i="107"/>
  <c r="DA48" i="107" s="1"/>
  <c r="DA27" i="107"/>
  <c r="DA26" i="107"/>
  <c r="DA25" i="107"/>
  <c r="DA39" i="107" s="1"/>
  <c r="DA24" i="107"/>
  <c r="DA23" i="107"/>
  <c r="DA22" i="107"/>
  <c r="DA47" i="107" s="1"/>
  <c r="DA21" i="107"/>
  <c r="DA20" i="107"/>
  <c r="DA19" i="107"/>
  <c r="DA38" i="107" s="1"/>
  <c r="DA18" i="107"/>
  <c r="DA46" i="107" s="1"/>
  <c r="DA17" i="107"/>
  <c r="DA16" i="107"/>
  <c r="DA37" i="107" s="1"/>
  <c r="DA15" i="107"/>
  <c r="DA45" i="107" s="1"/>
  <c r="DA14" i="107"/>
  <c r="DA13" i="107"/>
  <c r="DA12" i="107"/>
  <c r="DA36" i="107" s="1"/>
  <c r="DA11" i="107"/>
  <c r="DA44" i="107" s="1"/>
  <c r="DA10" i="107"/>
  <c r="DA35" i="107" s="1"/>
  <c r="DA9" i="107"/>
  <c r="DA43" i="107" s="1"/>
  <c r="DA8" i="107"/>
  <c r="DA7" i="107"/>
  <c r="DA6" i="107"/>
  <c r="DA5" i="107"/>
  <c r="CV34" i="107"/>
  <c r="CV41" i="107" s="1"/>
  <c r="CV42" i="107" s="1"/>
  <c r="CV33" i="107"/>
  <c r="CV32" i="107"/>
  <c r="CV49" i="107" s="1"/>
  <c r="CV50" i="107" s="1"/>
  <c r="CV31" i="107"/>
  <c r="CV30" i="107"/>
  <c r="CV40" i="107" s="1"/>
  <c r="CV29" i="107"/>
  <c r="CV28" i="107"/>
  <c r="CV48" i="107" s="1"/>
  <c r="CV27" i="107"/>
  <c r="CV26" i="107"/>
  <c r="CV25" i="107"/>
  <c r="CV39" i="107" s="1"/>
  <c r="CV24" i="107"/>
  <c r="CV23" i="107"/>
  <c r="CV22" i="107"/>
  <c r="CV47" i="107" s="1"/>
  <c r="CV21" i="107"/>
  <c r="CV20" i="107"/>
  <c r="CV19" i="107"/>
  <c r="CV38" i="107" s="1"/>
  <c r="CV18" i="107"/>
  <c r="CV46" i="107" s="1"/>
  <c r="CV17" i="107"/>
  <c r="CV16" i="107"/>
  <c r="CV37" i="107" s="1"/>
  <c r="CV15" i="107"/>
  <c r="CV45" i="107" s="1"/>
  <c r="CV14" i="107"/>
  <c r="CV13" i="107"/>
  <c r="CV12" i="107"/>
  <c r="CV36" i="107" s="1"/>
  <c r="CV11" i="107"/>
  <c r="CV44" i="107" s="1"/>
  <c r="CV10" i="107"/>
  <c r="CV35" i="107" s="1"/>
  <c r="CV9" i="107"/>
  <c r="CV43" i="107" s="1"/>
  <c r="CV8" i="107"/>
  <c r="CV7" i="107"/>
  <c r="CV6" i="107"/>
  <c r="CV5" i="107"/>
  <c r="CQ34" i="107"/>
  <c r="CQ41" i="107" s="1"/>
  <c r="CQ42" i="107" s="1"/>
  <c r="CQ33" i="107"/>
  <c r="CQ32" i="107"/>
  <c r="CQ49" i="107" s="1"/>
  <c r="CQ50" i="107" s="1"/>
  <c r="CQ31" i="107"/>
  <c r="CQ30" i="107"/>
  <c r="CQ40" i="107" s="1"/>
  <c r="CQ29" i="107"/>
  <c r="CQ28" i="107"/>
  <c r="CQ48" i="107" s="1"/>
  <c r="CQ27" i="107"/>
  <c r="CQ26" i="107"/>
  <c r="CQ25" i="107"/>
  <c r="CQ39" i="107" s="1"/>
  <c r="CQ24" i="107"/>
  <c r="CQ23" i="107"/>
  <c r="CQ22" i="107"/>
  <c r="CQ47" i="107" s="1"/>
  <c r="CQ21" i="107"/>
  <c r="CQ20" i="107"/>
  <c r="CQ19" i="107"/>
  <c r="CQ38" i="107" s="1"/>
  <c r="CQ18" i="107"/>
  <c r="CQ46" i="107" s="1"/>
  <c r="CQ17" i="107"/>
  <c r="CQ16" i="107"/>
  <c r="CQ37" i="107" s="1"/>
  <c r="CQ15" i="107"/>
  <c r="CQ45" i="107" s="1"/>
  <c r="CQ14" i="107"/>
  <c r="CQ13" i="107"/>
  <c r="CQ12" i="107"/>
  <c r="CQ36" i="107" s="1"/>
  <c r="CQ11" i="107"/>
  <c r="CQ44" i="107" s="1"/>
  <c r="CQ10" i="107"/>
  <c r="CQ35" i="107" s="1"/>
  <c r="CQ9" i="107"/>
  <c r="CQ43" i="107" s="1"/>
  <c r="CQ8" i="107"/>
  <c r="CQ7" i="107"/>
  <c r="CQ6" i="107"/>
  <c r="CQ5" i="107"/>
  <c r="CL34" i="107"/>
  <c r="CL41" i="107" s="1"/>
  <c r="CL42" i="107" s="1"/>
  <c r="CL33" i="107"/>
  <c r="CL32" i="107"/>
  <c r="CL49" i="107" s="1"/>
  <c r="CL50" i="107" s="1"/>
  <c r="CL31" i="107"/>
  <c r="CL30" i="107"/>
  <c r="CL40" i="107" s="1"/>
  <c r="CL29" i="107"/>
  <c r="CL28" i="107"/>
  <c r="CL48" i="107" s="1"/>
  <c r="CL27" i="107"/>
  <c r="CL26" i="107"/>
  <c r="CL25" i="107"/>
  <c r="CL39" i="107" s="1"/>
  <c r="CL24" i="107"/>
  <c r="CL23" i="107"/>
  <c r="CL22" i="107"/>
  <c r="CL47" i="107" s="1"/>
  <c r="CL21" i="107"/>
  <c r="CL20" i="107"/>
  <c r="CL19" i="107"/>
  <c r="CL38" i="107" s="1"/>
  <c r="CL18" i="107"/>
  <c r="CL46" i="107" s="1"/>
  <c r="CL17" i="107"/>
  <c r="CL16" i="107"/>
  <c r="CL37" i="107" s="1"/>
  <c r="CL15" i="107"/>
  <c r="CL45" i="107" s="1"/>
  <c r="CL14" i="107"/>
  <c r="CL13" i="107"/>
  <c r="CL12" i="107"/>
  <c r="CL36" i="107" s="1"/>
  <c r="CL11" i="107"/>
  <c r="CL44" i="107" s="1"/>
  <c r="CL10" i="107"/>
  <c r="CL35" i="107" s="1"/>
  <c r="CL9" i="107"/>
  <c r="CL43" i="107" s="1"/>
  <c r="CL8" i="107"/>
  <c r="CL7" i="107"/>
  <c r="CL6" i="107"/>
  <c r="CL5" i="107"/>
  <c r="CG34" i="107"/>
  <c r="CG41" i="107" s="1"/>
  <c r="CG42" i="107" s="1"/>
  <c r="CG33" i="107"/>
  <c r="CG32" i="107"/>
  <c r="CG49" i="107" s="1"/>
  <c r="CG50" i="107" s="1"/>
  <c r="CG31" i="107"/>
  <c r="CG30" i="107"/>
  <c r="CG40" i="107" s="1"/>
  <c r="CG29" i="107"/>
  <c r="CG28" i="107"/>
  <c r="CG48" i="107" s="1"/>
  <c r="CG27" i="107"/>
  <c r="CG26" i="107"/>
  <c r="CG25" i="107"/>
  <c r="CG39" i="107" s="1"/>
  <c r="CG24" i="107"/>
  <c r="CG23" i="107"/>
  <c r="CG22" i="107"/>
  <c r="CG47" i="107" s="1"/>
  <c r="CG21" i="107"/>
  <c r="CG20" i="107"/>
  <c r="CG19" i="107"/>
  <c r="CG38" i="107" s="1"/>
  <c r="CG18" i="107"/>
  <c r="CG46" i="107" s="1"/>
  <c r="CG17" i="107"/>
  <c r="CG16" i="107"/>
  <c r="CG37" i="107" s="1"/>
  <c r="CG15" i="107"/>
  <c r="CG45" i="107" s="1"/>
  <c r="CG14" i="107"/>
  <c r="CG13" i="107"/>
  <c r="CG12" i="107"/>
  <c r="CG36" i="107" s="1"/>
  <c r="CG11" i="107"/>
  <c r="CG44" i="107" s="1"/>
  <c r="CG10" i="107"/>
  <c r="CG35" i="107" s="1"/>
  <c r="CG9" i="107"/>
  <c r="CG43" i="107" s="1"/>
  <c r="CG8" i="107"/>
  <c r="CG7" i="107"/>
  <c r="CG6" i="107"/>
  <c r="CG5" i="107"/>
  <c r="CB34" i="107"/>
  <c r="CB41" i="107" s="1"/>
  <c r="CB42" i="107" s="1"/>
  <c r="CB33" i="107"/>
  <c r="CB32" i="107"/>
  <c r="CB49" i="107" s="1"/>
  <c r="CB50" i="107" s="1"/>
  <c r="CB31" i="107"/>
  <c r="CB30" i="107"/>
  <c r="CB40" i="107" s="1"/>
  <c r="CB29" i="107"/>
  <c r="CB28" i="107"/>
  <c r="CB48" i="107" s="1"/>
  <c r="CB27" i="107"/>
  <c r="CB26" i="107"/>
  <c r="CB25" i="107"/>
  <c r="CB39" i="107" s="1"/>
  <c r="CB24" i="107"/>
  <c r="CB23" i="107"/>
  <c r="CB22" i="107"/>
  <c r="CB47" i="107" s="1"/>
  <c r="CB21" i="107"/>
  <c r="CB20" i="107"/>
  <c r="CB19" i="107"/>
  <c r="CB38" i="107" s="1"/>
  <c r="CB18" i="107"/>
  <c r="CB46" i="107" s="1"/>
  <c r="CB17" i="107"/>
  <c r="CB16" i="107"/>
  <c r="CB37" i="107" s="1"/>
  <c r="CB15" i="107"/>
  <c r="CB45" i="107" s="1"/>
  <c r="CB14" i="107"/>
  <c r="CB13" i="107"/>
  <c r="CB12" i="107"/>
  <c r="CB36" i="107" s="1"/>
  <c r="CB11" i="107"/>
  <c r="CB44" i="107" s="1"/>
  <c r="CB10" i="107"/>
  <c r="CB35" i="107" s="1"/>
  <c r="CB9" i="107"/>
  <c r="CB43" i="107" s="1"/>
  <c r="CB8" i="107"/>
  <c r="CB7" i="107"/>
  <c r="CB6" i="107"/>
  <c r="CB5" i="107"/>
  <c r="BW34" i="107"/>
  <c r="BW41" i="107" s="1"/>
  <c r="BW42" i="107" s="1"/>
  <c r="BW33" i="107"/>
  <c r="BW32" i="107"/>
  <c r="BW49" i="107" s="1"/>
  <c r="BW50" i="107" s="1"/>
  <c r="BW31" i="107"/>
  <c r="BW30" i="107"/>
  <c r="BW40" i="107" s="1"/>
  <c r="BW29" i="107"/>
  <c r="BW28" i="107"/>
  <c r="BW48" i="107" s="1"/>
  <c r="BW27" i="107"/>
  <c r="BW26" i="107"/>
  <c r="BW25" i="107"/>
  <c r="BW39" i="107" s="1"/>
  <c r="BW24" i="107"/>
  <c r="BW23" i="107"/>
  <c r="BW22" i="107"/>
  <c r="BW47" i="107" s="1"/>
  <c r="BW21" i="107"/>
  <c r="BW20" i="107"/>
  <c r="BW19" i="107"/>
  <c r="BW38" i="107" s="1"/>
  <c r="BW18" i="107"/>
  <c r="BW46" i="107" s="1"/>
  <c r="BW17" i="107"/>
  <c r="BW16" i="107"/>
  <c r="BW37" i="107" s="1"/>
  <c r="BW15" i="107"/>
  <c r="BW45" i="107" s="1"/>
  <c r="BW14" i="107"/>
  <c r="BW13" i="107"/>
  <c r="BW12" i="107"/>
  <c r="BW36" i="107" s="1"/>
  <c r="BW11" i="107"/>
  <c r="BW44" i="107" s="1"/>
  <c r="BW10" i="107"/>
  <c r="BW35" i="107" s="1"/>
  <c r="BW9" i="107"/>
  <c r="BW43" i="107" s="1"/>
  <c r="BW8" i="107"/>
  <c r="BW7" i="107"/>
  <c r="BW6" i="107"/>
  <c r="BW5" i="107"/>
  <c r="BR34" i="107"/>
  <c r="BR41" i="107" s="1"/>
  <c r="BR42" i="107" s="1"/>
  <c r="BR33" i="107"/>
  <c r="BR32" i="107"/>
  <c r="BR49" i="107" s="1"/>
  <c r="BR50" i="107" s="1"/>
  <c r="BR31" i="107"/>
  <c r="BR30" i="107"/>
  <c r="BR40" i="107" s="1"/>
  <c r="BR29" i="107"/>
  <c r="BR28" i="107"/>
  <c r="BR48" i="107" s="1"/>
  <c r="BR27" i="107"/>
  <c r="BR26" i="107"/>
  <c r="BR25" i="107"/>
  <c r="BR39" i="107" s="1"/>
  <c r="BR24" i="107"/>
  <c r="BR23" i="107"/>
  <c r="BR22" i="107"/>
  <c r="BR47" i="107" s="1"/>
  <c r="BR21" i="107"/>
  <c r="BR20" i="107"/>
  <c r="BR19" i="107"/>
  <c r="BR38" i="107" s="1"/>
  <c r="BR18" i="107"/>
  <c r="BR46" i="107" s="1"/>
  <c r="BR17" i="107"/>
  <c r="BR16" i="107"/>
  <c r="BR37" i="107" s="1"/>
  <c r="BR15" i="107"/>
  <c r="BR45" i="107" s="1"/>
  <c r="BR14" i="107"/>
  <c r="BR13" i="107"/>
  <c r="BR12" i="107"/>
  <c r="BR36" i="107" s="1"/>
  <c r="BR11" i="107"/>
  <c r="BR44" i="107" s="1"/>
  <c r="BR10" i="107"/>
  <c r="BR35" i="107" s="1"/>
  <c r="BR9" i="107"/>
  <c r="BR43" i="107" s="1"/>
  <c r="BR8" i="107"/>
  <c r="BR7" i="107"/>
  <c r="BR6" i="107"/>
  <c r="BR5" i="107"/>
  <c r="BM34" i="107"/>
  <c r="BM33" i="107"/>
  <c r="BM32" i="107"/>
  <c r="BM31" i="107"/>
  <c r="BM30" i="107"/>
  <c r="BM29" i="107"/>
  <c r="BM28" i="107"/>
  <c r="BM27" i="107"/>
  <c r="BM26" i="107"/>
  <c r="BM25" i="107"/>
  <c r="BM24" i="107"/>
  <c r="BM23" i="107"/>
  <c r="BM22" i="107"/>
  <c r="BM21" i="107"/>
  <c r="BM20" i="107"/>
  <c r="BM19" i="107"/>
  <c r="BM18" i="107"/>
  <c r="BM17" i="107"/>
  <c r="BM16" i="107"/>
  <c r="BM15" i="107"/>
  <c r="BM14" i="107"/>
  <c r="BM13" i="107"/>
  <c r="BM12" i="107"/>
  <c r="BM11" i="107"/>
  <c r="BM44" i="107" s="1"/>
  <c r="BM10" i="107"/>
  <c r="BM9" i="107"/>
  <c r="BM8" i="107"/>
  <c r="BM7" i="107"/>
  <c r="BM6" i="107"/>
  <c r="BM5" i="107"/>
  <c r="BH34" i="107"/>
  <c r="BH33" i="107"/>
  <c r="BH32" i="107"/>
  <c r="BH31" i="107"/>
  <c r="BH30" i="107"/>
  <c r="BH29" i="107"/>
  <c r="BH28" i="107"/>
  <c r="BH27" i="107"/>
  <c r="BH26" i="107"/>
  <c r="BH25" i="107"/>
  <c r="BH24" i="107"/>
  <c r="BH23" i="107"/>
  <c r="BH22" i="107"/>
  <c r="BH21" i="107"/>
  <c r="BH20" i="107"/>
  <c r="BH19" i="107"/>
  <c r="BH38" i="107" s="1"/>
  <c r="BH18" i="107"/>
  <c r="BH46" i="107" s="1"/>
  <c r="BH17" i="107"/>
  <c r="BH16" i="107"/>
  <c r="BH15" i="107"/>
  <c r="BH45" i="107" s="1"/>
  <c r="BH14" i="107"/>
  <c r="BH13" i="107"/>
  <c r="BH12" i="107"/>
  <c r="BH11" i="107"/>
  <c r="BH44" i="107" s="1"/>
  <c r="BH10" i="107"/>
  <c r="BH9" i="107"/>
  <c r="BH8" i="107"/>
  <c r="BH7" i="107"/>
  <c r="BH6" i="107"/>
  <c r="BH5" i="107"/>
  <c r="BC34" i="107"/>
  <c r="BC33" i="107"/>
  <c r="BC32" i="107"/>
  <c r="BC31" i="107"/>
  <c r="BC30" i="107"/>
  <c r="BC29" i="107"/>
  <c r="BC28" i="107"/>
  <c r="BC27" i="107"/>
  <c r="BC26" i="107"/>
  <c r="BC25" i="107"/>
  <c r="BC24" i="107"/>
  <c r="BC23" i="107"/>
  <c r="BC22" i="107"/>
  <c r="BC21" i="107"/>
  <c r="BC20" i="107"/>
  <c r="BC19" i="107"/>
  <c r="BC18" i="107"/>
  <c r="BC17" i="107"/>
  <c r="BC16" i="107"/>
  <c r="BC15" i="107"/>
  <c r="BC14" i="107"/>
  <c r="BC13" i="107"/>
  <c r="BC12" i="107"/>
  <c r="BC11" i="107"/>
  <c r="BC44" i="107" s="1"/>
  <c r="BC10" i="107"/>
  <c r="BC9" i="107"/>
  <c r="BC8" i="107"/>
  <c r="BC7" i="107"/>
  <c r="BC6" i="107"/>
  <c r="BC5" i="107"/>
  <c r="AX34" i="107"/>
  <c r="AX33" i="107"/>
  <c r="AX32" i="107"/>
  <c r="AX31" i="107"/>
  <c r="AX30" i="107"/>
  <c r="AX29" i="107"/>
  <c r="AX28" i="107"/>
  <c r="AX27" i="107"/>
  <c r="AX26" i="107"/>
  <c r="AX25" i="107"/>
  <c r="AX24" i="107"/>
  <c r="AX23" i="107"/>
  <c r="AX22" i="107"/>
  <c r="AX21" i="107"/>
  <c r="AX20" i="107"/>
  <c r="AX19" i="107"/>
  <c r="AX38" i="107" s="1"/>
  <c r="AX18" i="107"/>
  <c r="AX17" i="107"/>
  <c r="AX16" i="107"/>
  <c r="AX15" i="107"/>
  <c r="AX45" i="107" s="1"/>
  <c r="AX14" i="107"/>
  <c r="AX13" i="107"/>
  <c r="AX12" i="107"/>
  <c r="AX11" i="107"/>
  <c r="AX44" i="107" s="1"/>
  <c r="AX10" i="107"/>
  <c r="AX9" i="107"/>
  <c r="AX8" i="107"/>
  <c r="AX7" i="107"/>
  <c r="AX6" i="107"/>
  <c r="AX5" i="107"/>
  <c r="AS34" i="107"/>
  <c r="AS33" i="107"/>
  <c r="AS32" i="107"/>
  <c r="AS49" i="107" s="1"/>
  <c r="AS31" i="107"/>
  <c r="AS30" i="107"/>
  <c r="AS29" i="107"/>
  <c r="AS28" i="107"/>
  <c r="AS27" i="107"/>
  <c r="AS26" i="107"/>
  <c r="AS25" i="107"/>
  <c r="AS39" i="107" s="1"/>
  <c r="AS24" i="107"/>
  <c r="AS23" i="107"/>
  <c r="AS22" i="107"/>
  <c r="AS21" i="107"/>
  <c r="AS20" i="107"/>
  <c r="AS19" i="107"/>
  <c r="AS18" i="107"/>
  <c r="AS17" i="107"/>
  <c r="AS16" i="107"/>
  <c r="AS15" i="107"/>
  <c r="AS14" i="107"/>
  <c r="AS13" i="107"/>
  <c r="AS12" i="107"/>
  <c r="AS11" i="107"/>
  <c r="AS44" i="107" s="1"/>
  <c r="AS10" i="107"/>
  <c r="AS9" i="107"/>
  <c r="AS8" i="107"/>
  <c r="AS7" i="107"/>
  <c r="AS6" i="107"/>
  <c r="AS5" i="107"/>
  <c r="AN34" i="107"/>
  <c r="AN33" i="107"/>
  <c r="AN32" i="107"/>
  <c r="AN31" i="107"/>
  <c r="AN30" i="107"/>
  <c r="AN29" i="107"/>
  <c r="AN28" i="107"/>
  <c r="AN27" i="107"/>
  <c r="AN26" i="107"/>
  <c r="AN25" i="107"/>
  <c r="AN24" i="107"/>
  <c r="AN23" i="107"/>
  <c r="AN22" i="107"/>
  <c r="AN21" i="107"/>
  <c r="AN20" i="107"/>
  <c r="AN19" i="107"/>
  <c r="AN38" i="107" s="1"/>
  <c r="AN18" i="107"/>
  <c r="AN17" i="107"/>
  <c r="AN16" i="107"/>
  <c r="AN15" i="107"/>
  <c r="AN45" i="107" s="1"/>
  <c r="AN14" i="107"/>
  <c r="AN13" i="107"/>
  <c r="AN12" i="107"/>
  <c r="AN11" i="107"/>
  <c r="AN44" i="107" s="1"/>
  <c r="AN10" i="107"/>
  <c r="AN9" i="107"/>
  <c r="AN8" i="107"/>
  <c r="AN7" i="107"/>
  <c r="AN6" i="107"/>
  <c r="AN5" i="107"/>
  <c r="AI34" i="107"/>
  <c r="AI33" i="107"/>
  <c r="AI32" i="107"/>
  <c r="AI31" i="107"/>
  <c r="AI30" i="107"/>
  <c r="AI29" i="107"/>
  <c r="AI28" i="107"/>
  <c r="AI27" i="107"/>
  <c r="AI26" i="107"/>
  <c r="AI25" i="107"/>
  <c r="AI24" i="107"/>
  <c r="AI23" i="107"/>
  <c r="AI22" i="107"/>
  <c r="AI21" i="107"/>
  <c r="AI20" i="107"/>
  <c r="AI19" i="107"/>
  <c r="AI18" i="107"/>
  <c r="AI17" i="107"/>
  <c r="AI16" i="107"/>
  <c r="AI15" i="107"/>
  <c r="AI14" i="107"/>
  <c r="AI13" i="107"/>
  <c r="AI12" i="107"/>
  <c r="AI11" i="107"/>
  <c r="AI44" i="107" s="1"/>
  <c r="AI10" i="107"/>
  <c r="AI9" i="107"/>
  <c r="AI8" i="107"/>
  <c r="AI7" i="107"/>
  <c r="AI6" i="107"/>
  <c r="AI5" i="107"/>
  <c r="AD34" i="107"/>
  <c r="AD33" i="107"/>
  <c r="AD32" i="107"/>
  <c r="AD31" i="107"/>
  <c r="AD30" i="107"/>
  <c r="AD29" i="107"/>
  <c r="AD28" i="107"/>
  <c r="AD27" i="107"/>
  <c r="AD26" i="107"/>
  <c r="AD25" i="107"/>
  <c r="AD24" i="107"/>
  <c r="AD23" i="107"/>
  <c r="AD22" i="107"/>
  <c r="AD21" i="107"/>
  <c r="AD20" i="107"/>
  <c r="AD19" i="107"/>
  <c r="AD38" i="107" s="1"/>
  <c r="AD18" i="107"/>
  <c r="AD17" i="107"/>
  <c r="AD16" i="107"/>
  <c r="AD15" i="107"/>
  <c r="AD45" i="107" s="1"/>
  <c r="AD14" i="107"/>
  <c r="AD13" i="107"/>
  <c r="AD12" i="107"/>
  <c r="AD11" i="107"/>
  <c r="AD44" i="107" s="1"/>
  <c r="AD10" i="107"/>
  <c r="AD9" i="107"/>
  <c r="AD8" i="107"/>
  <c r="AD7" i="107"/>
  <c r="AD6" i="107"/>
  <c r="AD5" i="107"/>
  <c r="Y34" i="107"/>
  <c r="Y33" i="107"/>
  <c r="Y32" i="107"/>
  <c r="Y49" i="107" s="1"/>
  <c r="Y31" i="107"/>
  <c r="Y30" i="107"/>
  <c r="Y29" i="107"/>
  <c r="Y28" i="107"/>
  <c r="Y48" i="107" s="1"/>
  <c r="Y27" i="107"/>
  <c r="Y26" i="107"/>
  <c r="Y25" i="107"/>
  <c r="Y24" i="107"/>
  <c r="Y23" i="107"/>
  <c r="Y22" i="107"/>
  <c r="Y21" i="107"/>
  <c r="Y20" i="107"/>
  <c r="Y19" i="107"/>
  <c r="Y18" i="107"/>
  <c r="Y17" i="107"/>
  <c r="Y16" i="107"/>
  <c r="Y37" i="107" s="1"/>
  <c r="Y15" i="107"/>
  <c r="Y14" i="107"/>
  <c r="Y13" i="107"/>
  <c r="Y12" i="107"/>
  <c r="Y36" i="107" s="1"/>
  <c r="Y11" i="107"/>
  <c r="Y44" i="107" s="1"/>
  <c r="Y10" i="107"/>
  <c r="Y9" i="107"/>
  <c r="Y8" i="107"/>
  <c r="Y7" i="107"/>
  <c r="Y6" i="107"/>
  <c r="Y5" i="107"/>
  <c r="T34" i="107"/>
  <c r="T33" i="107"/>
  <c r="T32" i="107"/>
  <c r="T31" i="107"/>
  <c r="T30" i="107"/>
  <c r="T29" i="107"/>
  <c r="T28" i="107"/>
  <c r="T27" i="107"/>
  <c r="T26" i="107"/>
  <c r="T25" i="107"/>
  <c r="T24" i="107"/>
  <c r="T23" i="107"/>
  <c r="T22" i="107"/>
  <c r="T21" i="107"/>
  <c r="T20" i="107"/>
  <c r="T19" i="107"/>
  <c r="T38" i="107" s="1"/>
  <c r="T18" i="107"/>
  <c r="T46" i="107" s="1"/>
  <c r="T17" i="107"/>
  <c r="T16" i="107"/>
  <c r="T15" i="107"/>
  <c r="T45" i="107" s="1"/>
  <c r="T14" i="107"/>
  <c r="T13" i="107"/>
  <c r="T12" i="107"/>
  <c r="T11" i="107"/>
  <c r="T44" i="107" s="1"/>
  <c r="T10" i="107"/>
  <c r="T9" i="107"/>
  <c r="T8" i="107"/>
  <c r="T7" i="107"/>
  <c r="T6" i="107"/>
  <c r="T5" i="107"/>
  <c r="J34" i="107"/>
  <c r="J33" i="107"/>
  <c r="J32" i="107"/>
  <c r="J49" i="107" s="1"/>
  <c r="J31" i="107"/>
  <c r="J30" i="107"/>
  <c r="J29" i="107"/>
  <c r="J28" i="107"/>
  <c r="J27" i="107"/>
  <c r="J26" i="107"/>
  <c r="J25" i="107"/>
  <c r="J24" i="107"/>
  <c r="J23" i="107"/>
  <c r="J22" i="107"/>
  <c r="J21" i="107"/>
  <c r="J20" i="107"/>
  <c r="J19" i="107"/>
  <c r="J18" i="107"/>
  <c r="J17" i="107"/>
  <c r="J16" i="107"/>
  <c r="J15" i="107"/>
  <c r="J14" i="107"/>
  <c r="J13" i="107"/>
  <c r="J12" i="107"/>
  <c r="J11" i="107"/>
  <c r="J44" i="107" s="1"/>
  <c r="J10" i="107"/>
  <c r="J9" i="107"/>
  <c r="J8" i="107"/>
  <c r="J7" i="107"/>
  <c r="J6" i="107"/>
  <c r="J5" i="107"/>
  <c r="O34" i="107"/>
  <c r="O33" i="107"/>
  <c r="O32" i="107"/>
  <c r="O31" i="107"/>
  <c r="O30" i="107"/>
  <c r="O29" i="107"/>
  <c r="O28" i="107"/>
  <c r="O27" i="107"/>
  <c r="O26" i="107"/>
  <c r="O25" i="107"/>
  <c r="O24" i="107"/>
  <c r="O23" i="107"/>
  <c r="O22" i="107"/>
  <c r="O21" i="107"/>
  <c r="O20" i="107"/>
  <c r="O19" i="107"/>
  <c r="O38" i="107" s="1"/>
  <c r="O18" i="107"/>
  <c r="O17" i="107"/>
  <c r="O16" i="107"/>
  <c r="O15" i="107"/>
  <c r="O45" i="107" s="1"/>
  <c r="O14" i="107"/>
  <c r="O13" i="107"/>
  <c r="O12" i="107"/>
  <c r="O11" i="107"/>
  <c r="O44" i="107" s="1"/>
  <c r="O10" i="107"/>
  <c r="O9" i="107"/>
  <c r="O8" i="107"/>
  <c r="O7" i="107"/>
  <c r="O6" i="107"/>
  <c r="O5" i="107"/>
  <c r="BC39" i="107" l="1"/>
  <c r="BM35" i="107"/>
  <c r="BM47" i="107"/>
  <c r="BM40" i="107"/>
  <c r="BM45" i="107"/>
  <c r="BM38" i="107"/>
  <c r="BM43" i="107"/>
  <c r="BM39" i="107"/>
  <c r="BM46" i="107"/>
  <c r="BM41" i="107"/>
  <c r="BM36" i="107"/>
  <c r="BM37" i="107"/>
  <c r="BM48" i="107"/>
  <c r="BM49" i="107"/>
  <c r="BH37" i="107"/>
  <c r="BH48" i="107"/>
  <c r="BH43" i="107"/>
  <c r="BH39" i="107"/>
  <c r="BH36" i="107"/>
  <c r="BH49" i="107"/>
  <c r="BH35" i="107"/>
  <c r="BH47" i="107"/>
  <c r="BH40" i="107"/>
  <c r="BH41" i="107"/>
  <c r="BH42" i="107" s="1"/>
  <c r="BC46" i="107"/>
  <c r="BC40" i="107"/>
  <c r="BC45" i="107"/>
  <c r="BC38" i="107"/>
  <c r="BC43" i="107"/>
  <c r="BC35" i="107"/>
  <c r="BC47" i="107"/>
  <c r="BC41" i="107"/>
  <c r="BC42" i="107" s="1"/>
  <c r="BC36" i="107"/>
  <c r="BC37" i="107"/>
  <c r="BC48" i="107"/>
  <c r="BC49" i="107"/>
  <c r="BC50" i="107" s="1"/>
  <c r="AX36" i="107"/>
  <c r="AX37" i="107"/>
  <c r="AX48" i="107"/>
  <c r="AX49" i="107"/>
  <c r="AX43" i="107"/>
  <c r="AX39" i="107"/>
  <c r="AX35" i="107"/>
  <c r="AX46" i="107"/>
  <c r="AX47" i="107"/>
  <c r="AX40" i="107"/>
  <c r="AX41" i="107"/>
  <c r="AX42" i="107" s="1"/>
  <c r="AS47" i="107"/>
  <c r="AS40" i="107"/>
  <c r="AS41" i="107"/>
  <c r="AS38" i="107"/>
  <c r="AS43" i="107"/>
  <c r="AS35" i="107"/>
  <c r="AS46" i="107"/>
  <c r="AS45" i="107"/>
  <c r="AS36" i="107"/>
  <c r="AS37" i="107"/>
  <c r="AS48" i="107"/>
  <c r="AS50" i="107"/>
  <c r="AN36" i="107"/>
  <c r="AN48" i="107"/>
  <c r="AN43" i="107"/>
  <c r="AN39" i="107"/>
  <c r="AN37" i="107"/>
  <c r="AN49" i="107"/>
  <c r="AN35" i="107"/>
  <c r="AN46" i="107"/>
  <c r="AN47" i="107"/>
  <c r="AN40" i="107"/>
  <c r="AN41" i="107"/>
  <c r="AI43" i="107"/>
  <c r="AI39" i="107"/>
  <c r="AI35" i="107"/>
  <c r="AI46" i="107"/>
  <c r="AI47" i="107"/>
  <c r="AI40" i="107"/>
  <c r="AI41" i="107"/>
  <c r="AI45" i="107"/>
  <c r="AI38" i="107"/>
  <c r="AI36" i="107"/>
  <c r="AI37" i="107"/>
  <c r="AI48" i="107"/>
  <c r="AI49" i="107"/>
  <c r="AD36" i="107"/>
  <c r="AD48" i="107"/>
  <c r="AD39" i="107"/>
  <c r="AD37" i="107"/>
  <c r="AD49" i="107"/>
  <c r="AD43" i="107"/>
  <c r="AD35" i="107"/>
  <c r="AD46" i="107"/>
  <c r="AD47" i="107"/>
  <c r="AD40" i="107"/>
  <c r="AD41" i="107"/>
  <c r="Y39" i="107"/>
  <c r="Y35" i="107"/>
  <c r="Y46" i="107"/>
  <c r="Y47" i="107"/>
  <c r="Y40" i="107"/>
  <c r="Y41" i="107"/>
  <c r="Y43" i="107"/>
  <c r="Y45" i="107"/>
  <c r="Y38" i="107"/>
  <c r="T37" i="107"/>
  <c r="T49" i="107"/>
  <c r="T43" i="107"/>
  <c r="T39" i="107"/>
  <c r="T36" i="107"/>
  <c r="T48" i="107"/>
  <c r="T35" i="107"/>
  <c r="T47" i="107"/>
  <c r="T40" i="107"/>
  <c r="T41" i="107"/>
  <c r="O36" i="107"/>
  <c r="O37" i="107"/>
  <c r="O48" i="107"/>
  <c r="O49" i="107"/>
  <c r="O43" i="107"/>
  <c r="O39" i="107"/>
  <c r="O35" i="107"/>
  <c r="O46" i="107"/>
  <c r="O47" i="107"/>
  <c r="O40" i="107"/>
  <c r="O41" i="107"/>
  <c r="J39" i="107"/>
  <c r="J43" i="107"/>
  <c r="J47" i="107"/>
  <c r="J40" i="107"/>
  <c r="J41" i="107"/>
  <c r="J35" i="107"/>
  <c r="J46" i="107"/>
  <c r="J45" i="107"/>
  <c r="J38" i="107"/>
  <c r="J36" i="107"/>
  <c r="J37" i="107"/>
  <c r="J48" i="107"/>
  <c r="J50" i="107"/>
  <c r="Y50" i="107" l="1"/>
  <c r="O42" i="107"/>
  <c r="BM50" i="107"/>
  <c r="BM42" i="107"/>
  <c r="BH50" i="107"/>
  <c r="AX50" i="107"/>
  <c r="AS42" i="107"/>
  <c r="AN42" i="107"/>
  <c r="AN50" i="107"/>
  <c r="AI42" i="107"/>
  <c r="AI50" i="107"/>
  <c r="AD42" i="107"/>
  <c r="AD50" i="107"/>
  <c r="Y42" i="107"/>
  <c r="T50" i="107"/>
  <c r="T42" i="107"/>
  <c r="O50" i="107"/>
  <c r="J42" i="107"/>
  <c r="DN66" i="107"/>
  <c r="DL66" i="107"/>
  <c r="DN65" i="107"/>
  <c r="DL65" i="107"/>
  <c r="DI66" i="107"/>
  <c r="DG66" i="107"/>
  <c r="DI65" i="107"/>
  <c r="DG65" i="107"/>
  <c r="DD66" i="107"/>
  <c r="DB66" i="107"/>
  <c r="DD65" i="107"/>
  <c r="DB65" i="107"/>
  <c r="CY66" i="107"/>
  <c r="CW66" i="107"/>
  <c r="CY65" i="107"/>
  <c r="CW65" i="107"/>
  <c r="CT66" i="107"/>
  <c r="CR66" i="107"/>
  <c r="CT65" i="107"/>
  <c r="CR65" i="107"/>
  <c r="CO66" i="107"/>
  <c r="CM66" i="107"/>
  <c r="CO65" i="107"/>
  <c r="CM65" i="107"/>
  <c r="CJ66" i="107"/>
  <c r="CH66" i="107"/>
  <c r="CJ65" i="107"/>
  <c r="CH65" i="107"/>
  <c r="CE66" i="107"/>
  <c r="CC66" i="107"/>
  <c r="CE65" i="107"/>
  <c r="CC65" i="107"/>
  <c r="BZ66" i="107"/>
  <c r="BX66" i="107"/>
  <c r="BZ65" i="107"/>
  <c r="BX65" i="107"/>
  <c r="BU66" i="107"/>
  <c r="BS66" i="107"/>
  <c r="BU65" i="107"/>
  <c r="BS65" i="107"/>
  <c r="BP66" i="107"/>
  <c r="BN66" i="107"/>
  <c r="BP65" i="107"/>
  <c r="BN65" i="107"/>
  <c r="BK66" i="107"/>
  <c r="BI66" i="107"/>
  <c r="BK65" i="107"/>
  <c r="BI65" i="107"/>
  <c r="BF66" i="107"/>
  <c r="BD66" i="107"/>
  <c r="BF65" i="107"/>
  <c r="BD65" i="107"/>
  <c r="BA66" i="107"/>
  <c r="AY66" i="107"/>
  <c r="BA65" i="107"/>
  <c r="AY65" i="107"/>
  <c r="AV66" i="107"/>
  <c r="AT66" i="107"/>
  <c r="AV65" i="107"/>
  <c r="AT65" i="107"/>
  <c r="AQ66" i="107"/>
  <c r="AO66" i="107"/>
  <c r="AQ65" i="107"/>
  <c r="AO65" i="107"/>
  <c r="AL66" i="107"/>
  <c r="AJ66" i="107"/>
  <c r="AL65" i="107"/>
  <c r="AJ65" i="107"/>
  <c r="AG66" i="107"/>
  <c r="AE66" i="107"/>
  <c r="AG65" i="107"/>
  <c r="AE65" i="107"/>
  <c r="AB66" i="107"/>
  <c r="Z66" i="107"/>
  <c r="AB65" i="107"/>
  <c r="Z65" i="107"/>
  <c r="W66" i="107"/>
  <c r="U66" i="107"/>
  <c r="W65" i="107"/>
  <c r="U65" i="107"/>
  <c r="R66" i="107"/>
  <c r="P66" i="107"/>
  <c r="R65" i="107"/>
  <c r="P65" i="107"/>
  <c r="M66" i="107"/>
  <c r="K66" i="107"/>
  <c r="M65" i="107"/>
  <c r="K65" i="107"/>
  <c r="H66" i="107"/>
  <c r="H65" i="107"/>
  <c r="F66" i="107"/>
  <c r="F65" i="107"/>
  <c r="DU34" i="107" l="1"/>
  <c r="DT34" i="107"/>
  <c r="DU33" i="107"/>
  <c r="DT33" i="107"/>
  <c r="DU32" i="107"/>
  <c r="DT32" i="107"/>
  <c r="DU31" i="107"/>
  <c r="DT31" i="107"/>
  <c r="DU30" i="107"/>
  <c r="DT30" i="107"/>
  <c r="DU29" i="107"/>
  <c r="DT29" i="107"/>
  <c r="DU28" i="107"/>
  <c r="DT28" i="107"/>
  <c r="DU27" i="107"/>
  <c r="DT27" i="107"/>
  <c r="DU26" i="107"/>
  <c r="DT26" i="107"/>
  <c r="DU25" i="107"/>
  <c r="DT25" i="107"/>
  <c r="DU24" i="107"/>
  <c r="DT24" i="107"/>
  <c r="DU23" i="107"/>
  <c r="DT23" i="107"/>
  <c r="DU22" i="107"/>
  <c r="DT22" i="107"/>
  <c r="DU21" i="107"/>
  <c r="DT21" i="107"/>
  <c r="DU20" i="107"/>
  <c r="DT20" i="107"/>
  <c r="DU19" i="107"/>
  <c r="DT19" i="107"/>
  <c r="DU18" i="107"/>
  <c r="DT18" i="107"/>
  <c r="DU17" i="107"/>
  <c r="DT17" i="107"/>
  <c r="DU16" i="107"/>
  <c r="DT16" i="107"/>
  <c r="DU15" i="107"/>
  <c r="DT15" i="107"/>
  <c r="DU14" i="107"/>
  <c r="DT14" i="107"/>
  <c r="DU13" i="107"/>
  <c r="DT13" i="107"/>
  <c r="DU12" i="107"/>
  <c r="DT12" i="107"/>
  <c r="DU11" i="107"/>
  <c r="DT11" i="107"/>
  <c r="DU10" i="107"/>
  <c r="DT10" i="107"/>
  <c r="DU9" i="107"/>
  <c r="DT9" i="107"/>
  <c r="DU8" i="107"/>
  <c r="DT8" i="107"/>
  <c r="DU7" i="107"/>
  <c r="DT7" i="107"/>
  <c r="DU6" i="107"/>
  <c r="DT6" i="107"/>
  <c r="DU5" i="107"/>
  <c r="DT5" i="107"/>
  <c r="DN61" i="107" l="1"/>
  <c r="DN60" i="107"/>
  <c r="DL60" i="107"/>
  <c r="DN59" i="107"/>
  <c r="DL59" i="107"/>
  <c r="DN58" i="107"/>
  <c r="DL58" i="107"/>
  <c r="DN57" i="107"/>
  <c r="DL57" i="107"/>
  <c r="DN56" i="107"/>
  <c r="DL56" i="107"/>
  <c r="DN55" i="107"/>
  <c r="DL55" i="107"/>
  <c r="DN54" i="107"/>
  <c r="DL54" i="107"/>
  <c r="DN53" i="107"/>
  <c r="DL53" i="107"/>
  <c r="DN64" i="107"/>
  <c r="DL64" i="107"/>
  <c r="DP60" i="107" l="1"/>
  <c r="DP55" i="107"/>
  <c r="DP56" i="107"/>
  <c r="DP57" i="107"/>
  <c r="DP58" i="107"/>
  <c r="DP59" i="107"/>
  <c r="DP53" i="107"/>
  <c r="DP54" i="107"/>
  <c r="DI61" i="107" l="1"/>
  <c r="DD61" i="107"/>
  <c r="CY61" i="107"/>
  <c r="CT61" i="107"/>
  <c r="CO61" i="107"/>
  <c r="CJ61" i="107"/>
  <c r="CE61" i="107"/>
  <c r="BZ61" i="107"/>
  <c r="BU61" i="107"/>
  <c r="BP61" i="107"/>
  <c r="BK61" i="107"/>
  <c r="BF61" i="107"/>
  <c r="BA61" i="107"/>
  <c r="AV61" i="107"/>
  <c r="AQ61" i="107"/>
  <c r="AL61" i="107"/>
  <c r="AG61" i="107"/>
  <c r="AB61" i="107"/>
  <c r="W61" i="107"/>
  <c r="R61" i="107"/>
  <c r="M61" i="107"/>
  <c r="H61" i="107"/>
  <c r="DI60" i="107"/>
  <c r="DG60" i="107"/>
  <c r="DD60" i="107"/>
  <c r="DB60" i="107"/>
  <c r="CY60" i="107"/>
  <c r="CW60" i="107"/>
  <c r="CT60" i="107"/>
  <c r="CR60" i="107"/>
  <c r="CO60" i="107"/>
  <c r="CM60" i="107"/>
  <c r="CJ60" i="107"/>
  <c r="CH60" i="107"/>
  <c r="CE60" i="107"/>
  <c r="CC60" i="107"/>
  <c r="BZ60" i="107"/>
  <c r="BX60" i="107"/>
  <c r="BU60" i="107"/>
  <c r="BS60" i="107"/>
  <c r="BP60" i="107"/>
  <c r="BN60" i="107"/>
  <c r="BK60" i="107"/>
  <c r="BI60" i="107"/>
  <c r="BF60" i="107"/>
  <c r="BD60" i="107"/>
  <c r="BA60" i="107"/>
  <c r="AY60" i="107"/>
  <c r="AV60" i="107"/>
  <c r="AT60" i="107"/>
  <c r="AQ60" i="107"/>
  <c r="AO60" i="107"/>
  <c r="AL60" i="107"/>
  <c r="AJ60" i="107"/>
  <c r="AG60" i="107"/>
  <c r="AE60" i="107"/>
  <c r="AB60" i="107"/>
  <c r="Z60" i="107"/>
  <c r="W60" i="107"/>
  <c r="U60" i="107"/>
  <c r="R60" i="107"/>
  <c r="P60" i="107"/>
  <c r="M60" i="107"/>
  <c r="K60" i="107"/>
  <c r="H60" i="107"/>
  <c r="F60" i="107"/>
  <c r="DI59" i="107"/>
  <c r="DG59" i="107"/>
  <c r="DD59" i="107"/>
  <c r="DB59" i="107"/>
  <c r="CY59" i="107"/>
  <c r="CW59" i="107"/>
  <c r="CT59" i="107"/>
  <c r="CR59" i="107"/>
  <c r="CO59" i="107"/>
  <c r="CM59" i="107"/>
  <c r="CJ59" i="107"/>
  <c r="CH59" i="107"/>
  <c r="CE59" i="107"/>
  <c r="CC59" i="107"/>
  <c r="BZ59" i="107"/>
  <c r="BX59" i="107"/>
  <c r="BU59" i="107"/>
  <c r="BS59" i="107"/>
  <c r="BP59" i="107"/>
  <c r="BN59" i="107"/>
  <c r="BK59" i="107"/>
  <c r="BI59" i="107"/>
  <c r="BF59" i="107"/>
  <c r="BD59" i="107"/>
  <c r="BA59" i="107"/>
  <c r="AY59" i="107"/>
  <c r="AV59" i="107"/>
  <c r="AT59" i="107"/>
  <c r="AQ59" i="107"/>
  <c r="AO59" i="107"/>
  <c r="AL59" i="107"/>
  <c r="AJ59" i="107"/>
  <c r="AG59" i="107"/>
  <c r="AE59" i="107"/>
  <c r="AB59" i="107"/>
  <c r="Z59" i="107"/>
  <c r="W59" i="107"/>
  <c r="U59" i="107"/>
  <c r="R59" i="107"/>
  <c r="P59" i="107"/>
  <c r="M59" i="107"/>
  <c r="K59" i="107"/>
  <c r="H59" i="107"/>
  <c r="F59" i="107"/>
  <c r="DI58" i="107"/>
  <c r="DG58" i="107"/>
  <c r="DD58" i="107"/>
  <c r="DB58" i="107"/>
  <c r="CY58" i="107"/>
  <c r="CW58" i="107"/>
  <c r="CT58" i="107"/>
  <c r="CR58" i="107"/>
  <c r="CO58" i="107"/>
  <c r="CM58" i="107"/>
  <c r="CJ58" i="107"/>
  <c r="CH58" i="107"/>
  <c r="CE58" i="107"/>
  <c r="CC58" i="107"/>
  <c r="BZ58" i="107"/>
  <c r="BX58" i="107"/>
  <c r="BU58" i="107"/>
  <c r="BS58" i="107"/>
  <c r="BP58" i="107"/>
  <c r="BN58" i="107"/>
  <c r="BK58" i="107"/>
  <c r="BI58" i="107"/>
  <c r="BF58" i="107"/>
  <c r="BD58" i="107"/>
  <c r="BA58" i="107"/>
  <c r="AY58" i="107"/>
  <c r="AV58" i="107"/>
  <c r="AT58" i="107"/>
  <c r="AQ58" i="107"/>
  <c r="AO58" i="107"/>
  <c r="AL58" i="107"/>
  <c r="AJ58" i="107"/>
  <c r="AG58" i="107"/>
  <c r="AE58" i="107"/>
  <c r="AB58" i="107"/>
  <c r="Z58" i="107"/>
  <c r="W58" i="107"/>
  <c r="U58" i="107"/>
  <c r="R58" i="107"/>
  <c r="P58" i="107"/>
  <c r="M58" i="107"/>
  <c r="K58" i="107"/>
  <c r="H58" i="107"/>
  <c r="F58" i="107"/>
  <c r="DI57" i="107"/>
  <c r="DG57" i="107"/>
  <c r="DD57" i="107"/>
  <c r="DB57" i="107"/>
  <c r="CY57" i="107"/>
  <c r="CW57" i="107"/>
  <c r="CT57" i="107"/>
  <c r="CR57" i="107"/>
  <c r="CO57" i="107"/>
  <c r="CM57" i="107"/>
  <c r="CJ57" i="107"/>
  <c r="CH57" i="107"/>
  <c r="CE57" i="107"/>
  <c r="CC57" i="107"/>
  <c r="BZ57" i="107"/>
  <c r="BX57" i="107"/>
  <c r="BU57" i="107"/>
  <c r="BS57" i="107"/>
  <c r="BP57" i="107"/>
  <c r="BN57" i="107"/>
  <c r="BK57" i="107"/>
  <c r="BI57" i="107"/>
  <c r="BF57" i="107"/>
  <c r="BD57" i="107"/>
  <c r="BA57" i="107"/>
  <c r="AY57" i="107"/>
  <c r="AV57" i="107"/>
  <c r="AT57" i="107"/>
  <c r="AQ57" i="107"/>
  <c r="AO57" i="107"/>
  <c r="AL57" i="107"/>
  <c r="AJ57" i="107"/>
  <c r="AG57" i="107"/>
  <c r="AE57" i="107"/>
  <c r="AB57" i="107"/>
  <c r="Z57" i="107"/>
  <c r="W57" i="107"/>
  <c r="U57" i="107"/>
  <c r="R57" i="107"/>
  <c r="P57" i="107"/>
  <c r="M57" i="107"/>
  <c r="K57" i="107"/>
  <c r="H57" i="107"/>
  <c r="F57" i="107"/>
  <c r="DI56" i="107"/>
  <c r="DG56" i="107"/>
  <c r="DD56" i="107"/>
  <c r="DB56" i="107"/>
  <c r="CY56" i="107"/>
  <c r="CW56" i="107"/>
  <c r="CT56" i="107"/>
  <c r="CR56" i="107"/>
  <c r="CO56" i="107"/>
  <c r="CM56" i="107"/>
  <c r="CJ56" i="107"/>
  <c r="CH56" i="107"/>
  <c r="CE56" i="107"/>
  <c r="CC56" i="107"/>
  <c r="BZ56" i="107"/>
  <c r="BX56" i="107"/>
  <c r="BU56" i="107"/>
  <c r="BS56" i="107"/>
  <c r="BP56" i="107"/>
  <c r="BN56" i="107"/>
  <c r="BK56" i="107"/>
  <c r="BI56" i="107"/>
  <c r="BF56" i="107"/>
  <c r="BD56" i="107"/>
  <c r="BA56" i="107"/>
  <c r="AY56" i="107"/>
  <c r="AV56" i="107"/>
  <c r="AT56" i="107"/>
  <c r="AQ56" i="107"/>
  <c r="AO56" i="107"/>
  <c r="AL56" i="107"/>
  <c r="AJ56" i="107"/>
  <c r="AG56" i="107"/>
  <c r="AE56" i="107"/>
  <c r="AB56" i="107"/>
  <c r="Z56" i="107"/>
  <c r="W56" i="107"/>
  <c r="U56" i="107"/>
  <c r="R56" i="107"/>
  <c r="P56" i="107"/>
  <c r="M56" i="107"/>
  <c r="K56" i="107"/>
  <c r="H56" i="107"/>
  <c r="F56" i="107"/>
  <c r="DI55" i="107"/>
  <c r="DG55" i="107"/>
  <c r="DD55" i="107"/>
  <c r="DB55" i="107"/>
  <c r="CY55" i="107"/>
  <c r="CW55" i="107"/>
  <c r="CT55" i="107"/>
  <c r="CR55" i="107"/>
  <c r="CO55" i="107"/>
  <c r="CM55" i="107"/>
  <c r="CJ55" i="107"/>
  <c r="CH55" i="107"/>
  <c r="CE55" i="107"/>
  <c r="CC55" i="107"/>
  <c r="BZ55" i="107"/>
  <c r="BX55" i="107"/>
  <c r="BU55" i="107"/>
  <c r="BS55" i="107"/>
  <c r="BP55" i="107"/>
  <c r="BN55" i="107"/>
  <c r="BK55" i="107"/>
  <c r="BI55" i="107"/>
  <c r="BF55" i="107"/>
  <c r="BD55" i="107"/>
  <c r="BA55" i="107"/>
  <c r="AY55" i="107"/>
  <c r="AV55" i="107"/>
  <c r="AT55" i="107"/>
  <c r="AQ55" i="107"/>
  <c r="AO55" i="107"/>
  <c r="AL55" i="107"/>
  <c r="AJ55" i="107"/>
  <c r="AG55" i="107"/>
  <c r="AE55" i="107"/>
  <c r="AB55" i="107"/>
  <c r="Z55" i="107"/>
  <c r="W55" i="107"/>
  <c r="U55" i="107"/>
  <c r="R55" i="107"/>
  <c r="P55" i="107"/>
  <c r="M55" i="107"/>
  <c r="K55" i="107"/>
  <c r="H55" i="107"/>
  <c r="F55" i="107"/>
  <c r="DI54" i="107"/>
  <c r="DG54" i="107"/>
  <c r="DD54" i="107"/>
  <c r="DB54" i="107"/>
  <c r="CY54" i="107"/>
  <c r="CW54" i="107"/>
  <c r="CT54" i="107"/>
  <c r="CR54" i="107"/>
  <c r="CO54" i="107"/>
  <c r="CM54" i="107"/>
  <c r="CJ54" i="107"/>
  <c r="CH54" i="107"/>
  <c r="CE54" i="107"/>
  <c r="CC54" i="107"/>
  <c r="BZ54" i="107"/>
  <c r="BX54" i="107"/>
  <c r="BU54" i="107"/>
  <c r="BS54" i="107"/>
  <c r="BP54" i="107"/>
  <c r="BN54" i="107"/>
  <c r="BK54" i="107"/>
  <c r="BI54" i="107"/>
  <c r="BF54" i="107"/>
  <c r="BD54" i="107"/>
  <c r="BA54" i="107"/>
  <c r="AY54" i="107"/>
  <c r="AV54" i="107"/>
  <c r="AT54" i="107"/>
  <c r="AQ54" i="107"/>
  <c r="AO54" i="107"/>
  <c r="AL54" i="107"/>
  <c r="AJ54" i="107"/>
  <c r="AG54" i="107"/>
  <c r="AE54" i="107"/>
  <c r="AB54" i="107"/>
  <c r="Z54" i="107"/>
  <c r="W54" i="107"/>
  <c r="U54" i="107"/>
  <c r="R54" i="107"/>
  <c r="P54" i="107"/>
  <c r="M54" i="107"/>
  <c r="K54" i="107"/>
  <c r="H54" i="107"/>
  <c r="F54" i="107"/>
  <c r="DI53" i="107"/>
  <c r="DG53" i="107"/>
  <c r="DD53" i="107"/>
  <c r="DB53" i="107"/>
  <c r="CY53" i="107"/>
  <c r="CW53" i="107"/>
  <c r="CT53" i="107"/>
  <c r="CR53" i="107"/>
  <c r="CO53" i="107"/>
  <c r="CM53" i="107"/>
  <c r="CJ53" i="107"/>
  <c r="CH53" i="107"/>
  <c r="CE53" i="107"/>
  <c r="CC53" i="107"/>
  <c r="BZ53" i="107"/>
  <c r="BX53" i="107"/>
  <c r="BU53" i="107"/>
  <c r="BS53" i="107"/>
  <c r="BP53" i="107"/>
  <c r="BN53" i="107"/>
  <c r="BK53" i="107"/>
  <c r="BI53" i="107"/>
  <c r="BF53" i="107"/>
  <c r="BD53" i="107"/>
  <c r="BA53" i="107"/>
  <c r="AY53" i="107"/>
  <c r="AV53" i="107"/>
  <c r="AT53" i="107"/>
  <c r="AQ53" i="107"/>
  <c r="AO53" i="107"/>
  <c r="AL53" i="107"/>
  <c r="AJ53" i="107"/>
  <c r="AG53" i="107"/>
  <c r="AE53" i="107"/>
  <c r="AB53" i="107"/>
  <c r="Z53" i="107"/>
  <c r="W53" i="107"/>
  <c r="U53" i="107"/>
  <c r="R53" i="107"/>
  <c r="P53" i="107"/>
  <c r="M53" i="107"/>
  <c r="K53" i="107"/>
  <c r="H53" i="107"/>
  <c r="F53" i="107"/>
  <c r="DI64" i="107"/>
  <c r="DG64" i="107"/>
  <c r="DD64" i="107"/>
  <c r="DB64" i="107"/>
  <c r="CY64" i="107"/>
  <c r="CW64" i="107"/>
  <c r="CT64" i="107"/>
  <c r="CR64" i="107"/>
  <c r="CO64" i="107"/>
  <c r="CM64" i="107"/>
  <c r="CJ64" i="107"/>
  <c r="CH64" i="107"/>
  <c r="CE64" i="107"/>
  <c r="CC64" i="107"/>
  <c r="BZ64" i="107"/>
  <c r="BX64" i="107"/>
  <c r="BU64" i="107"/>
  <c r="BS64" i="107"/>
  <c r="BP64" i="107"/>
  <c r="BN64" i="107"/>
  <c r="Y55" i="107" l="1"/>
  <c r="AI55" i="107"/>
  <c r="BW55" i="107"/>
  <c r="CQ55" i="107"/>
  <c r="CB53" i="107"/>
  <c r="CV53" i="107"/>
  <c r="BM53" i="107"/>
  <c r="CG59" i="107"/>
  <c r="DA59" i="107"/>
  <c r="CV54" i="107"/>
  <c r="J55" i="107"/>
  <c r="AX55" i="107"/>
  <c r="BH55" i="107"/>
  <c r="T57" i="107"/>
  <c r="AD57" i="107"/>
  <c r="BR57" i="107"/>
  <c r="CB57" i="107"/>
  <c r="CQ57" i="107"/>
  <c r="DK57" i="107"/>
  <c r="BM58" i="107"/>
  <c r="CG58" i="107"/>
  <c r="CQ56" i="107"/>
  <c r="DK56" i="107"/>
  <c r="CV57" i="107"/>
  <c r="AX58" i="107"/>
  <c r="AN59" i="107"/>
  <c r="J60" i="107"/>
  <c r="BR60" i="107"/>
  <c r="CL60" i="107"/>
  <c r="T53" i="107"/>
  <c r="T54" i="107"/>
  <c r="AN54" i="107"/>
  <c r="BC54" i="107"/>
  <c r="BM54" i="107"/>
  <c r="DA54" i="107"/>
  <c r="DK54" i="107"/>
  <c r="T55" i="107"/>
  <c r="AN55" i="107"/>
  <c r="O56" i="107"/>
  <c r="AI56" i="107"/>
  <c r="AX56" i="107"/>
  <c r="BH56" i="107"/>
  <c r="CV56" i="107"/>
  <c r="DF56" i="107"/>
  <c r="O57" i="107"/>
  <c r="AI57" i="107"/>
  <c r="DK58" i="107"/>
  <c r="Y59" i="107"/>
  <c r="AX59" i="107"/>
  <c r="CL59" i="107"/>
  <c r="CV59" i="107"/>
  <c r="DK59" i="107"/>
  <c r="O53" i="107"/>
  <c r="BC53" i="107"/>
  <c r="BM57" i="107"/>
  <c r="CG57" i="107"/>
  <c r="DF57" i="107"/>
  <c r="AN58" i="107"/>
  <c r="BC60" i="107"/>
  <c r="BW60" i="107"/>
  <c r="AX53" i="107"/>
  <c r="BR53" i="107"/>
  <c r="CG53" i="107"/>
  <c r="CQ53" i="107"/>
  <c r="Y54" i="107"/>
  <c r="AI54" i="107"/>
  <c r="AX54" i="107"/>
  <c r="BR54" i="107"/>
  <c r="AS55" i="107"/>
  <c r="BM55" i="107"/>
  <c r="CB55" i="107"/>
  <c r="CL55" i="107"/>
  <c r="T56" i="107"/>
  <c r="AD56" i="107"/>
  <c r="AS56" i="107"/>
  <c r="BM56" i="107"/>
  <c r="AI58" i="107"/>
  <c r="BC58" i="107"/>
  <c r="BR58" i="107"/>
  <c r="CB58" i="107"/>
  <c r="J59" i="107"/>
  <c r="T59" i="107"/>
  <c r="AI59" i="107"/>
  <c r="BC59" i="107"/>
  <c r="BW53" i="107"/>
  <c r="AS54" i="107"/>
  <c r="O55" i="107"/>
  <c r="BR55" i="107"/>
  <c r="AN56" i="107"/>
  <c r="J57" i="107"/>
  <c r="CL57" i="107"/>
  <c r="BH58" i="107"/>
  <c r="AD59" i="107"/>
  <c r="DF59" i="107"/>
  <c r="J53" i="107"/>
  <c r="Y53" i="107"/>
  <c r="AN53" i="107"/>
  <c r="CL53" i="107"/>
  <c r="DA53" i="107"/>
  <c r="J54" i="107"/>
  <c r="BH54" i="107"/>
  <c r="BW54" i="107"/>
  <c r="CL54" i="107"/>
  <c r="AD55" i="107"/>
  <c r="CG55" i="107"/>
  <c r="CV55" i="107"/>
  <c r="DK55" i="107"/>
  <c r="BC56" i="107"/>
  <c r="BR56" i="107"/>
  <c r="CG56" i="107"/>
  <c r="Y57" i="107"/>
  <c r="AN57" i="107"/>
  <c r="BC57" i="107"/>
  <c r="DA57" i="107"/>
  <c r="J58" i="107"/>
  <c r="Y58" i="107"/>
  <c r="BW58" i="107"/>
  <c r="CL58" i="107"/>
  <c r="DA58" i="107"/>
  <c r="AS59" i="107"/>
  <c r="BH59" i="107"/>
  <c r="BW59" i="107"/>
  <c r="O60" i="107"/>
  <c r="AD60" i="107"/>
  <c r="CQ60" i="107"/>
  <c r="DF60" i="107"/>
  <c r="AD53" i="107"/>
  <c r="AI53" i="107"/>
  <c r="AS53" i="107"/>
  <c r="BH53" i="107"/>
  <c r="DF53" i="107"/>
  <c r="DK53" i="107"/>
  <c r="O54" i="107"/>
  <c r="AD54" i="107"/>
  <c r="CB54" i="107"/>
  <c r="CG54" i="107"/>
  <c r="CQ54" i="107"/>
  <c r="DF54" i="107"/>
  <c r="BC55" i="107"/>
  <c r="DA55" i="107"/>
  <c r="DF55" i="107"/>
  <c r="J56" i="107"/>
  <c r="Y56" i="107"/>
  <c r="BW56" i="107"/>
  <c r="CB56" i="107"/>
  <c r="CL56" i="107"/>
  <c r="DA56" i="107"/>
  <c r="AS57" i="107"/>
  <c r="AX57" i="107"/>
  <c r="BH57" i="107"/>
  <c r="BW57" i="107"/>
  <c r="O58" i="107"/>
  <c r="T58" i="107"/>
  <c r="AD58" i="107"/>
  <c r="AS58" i="107"/>
  <c r="CQ58" i="107"/>
  <c r="CV58" i="107"/>
  <c r="DF58" i="107"/>
  <c r="O59" i="107"/>
  <c r="BM59" i="107"/>
  <c r="BR59" i="107"/>
  <c r="CB59" i="107"/>
  <c r="CQ59" i="107"/>
  <c r="AI60" i="107"/>
  <c r="AX60" i="107"/>
  <c r="DK60" i="107"/>
  <c r="M64" i="107"/>
  <c r="U64" i="107"/>
  <c r="AG64" i="107"/>
  <c r="AO64" i="107"/>
  <c r="BA64" i="107"/>
  <c r="BI64" i="107"/>
  <c r="H64" i="107"/>
  <c r="P64" i="107"/>
  <c r="AB64" i="107"/>
  <c r="AJ64" i="107"/>
  <c r="AV64" i="107"/>
  <c r="BD64" i="107"/>
  <c r="K64" i="107"/>
  <c r="W64" i="107"/>
  <c r="AE64" i="107"/>
  <c r="AQ64" i="107"/>
  <c r="AY64" i="107"/>
  <c r="BK64" i="107"/>
  <c r="F64" i="107"/>
  <c r="R64" i="107"/>
  <c r="Z64" i="107"/>
  <c r="AL64" i="107"/>
  <c r="AT64" i="107"/>
  <c r="BF64" i="107"/>
  <c r="T60" i="107"/>
  <c r="AN60" i="107"/>
  <c r="BH60" i="107"/>
  <c r="CB60" i="107"/>
  <c r="CV60" i="107"/>
  <c r="Y60" i="107"/>
  <c r="AS60" i="107"/>
  <c r="BM60" i="107"/>
  <c r="CG60" i="107"/>
  <c r="DA60" i="107"/>
  <c r="E33" i="58" l="1"/>
  <c r="E32" i="58"/>
  <c r="E31" i="58"/>
  <c r="E30" i="58"/>
  <c r="E29" i="58"/>
  <c r="E28" i="58"/>
  <c r="E27" i="5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<sst xmlns="http://schemas.openxmlformats.org/spreadsheetml/2006/main" count="1942" uniqueCount="149">
  <si>
    <t>地域課題やニーズに対応した活動の実施</t>
    <phoneticPr fontId="22"/>
  </si>
  <si>
    <t>これまで地域活動に関わりの薄かった住民の参加の促進</t>
    <phoneticPr fontId="22"/>
  </si>
  <si>
    <t>議決機関（総会・運営委員会等）の適正な運営</t>
    <phoneticPr fontId="22"/>
  </si>
  <si>
    <t>会計事務の適正な執行</t>
    <phoneticPr fontId="22"/>
  </si>
  <si>
    <t>多様な媒体による広報活動</t>
    <phoneticPr fontId="22"/>
  </si>
  <si>
    <t>③監事による監査が実施されている。</t>
  </si>
  <si>
    <t>①地域活動に関わりの薄かった住民が参加し、つながりを実感してもらえるよう工夫した取組を実施している。</t>
    <phoneticPr fontId="21"/>
  </si>
  <si>
    <t>②イベント等への参加者に対して、地域活動への参画につなげる取組を行っている。</t>
    <rPh sb="10" eb="11">
      <t>シャ</t>
    </rPh>
    <rPh sb="12" eb="13">
      <t>タイ</t>
    </rPh>
    <rPh sb="16" eb="18">
      <t>チイキ</t>
    </rPh>
    <rPh sb="18" eb="20">
      <t>カツドウ</t>
    </rPh>
    <rPh sb="22" eb="24">
      <t>サンカク</t>
    </rPh>
    <rPh sb="29" eb="31">
      <t>トリクミ</t>
    </rPh>
    <rPh sb="32" eb="33">
      <t>オコナ</t>
    </rPh>
    <phoneticPr fontId="21"/>
  </si>
  <si>
    <t>④地域活動協議会を構成する活動主体内や活動主体間で、取組実施や連携・協働の技術・手法（ノウハウ）が継承され、地域活動協議会内に蓄積されている。（世代間継承等）</t>
    <phoneticPr fontId="21"/>
  </si>
  <si>
    <t>②議決機関の議事録が作成され、活動拠点において閲覧できるようになっている。</t>
    <phoneticPr fontId="21"/>
  </si>
  <si>
    <t>⑤議決機関の構成員の交替等により、地域活動協議会内で運営の方法等が継承され、蓄積されている。（世代間継承等）</t>
    <phoneticPr fontId="21"/>
  </si>
  <si>
    <t>②地域活動協議会の構成団体以外の、さまざまな活動主体との間で、連携・協働して取組を行うことができている。</t>
    <rPh sb="5" eb="8">
      <t>キョウギカイ</t>
    </rPh>
    <phoneticPr fontId="21"/>
  </si>
  <si>
    <t>地域活動協議会を構成する活動主体同士や、地域活動協議会と他の活動主体との連携・協働が促進されている</t>
  </si>
  <si>
    <t>自律度</t>
    <rPh sb="0" eb="2">
      <t>ジリツ</t>
    </rPh>
    <rPh sb="2" eb="3">
      <t>ド</t>
    </rPh>
    <phoneticPr fontId="21"/>
  </si>
  <si>
    <t>Ⅰ地域課題への取組</t>
    <phoneticPr fontId="21"/>
  </si>
  <si>
    <t>地域課題やニーズを把握し、これに対応するために安定継続的に活動が行われている</t>
    <phoneticPr fontId="21"/>
  </si>
  <si>
    <t>基本</t>
    <phoneticPr fontId="21"/>
  </si>
  <si>
    <t>①地域課題やニーズの把握ができている</t>
    <phoneticPr fontId="21"/>
  </si>
  <si>
    <t>②地域の将来像の共有ができている</t>
    <phoneticPr fontId="21"/>
  </si>
  <si>
    <t>③活動区域の全住民を対象に、地域課題やニーズに対応するための活動を実施できている。</t>
    <phoneticPr fontId="21"/>
  </si>
  <si>
    <t>④話し合いにより補助金が適切に活用されている</t>
    <phoneticPr fontId="21"/>
  </si>
  <si>
    <t>⑤地域資源（ヒト、モノ、カネ、情報）が有効に活用され、地域課題の解決が図られている</t>
    <phoneticPr fontId="21"/>
  </si>
  <si>
    <t>発展</t>
    <phoneticPr fontId="21"/>
  </si>
  <si>
    <t>⑥地域資源（ヒト、モノ、カネ、情報）が有効に活用され、継続安定的に地域課題の解決が図られている</t>
    <phoneticPr fontId="21"/>
  </si>
  <si>
    <t>Ⅱつながりの拡充</t>
    <rPh sb="6" eb="8">
      <t>カクジュウ</t>
    </rPh>
    <phoneticPr fontId="22"/>
  </si>
  <si>
    <t>地域活動協議会を構成する活動主体同士の連携・協働（担い手の拡大含む）
【地域活動協議会内部】</t>
    <phoneticPr fontId="22"/>
  </si>
  <si>
    <t>①さまざまな活動主体が地域活動協議会に参画する機会が保障されている。</t>
    <phoneticPr fontId="22"/>
  </si>
  <si>
    <t>②さまざまな活動主体が幅広く参画し、地域活動協議会内部で連携・協働が行われている。</t>
    <phoneticPr fontId="21"/>
  </si>
  <si>
    <t>③新たな活動主体（担い手）の参画に向け、意見交換や話し合いなどの交流をする場を設けるなどの取組を行っている。　</t>
    <phoneticPr fontId="21"/>
  </si>
  <si>
    <t>地域活動協議会と他の活動主体との連携・協働【外部との連携・協働】</t>
    <phoneticPr fontId="21"/>
  </si>
  <si>
    <t>①地域活動協議会の構成団体以外の、さまざまな活動主体との交流の場（意見交換や話し合いなど）に参加し、情報共有している。</t>
    <phoneticPr fontId="22"/>
  </si>
  <si>
    <t>③地域活動協議会の構成団体以外の、さまざまな活動主体とのネットワークにより、連携・協働して取組を継続的に行うことができている。　</t>
    <phoneticPr fontId="21"/>
  </si>
  <si>
    <t>Ⅲ組織運営</t>
    <rPh sb="1" eb="3">
      <t>ソシキ</t>
    </rPh>
    <rPh sb="3" eb="5">
      <t>ウンエイ</t>
    </rPh>
    <phoneticPr fontId="22"/>
  </si>
  <si>
    <t>民主的で開かれた組織運営と会計の透明性が確保されている</t>
    <phoneticPr fontId="21"/>
  </si>
  <si>
    <t>①議決機関（総会・運営委員会等）における選任・決定等が適正に行われ、組織や事業の運営が民主的に行われている。　</t>
    <phoneticPr fontId="21"/>
  </si>
  <si>
    <t>④議決機関の議事録を、地域の広報紙、掲示板などに掲載し、周知している。</t>
    <phoneticPr fontId="21"/>
  </si>
  <si>
    <t>⑥議決機関の議事録を、地域活動協議会が運営する電子広報媒体を活用して閲覧できるようになっている。</t>
    <phoneticPr fontId="21"/>
  </si>
  <si>
    <t>①会計ルール等が作成、共有されている。（会計担当者を置く、支出手続を定める、等）</t>
    <phoneticPr fontId="22"/>
  </si>
  <si>
    <t>②会計に関する帳簿類（帳簿、財産台帳等）が作成され、整備されている。　</t>
    <phoneticPr fontId="22"/>
  </si>
  <si>
    <t>③事業計画書及び事業報告書、会計に関する帳簿類を、活動拠点において閲覧できるようになっている。</t>
    <phoneticPr fontId="22"/>
  </si>
  <si>
    <t>④事業計画書及び収支決算書に関する情報を、地域の広報紙や掲示板などに掲載し、周知している。</t>
    <phoneticPr fontId="21"/>
  </si>
  <si>
    <t>⑤事業計画書及び収支決算書に関する情報を、地域活動協議会が運営する電子広報媒体を活用して閲覧できるようになっている。</t>
    <phoneticPr fontId="21"/>
  </si>
  <si>
    <t>①著作権や個人情報の保護、管理等について理解している広報担当者を置いている。　　</t>
    <phoneticPr fontId="22"/>
  </si>
  <si>
    <t>②活動内容（案内や実施報告等）を地域の広報紙や掲示板などに掲載し、周知している。</t>
    <phoneticPr fontId="22"/>
  </si>
  <si>
    <t>③地域活動協議会が運営する電子広報媒体を活用して、活動内容（案内や実施報告等）の情報発信を行っている。</t>
    <phoneticPr fontId="21"/>
  </si>
  <si>
    <t>④さまざまな活動主体と連携・協働した広報活動ができている（広報経路（ルート）が広がっている）。</t>
    <phoneticPr fontId="21"/>
  </si>
  <si>
    <t>○</t>
    <phoneticPr fontId="21"/>
  </si>
  <si>
    <t>△</t>
    <phoneticPr fontId="21"/>
  </si>
  <si>
    <t>×</t>
    <phoneticPr fontId="21"/>
  </si>
  <si>
    <t>Ａ</t>
    <phoneticPr fontId="21"/>
  </si>
  <si>
    <t>Ｂ</t>
    <phoneticPr fontId="21"/>
  </si>
  <si>
    <t>Ｃ</t>
    <phoneticPr fontId="21"/>
  </si>
  <si>
    <t>点数</t>
    <rPh sb="0" eb="2">
      <t>テンスウ</t>
    </rPh>
    <phoneticPr fontId="21"/>
  </si>
  <si>
    <t>Ａ</t>
  </si>
  <si>
    <t>○</t>
  </si>
  <si>
    <t>Ｂ</t>
  </si>
  <si>
    <t>Ⅰ</t>
    <phoneticPr fontId="21"/>
  </si>
  <si>
    <t>Ⅱ</t>
    <phoneticPr fontId="22"/>
  </si>
  <si>
    <t>Ⅲ</t>
    <phoneticPr fontId="22"/>
  </si>
  <si>
    <t>住民の参加が促進され、地域住民同士のつながりが拡大</t>
    <phoneticPr fontId="21"/>
  </si>
  <si>
    <t>地域課題やニーズを把握し、安定継続的に活動</t>
    <phoneticPr fontId="21"/>
  </si>
  <si>
    <t>民主的で開かれた組織運営と会計の透明性が確保</t>
    <phoneticPr fontId="21"/>
  </si>
  <si>
    <t>構成団体同士や、他の活動主体との連携・協働が促進</t>
    <rPh sb="2" eb="4">
      <t>ダンタイ</t>
    </rPh>
    <phoneticPr fontId="21"/>
  </si>
  <si>
    <t>△</t>
  </si>
  <si>
    <t>×</t>
  </si>
  <si>
    <t>状態</t>
  </si>
  <si>
    <t>Ｃ</t>
  </si>
  <si>
    <t>〇</t>
    <phoneticPr fontId="21"/>
  </si>
  <si>
    <t>　まちづくりセンター等の支援が必要ない状態</t>
    <phoneticPr fontId="21"/>
  </si>
  <si>
    <t>　まちづくりセンター等の支援がしばしば必要な状態</t>
    <phoneticPr fontId="21"/>
  </si>
  <si>
    <t>　まちづくりセンター等の支援が常に必要な状態</t>
    <phoneticPr fontId="21"/>
  </si>
  <si>
    <r>
      <t>　取組イメージの具体的取組が</t>
    </r>
    <r>
      <rPr>
        <u/>
        <sz val="11"/>
        <color theme="1"/>
        <rFont val="ＭＳ Ｐゴシック"/>
        <family val="3"/>
        <charset val="128"/>
        <scheme val="minor"/>
      </rPr>
      <t>実施できている。</t>
    </r>
    <rPh sb="1" eb="3">
      <t>トリクミ</t>
    </rPh>
    <rPh sb="8" eb="11">
      <t>グタイテキ</t>
    </rPh>
    <rPh sb="11" eb="13">
      <t>トリクミ</t>
    </rPh>
    <rPh sb="14" eb="16">
      <t>ジッシ</t>
    </rPh>
    <phoneticPr fontId="21"/>
  </si>
  <si>
    <r>
      <t>　取組イメージの具体的取組に</t>
    </r>
    <r>
      <rPr>
        <u/>
        <sz val="11"/>
        <color theme="1"/>
        <rFont val="ＭＳ Ｐゴシック"/>
        <family val="3"/>
        <charset val="128"/>
        <scheme val="minor"/>
      </rPr>
      <t>着手している。</t>
    </r>
    <rPh sb="14" eb="16">
      <t>チャクシュ</t>
    </rPh>
    <phoneticPr fontId="21"/>
  </si>
  <si>
    <r>
      <t>　取組イメージの具体的取組に</t>
    </r>
    <r>
      <rPr>
        <u/>
        <sz val="11"/>
        <color theme="1"/>
        <rFont val="ＭＳ Ｐゴシック"/>
        <family val="3"/>
        <charset val="128"/>
        <scheme val="minor"/>
      </rPr>
      <t>着手していない。</t>
    </r>
    <rPh sb="14" eb="16">
      <t>チャクシュ</t>
    </rPh>
    <phoneticPr fontId="21"/>
  </si>
  <si>
    <t>２．自律度の指標の考え方</t>
    <rPh sb="9" eb="10">
      <t>カンガ</t>
    </rPh>
    <rPh sb="11" eb="12">
      <t>カタ</t>
    </rPh>
    <phoneticPr fontId="22"/>
  </si>
  <si>
    <t>３．数値化の考え方</t>
    <rPh sb="2" eb="5">
      <t>スウチカ</t>
    </rPh>
    <rPh sb="6" eb="7">
      <t>カンガ</t>
    </rPh>
    <rPh sb="8" eb="9">
      <t>カタ</t>
    </rPh>
    <phoneticPr fontId="21"/>
  </si>
  <si>
    <t>-</t>
  </si>
  <si>
    <t>指標</t>
    <rPh sb="0" eb="2">
      <t>シヒョウ</t>
    </rPh>
    <phoneticPr fontId="21"/>
  </si>
  <si>
    <t>総合点</t>
    <rPh sb="0" eb="2">
      <t>ソウゴウ</t>
    </rPh>
    <rPh sb="2" eb="3">
      <t>テン</t>
    </rPh>
    <phoneticPr fontId="21"/>
  </si>
  <si>
    <t>状態　（まちセンの支援の有無は関係ありません）</t>
    <rPh sb="0" eb="2">
      <t>ジョウタイ</t>
    </rPh>
    <phoneticPr fontId="21"/>
  </si>
  <si>
    <t>小計</t>
    <rPh sb="0" eb="2">
      <t>ショウケイ</t>
    </rPh>
    <phoneticPr fontId="21"/>
  </si>
  <si>
    <t>地域活動協議会を構成する活動主体同士の連携・協働</t>
    <phoneticPr fontId="22"/>
  </si>
  <si>
    <t>地域活動協議会と他の活動主体との連携・協働</t>
    <phoneticPr fontId="21"/>
  </si>
  <si>
    <t>自律度</t>
    <rPh sb="0" eb="2">
      <t>ジリツ</t>
    </rPh>
    <rPh sb="2" eb="3">
      <t>ド</t>
    </rPh>
    <phoneticPr fontId="21"/>
  </si>
  <si>
    <t>―</t>
    <phoneticPr fontId="21"/>
  </si>
  <si>
    <t>イベント等の取組に、これまで地域活動に関わりの薄かった住民の参加が促進され、地域住民同士のつながりが拡大</t>
    <phoneticPr fontId="21"/>
  </si>
  <si>
    <t>選択肢</t>
    <rPh sb="0" eb="3">
      <t>センタクシ</t>
    </rPh>
    <phoneticPr fontId="21"/>
  </si>
  <si>
    <t>―</t>
    <phoneticPr fontId="21"/>
  </si>
  <si>
    <t>プルダウンリスト</t>
    <phoneticPr fontId="21"/>
  </si>
  <si>
    <t>めざす状態</t>
    <phoneticPr fontId="21"/>
  </si>
  <si>
    <t>取組
状態</t>
    <rPh sb="0" eb="2">
      <t>トリクミ</t>
    </rPh>
    <rPh sb="3" eb="5">
      <t>ジョウタイ</t>
    </rPh>
    <phoneticPr fontId="21"/>
  </si>
  <si>
    <t>１．取組状態の考え方</t>
    <rPh sb="2" eb="4">
      <t>トリクミ</t>
    </rPh>
    <rPh sb="4" eb="6">
      <t>ジョウタイ</t>
    </rPh>
    <rPh sb="7" eb="8">
      <t>カンガ</t>
    </rPh>
    <rPh sb="9" eb="10">
      <t>カタ</t>
    </rPh>
    <phoneticPr fontId="21"/>
  </si>
  <si>
    <t>取組状態</t>
    <rPh sb="0" eb="2">
      <t>トリクミ</t>
    </rPh>
    <rPh sb="2" eb="4">
      <t>ジョウタイ</t>
    </rPh>
    <phoneticPr fontId="21"/>
  </si>
  <si>
    <t>―</t>
  </si>
  <si>
    <t>差</t>
    <rPh sb="0" eb="1">
      <t>サ</t>
    </rPh>
    <phoneticPr fontId="21"/>
  </si>
  <si>
    <t>昨年度末</t>
    <rPh sb="0" eb="3">
      <t>サクネンド</t>
    </rPh>
    <rPh sb="3" eb="4">
      <t>マツ</t>
    </rPh>
    <phoneticPr fontId="21"/>
  </si>
  <si>
    <t>めざす状態に
向けた
課題・取組</t>
    <phoneticPr fontId="21"/>
  </si>
  <si>
    <t>前年度比較</t>
    <rPh sb="0" eb="1">
      <t>ゼン</t>
    </rPh>
    <rPh sb="1" eb="3">
      <t>ネンド</t>
    </rPh>
    <rPh sb="3" eb="5">
      <t>ヒカク</t>
    </rPh>
    <phoneticPr fontId="21"/>
  </si>
  <si>
    <t>取組状態・自律度の総合点早見表</t>
    <rPh sb="0" eb="2">
      <t>トリクミ</t>
    </rPh>
    <rPh sb="2" eb="4">
      <t>ジョウタイ</t>
    </rPh>
    <rPh sb="5" eb="7">
      <t>ジリツ</t>
    </rPh>
    <rPh sb="7" eb="8">
      <t>ド</t>
    </rPh>
    <rPh sb="9" eb="11">
      <t>ソウゴウ</t>
    </rPh>
    <rPh sb="11" eb="12">
      <t>テン</t>
    </rPh>
    <rPh sb="12" eb="15">
      <t>ハヤミヒョウ</t>
    </rPh>
    <phoneticPr fontId="21"/>
  </si>
  <si>
    <t>総合点・前年度比較計</t>
    <rPh sb="0" eb="2">
      <t>ソウゴウ</t>
    </rPh>
    <rPh sb="2" eb="3">
      <t>テン</t>
    </rPh>
    <rPh sb="4" eb="5">
      <t>ゼン</t>
    </rPh>
    <phoneticPr fontId="21"/>
  </si>
  <si>
    <t>　※これまでは4段階（◎〇△×）で状態把握していましたが、3段階（〇△×）に変更します。</t>
    <rPh sb="17" eb="19">
      <t>ジョウタイ</t>
    </rPh>
    <phoneticPr fontId="21"/>
  </si>
  <si>
    <t>【考え方】
　地域活動協議会自らが考えて主体的に様々な活動や組織運営を行うことができている状態。
　※ まちづくりセンター等の助言を受けてはならないということではありません。
　　　例）・活動上困ったときなどにスポット的に助言を受ける
　　　　　・新たな事業を行う場合の相談　など</t>
    <rPh sb="1" eb="2">
      <t>カンガ</t>
    </rPh>
    <rPh sb="3" eb="4">
      <t>カタ</t>
    </rPh>
    <rPh sb="91" eb="92">
      <t>レイ</t>
    </rPh>
    <rPh sb="124" eb="125">
      <t>アラ</t>
    </rPh>
    <rPh sb="127" eb="129">
      <t>ジギョウ</t>
    </rPh>
    <rPh sb="130" eb="131">
      <t>オコナ</t>
    </rPh>
    <rPh sb="132" eb="134">
      <t>バアイ</t>
    </rPh>
    <rPh sb="135" eb="137">
      <t>ソウダン</t>
    </rPh>
    <phoneticPr fontId="21"/>
  </si>
  <si>
    <t>【考え方】
　主体的に活動を行う意思はあるが、自らの力だけでは難しい場合があるなど、定期・不定期
　にかかわらず、まちセン等の支援を必要としながら、様々な活動や組織運営を行っている状態。</t>
    <rPh sb="1" eb="2">
      <t>カンガ</t>
    </rPh>
    <rPh sb="3" eb="4">
      <t>カタ</t>
    </rPh>
    <rPh sb="16" eb="18">
      <t>イシ</t>
    </rPh>
    <rPh sb="63" eb="65">
      <t>シエン</t>
    </rPh>
    <phoneticPr fontId="21"/>
  </si>
  <si>
    <t>※取組状態が×の場合、自律度欄は―（ハイフン）としてください。</t>
  </si>
  <si>
    <t>各地活協ごとに「取組状態」と「自立度」をあわせた「総合点」を設定しました。</t>
    <rPh sb="0" eb="1">
      <t>カク</t>
    </rPh>
    <rPh sb="1" eb="3">
      <t>チカツ</t>
    </rPh>
    <rPh sb="3" eb="4">
      <t>キョウ</t>
    </rPh>
    <rPh sb="10" eb="12">
      <t>ジョウタイ</t>
    </rPh>
    <rPh sb="30" eb="32">
      <t>セッテイ</t>
    </rPh>
    <phoneticPr fontId="21"/>
  </si>
  <si>
    <t>※状況把握シート「前年度末比較」の矢印は、この総合点に基づき、表示しています。</t>
    <rPh sb="1" eb="3">
      <t>ジョウキョウ</t>
    </rPh>
    <rPh sb="3" eb="5">
      <t>ハアク</t>
    </rPh>
    <rPh sb="9" eb="12">
      <t>ゼンネンド</t>
    </rPh>
    <rPh sb="12" eb="13">
      <t>マツ</t>
    </rPh>
    <rPh sb="13" eb="15">
      <t>ヒカク</t>
    </rPh>
    <rPh sb="17" eb="19">
      <t>ヤジルシ</t>
    </rPh>
    <rPh sb="23" eb="25">
      <t>ソウゴウ</t>
    </rPh>
    <rPh sb="25" eb="26">
      <t>テン</t>
    </rPh>
    <rPh sb="27" eb="28">
      <t>モト</t>
    </rPh>
    <rPh sb="31" eb="33">
      <t>ヒョウジ</t>
    </rPh>
    <phoneticPr fontId="21"/>
  </si>
  <si>
    <t>○かつA</t>
    <phoneticPr fontId="21"/>
  </si>
  <si>
    <t>No.</t>
    <phoneticPr fontId="21"/>
  </si>
  <si>
    <t>地域活動
協議会名称</t>
    <rPh sb="0" eb="2">
      <t>チイキ</t>
    </rPh>
    <rPh sb="2" eb="4">
      <t>カツドウ</t>
    </rPh>
    <rPh sb="5" eb="8">
      <t>キョウギカイ</t>
    </rPh>
    <rPh sb="8" eb="10">
      <t>メイショウ</t>
    </rPh>
    <phoneticPr fontId="21"/>
  </si>
  <si>
    <t>前年度
総合点</t>
    <rPh sb="0" eb="3">
      <t>ゼンネンド</t>
    </rPh>
    <rPh sb="4" eb="6">
      <t>ソウゴウ</t>
    </rPh>
    <rPh sb="6" eb="7">
      <t>テン</t>
    </rPh>
    <phoneticPr fontId="21"/>
  </si>
  <si>
    <t>全地域
（平均）</t>
    <rPh sb="0" eb="1">
      <t>ゼン</t>
    </rPh>
    <rPh sb="1" eb="3">
      <t>チイキ</t>
    </rPh>
    <rPh sb="5" eb="7">
      <t>ヘイキン</t>
    </rPh>
    <phoneticPr fontId="21"/>
  </si>
  <si>
    <t>【考え方】
　まちセン等の支援がなければ様々な活動や組織運営を行うことができない状態。</t>
    <rPh sb="1" eb="2">
      <t>カンガ</t>
    </rPh>
    <rPh sb="3" eb="4">
      <t>カタ</t>
    </rPh>
    <rPh sb="20" eb="22">
      <t>サマザマ</t>
    </rPh>
    <rPh sb="31" eb="32">
      <t>オコナ</t>
    </rPh>
    <phoneticPr fontId="21"/>
  </si>
  <si>
    <t>地活協ごとの総合点
計算方法</t>
    <rPh sb="0" eb="2">
      <t>チカツ</t>
    </rPh>
    <rPh sb="2" eb="3">
      <t>キョウ</t>
    </rPh>
    <rPh sb="6" eb="8">
      <t>ソウゴウ</t>
    </rPh>
    <rPh sb="8" eb="9">
      <t>テン</t>
    </rPh>
    <rPh sb="10" eb="12">
      <t>ケイサン</t>
    </rPh>
    <rPh sb="12" eb="14">
      <t>ホウホウ</t>
    </rPh>
    <phoneticPr fontId="21"/>
  </si>
  <si>
    <t>〇〇地域活動協議会</t>
    <rPh sb="2" eb="4">
      <t>チイキ</t>
    </rPh>
    <rPh sb="4" eb="6">
      <t>カツドウ</t>
    </rPh>
    <rPh sb="6" eb="9">
      <t>キョウギカイ</t>
    </rPh>
    <phoneticPr fontId="21"/>
  </si>
  <si>
    <t>　※これまで中項目（めざす状態に向けた課題・取組）ごとに自律度を判断していましたが、よりきめ細かく状態把握を行う
　　 ために、小項目（具体的取組）単位に変更します。
　　 評価指標は従来どおり3段階評価とし、判断基準（状態）は小項目単位への変更に伴い修正しています。</t>
    <rPh sb="6" eb="7">
      <t>チュウ</t>
    </rPh>
    <rPh sb="7" eb="9">
      <t>コウモク</t>
    </rPh>
    <rPh sb="28" eb="30">
      <t>ジリツ</t>
    </rPh>
    <rPh sb="30" eb="31">
      <t>ド</t>
    </rPh>
    <rPh sb="32" eb="34">
      <t>ハンダン</t>
    </rPh>
    <rPh sb="46" eb="47">
      <t>コマ</t>
    </rPh>
    <rPh sb="49" eb="51">
      <t>ジョウタイ</t>
    </rPh>
    <rPh sb="51" eb="53">
      <t>ハアク</t>
    </rPh>
    <rPh sb="54" eb="55">
      <t>オコナ</t>
    </rPh>
    <rPh sb="64" eb="65">
      <t>ショウ</t>
    </rPh>
    <rPh sb="74" eb="76">
      <t>タンイ</t>
    </rPh>
    <rPh sb="105" eb="107">
      <t>ハンダン</t>
    </rPh>
    <rPh sb="114" eb="117">
      <t>ショウコウモク</t>
    </rPh>
    <rPh sb="117" eb="119">
      <t>タンイ</t>
    </rPh>
    <rPh sb="121" eb="123">
      <t>ヘンコウ</t>
    </rPh>
    <rPh sb="124" eb="125">
      <t>トモナ</t>
    </rPh>
    <phoneticPr fontId="21"/>
  </si>
  <si>
    <t>※「状況把握」シートに取組状態・自律度を入力結果に基づき自動計算しています。</t>
    <rPh sb="2" eb="4">
      <t>ジョウキョウ</t>
    </rPh>
    <rPh sb="4" eb="6">
      <t>ハアク</t>
    </rPh>
    <rPh sb="11" eb="13">
      <t>トリクミ</t>
    </rPh>
    <rPh sb="13" eb="15">
      <t>ジョウタイ</t>
    </rPh>
    <rPh sb="16" eb="18">
      <t>ジリツ</t>
    </rPh>
    <rPh sb="18" eb="19">
      <t>ド</t>
    </rPh>
    <rPh sb="20" eb="22">
      <t>ニュウリョク</t>
    </rPh>
    <rPh sb="22" eb="24">
      <t>ケッカ</t>
    </rPh>
    <rPh sb="25" eb="26">
      <t>モト</t>
    </rPh>
    <rPh sb="28" eb="30">
      <t>ジドウ</t>
    </rPh>
    <rPh sb="30" eb="32">
      <t>ケイサン</t>
    </rPh>
    <phoneticPr fontId="21"/>
  </si>
  <si>
    <t>指標の考え方</t>
    <rPh sb="0" eb="2">
      <t>シヒョウ</t>
    </rPh>
    <rPh sb="3" eb="4">
      <t>カンガ</t>
    </rPh>
    <rPh sb="5" eb="6">
      <t>カタ</t>
    </rPh>
    <phoneticPr fontId="21"/>
  </si>
  <si>
    <t>総合点（全地域分）</t>
    <rPh sb="0" eb="2">
      <t>ソウゴウ</t>
    </rPh>
    <rPh sb="2" eb="3">
      <t>テン</t>
    </rPh>
    <rPh sb="4" eb="7">
      <t>ゼンチイキ</t>
    </rPh>
    <rPh sb="7" eb="8">
      <t>ブン</t>
    </rPh>
    <phoneticPr fontId="21"/>
  </si>
  <si>
    <t>100点換算</t>
    <rPh sb="3" eb="4">
      <t>テン</t>
    </rPh>
    <rPh sb="4" eb="6">
      <t>カンサン</t>
    </rPh>
    <phoneticPr fontId="21"/>
  </si>
  <si>
    <t>（ガイドライン「めざす状態に向けた課題・取組項目」全７項目の平均）÷15×100</t>
    <rPh sb="25" eb="26">
      <t>ゼン</t>
    </rPh>
    <rPh sb="30" eb="32">
      <t>ヘイキン</t>
    </rPh>
    <phoneticPr fontId="21"/>
  </si>
  <si>
    <t>基本　小計</t>
    <rPh sb="0" eb="2">
      <t>キホン</t>
    </rPh>
    <rPh sb="3" eb="5">
      <t>ショウケイ</t>
    </rPh>
    <phoneticPr fontId="21"/>
  </si>
  <si>
    <t>（基本）　総合点・前年度比較計</t>
    <rPh sb="1" eb="3">
      <t>キホン</t>
    </rPh>
    <rPh sb="5" eb="7">
      <t>ソウゴウ</t>
    </rPh>
    <rPh sb="7" eb="8">
      <t>テン</t>
    </rPh>
    <rPh sb="9" eb="10">
      <t>ゼン</t>
    </rPh>
    <phoneticPr fontId="21"/>
  </si>
  <si>
    <t>期末</t>
    <rPh sb="0" eb="2">
      <t>キマツ</t>
    </rPh>
    <phoneticPr fontId="21"/>
  </si>
  <si>
    <t>（発展）○かつA</t>
    <rPh sb="1" eb="3">
      <t>ハッテン</t>
    </rPh>
    <phoneticPr fontId="21"/>
  </si>
  <si>
    <t>R5　期末</t>
    <rPh sb="3" eb="5">
      <t>キマツ</t>
    </rPh>
    <phoneticPr fontId="21"/>
  </si>
  <si>
    <t>取組状態・自律度の状況把握シート【住吉区】</t>
    <rPh sb="0" eb="2">
      <t>トリクミ</t>
    </rPh>
    <rPh sb="2" eb="4">
      <t>ジョウタイ</t>
    </rPh>
    <rPh sb="5" eb="7">
      <t>ジリツ</t>
    </rPh>
    <rPh sb="7" eb="8">
      <t>ド</t>
    </rPh>
    <rPh sb="9" eb="11">
      <t>ジョウキョウ</t>
    </rPh>
    <rPh sb="11" eb="13">
      <t>ハアク</t>
    </rPh>
    <rPh sb="17" eb="20">
      <t>スミヨシク</t>
    </rPh>
    <phoneticPr fontId="21"/>
  </si>
  <si>
    <t>墨江地域活動協議会</t>
    <phoneticPr fontId="21"/>
  </si>
  <si>
    <t>清水丘地域活動協議会</t>
    <rPh sb="0" eb="3">
      <t>シミズガオカ</t>
    </rPh>
    <rPh sb="3" eb="5">
      <t>チイキ</t>
    </rPh>
    <rPh sb="5" eb="7">
      <t>カツドウ</t>
    </rPh>
    <rPh sb="7" eb="10">
      <t>キョウギカイ</t>
    </rPh>
    <phoneticPr fontId="21"/>
  </si>
  <si>
    <t>おりおの地活協</t>
    <rPh sb="4" eb="6">
      <t>チカツ</t>
    </rPh>
    <rPh sb="6" eb="7">
      <t>キョウ</t>
    </rPh>
    <phoneticPr fontId="21"/>
  </si>
  <si>
    <t>地活協東粉浜</t>
    <rPh sb="0" eb="2">
      <t>チカツ</t>
    </rPh>
    <rPh sb="2" eb="3">
      <t>キョウ</t>
    </rPh>
    <rPh sb="3" eb="6">
      <t>ヒガシコハマ</t>
    </rPh>
    <phoneticPr fontId="21"/>
  </si>
  <si>
    <t>住吉連合地域活動協議会</t>
    <rPh sb="0" eb="2">
      <t>スミヨシ</t>
    </rPh>
    <rPh sb="2" eb="4">
      <t>レンゴウ</t>
    </rPh>
    <rPh sb="4" eb="6">
      <t>チイキ</t>
    </rPh>
    <rPh sb="6" eb="8">
      <t>カツドウ</t>
    </rPh>
    <rPh sb="8" eb="11">
      <t>キョウギカイ</t>
    </rPh>
    <phoneticPr fontId="21"/>
  </si>
  <si>
    <t>長居地域活動協議会</t>
    <phoneticPr fontId="21"/>
  </si>
  <si>
    <t>依羅地域活動協議会</t>
    <phoneticPr fontId="21"/>
  </si>
  <si>
    <t>南住吉連合地域活動協議会</t>
    <rPh sb="0" eb="1">
      <t>ミナミ</t>
    </rPh>
    <rPh sb="1" eb="3">
      <t>スミヨシ</t>
    </rPh>
    <rPh sb="3" eb="5">
      <t>レンゴウ</t>
    </rPh>
    <rPh sb="5" eb="7">
      <t>チイキ</t>
    </rPh>
    <rPh sb="7" eb="9">
      <t>カツドウ</t>
    </rPh>
    <rPh sb="9" eb="12">
      <t>キョウギカイ</t>
    </rPh>
    <phoneticPr fontId="21"/>
  </si>
  <si>
    <t>山之内スマイル協議会</t>
    <phoneticPr fontId="21"/>
  </si>
  <si>
    <t>苅田地域活動協議会</t>
    <phoneticPr fontId="21"/>
  </si>
  <si>
    <t>苅田南地域活動協議会</t>
    <rPh sb="0" eb="2">
      <t>カリタ</t>
    </rPh>
    <rPh sb="2" eb="3">
      <t>ミナミ</t>
    </rPh>
    <rPh sb="3" eb="5">
      <t>チイキ</t>
    </rPh>
    <rPh sb="5" eb="7">
      <t>カツドウ</t>
    </rPh>
    <rPh sb="7" eb="10">
      <t>キョウギカイ</t>
    </rPh>
    <phoneticPr fontId="21"/>
  </si>
  <si>
    <t>苅田北ほほえみ協議会</t>
    <rPh sb="0" eb="2">
      <t>カリタ</t>
    </rPh>
    <rPh sb="2" eb="3">
      <t>キタ</t>
    </rPh>
    <rPh sb="7" eb="10">
      <t>キョウギカイ</t>
    </rPh>
    <phoneticPr fontId="21"/>
  </si>
  <si>
    <t>（基本）総合点</t>
    <rPh sb="4" eb="6">
      <t>ソウゴウ</t>
    </rPh>
    <rPh sb="6" eb="7">
      <t>テン</t>
    </rPh>
    <phoneticPr fontId="21"/>
  </si>
  <si>
    <t>R4期末</t>
    <rPh sb="2" eb="4">
      <t>キマツ</t>
    </rPh>
    <phoneticPr fontId="21"/>
  </si>
  <si>
    <t>R5期末</t>
    <rPh sb="2" eb="4">
      <t>キマツ</t>
    </rPh>
    <phoneticPr fontId="21"/>
  </si>
  <si>
    <t>（基本）〇かつA数</t>
    <rPh sb="1" eb="3">
      <t>キホン</t>
    </rPh>
    <rPh sb="8" eb="9">
      <t>スウ</t>
    </rPh>
    <phoneticPr fontId="21"/>
  </si>
  <si>
    <t>（必須）○かつＡ数</t>
    <rPh sb="1" eb="3">
      <t>ヒッス</t>
    </rPh>
    <rPh sb="8" eb="9">
      <t>スウ</t>
    </rPh>
    <phoneticPr fontId="21"/>
  </si>
  <si>
    <t>R6</t>
    <phoneticPr fontId="21"/>
  </si>
  <si>
    <t>今年度
総合点</t>
    <rPh sb="0" eb="3">
      <t>コンネンド</t>
    </rPh>
    <rPh sb="4" eb="6">
      <t>ソウゴウ</t>
    </rPh>
    <rPh sb="6" eb="7">
      <t>テン</t>
    </rPh>
    <phoneticPr fontId="21"/>
  </si>
  <si>
    <t>R6
○A地域の割合</t>
    <rPh sb="5" eb="7">
      <t>チイキ</t>
    </rPh>
    <rPh sb="8" eb="10">
      <t>ワリアイ</t>
    </rPh>
    <phoneticPr fontId="21"/>
  </si>
  <si>
    <t>R6
総合点平均</t>
    <rPh sb="3" eb="6">
      <t>ソウゴウテン</t>
    </rPh>
    <rPh sb="6" eb="8">
      <t>ヘイキン</t>
    </rPh>
    <phoneticPr fontId="21"/>
  </si>
  <si>
    <r>
      <t xml:space="preserve">具体的取組
</t>
    </r>
    <r>
      <rPr>
        <sz val="6"/>
        <color theme="1"/>
        <rFont val="Meiryo UI"/>
        <family val="3"/>
        <charset val="128"/>
      </rPr>
      <t>※　黄色の網掛けの項目は、令和４年７月25日　くらし・安全・防災部会
「地域活動協議会のめざす状態とまちづくりセンター等による効果的な支援について」中の参考モデルで示す
「地活協の土台として自律的に実施すべき基本的な事項」です。</t>
    </r>
    <phoneticPr fontId="21"/>
  </si>
  <si>
    <t>全地域
合計点</t>
    <rPh sb="0" eb="3">
      <t>ゼンチイキ</t>
    </rPh>
    <rPh sb="4" eb="6">
      <t>ゴウケイ</t>
    </rPh>
    <rPh sb="6" eb="7">
      <t>テン</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</si>
</sst>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_ ;[Red]\-0\ "/>
    <numFmt numFmtId="178" formatCode="0.0%"/>
  </numFmts>
  <fonts count="38"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0"/>
      <color theme="1"/>
      <name val="Meiryo UI"/>
      <family val="3"/>
      <charset val="128"/>
    </font>
    <font>
      <sz val="11"/>
      <color theme="1"/>
      <name val="Meiryo UI"/>
      <family val="3"/>
      <charset val="128"/>
    </font>
    <font>
      <sz val="8"/>
      <color theme="1"/>
      <name val="Meiryo UI"/>
      <family val="3"/>
      <charset val="128"/>
    </font>
    <font>
      <u/>
      <sz val="11"/>
      <color theme="1"/>
      <name val="ＭＳ Ｐゴシック"/>
      <family val="3"/>
      <charset val="128"/>
      <scheme val="minor"/>
    </font>
    <font>
      <b/>
      <sz val="14"/>
      <color theme="1"/>
      <name val="ＭＳ Ｐゴシック"/>
      <family val="3"/>
      <charset val="128"/>
      <scheme val="minor"/>
    </font>
    <font>
      <sz val="11"/>
      <color theme="1"/>
      <name val="ＭＳ Ｐゴシック"/>
      <family val="3"/>
      <charset val="128"/>
      <scheme val="minor"/>
    </font>
    <font>
      <sz val="6"/>
      <color theme="1"/>
      <name val="Meiryo UI"/>
      <family val="3"/>
      <charset val="128"/>
    </font>
    <font>
      <sz val="16"/>
      <color theme="1"/>
      <name val="Meiryo UI"/>
      <family val="3"/>
      <charset val="128"/>
    </font>
    <font>
      <b/>
      <sz val="11"/>
      <color theme="1"/>
      <name val="ＭＳ Ｐゴシック"/>
      <family val="3"/>
      <charset val="128"/>
      <scheme val="minor"/>
    </font>
    <font>
      <sz val="9"/>
      <color theme="1"/>
      <name val="ＭＳ Ｐゴシック"/>
      <family val="3"/>
      <charset val="128"/>
      <scheme val="minor"/>
    </font>
    <font>
      <b/>
      <sz val="11"/>
      <color theme="0"/>
      <name val="ＭＳ Ｐゴシック"/>
      <family val="3"/>
      <charset val="128"/>
      <scheme val="minor"/>
    </font>
    <font>
      <sz val="11"/>
      <name val="ＭＳ Ｐゴシック"/>
      <family val="3"/>
      <charset val="128"/>
      <scheme val="minor"/>
    </font>
    <font>
      <sz val="10"/>
      <color theme="1"/>
      <name val="ＭＳ Ｐゴシック"/>
      <family val="2"/>
      <scheme val="minor"/>
    </font>
    <font>
      <sz val="11"/>
      <color theme="1"/>
      <name val="ＭＳ Ｐゴシック"/>
      <family val="2"/>
      <scheme val="minor"/>
    </font>
    <font>
      <sz val="8"/>
      <color rgb="FFFF0000"/>
      <name val="Meiryo UI"/>
      <family val="3"/>
      <charset val="128"/>
    </font>
  </fonts>
  <fills count="10">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3" tint="0.39997558519241921"/>
        <bgColor indexed="64"/>
      </patternFill>
    </fill>
    <fill>
      <patternFill patternType="solid">
        <fgColor theme="7" tint="0.79998168889431442"/>
        <bgColor indexed="64"/>
      </patternFill>
    </fill>
    <fill>
      <patternFill patternType="solid">
        <fgColor rgb="FF0070C0"/>
        <bgColor indexed="64"/>
      </patternFill>
    </fill>
    <fill>
      <patternFill patternType="solid">
        <fgColor rgb="FF7030A0"/>
        <bgColor indexed="64"/>
      </patternFill>
    </fill>
    <fill>
      <patternFill patternType="solid">
        <fgColor theme="8" tint="0.39997558519241921"/>
        <bgColor indexed="64"/>
      </patternFill>
    </fill>
    <fill>
      <patternFill patternType="solid">
        <fgColor rgb="FFFFFF66"/>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top/>
      <bottom style="thin">
        <color indexed="64"/>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bottom style="thin">
        <color indexed="64"/>
      </bottom>
      <diagonal/>
    </border>
    <border>
      <left/>
      <right style="thin">
        <color indexed="64"/>
      </right>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dotted">
        <color indexed="64"/>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diagonal/>
    </border>
    <border diagonalUp="1">
      <left style="thin">
        <color indexed="64"/>
      </left>
      <right style="thin">
        <color indexed="64"/>
      </right>
      <top style="thin">
        <color indexed="64"/>
      </top>
      <bottom style="thin">
        <color indexed="64"/>
      </bottom>
      <diagonal style="thin">
        <color auto="1"/>
      </diagonal>
    </border>
  </borders>
  <cellStyleXfs count="55">
    <xf numFmtId="0" fontId="0" fillId="0" borderId="0"/>
    <xf numFmtId="0" fontId="20" fillId="0" borderId="0">
      <alignment vertical="center"/>
    </xf>
    <xf numFmtId="0" fontId="19" fillId="0" borderId="0">
      <alignment vertical="center"/>
    </xf>
    <xf numFmtId="0" fontId="18" fillId="0" borderId="0">
      <alignment vertical="center"/>
    </xf>
    <xf numFmtId="0" fontId="18" fillId="0" borderId="0">
      <alignment vertical="center"/>
    </xf>
    <xf numFmtId="0" fontId="17" fillId="0" borderId="0">
      <alignment vertical="center"/>
    </xf>
    <xf numFmtId="0" fontId="16" fillId="0" borderId="0">
      <alignment vertical="center"/>
    </xf>
    <xf numFmtId="0" fontId="28" fillId="0" borderId="0"/>
    <xf numFmtId="0" fontId="28" fillId="0" borderId="0">
      <alignment vertical="center"/>
    </xf>
    <xf numFmtId="0" fontId="15" fillId="0" borderId="0">
      <alignment vertical="center"/>
    </xf>
    <xf numFmtId="9" fontId="36" fillId="0" borderId="0" applyFont="0" applyFill="0" applyBorder="0" applyAlignment="0" applyProtection="0">
      <alignment vertical="center"/>
    </xf>
    <xf numFmtId="0" fontId="14" fillId="0" borderId="0">
      <alignment vertical="center"/>
    </xf>
    <xf numFmtId="0" fontId="36" fillId="0" borderId="0"/>
    <xf numFmtId="0" fontId="14" fillId="0" borderId="0">
      <alignment vertical="center"/>
    </xf>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9" fontId="28"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201">
    <xf numFmtId="0" fontId="0" fillId="0" borderId="0" xfId="0"/>
    <xf numFmtId="0" fontId="25" fillId="0" borderId="0" xfId="1" applyFont="1" applyAlignment="1">
      <alignment vertical="center" wrapText="1"/>
    </xf>
    <xf numFmtId="0" fontId="25" fillId="0" borderId="1" xfId="1" applyFont="1" applyBorder="1" applyAlignment="1">
      <alignment horizontal="center" vertical="center" wrapText="1"/>
    </xf>
    <xf numFmtId="0" fontId="24" fillId="0" borderId="1" xfId="0" applyFont="1" applyBorder="1" applyAlignment="1">
      <alignment horizontal="center" vertical="center"/>
    </xf>
    <xf numFmtId="0" fontId="0" fillId="0" borderId="8" xfId="0" applyBorder="1"/>
    <xf numFmtId="0" fontId="24" fillId="2" borderId="1" xfId="0" applyFont="1" applyFill="1" applyBorder="1" applyAlignment="1">
      <alignment horizontal="center" vertical="center"/>
    </xf>
    <xf numFmtId="0" fontId="28" fillId="0" borderId="1" xfId="0" applyFont="1" applyBorder="1" applyAlignment="1">
      <alignment horizontal="center" vertical="center"/>
    </xf>
    <xf numFmtId="0" fontId="28" fillId="0" borderId="0" xfId="0" applyFont="1"/>
    <xf numFmtId="0" fontId="28" fillId="0" borderId="1" xfId="1" applyFont="1" applyBorder="1" applyAlignment="1">
      <alignment horizontal="center" vertical="center" wrapText="1"/>
    </xf>
    <xf numFmtId="0" fontId="28" fillId="0" borderId="0" xfId="0" applyFont="1" applyAlignment="1">
      <alignment horizontal="left" vertical="center"/>
    </xf>
    <xf numFmtId="0" fontId="0" fillId="2" borderId="1" xfId="0" applyFill="1" applyBorder="1" applyAlignment="1">
      <alignment horizontal="center" vertical="center"/>
    </xf>
    <xf numFmtId="0" fontId="0" fillId="0" borderId="0" xfId="0" applyAlignment="1">
      <alignment vertical="center"/>
    </xf>
    <xf numFmtId="0" fontId="0" fillId="2" borderId="1" xfId="0" applyFill="1" applyBorder="1" applyAlignment="1">
      <alignment horizontal="center" vertical="center" wrapText="1"/>
    </xf>
    <xf numFmtId="0" fontId="0" fillId="2" borderId="19" xfId="0" applyFill="1" applyBorder="1" applyAlignment="1">
      <alignment vertical="center"/>
    </xf>
    <xf numFmtId="0" fontId="35" fillId="2" borderId="20" xfId="0" applyFont="1" applyFill="1" applyBorder="1" applyAlignment="1">
      <alignment vertical="center" wrapText="1"/>
    </xf>
    <xf numFmtId="0" fontId="25" fillId="0" borderId="14" xfId="0" applyFont="1" applyBorder="1" applyAlignment="1" applyProtection="1">
      <alignment horizontal="center" vertical="center"/>
      <protection locked="0"/>
    </xf>
    <xf numFmtId="0" fontId="25" fillId="0" borderId="17" xfId="0" applyFont="1" applyBorder="1" applyAlignment="1" applyProtection="1">
      <alignment horizontal="center" vertical="center"/>
      <protection locked="0"/>
    </xf>
    <xf numFmtId="0" fontId="24" fillId="0" borderId="8" xfId="0" applyFont="1" applyBorder="1" applyAlignment="1">
      <alignment vertical="center"/>
    </xf>
    <xf numFmtId="0" fontId="25" fillId="0" borderId="0" xfId="0" applyFont="1" applyAlignment="1">
      <alignment vertical="center"/>
    </xf>
    <xf numFmtId="0" fontId="25" fillId="2" borderId="1" xfId="0" applyFont="1" applyFill="1" applyBorder="1" applyAlignment="1">
      <alignment horizontal="center" vertical="center" textRotation="255" wrapText="1"/>
    </xf>
    <xf numFmtId="0" fontId="25" fillId="2" borderId="1" xfId="0" applyFont="1" applyFill="1" applyBorder="1" applyAlignment="1">
      <alignment horizontal="center" vertical="center" textRotation="255"/>
    </xf>
    <xf numFmtId="0" fontId="25" fillId="8" borderId="1" xfId="0" applyFont="1" applyFill="1" applyBorder="1" applyAlignment="1">
      <alignment horizontal="center" vertical="center" textRotation="255" wrapText="1"/>
    </xf>
    <xf numFmtId="0" fontId="25" fillId="8" borderId="1" xfId="0" applyFont="1" applyFill="1" applyBorder="1" applyAlignment="1">
      <alignment horizontal="center" vertical="center" textRotation="255"/>
    </xf>
    <xf numFmtId="0" fontId="25" fillId="8" borderId="1" xfId="0" applyFont="1" applyFill="1" applyBorder="1" applyAlignment="1">
      <alignment vertical="center" textRotation="255"/>
    </xf>
    <xf numFmtId="0" fontId="25" fillId="0" borderId="0" xfId="0" applyFont="1" applyAlignment="1">
      <alignment horizontal="center" vertical="center"/>
    </xf>
    <xf numFmtId="0" fontId="25" fillId="0" borderId="1" xfId="0" applyFont="1" applyBorder="1" applyAlignment="1">
      <alignment horizontal="center" vertical="center" wrapText="1"/>
    </xf>
    <xf numFmtId="177" fontId="30" fillId="0" borderId="13" xfId="0" applyNumberFormat="1" applyFont="1" applyBorder="1" applyAlignment="1">
      <alignment vertical="center"/>
    </xf>
    <xf numFmtId="177" fontId="30" fillId="0" borderId="21" xfId="0" applyNumberFormat="1" applyFont="1" applyBorder="1" applyAlignment="1">
      <alignment vertical="center"/>
    </xf>
    <xf numFmtId="0" fontId="25" fillId="0" borderId="13" xfId="0" applyFont="1" applyBorder="1" applyAlignment="1" applyProtection="1">
      <alignment horizontal="center" vertical="center"/>
      <protection locked="0"/>
    </xf>
    <xf numFmtId="49" fontId="25" fillId="0" borderId="5" xfId="0" applyNumberFormat="1" applyFont="1" applyBorder="1" applyAlignment="1">
      <alignment horizontal="center" vertical="center" wrapText="1"/>
    </xf>
    <xf numFmtId="1" fontId="30" fillId="0" borderId="3" xfId="0" applyNumberFormat="1" applyFont="1" applyBorder="1" applyAlignment="1">
      <alignment vertical="center"/>
    </xf>
    <xf numFmtId="176" fontId="25" fillId="0" borderId="0" xfId="0" applyNumberFormat="1" applyFont="1" applyAlignment="1">
      <alignment horizontal="center" vertical="center"/>
    </xf>
    <xf numFmtId="1" fontId="30" fillId="0" borderId="0" xfId="0" applyNumberFormat="1" applyFont="1" applyAlignment="1">
      <alignment vertical="center"/>
    </xf>
    <xf numFmtId="1" fontId="25" fillId="0" borderId="13" xfId="0" applyNumberFormat="1" applyFont="1" applyBorder="1" applyAlignment="1">
      <alignment horizontal="center" vertical="center"/>
    </xf>
    <xf numFmtId="0" fontId="25" fillId="0" borderId="0" xfId="0" applyFont="1" applyAlignment="1">
      <alignment horizontal="right" vertical="center"/>
    </xf>
    <xf numFmtId="0" fontId="25" fillId="0" borderId="13" xfId="0" applyFont="1" applyBorder="1" applyAlignment="1">
      <alignment vertical="center"/>
    </xf>
    <xf numFmtId="0" fontId="25" fillId="0" borderId="0" xfId="0" applyFont="1" applyAlignment="1">
      <alignment horizontal="center" vertical="center" wrapText="1"/>
    </xf>
    <xf numFmtId="0" fontId="25" fillId="0" borderId="12" xfId="0" applyFont="1" applyBorder="1" applyAlignment="1">
      <alignment vertical="center"/>
    </xf>
    <xf numFmtId="0" fontId="25" fillId="0" borderId="28" xfId="0" applyFont="1" applyBorder="1" applyAlignment="1">
      <alignment vertical="center"/>
    </xf>
    <xf numFmtId="0" fontId="25" fillId="0" borderId="1" xfId="0" applyFont="1" applyBorder="1" applyAlignment="1">
      <alignment horizontal="right" vertical="center"/>
    </xf>
    <xf numFmtId="0" fontId="25" fillId="0" borderId="3" xfId="0" applyFont="1" applyBorder="1" applyAlignment="1">
      <alignment vertical="center"/>
    </xf>
    <xf numFmtId="0" fontId="28" fillId="0" borderId="0" xfId="22" applyFont="1">
      <alignment vertical="center"/>
    </xf>
    <xf numFmtId="0" fontId="27" fillId="0" borderId="0" xfId="22" applyFont="1">
      <alignment vertical="center"/>
    </xf>
    <xf numFmtId="0" fontId="33" fillId="6" borderId="1" xfId="22" applyFont="1" applyFill="1" applyBorder="1" applyAlignment="1">
      <alignment horizontal="center" vertical="center" wrapText="1"/>
    </xf>
    <xf numFmtId="0" fontId="31" fillId="2" borderId="1" xfId="22" applyFont="1" applyFill="1" applyBorder="1" applyAlignment="1">
      <alignment horizontal="center" vertical="center"/>
    </xf>
    <xf numFmtId="0" fontId="31" fillId="2" borderId="5" xfId="22" applyFont="1" applyFill="1" applyBorder="1" applyAlignment="1">
      <alignment horizontal="center" vertical="center"/>
    </xf>
    <xf numFmtId="0" fontId="33" fillId="7" borderId="1" xfId="22" applyFont="1" applyFill="1" applyBorder="1" applyAlignment="1">
      <alignment horizontal="center" vertical="center" wrapText="1"/>
    </xf>
    <xf numFmtId="0" fontId="28" fillId="0" borderId="0" xfId="22" applyFont="1" applyAlignment="1">
      <alignment horizontal="left" vertical="center" wrapText="1"/>
    </xf>
    <xf numFmtId="0" fontId="28" fillId="3" borderId="1" xfId="22" applyFont="1" applyFill="1" applyBorder="1" applyAlignment="1">
      <alignment horizontal="center" vertical="center" wrapText="1"/>
    </xf>
    <xf numFmtId="0" fontId="28" fillId="3" borderId="4" xfId="22" applyFont="1" applyFill="1" applyBorder="1" applyAlignment="1">
      <alignment horizontal="center" vertical="center"/>
    </xf>
    <xf numFmtId="0" fontId="28" fillId="3" borderId="1" xfId="22" applyFont="1" applyFill="1" applyBorder="1" applyAlignment="1">
      <alignment horizontal="center" vertical="center"/>
    </xf>
    <xf numFmtId="0" fontId="31" fillId="0" borderId="1" xfId="22" applyFont="1" applyBorder="1" applyAlignment="1">
      <alignment horizontal="center" vertical="center"/>
    </xf>
    <xf numFmtId="0" fontId="31" fillId="0" borderId="4" xfId="22" applyFont="1" applyBorder="1" applyAlignment="1">
      <alignment horizontal="center" vertical="center"/>
    </xf>
    <xf numFmtId="1" fontId="28" fillId="0" borderId="4" xfId="22" applyNumberFormat="1" applyFont="1" applyBorder="1">
      <alignment vertical="center"/>
    </xf>
    <xf numFmtId="0" fontId="28" fillId="0" borderId="3" xfId="22" applyFont="1" applyBorder="1">
      <alignment vertical="center"/>
    </xf>
    <xf numFmtId="1" fontId="28" fillId="0" borderId="1" xfId="22" applyNumberFormat="1" applyFont="1" applyBorder="1">
      <alignment vertical="center"/>
    </xf>
    <xf numFmtId="0" fontId="28" fillId="0" borderId="0" xfId="22" applyFont="1" applyAlignment="1">
      <alignment vertical="center" wrapText="1"/>
    </xf>
    <xf numFmtId="0" fontId="28" fillId="0" borderId="0" xfId="23" applyFont="1" applyAlignment="1">
      <alignment vertical="center" wrapText="1"/>
    </xf>
    <xf numFmtId="0" fontId="28" fillId="0" borderId="0" xfId="23" applyFont="1" applyAlignment="1">
      <alignment horizontal="left" vertical="center" wrapText="1"/>
    </xf>
    <xf numFmtId="0" fontId="25" fillId="9" borderId="14" xfId="0" applyFont="1" applyFill="1" applyBorder="1" applyAlignment="1" applyProtection="1">
      <alignment horizontal="center" vertical="center"/>
      <protection locked="0"/>
    </xf>
    <xf numFmtId="0" fontId="25" fillId="9" borderId="17" xfId="0" applyFont="1" applyFill="1" applyBorder="1" applyAlignment="1" applyProtection="1">
      <alignment horizontal="center" vertical="center"/>
      <protection locked="0"/>
    </xf>
    <xf numFmtId="177" fontId="30" fillId="9" borderId="13" xfId="0" applyNumberFormat="1" applyFont="1" applyFill="1" applyBorder="1" applyAlignment="1">
      <alignment vertical="center"/>
    </xf>
    <xf numFmtId="0" fontId="25" fillId="9" borderId="23" xfId="0" applyFont="1" applyFill="1" applyBorder="1" applyAlignment="1" applyProtection="1">
      <alignment horizontal="center" vertical="center"/>
      <protection locked="0"/>
    </xf>
    <xf numFmtId="177" fontId="30" fillId="9" borderId="21" xfId="0" applyNumberFormat="1" applyFont="1" applyFill="1" applyBorder="1" applyAlignment="1">
      <alignment vertical="center"/>
    </xf>
    <xf numFmtId="0" fontId="25" fillId="9" borderId="13" xfId="0" applyFont="1" applyFill="1" applyBorder="1" applyAlignment="1" applyProtection="1">
      <alignment horizontal="center" vertical="center"/>
      <protection locked="0"/>
    </xf>
    <xf numFmtId="49" fontId="25" fillId="9" borderId="9" xfId="53" applyNumberFormat="1" applyFont="1" applyFill="1" applyBorder="1" applyAlignment="1">
      <alignment horizontal="left" vertical="center" wrapText="1"/>
    </xf>
    <xf numFmtId="49" fontId="25" fillId="9" borderId="4" xfId="53" applyNumberFormat="1" applyFont="1" applyFill="1" applyBorder="1" applyAlignment="1">
      <alignment horizontal="left" vertical="center" wrapText="1"/>
    </xf>
    <xf numFmtId="49" fontId="25" fillId="0" borderId="4" xfId="53" applyNumberFormat="1" applyFont="1" applyBorder="1" applyAlignment="1">
      <alignment horizontal="left" vertical="center" wrapText="1"/>
    </xf>
    <xf numFmtId="0" fontId="25" fillId="4" borderId="1" xfId="53" applyFont="1" applyFill="1" applyBorder="1" applyAlignment="1">
      <alignment horizontal="center" vertical="center" wrapText="1"/>
    </xf>
    <xf numFmtId="0" fontId="25" fillId="2" borderId="1" xfId="53" applyFont="1" applyFill="1" applyBorder="1" applyAlignment="1">
      <alignment horizontal="center" vertical="center" wrapText="1"/>
    </xf>
    <xf numFmtId="49" fontId="25" fillId="0" borderId="4" xfId="53" applyNumberFormat="1" applyFont="1" applyBorder="1" applyAlignment="1">
      <alignment vertical="center" wrapText="1"/>
    </xf>
    <xf numFmtId="49" fontId="25" fillId="9" borderId="4" xfId="53" applyNumberFormat="1" applyFont="1" applyFill="1" applyBorder="1" applyAlignment="1">
      <alignment vertical="center" wrapText="1"/>
    </xf>
    <xf numFmtId="0" fontId="25" fillId="0" borderId="5" xfId="53" applyFont="1" applyBorder="1" applyAlignment="1">
      <alignment horizontal="center" vertical="center" wrapText="1"/>
    </xf>
    <xf numFmtId="0" fontId="29" fillId="0" borderId="5" xfId="53" applyFont="1" applyBorder="1" applyAlignment="1">
      <alignment horizontal="left" vertical="center" wrapText="1"/>
    </xf>
    <xf numFmtId="0" fontId="25" fillId="3" borderId="1" xfId="53" applyFont="1" applyFill="1" applyBorder="1" applyAlignment="1">
      <alignment vertical="center" wrapText="1"/>
    </xf>
    <xf numFmtId="0" fontId="29" fillId="3" borderId="1" xfId="53" applyFont="1" applyFill="1" applyBorder="1" applyAlignment="1">
      <alignment horizontal="left" vertical="center" wrapText="1"/>
    </xf>
    <xf numFmtId="49" fontId="29" fillId="0" borderId="1" xfId="53" applyNumberFormat="1" applyFont="1" applyBorder="1" applyAlignment="1">
      <alignment horizontal="left" vertical="center" wrapText="1"/>
    </xf>
    <xf numFmtId="49" fontId="29" fillId="3" borderId="1" xfId="53" applyNumberFormat="1" applyFont="1" applyFill="1" applyBorder="1" applyAlignment="1">
      <alignment horizontal="left" vertical="center" wrapText="1"/>
    </xf>
    <xf numFmtId="0" fontId="25" fillId="0" borderId="1" xfId="53" applyFont="1" applyBorder="1" applyAlignment="1">
      <alignment vertical="center" wrapText="1"/>
    </xf>
    <xf numFmtId="0" fontId="25" fillId="0" borderId="0" xfId="53" applyFont="1" applyAlignment="1">
      <alignment horizontal="center" vertical="center" wrapText="1"/>
    </xf>
    <xf numFmtId="49" fontId="25" fillId="0" borderId="0" xfId="53" applyNumberFormat="1" applyFont="1" applyAlignment="1">
      <alignment vertical="center" wrapText="1"/>
    </xf>
    <xf numFmtId="0" fontId="25" fillId="0" borderId="0" xfId="53" applyFont="1" applyAlignment="1">
      <alignment horizontal="right" vertical="center" wrapText="1"/>
    </xf>
    <xf numFmtId="0" fontId="25" fillId="0" borderId="0" xfId="53" applyFont="1" applyAlignment="1">
      <alignment vertical="center" textRotation="255" wrapText="1"/>
    </xf>
    <xf numFmtId="0" fontId="25" fillId="0" borderId="0" xfId="53" applyFont="1" applyAlignment="1">
      <alignment vertical="center" wrapText="1"/>
    </xf>
    <xf numFmtId="176" fontId="25" fillId="0" borderId="1" xfId="0" applyNumberFormat="1" applyFont="1" applyBorder="1" applyAlignment="1">
      <alignment vertical="center"/>
    </xf>
    <xf numFmtId="178" fontId="25" fillId="0" borderId="1" xfId="10" applyNumberFormat="1" applyFont="1" applyFill="1" applyBorder="1" applyAlignment="1">
      <alignment vertical="center"/>
    </xf>
    <xf numFmtId="0" fontId="25" fillId="0" borderId="1" xfId="0" applyFont="1" applyBorder="1" applyAlignment="1">
      <alignment horizontal="left" vertical="center"/>
    </xf>
    <xf numFmtId="1" fontId="0" fillId="0" borderId="19" xfId="0" applyNumberFormat="1" applyBorder="1" applyAlignment="1">
      <alignment horizontal="right" vertical="center"/>
    </xf>
    <xf numFmtId="1" fontId="0" fillId="0" borderId="20" xfId="0" applyNumberFormat="1" applyBorder="1" applyAlignment="1">
      <alignment horizontal="right" vertical="center"/>
    </xf>
    <xf numFmtId="0" fontId="0" fillId="2" borderId="20" xfId="0" applyFill="1" applyBorder="1" applyAlignment="1">
      <alignment horizontal="center" vertical="center" wrapText="1"/>
    </xf>
    <xf numFmtId="0" fontId="25" fillId="2" borderId="5" xfId="53" applyFont="1" applyFill="1" applyBorder="1" applyAlignment="1">
      <alignment horizontal="center" vertical="center" wrapText="1"/>
    </xf>
    <xf numFmtId="49" fontId="25" fillId="2" borderId="5" xfId="0" applyNumberFormat="1" applyFont="1" applyFill="1" applyBorder="1" applyAlignment="1">
      <alignment horizontal="center" vertical="center" wrapText="1"/>
    </xf>
    <xf numFmtId="0" fontId="29" fillId="2" borderId="5" xfId="53" applyFont="1" applyFill="1" applyBorder="1" applyAlignment="1">
      <alignment horizontal="left" vertical="center" wrapText="1"/>
    </xf>
    <xf numFmtId="0" fontId="25" fillId="2" borderId="1" xfId="53" applyFont="1" applyFill="1" applyBorder="1" applyAlignment="1">
      <alignment vertical="center" wrapText="1"/>
    </xf>
    <xf numFmtId="0" fontId="29" fillId="2" borderId="1" xfId="53" applyFont="1" applyFill="1" applyBorder="1" applyAlignment="1">
      <alignment horizontal="left" vertical="center" wrapText="1"/>
    </xf>
    <xf numFmtId="49" fontId="29" fillId="2" borderId="1" xfId="53" applyNumberFormat="1" applyFont="1" applyFill="1" applyBorder="1" applyAlignment="1">
      <alignment horizontal="left" vertical="center" wrapText="1"/>
    </xf>
    <xf numFmtId="0" fontId="37" fillId="0" borderId="0" xfId="0" applyFont="1" applyAlignment="1">
      <alignment vertical="top"/>
    </xf>
    <xf numFmtId="176" fontId="25" fillId="0" borderId="3" xfId="0" applyNumberFormat="1" applyFont="1" applyBorder="1" applyAlignment="1">
      <alignment vertical="center"/>
    </xf>
    <xf numFmtId="176" fontId="25" fillId="3" borderId="3" xfId="0" applyNumberFormat="1" applyFont="1" applyFill="1" applyBorder="1" applyAlignment="1">
      <alignment vertical="center"/>
    </xf>
    <xf numFmtId="177" fontId="30" fillId="9" borderId="22" xfId="0" applyNumberFormat="1" applyFont="1" applyFill="1" applyBorder="1" applyAlignment="1">
      <alignment vertical="center"/>
    </xf>
    <xf numFmtId="177" fontId="30" fillId="0" borderId="22" xfId="0" applyNumberFormat="1" applyFont="1" applyBorder="1" applyAlignment="1">
      <alignment vertical="center"/>
    </xf>
    <xf numFmtId="1" fontId="0" fillId="0" borderId="24" xfId="0" applyNumberFormat="1" applyBorder="1" applyAlignment="1">
      <alignment vertical="center"/>
    </xf>
    <xf numFmtId="1" fontId="0" fillId="0" borderId="20" xfId="0" applyNumberFormat="1" applyBorder="1" applyAlignment="1">
      <alignment vertical="center"/>
    </xf>
    <xf numFmtId="177" fontId="30" fillId="0" borderId="21" xfId="0" applyNumberFormat="1" applyFont="1" applyBorder="1" applyAlignment="1">
      <alignment horizontal="left" vertical="center"/>
    </xf>
    <xf numFmtId="0" fontId="0" fillId="2" borderId="5" xfId="0" applyFill="1" applyBorder="1" applyAlignment="1">
      <alignment horizontal="center" vertical="center" wrapText="1"/>
    </xf>
    <xf numFmtId="0" fontId="25" fillId="0" borderId="25" xfId="0" applyFont="1" applyBorder="1" applyAlignment="1">
      <alignment vertical="center"/>
    </xf>
    <xf numFmtId="0" fontId="25" fillId="0" borderId="26" xfId="0" applyFont="1" applyBorder="1" applyAlignment="1">
      <alignment vertical="center"/>
    </xf>
    <xf numFmtId="0" fontId="25" fillId="0" borderId="27" xfId="0" applyFont="1" applyBorder="1" applyAlignment="1">
      <alignment vertical="center"/>
    </xf>
    <xf numFmtId="0" fontId="25" fillId="0" borderId="4" xfId="0" applyFont="1" applyBorder="1" applyAlignment="1">
      <alignment vertical="center"/>
    </xf>
    <xf numFmtId="0" fontId="25" fillId="0" borderId="3" xfId="0" applyFont="1" applyBorder="1" applyAlignment="1">
      <alignment vertical="center"/>
    </xf>
    <xf numFmtId="0" fontId="25" fillId="0" borderId="14" xfId="0" applyFont="1" applyBorder="1" applyAlignment="1">
      <alignment vertical="center"/>
    </xf>
    <xf numFmtId="0" fontId="25" fillId="0" borderId="13" xfId="0" applyFont="1" applyBorder="1" applyAlignment="1">
      <alignment vertical="center"/>
    </xf>
    <xf numFmtId="0" fontId="25" fillId="0" borderId="17" xfId="0" applyFont="1" applyBorder="1" applyAlignment="1">
      <alignment vertical="center"/>
    </xf>
    <xf numFmtId="176" fontId="25" fillId="3" borderId="4" xfId="0" applyNumberFormat="1" applyFont="1" applyFill="1" applyBorder="1" applyAlignment="1">
      <alignment horizontal="center" vertical="center"/>
    </xf>
    <xf numFmtId="176" fontId="25" fillId="3" borderId="18" xfId="0" applyNumberFormat="1" applyFont="1" applyFill="1" applyBorder="1" applyAlignment="1">
      <alignment horizontal="center" vertical="center"/>
    </xf>
    <xf numFmtId="176" fontId="25" fillId="0" borderId="4" xfId="0" applyNumberFormat="1" applyFont="1" applyBorder="1" applyAlignment="1">
      <alignment horizontal="center" vertical="center"/>
    </xf>
    <xf numFmtId="176" fontId="25" fillId="0" borderId="3" xfId="0" applyNumberFormat="1" applyFont="1" applyBorder="1" applyAlignment="1">
      <alignment horizontal="center" vertical="center"/>
    </xf>
    <xf numFmtId="176" fontId="25" fillId="0" borderId="18" xfId="0" applyNumberFormat="1" applyFont="1" applyBorder="1" applyAlignment="1">
      <alignment horizontal="center" vertical="center"/>
    </xf>
    <xf numFmtId="176" fontId="25" fillId="3" borderId="3" xfId="0" applyNumberFormat="1" applyFont="1" applyFill="1" applyBorder="1" applyAlignment="1">
      <alignment horizontal="center" vertical="center"/>
    </xf>
    <xf numFmtId="1" fontId="25" fillId="0" borderId="4" xfId="0" applyNumberFormat="1" applyFont="1" applyBorder="1" applyAlignment="1">
      <alignment horizontal="center" vertical="center"/>
    </xf>
    <xf numFmtId="1" fontId="25" fillId="0" borderId="3" xfId="0" applyNumberFormat="1" applyFont="1" applyBorder="1" applyAlignment="1">
      <alignment horizontal="center" vertical="center"/>
    </xf>
    <xf numFmtId="1" fontId="25" fillId="0" borderId="18" xfId="0" applyNumberFormat="1" applyFont="1" applyBorder="1" applyAlignment="1">
      <alignment horizontal="center" vertical="center"/>
    </xf>
    <xf numFmtId="0" fontId="25" fillId="2" borderId="4" xfId="0" applyFont="1" applyFill="1" applyBorder="1" applyAlignment="1" applyProtection="1">
      <alignment horizontal="center" vertical="center"/>
      <protection locked="0"/>
    </xf>
    <xf numFmtId="0" fontId="25" fillId="2" borderId="2" xfId="0" applyFont="1" applyFill="1" applyBorder="1" applyAlignment="1" applyProtection="1">
      <alignment horizontal="center" vertical="center"/>
      <protection locked="0"/>
    </xf>
    <xf numFmtId="0" fontId="25" fillId="2" borderId="3" xfId="0" applyFont="1" applyFill="1" applyBorder="1" applyAlignment="1" applyProtection="1">
      <alignment horizontal="center" vertical="center"/>
      <protection locked="0"/>
    </xf>
    <xf numFmtId="0" fontId="25" fillId="2" borderId="4" xfId="0" applyFont="1" applyFill="1" applyBorder="1" applyAlignment="1">
      <alignment horizontal="center" vertical="center"/>
    </xf>
    <xf numFmtId="0" fontId="25" fillId="2" borderId="3" xfId="0" applyFont="1" applyFill="1" applyBorder="1" applyAlignment="1">
      <alignment horizontal="center" vertical="center"/>
    </xf>
    <xf numFmtId="0" fontId="25" fillId="8" borderId="4" xfId="0" applyFont="1" applyFill="1" applyBorder="1" applyAlignment="1">
      <alignment horizontal="center" vertical="center"/>
    </xf>
    <xf numFmtId="0" fontId="25" fillId="8" borderId="2" xfId="0" applyFont="1" applyFill="1" applyBorder="1" applyAlignment="1">
      <alignment horizontal="center" vertical="center"/>
    </xf>
    <xf numFmtId="0" fontId="25" fillId="8" borderId="3" xfId="0" applyFont="1" applyFill="1" applyBorder="1" applyAlignment="1">
      <alignment horizontal="center" vertical="center"/>
    </xf>
    <xf numFmtId="176" fontId="25" fillId="0" borderId="14" xfId="0" applyNumberFormat="1" applyFont="1" applyBorder="1" applyAlignment="1">
      <alignment horizontal="center" vertical="center"/>
    </xf>
    <xf numFmtId="176" fontId="25" fillId="0" borderId="17" xfId="0" applyNumberFormat="1" applyFont="1" applyBorder="1" applyAlignment="1">
      <alignment horizontal="center" vertical="center"/>
    </xf>
    <xf numFmtId="0" fontId="25" fillId="2" borderId="4" xfId="53" applyFont="1" applyFill="1" applyBorder="1" applyAlignment="1">
      <alignment horizontal="center" vertical="center" wrapText="1"/>
    </xf>
    <xf numFmtId="0" fontId="25" fillId="2" borderId="2" xfId="53" applyFont="1" applyFill="1" applyBorder="1" applyAlignment="1">
      <alignment horizontal="center" vertical="center" wrapText="1"/>
    </xf>
    <xf numFmtId="0" fontId="25" fillId="2" borderId="3" xfId="53" applyFont="1" applyFill="1" applyBorder="1" applyAlignment="1">
      <alignment horizontal="center" vertical="center" wrapText="1"/>
    </xf>
    <xf numFmtId="0" fontId="25" fillId="2" borderId="5" xfId="53" applyFont="1" applyFill="1" applyBorder="1" applyAlignment="1">
      <alignment horizontal="center" vertical="center" wrapText="1"/>
    </xf>
    <xf numFmtId="0" fontId="25" fillId="2" borderId="6" xfId="53" applyFont="1" applyFill="1" applyBorder="1" applyAlignment="1">
      <alignment horizontal="center" vertical="center" wrapText="1"/>
    </xf>
    <xf numFmtId="0" fontId="25" fillId="2" borderId="1" xfId="53" applyFont="1" applyFill="1" applyBorder="1" applyAlignment="1">
      <alignment horizontal="center" vertical="center" wrapText="1"/>
    </xf>
    <xf numFmtId="0" fontId="25" fillId="0" borderId="4" xfId="53" applyFont="1" applyBorder="1" applyAlignment="1">
      <alignment horizontal="center" vertical="center" wrapText="1"/>
    </xf>
    <xf numFmtId="0" fontId="25" fillId="0" borderId="3" xfId="53" applyFont="1" applyBorder="1" applyAlignment="1">
      <alignment horizontal="center" vertical="center" wrapText="1"/>
    </xf>
    <xf numFmtId="0" fontId="25" fillId="0" borderId="5" xfId="53" applyFont="1" applyBorder="1" applyAlignment="1">
      <alignment horizontal="center" vertical="center" wrapText="1"/>
    </xf>
    <xf numFmtId="0" fontId="25" fillId="0" borderId="6" xfId="53" applyFont="1" applyBorder="1" applyAlignment="1">
      <alignment horizontal="center" vertical="center" wrapText="1"/>
    </xf>
    <xf numFmtId="0" fontId="25" fillId="3" borderId="4" xfId="53" applyFont="1" applyFill="1" applyBorder="1" applyAlignment="1">
      <alignment horizontal="center" vertical="center" wrapText="1"/>
    </xf>
    <xf numFmtId="0" fontId="25" fillId="3" borderId="3" xfId="53" applyFont="1" applyFill="1" applyBorder="1" applyAlignment="1">
      <alignment horizontal="center" vertical="center" wrapText="1"/>
    </xf>
    <xf numFmtId="0" fontId="25" fillId="0" borderId="1" xfId="53" applyFont="1" applyBorder="1" applyAlignment="1">
      <alignment horizontal="center" vertical="center" wrapText="1"/>
    </xf>
    <xf numFmtId="0" fontId="25" fillId="4" borderId="1" xfId="53" applyFont="1" applyFill="1" applyBorder="1" applyAlignment="1">
      <alignment horizontal="center" vertical="center" wrapText="1"/>
    </xf>
    <xf numFmtId="0" fontId="25" fillId="0" borderId="2" xfId="53" applyFont="1" applyBorder="1" applyAlignment="1">
      <alignment horizontal="center" vertical="center" wrapText="1"/>
    </xf>
    <xf numFmtId="0" fontId="25" fillId="0" borderId="5" xfId="53" applyFont="1" applyBorder="1" applyAlignment="1">
      <alignment horizontal="center" vertical="center" textRotation="255" wrapText="1"/>
    </xf>
    <xf numFmtId="0" fontId="25" fillId="0" borderId="7" xfId="53" applyFont="1" applyBorder="1" applyAlignment="1">
      <alignment horizontal="center" vertical="center" textRotation="255" wrapText="1"/>
    </xf>
    <xf numFmtId="0" fontId="25" fillId="0" borderId="6" xfId="53" applyFont="1" applyBorder="1" applyAlignment="1">
      <alignment horizontal="center" vertical="center" textRotation="255" wrapText="1"/>
    </xf>
    <xf numFmtId="0" fontId="25" fillId="0" borderId="5" xfId="53" applyFont="1" applyBorder="1" applyAlignment="1">
      <alignment horizontal="left" vertical="center" wrapText="1"/>
    </xf>
    <xf numFmtId="0" fontId="25" fillId="0" borderId="7" xfId="53" applyFont="1" applyBorder="1" applyAlignment="1">
      <alignment horizontal="left" vertical="center" wrapText="1"/>
    </xf>
    <xf numFmtId="0" fontId="25" fillId="0" borderId="6" xfId="53" applyFont="1" applyBorder="1" applyAlignment="1">
      <alignment horizontal="left" vertical="center" wrapText="1"/>
    </xf>
    <xf numFmtId="49" fontId="25" fillId="0" borderId="5" xfId="53" applyNumberFormat="1" applyFont="1" applyBorder="1" applyAlignment="1">
      <alignment horizontal="left" vertical="center" wrapText="1"/>
    </xf>
    <xf numFmtId="49" fontId="25" fillId="0" borderId="7" xfId="53" applyNumberFormat="1" applyFont="1" applyBorder="1" applyAlignment="1">
      <alignment horizontal="left" vertical="center" wrapText="1"/>
    </xf>
    <xf numFmtId="49" fontId="25" fillId="0" borderId="6" xfId="53" applyNumberFormat="1" applyFont="1" applyBorder="1" applyAlignment="1">
      <alignment horizontal="left" vertical="center" wrapText="1"/>
    </xf>
    <xf numFmtId="49" fontId="25" fillId="0" borderId="1" xfId="53" applyNumberFormat="1" applyFont="1" applyBorder="1" applyAlignment="1">
      <alignment horizontal="left" vertical="center" wrapText="1"/>
    </xf>
    <xf numFmtId="0" fontId="25" fillId="0" borderId="1" xfId="53" applyFont="1" applyBorder="1" applyAlignment="1">
      <alignment horizontal="center" vertical="center" textRotation="255" wrapText="1"/>
    </xf>
    <xf numFmtId="49" fontId="25" fillId="0" borderId="6" xfId="0" applyNumberFormat="1" applyFont="1" applyBorder="1" applyAlignment="1">
      <alignment horizontal="left" vertical="center" wrapText="1"/>
    </xf>
    <xf numFmtId="49" fontId="25" fillId="0" borderId="1" xfId="0" applyNumberFormat="1" applyFont="1" applyBorder="1" applyAlignment="1">
      <alignment horizontal="left" vertical="center" wrapText="1"/>
    </xf>
    <xf numFmtId="0" fontId="25" fillId="0" borderId="1" xfId="53" applyFont="1" applyBorder="1" applyAlignment="1">
      <alignment horizontal="left" vertical="center" wrapText="1"/>
    </xf>
    <xf numFmtId="0" fontId="23" fillId="2" borderId="10" xfId="53" applyFont="1" applyFill="1" applyBorder="1" applyAlignment="1">
      <alignment horizontal="center" vertical="center" wrapText="1"/>
    </xf>
    <xf numFmtId="0" fontId="23" fillId="2" borderId="12" xfId="53" applyFont="1" applyFill="1" applyBorder="1" applyAlignment="1">
      <alignment horizontal="center" vertical="center" wrapText="1"/>
    </xf>
    <xf numFmtId="0" fontId="23" fillId="2" borderId="15" xfId="53" applyFont="1" applyFill="1" applyBorder="1" applyAlignment="1">
      <alignment horizontal="center" vertical="center" wrapText="1"/>
    </xf>
    <xf numFmtId="0" fontId="23" fillId="2" borderId="16" xfId="53" applyFont="1" applyFill="1" applyBorder="1" applyAlignment="1">
      <alignment horizontal="center" vertical="center" wrapText="1"/>
    </xf>
    <xf numFmtId="0" fontId="23" fillId="2" borderId="9" xfId="53" applyFont="1" applyFill="1" applyBorder="1" applyAlignment="1">
      <alignment horizontal="center" vertical="center" wrapText="1"/>
    </xf>
    <xf numFmtId="0" fontId="23" fillId="2" borderId="22" xfId="53" applyFont="1" applyFill="1" applyBorder="1" applyAlignment="1">
      <alignment horizontal="center" vertical="center" wrapText="1"/>
    </xf>
    <xf numFmtId="0" fontId="23" fillId="2" borderId="5" xfId="53" applyFont="1" applyFill="1" applyBorder="1" applyAlignment="1">
      <alignment horizontal="center" vertical="center" wrapText="1"/>
    </xf>
    <xf numFmtId="0" fontId="23" fillId="2" borderId="7" xfId="53" applyFont="1" applyFill="1" applyBorder="1" applyAlignment="1">
      <alignment horizontal="center" vertical="center" wrapText="1"/>
    </xf>
    <xf numFmtId="0" fontId="23" fillId="2" borderId="6" xfId="53" applyFont="1" applyFill="1" applyBorder="1" applyAlignment="1">
      <alignment horizontal="center" vertical="center" wrapText="1"/>
    </xf>
    <xf numFmtId="0" fontId="23" fillId="2" borderId="11" xfId="53" applyFont="1" applyFill="1" applyBorder="1" applyAlignment="1">
      <alignment horizontal="center" vertical="center" wrapText="1"/>
    </xf>
    <xf numFmtId="0" fontId="23" fillId="2" borderId="0" xfId="53" applyFont="1" applyFill="1" applyAlignment="1">
      <alignment horizontal="center" vertical="center" wrapText="1"/>
    </xf>
    <xf numFmtId="0" fontId="23" fillId="2" borderId="8" xfId="53" applyFont="1" applyFill="1" applyBorder="1" applyAlignment="1">
      <alignment horizontal="center" vertical="center" wrapText="1"/>
    </xf>
    <xf numFmtId="0" fontId="25" fillId="0" borderId="4" xfId="0" applyFont="1" applyBorder="1" applyAlignment="1">
      <alignment horizontal="center" vertical="center"/>
    </xf>
    <xf numFmtId="0" fontId="25" fillId="0" borderId="3" xfId="0" applyFont="1" applyBorder="1" applyAlignment="1">
      <alignment horizontal="center" vertical="center"/>
    </xf>
    <xf numFmtId="0" fontId="25" fillId="0" borderId="2" xfId="0" applyFont="1" applyBorder="1" applyAlignment="1">
      <alignment horizontal="center" vertical="center"/>
    </xf>
    <xf numFmtId="0" fontId="31" fillId="5" borderId="1" xfId="22" applyFont="1" applyFill="1" applyBorder="1" applyAlignment="1">
      <alignment horizontal="center" vertical="center" wrapText="1"/>
    </xf>
    <xf numFmtId="0" fontId="31" fillId="5" borderId="5" xfId="22" applyFont="1" applyFill="1" applyBorder="1" applyAlignment="1">
      <alignment horizontal="center" vertical="center" wrapText="1"/>
    </xf>
    <xf numFmtId="0" fontId="31" fillId="5" borderId="6" xfId="22" applyFont="1" applyFill="1" applyBorder="1" applyAlignment="1">
      <alignment horizontal="center" vertical="center" wrapText="1"/>
    </xf>
    <xf numFmtId="0" fontId="28" fillId="5" borderId="1" xfId="22" applyFont="1" applyFill="1" applyBorder="1" applyAlignment="1">
      <alignment horizontal="left" vertical="center" wrapText="1"/>
    </xf>
    <xf numFmtId="0" fontId="34" fillId="0" borderId="1" xfId="22" applyFont="1" applyBorder="1" applyAlignment="1">
      <alignment horizontal="left" vertical="center" wrapText="1"/>
    </xf>
    <xf numFmtId="0" fontId="27" fillId="0" borderId="0" xfId="22" applyFont="1" applyAlignment="1">
      <alignment horizontal="center" vertical="center"/>
    </xf>
    <xf numFmtId="0" fontId="33" fillId="6" borderId="1" xfId="22" applyFont="1" applyFill="1" applyBorder="1" applyAlignment="1">
      <alignment horizontal="center" vertical="center" wrapText="1"/>
    </xf>
    <xf numFmtId="0" fontId="28" fillId="2" borderId="1" xfId="22" applyFont="1" applyFill="1" applyBorder="1" applyAlignment="1">
      <alignment horizontal="left" vertical="center"/>
    </xf>
    <xf numFmtId="0" fontId="32" fillId="0" borderId="11" xfId="22" applyFont="1" applyBorder="1" applyAlignment="1">
      <alignment horizontal="left" vertical="center" wrapText="1"/>
    </xf>
    <xf numFmtId="0" fontId="33" fillId="7" borderId="1" xfId="22" applyFont="1" applyFill="1" applyBorder="1" applyAlignment="1">
      <alignment horizontal="center" vertical="center" wrapText="1"/>
    </xf>
    <xf numFmtId="0" fontId="28" fillId="0" borderId="1" xfId="22" applyFont="1" applyBorder="1" applyAlignment="1">
      <alignment horizontal="left" vertical="center" wrapText="1"/>
    </xf>
    <xf numFmtId="0" fontId="28" fillId="3" borderId="4" xfId="22" applyFont="1" applyFill="1" applyBorder="1" applyAlignment="1">
      <alignment horizontal="center" vertical="center"/>
    </xf>
    <xf numFmtId="0" fontId="28" fillId="3" borderId="3" xfId="22" applyFont="1" applyFill="1" applyBorder="1" applyAlignment="1">
      <alignment horizontal="center" vertical="center"/>
    </xf>
    <xf numFmtId="0" fontId="28" fillId="3" borderId="4" xfId="22" applyFont="1" applyFill="1" applyBorder="1" applyAlignment="1">
      <alignment horizontal="center" vertical="center" wrapText="1"/>
    </xf>
    <xf numFmtId="0" fontId="28" fillId="3" borderId="2" xfId="22" applyFont="1" applyFill="1" applyBorder="1" applyAlignment="1">
      <alignment horizontal="center" vertical="center" wrapText="1"/>
    </xf>
    <xf numFmtId="0" fontId="28" fillId="3" borderId="3" xfId="22" applyFont="1" applyFill="1" applyBorder="1" applyAlignment="1">
      <alignment horizontal="center" vertical="center" wrapText="1"/>
    </xf>
    <xf numFmtId="0" fontId="28" fillId="0" borderId="4" xfId="22" applyFont="1" applyBorder="1" applyAlignment="1">
      <alignment horizontal="center" vertical="center" wrapText="1"/>
    </xf>
    <xf numFmtId="0" fontId="28" fillId="0" borderId="2" xfId="22" applyFont="1" applyBorder="1" applyAlignment="1">
      <alignment horizontal="center" vertical="center" wrapText="1"/>
    </xf>
    <xf numFmtId="0" fontId="28" fillId="0" borderId="3" xfId="22" applyFont="1" applyBorder="1" applyAlignment="1">
      <alignment horizontal="center" vertical="center" wrapText="1"/>
    </xf>
    <xf numFmtId="0" fontId="32" fillId="0" borderId="0" xfId="22" applyFont="1" applyAlignment="1">
      <alignment horizontal="left" vertical="center" wrapText="1"/>
    </xf>
    <xf numFmtId="0" fontId="28" fillId="0" borderId="0" xfId="22" applyFont="1" applyAlignment="1">
      <alignment horizontal="left" vertical="center" wrapText="1"/>
    </xf>
    <xf numFmtId="0" fontId="0" fillId="2" borderId="5" xfId="0" applyFill="1" applyBorder="1" applyAlignment="1">
      <alignment horizontal="center" vertical="center" wrapText="1"/>
    </xf>
    <xf numFmtId="0" fontId="28" fillId="2" borderId="6" xfId="0" applyFont="1" applyFill="1" applyBorder="1" applyAlignment="1">
      <alignment horizontal="center" vertical="center" wrapText="1"/>
    </xf>
    <xf numFmtId="0" fontId="0" fillId="2" borderId="6" xfId="0" applyFill="1" applyBorder="1" applyAlignment="1">
      <alignment horizontal="center" vertical="center" wrapText="1"/>
    </xf>
    <xf numFmtId="0" fontId="28" fillId="2" borderId="1" xfId="0" applyFont="1" applyFill="1" applyBorder="1" applyAlignment="1">
      <alignment horizontal="left" vertical="center"/>
    </xf>
  </cellXfs>
  <cellStyles count="55">
    <cellStyle name="パーセント" xfId="10" builtinId="5"/>
    <cellStyle name="パーセント 2" xfId="20" xr:uid="{00000000-0005-0000-0000-000001000000}"/>
    <cellStyle name="標準" xfId="0" builtinId="0"/>
    <cellStyle name="標準 2" xfId="1" xr:uid="{00000000-0005-0000-0000-000003000000}"/>
    <cellStyle name="標準 2 10" xfId="21" xr:uid="{00000000-0005-0000-0000-000004000000}"/>
    <cellStyle name="標準 2 10 2" xfId="49" xr:uid="{8F74B06F-5D2A-42AD-8153-96388CF4A784}"/>
    <cellStyle name="標準 2 11" xfId="25" xr:uid="{00000000-0005-0000-0000-000005000000}"/>
    <cellStyle name="標準 2 11 2" xfId="50" xr:uid="{3C2CBA5A-D74E-42AA-B93D-1F86DB4CB5CA}"/>
    <cellStyle name="標準 2 12" xfId="26" xr:uid="{00000000-0005-0000-0000-000006000000}"/>
    <cellStyle name="標準 2 12 2" xfId="51" xr:uid="{988F83A2-0F56-4455-AA5E-B63DFA76E01E}"/>
    <cellStyle name="標準 2 13" xfId="27" xr:uid="{2048ACDA-0278-4EFC-9BBA-9B4184659669}"/>
    <cellStyle name="標準 2 14" xfId="28" xr:uid="{5CA4B8E2-7A28-40E3-9CAD-D0670D35379B}"/>
    <cellStyle name="標準 2 15" xfId="29" xr:uid="{E843A55B-9EED-4F0A-96FE-DA0A1F2C4BC7}"/>
    <cellStyle name="標準 2 16" xfId="31" xr:uid="{5FBD2705-09FD-42D4-ABE4-F41A2FC36B4A}"/>
    <cellStyle name="標準 2 17" xfId="52" xr:uid="{DBFB7EF3-E357-4CBA-BDA1-623D5A18D3AA}"/>
    <cellStyle name="標準 2 18" xfId="53" xr:uid="{EAA39217-6F8B-4C11-9AC2-49CE023B3B03}"/>
    <cellStyle name="標準 2 19" xfId="54" xr:uid="{F09DF2C4-5DB5-49F9-9172-14BFB6D22D61}"/>
    <cellStyle name="標準 2 2" xfId="4" xr:uid="{00000000-0005-0000-0000-000007000000}"/>
    <cellStyle name="標準 2 2 2" xfId="11" xr:uid="{00000000-0005-0000-0000-000008000000}"/>
    <cellStyle name="標準 2 2 2 2" xfId="18" xr:uid="{00000000-0005-0000-0000-000009000000}"/>
    <cellStyle name="標準 2 2 2 2 2" xfId="40" xr:uid="{72B40589-4040-4104-8FC4-35EF5ECF55BB}"/>
    <cellStyle name="標準 2 2 2 3" xfId="38" xr:uid="{E4E2911B-99BE-42D1-80C3-F5ABB8EC33CC}"/>
    <cellStyle name="標準 2 2 3" xfId="23" xr:uid="{00000000-0005-0000-0000-00000A000000}"/>
    <cellStyle name="標準 2 2 4" xfId="34" xr:uid="{594C6235-746D-4C55-BCB3-77E2A784D749}"/>
    <cellStyle name="標準 2 3" xfId="5" xr:uid="{00000000-0005-0000-0000-00000B000000}"/>
    <cellStyle name="標準 2 3 2" xfId="13" xr:uid="{00000000-0005-0000-0000-00000C000000}"/>
    <cellStyle name="標準 2 3 2 2" xfId="37" xr:uid="{10E8C2C1-87F5-466F-92BE-2DE9B1BAB218}"/>
    <cellStyle name="標準 2 3 3" xfId="17" xr:uid="{00000000-0005-0000-0000-00000D000000}"/>
    <cellStyle name="標準 2 3 3 2" xfId="39" xr:uid="{4FD95945-6E3A-4DF4-84EC-6826E53FAC85}"/>
    <cellStyle name="標準 2 3 4" xfId="35" xr:uid="{46596D7A-7FF8-46AB-B2E1-3713E7B025E6}"/>
    <cellStyle name="標準 2 4" xfId="6" xr:uid="{00000000-0005-0000-0000-00000E000000}"/>
    <cellStyle name="標準 2 4 2" xfId="24" xr:uid="{00000000-0005-0000-0000-00000F000000}"/>
    <cellStyle name="標準 2 4 2 2" xfId="46" xr:uid="{ED229E4C-8047-4078-BD30-E8A8295A9B3F}"/>
    <cellStyle name="標準 2 4 3" xfId="36" xr:uid="{318D77C2-4167-427C-A82A-C0F95F46AD18}"/>
    <cellStyle name="標準 2 5" xfId="8" xr:uid="{00000000-0005-0000-0000-000010000000}"/>
    <cellStyle name="標準 2 5 2" xfId="12" xr:uid="{00000000-0005-0000-0000-000011000000}"/>
    <cellStyle name="標準 2 6" xfId="9" xr:uid="{00000000-0005-0000-0000-000012000000}"/>
    <cellStyle name="標準 2 6 2" xfId="43" xr:uid="{C212055F-D3EB-4F97-8A27-E453E22D94B6}"/>
    <cellStyle name="標準 2 7" xfId="14" xr:uid="{00000000-0005-0000-0000-000013000000}"/>
    <cellStyle name="標準 2 7 2" xfId="16" xr:uid="{00000000-0005-0000-0000-000014000000}"/>
    <cellStyle name="標準 2 7 2 2" xfId="48" xr:uid="{A4248763-6684-421D-8289-B0DFDC395AA8}"/>
    <cellStyle name="標準 2 7 2 3" xfId="42" xr:uid="{31088954-3DF3-4D96-A85F-2C798C750961}"/>
    <cellStyle name="標準 2 7 3" xfId="30" xr:uid="{C408266F-992F-4FA2-ACBD-4541F8757977}"/>
    <cellStyle name="標準 2 7 3 2" xfId="47" xr:uid="{BD8FEA44-006B-45D6-8315-868CC629F24E}"/>
    <cellStyle name="標準 2 7 4" xfId="41" xr:uid="{55556547-1A77-4377-90D3-0152B9C230D3}"/>
    <cellStyle name="標準 2 8" xfId="15" xr:uid="{00000000-0005-0000-0000-000015000000}"/>
    <cellStyle name="標準 2 8 2" xfId="44" xr:uid="{23A5C94B-DA70-498D-AF1D-AC8826FB1A0A}"/>
    <cellStyle name="標準 2 9" xfId="19" xr:uid="{00000000-0005-0000-0000-000016000000}"/>
    <cellStyle name="標準 2 9 2" xfId="45" xr:uid="{22F345AF-C7F3-4478-BED0-DDFF84C02346}"/>
    <cellStyle name="標準 3" xfId="2" xr:uid="{00000000-0005-0000-0000-000017000000}"/>
    <cellStyle name="標準 3 2" xfId="3" xr:uid="{00000000-0005-0000-0000-000018000000}"/>
    <cellStyle name="標準 3 2 2" xfId="22" xr:uid="{00000000-0005-0000-0000-000019000000}"/>
    <cellStyle name="標準 3 2 3" xfId="33" xr:uid="{80568C89-727E-4C18-A0EC-DCE7FFF41632}"/>
    <cellStyle name="標準 3 3" xfId="32" xr:uid="{6A21B588-BFDA-4EE3-AB70-EC37D133669A}"/>
    <cellStyle name="標準 4" xfId="7" xr:uid="{00000000-0005-0000-0000-00001A000000}"/>
  </cellStyles>
  <dxfs count="2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s>
  <tableStyles count="0" defaultTableStyle="TableStyleMedium2" defaultPivotStyle="PivotStyleMedium9"/>
  <colors>
    <mruColors>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8986</xdr:colOff>
      <xdr:row>37</xdr:row>
      <xdr:rowOff>71884</xdr:rowOff>
    </xdr:from>
    <xdr:to>
      <xdr:col>6</xdr:col>
      <xdr:colOff>3381375</xdr:colOff>
      <xdr:row>50</xdr:row>
      <xdr:rowOff>153060</xdr:rowOff>
    </xdr:to>
    <xdr:grpSp>
      <xdr:nvGrpSpPr>
        <xdr:cNvPr id="2" name="グループ化 1">
          <a:extLst>
            <a:ext uri="{FF2B5EF4-FFF2-40B4-BE49-F238E27FC236}">
              <a16:creationId xmlns:a16="http://schemas.microsoft.com/office/drawing/2014/main" id="{00000000-0008-0000-2300-000002000000}"/>
            </a:ext>
          </a:extLst>
        </xdr:cNvPr>
        <xdr:cNvGrpSpPr/>
      </xdr:nvGrpSpPr>
      <xdr:grpSpPr>
        <a:xfrm>
          <a:off x="8986" y="11501884"/>
          <a:ext cx="6887114" cy="2310026"/>
          <a:chOff x="4926023" y="12776031"/>
          <a:chExt cx="3046975" cy="2357714"/>
        </a:xfrm>
      </xdr:grpSpPr>
      <xdr:sp macro="" textlink="">
        <xdr:nvSpPr>
          <xdr:cNvPr id="3" name="正方形/長方形 2">
            <a:extLst>
              <a:ext uri="{FF2B5EF4-FFF2-40B4-BE49-F238E27FC236}">
                <a16:creationId xmlns:a16="http://schemas.microsoft.com/office/drawing/2014/main" id="{00000000-0008-0000-2300-000003000000}"/>
              </a:ext>
            </a:extLst>
          </xdr:cNvPr>
          <xdr:cNvSpPr/>
        </xdr:nvSpPr>
        <xdr:spPr>
          <a:xfrm>
            <a:off x="4926023" y="12776031"/>
            <a:ext cx="3046975" cy="23577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計算方法のイメージ図</a:t>
            </a:r>
          </a:p>
        </xdr:txBody>
      </xdr:sp>
      <xdr:grpSp>
        <xdr:nvGrpSpPr>
          <xdr:cNvPr id="4" name="グループ化 3">
            <a:extLst>
              <a:ext uri="{FF2B5EF4-FFF2-40B4-BE49-F238E27FC236}">
                <a16:creationId xmlns:a16="http://schemas.microsoft.com/office/drawing/2014/main" id="{00000000-0008-0000-2300-000004000000}"/>
              </a:ext>
            </a:extLst>
          </xdr:cNvPr>
          <xdr:cNvGrpSpPr/>
        </xdr:nvGrpSpPr>
        <xdr:grpSpPr>
          <a:xfrm>
            <a:off x="5138629" y="12961007"/>
            <a:ext cx="1662831" cy="2026913"/>
            <a:chOff x="427657" y="14204046"/>
            <a:chExt cx="1665884" cy="2027613"/>
          </a:xfrm>
        </xdr:grpSpPr>
        <xdr:sp macro="" textlink="">
          <xdr:nvSpPr>
            <xdr:cNvPr id="5" name="右矢印吹き出し 4">
              <a:extLst>
                <a:ext uri="{FF2B5EF4-FFF2-40B4-BE49-F238E27FC236}">
                  <a16:creationId xmlns:a16="http://schemas.microsoft.com/office/drawing/2014/main" id="{00000000-0008-0000-2300-000005000000}"/>
                </a:ext>
              </a:extLst>
            </xdr:cNvPr>
            <xdr:cNvSpPr/>
          </xdr:nvSpPr>
          <xdr:spPr>
            <a:xfrm>
              <a:off x="446941" y="14687197"/>
              <a:ext cx="1077604" cy="275643"/>
            </a:xfrm>
            <a:prstGeom prst="rightArrowCallout">
              <a:avLst>
                <a:gd name="adj1" fmla="val 10811"/>
                <a:gd name="adj2" fmla="val 30404"/>
                <a:gd name="adj3" fmla="val 35810"/>
                <a:gd name="adj4" fmla="val 49144"/>
              </a:avLst>
            </a:prstGeom>
            <a:solidFill>
              <a:schemeClr val="bg1"/>
            </a:solidFill>
            <a:ln w="317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2300-000006000000}"/>
                </a:ext>
              </a:extLst>
            </xdr:cNvPr>
            <xdr:cNvSpPr/>
          </xdr:nvSpPr>
          <xdr:spPr>
            <a:xfrm>
              <a:off x="1565876" y="14986795"/>
              <a:ext cx="442582" cy="106933"/>
            </a:xfrm>
            <a:prstGeom prst="rect">
              <a:avLst/>
            </a:prstGeom>
            <a:solidFill>
              <a:schemeClr val="bg1"/>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2300-000007000000}"/>
                </a:ext>
              </a:extLst>
            </xdr:cNvPr>
            <xdr:cNvSpPr/>
          </xdr:nvSpPr>
          <xdr:spPr>
            <a:xfrm>
              <a:off x="1565924" y="14742054"/>
              <a:ext cx="442534" cy="203264"/>
            </a:xfrm>
            <a:prstGeom prst="rect">
              <a:avLst/>
            </a:prstGeom>
            <a:solidFill>
              <a:schemeClr val="bg1"/>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xdr:txBody>
        </xdr:sp>
        <xdr:sp macro="" textlink="">
          <xdr:nvSpPr>
            <xdr:cNvPr id="8" name="正方形/長方形 7">
              <a:extLst>
                <a:ext uri="{FF2B5EF4-FFF2-40B4-BE49-F238E27FC236}">
                  <a16:creationId xmlns:a16="http://schemas.microsoft.com/office/drawing/2014/main" id="{00000000-0008-0000-2300-000008000000}"/>
                </a:ext>
              </a:extLst>
            </xdr:cNvPr>
            <xdr:cNvSpPr/>
          </xdr:nvSpPr>
          <xdr:spPr>
            <a:xfrm>
              <a:off x="1565876" y="15137243"/>
              <a:ext cx="442582" cy="107590"/>
            </a:xfrm>
            <a:prstGeom prst="rect">
              <a:avLst/>
            </a:prstGeom>
            <a:solidFill>
              <a:schemeClr val="bg1"/>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2300-000009000000}"/>
                </a:ext>
              </a:extLst>
            </xdr:cNvPr>
            <xdr:cNvSpPr/>
          </xdr:nvSpPr>
          <xdr:spPr>
            <a:xfrm>
              <a:off x="1565924" y="15291238"/>
              <a:ext cx="442534" cy="203264"/>
            </a:xfrm>
            <a:prstGeom prst="rect">
              <a:avLst/>
            </a:prstGeom>
            <a:solidFill>
              <a:schemeClr val="bg1"/>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2300-00000A000000}"/>
                </a:ext>
              </a:extLst>
            </xdr:cNvPr>
            <xdr:cNvSpPr/>
          </xdr:nvSpPr>
          <xdr:spPr>
            <a:xfrm>
              <a:off x="1565876" y="15789960"/>
              <a:ext cx="442582" cy="107590"/>
            </a:xfrm>
            <a:prstGeom prst="rect">
              <a:avLst/>
            </a:prstGeom>
            <a:solidFill>
              <a:schemeClr val="bg1"/>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00000000-0008-0000-2300-00000B000000}"/>
                </a:ext>
              </a:extLst>
            </xdr:cNvPr>
            <xdr:cNvSpPr/>
          </xdr:nvSpPr>
          <xdr:spPr>
            <a:xfrm>
              <a:off x="1565924" y="15545876"/>
              <a:ext cx="442534" cy="203264"/>
            </a:xfrm>
            <a:prstGeom prst="rect">
              <a:avLst/>
            </a:prstGeom>
            <a:solidFill>
              <a:schemeClr val="bg1"/>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a:extLst>
                <a:ext uri="{FF2B5EF4-FFF2-40B4-BE49-F238E27FC236}">
                  <a16:creationId xmlns:a16="http://schemas.microsoft.com/office/drawing/2014/main" id="{00000000-0008-0000-2300-00000C000000}"/>
                </a:ext>
              </a:extLst>
            </xdr:cNvPr>
            <xdr:cNvSpPr/>
          </xdr:nvSpPr>
          <xdr:spPr>
            <a:xfrm>
              <a:off x="1565924" y="15942660"/>
              <a:ext cx="442534" cy="203264"/>
            </a:xfrm>
            <a:prstGeom prst="rect">
              <a:avLst/>
            </a:prstGeom>
            <a:solidFill>
              <a:schemeClr val="bg1"/>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3" name="グループ化 12">
              <a:extLst>
                <a:ext uri="{FF2B5EF4-FFF2-40B4-BE49-F238E27FC236}">
                  <a16:creationId xmlns:a16="http://schemas.microsoft.com/office/drawing/2014/main" id="{00000000-0008-0000-2300-00000D000000}"/>
                </a:ext>
              </a:extLst>
            </xdr:cNvPr>
            <xdr:cNvGrpSpPr/>
          </xdr:nvGrpSpPr>
          <xdr:grpSpPr>
            <a:xfrm>
              <a:off x="485198" y="14754835"/>
              <a:ext cx="464776" cy="1368387"/>
              <a:chOff x="485198" y="14754835"/>
              <a:chExt cx="464776" cy="1368387"/>
            </a:xfrm>
          </xdr:grpSpPr>
          <xdr:cxnSp macro="">
            <xdr:nvCxnSpPr>
              <xdr:cNvPr id="18" name="直線コネクタ 17">
                <a:extLst>
                  <a:ext uri="{FF2B5EF4-FFF2-40B4-BE49-F238E27FC236}">
                    <a16:creationId xmlns:a16="http://schemas.microsoft.com/office/drawing/2014/main" id="{00000000-0008-0000-2300-000012000000}"/>
                  </a:ext>
                </a:extLst>
              </xdr:cNvPr>
              <xdr:cNvCxnSpPr/>
            </xdr:nvCxnSpPr>
            <xdr:spPr>
              <a:xfrm>
                <a:off x="485198" y="15012696"/>
                <a:ext cx="464776"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2300-000013000000}"/>
                  </a:ext>
                </a:extLst>
              </xdr:cNvPr>
              <xdr:cNvCxnSpPr/>
            </xdr:nvCxnSpPr>
            <xdr:spPr>
              <a:xfrm>
                <a:off x="485198" y="15064469"/>
                <a:ext cx="460612"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2300-000014000000}"/>
                  </a:ext>
                </a:extLst>
              </xdr:cNvPr>
              <xdr:cNvCxnSpPr/>
            </xdr:nvCxnSpPr>
            <xdr:spPr>
              <a:xfrm>
                <a:off x="485198" y="14863230"/>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2300-000015000000}"/>
                  </a:ext>
                </a:extLst>
              </xdr:cNvPr>
              <xdr:cNvCxnSpPr/>
            </xdr:nvCxnSpPr>
            <xdr:spPr>
              <a:xfrm>
                <a:off x="485198" y="14811054"/>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2300-000016000000}"/>
                  </a:ext>
                </a:extLst>
              </xdr:cNvPr>
              <xdr:cNvCxnSpPr/>
            </xdr:nvCxnSpPr>
            <xdr:spPr>
              <a:xfrm>
                <a:off x="485198" y="14922616"/>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2300-000017000000}"/>
                  </a:ext>
                </a:extLst>
              </xdr:cNvPr>
              <xdr:cNvCxnSpPr/>
            </xdr:nvCxnSpPr>
            <xdr:spPr>
              <a:xfrm>
                <a:off x="485198" y="14754835"/>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2300-000018000000}"/>
                  </a:ext>
                </a:extLst>
              </xdr:cNvPr>
              <xdr:cNvCxnSpPr/>
            </xdr:nvCxnSpPr>
            <xdr:spPr>
              <a:xfrm>
                <a:off x="485198" y="15163869"/>
                <a:ext cx="464776"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2300-000019000000}"/>
                  </a:ext>
                </a:extLst>
              </xdr:cNvPr>
              <xdr:cNvCxnSpPr/>
            </xdr:nvCxnSpPr>
            <xdr:spPr>
              <a:xfrm>
                <a:off x="485198" y="15217092"/>
                <a:ext cx="460612"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2300-00001A000000}"/>
                  </a:ext>
                </a:extLst>
              </xdr:cNvPr>
              <xdr:cNvCxnSpPr/>
            </xdr:nvCxnSpPr>
            <xdr:spPr>
              <a:xfrm>
                <a:off x="485198" y="15412414"/>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2300-00001B000000}"/>
                  </a:ext>
                </a:extLst>
              </xdr:cNvPr>
              <xdr:cNvCxnSpPr/>
            </xdr:nvCxnSpPr>
            <xdr:spPr>
              <a:xfrm>
                <a:off x="485198" y="15360239"/>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2300-00001C000000}"/>
                  </a:ext>
                </a:extLst>
              </xdr:cNvPr>
              <xdr:cNvCxnSpPr/>
            </xdr:nvCxnSpPr>
            <xdr:spPr>
              <a:xfrm>
                <a:off x="485198" y="15471800"/>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00000000-0008-0000-2300-00001D000000}"/>
                  </a:ext>
                </a:extLst>
              </xdr:cNvPr>
              <xdr:cNvCxnSpPr/>
            </xdr:nvCxnSpPr>
            <xdr:spPr>
              <a:xfrm>
                <a:off x="485198" y="15304019"/>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a:extLst>
                  <a:ext uri="{FF2B5EF4-FFF2-40B4-BE49-F238E27FC236}">
                    <a16:creationId xmlns:a16="http://schemas.microsoft.com/office/drawing/2014/main" id="{00000000-0008-0000-2300-00001E000000}"/>
                  </a:ext>
                </a:extLst>
              </xdr:cNvPr>
              <xdr:cNvCxnSpPr/>
            </xdr:nvCxnSpPr>
            <xdr:spPr>
              <a:xfrm>
                <a:off x="485198" y="15816586"/>
                <a:ext cx="464776"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a:extLst>
                  <a:ext uri="{FF2B5EF4-FFF2-40B4-BE49-F238E27FC236}">
                    <a16:creationId xmlns:a16="http://schemas.microsoft.com/office/drawing/2014/main" id="{00000000-0008-0000-2300-00001F000000}"/>
                  </a:ext>
                </a:extLst>
              </xdr:cNvPr>
              <xdr:cNvCxnSpPr/>
            </xdr:nvCxnSpPr>
            <xdr:spPr>
              <a:xfrm>
                <a:off x="485198" y="15869809"/>
                <a:ext cx="460612"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a:extLst>
                  <a:ext uri="{FF2B5EF4-FFF2-40B4-BE49-F238E27FC236}">
                    <a16:creationId xmlns:a16="http://schemas.microsoft.com/office/drawing/2014/main" id="{00000000-0008-0000-2300-000020000000}"/>
                  </a:ext>
                </a:extLst>
              </xdr:cNvPr>
              <xdr:cNvCxnSpPr/>
            </xdr:nvCxnSpPr>
            <xdr:spPr>
              <a:xfrm>
                <a:off x="485198" y="15669326"/>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3" name="直線コネクタ 32">
                <a:extLst>
                  <a:ext uri="{FF2B5EF4-FFF2-40B4-BE49-F238E27FC236}">
                    <a16:creationId xmlns:a16="http://schemas.microsoft.com/office/drawing/2014/main" id="{00000000-0008-0000-2300-000021000000}"/>
                  </a:ext>
                </a:extLst>
              </xdr:cNvPr>
              <xdr:cNvCxnSpPr/>
            </xdr:nvCxnSpPr>
            <xdr:spPr>
              <a:xfrm>
                <a:off x="485198" y="15617150"/>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a:extLst>
                  <a:ext uri="{FF2B5EF4-FFF2-40B4-BE49-F238E27FC236}">
                    <a16:creationId xmlns:a16="http://schemas.microsoft.com/office/drawing/2014/main" id="{00000000-0008-0000-2300-000022000000}"/>
                  </a:ext>
                </a:extLst>
              </xdr:cNvPr>
              <xdr:cNvCxnSpPr/>
            </xdr:nvCxnSpPr>
            <xdr:spPr>
              <a:xfrm>
                <a:off x="485198" y="15726438"/>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5" name="直線コネクタ 34">
                <a:extLst>
                  <a:ext uri="{FF2B5EF4-FFF2-40B4-BE49-F238E27FC236}">
                    <a16:creationId xmlns:a16="http://schemas.microsoft.com/office/drawing/2014/main" id="{00000000-0008-0000-2300-000023000000}"/>
                  </a:ext>
                </a:extLst>
              </xdr:cNvPr>
              <xdr:cNvCxnSpPr/>
            </xdr:nvCxnSpPr>
            <xdr:spPr>
              <a:xfrm>
                <a:off x="485198" y="15558657"/>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2300-000024000000}"/>
                  </a:ext>
                </a:extLst>
              </xdr:cNvPr>
              <xdr:cNvCxnSpPr/>
            </xdr:nvCxnSpPr>
            <xdr:spPr>
              <a:xfrm>
                <a:off x="485198" y="16063836"/>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00000000-0008-0000-2300-000025000000}"/>
                  </a:ext>
                </a:extLst>
              </xdr:cNvPr>
              <xdr:cNvCxnSpPr/>
            </xdr:nvCxnSpPr>
            <xdr:spPr>
              <a:xfrm>
                <a:off x="485198" y="16011661"/>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00000000-0008-0000-2300-000026000000}"/>
                  </a:ext>
                </a:extLst>
              </xdr:cNvPr>
              <xdr:cNvCxnSpPr/>
            </xdr:nvCxnSpPr>
            <xdr:spPr>
              <a:xfrm>
                <a:off x="485198" y="16123222"/>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2300-000027000000}"/>
                  </a:ext>
                </a:extLst>
              </xdr:cNvPr>
              <xdr:cNvCxnSpPr/>
            </xdr:nvCxnSpPr>
            <xdr:spPr>
              <a:xfrm>
                <a:off x="485198" y="15955441"/>
                <a:ext cx="460595" cy="0"/>
              </a:xfrm>
              <a:prstGeom prst="line">
                <a:avLst/>
              </a:prstGeom>
              <a:ln w="28575"/>
            </xdr:spPr>
            <xdr:style>
              <a:lnRef idx="1">
                <a:schemeClr val="accent1"/>
              </a:lnRef>
              <a:fillRef idx="0">
                <a:schemeClr val="accent1"/>
              </a:fillRef>
              <a:effectRef idx="0">
                <a:schemeClr val="accent1"/>
              </a:effectRef>
              <a:fontRef idx="minor">
                <a:schemeClr val="tx1"/>
              </a:fontRef>
            </xdr:style>
          </xdr:cxnSp>
        </xdr:grpSp>
        <xdr:sp macro="" textlink="">
          <xdr:nvSpPr>
            <xdr:cNvPr id="14" name="テキスト ボックス 13">
              <a:extLst>
                <a:ext uri="{FF2B5EF4-FFF2-40B4-BE49-F238E27FC236}">
                  <a16:creationId xmlns:a16="http://schemas.microsoft.com/office/drawing/2014/main" id="{00000000-0008-0000-2300-00000E000000}"/>
                </a:ext>
              </a:extLst>
            </xdr:cNvPr>
            <xdr:cNvSpPr txBox="1"/>
          </xdr:nvSpPr>
          <xdr:spPr>
            <a:xfrm>
              <a:off x="427657" y="14332594"/>
              <a:ext cx="612844" cy="402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900"/>
                <a:t>ガイドライン「具体的取組」（３０項目）</a:t>
              </a:r>
            </a:p>
          </xdr:txBody>
        </xdr:sp>
        <xdr:sp macro="" textlink="">
          <xdr:nvSpPr>
            <xdr:cNvPr id="15" name="テキスト ボックス 14">
              <a:extLst>
                <a:ext uri="{FF2B5EF4-FFF2-40B4-BE49-F238E27FC236}">
                  <a16:creationId xmlns:a16="http://schemas.microsoft.com/office/drawing/2014/main" id="{00000000-0008-0000-2300-00000F000000}"/>
                </a:ext>
              </a:extLst>
            </xdr:cNvPr>
            <xdr:cNvSpPr txBox="1"/>
          </xdr:nvSpPr>
          <xdr:spPr>
            <a:xfrm>
              <a:off x="1505844" y="14204046"/>
              <a:ext cx="579425" cy="5560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900"/>
                <a:t>ガイドライン「めざす状態に向けた課題・取組」</a:t>
              </a:r>
              <a:endParaRPr kumimoji="1" lang="en-US" altLang="ja-JP" sz="900"/>
            </a:p>
            <a:p>
              <a:pPr algn="ctr"/>
              <a:r>
                <a:rPr kumimoji="1" lang="ja-JP" altLang="en-US" sz="900"/>
                <a:t>（７項目）</a:t>
              </a:r>
              <a:endParaRPr kumimoji="1" lang="ja-JP" altLang="en-US" sz="700"/>
            </a:p>
          </xdr:txBody>
        </xdr:sp>
        <xdr:sp macro="" textlink="">
          <xdr:nvSpPr>
            <xdr:cNvPr id="16" name="正方形/長方形 15">
              <a:extLst>
                <a:ext uri="{FF2B5EF4-FFF2-40B4-BE49-F238E27FC236}">
                  <a16:creationId xmlns:a16="http://schemas.microsoft.com/office/drawing/2014/main" id="{00000000-0008-0000-2300-000010000000}"/>
                </a:ext>
              </a:extLst>
            </xdr:cNvPr>
            <xdr:cNvSpPr/>
          </xdr:nvSpPr>
          <xdr:spPr>
            <a:xfrm>
              <a:off x="984633" y="14979167"/>
              <a:ext cx="541117" cy="9017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①「めざす状態に向</a:t>
              </a:r>
              <a:endParaRPr kumimoji="1" lang="en-US" altLang="ja-JP" sz="900">
                <a:solidFill>
                  <a:schemeClr val="tx1"/>
                </a:solidFill>
              </a:endParaRPr>
            </a:p>
            <a:p>
              <a:pPr algn="l"/>
              <a:r>
                <a:rPr kumimoji="1" lang="ja-JP" altLang="en-US" sz="900">
                  <a:solidFill>
                    <a:schemeClr val="tx1"/>
                  </a:solidFill>
                </a:rPr>
                <a:t>　</a:t>
              </a:r>
              <a:r>
                <a:rPr kumimoji="1" lang="ja-JP" altLang="en-US" sz="900" baseline="0">
                  <a:solidFill>
                    <a:schemeClr val="tx1"/>
                  </a:solidFill>
                </a:rPr>
                <a:t> </a:t>
              </a:r>
              <a:r>
                <a:rPr kumimoji="1" lang="ja-JP" altLang="en-US" sz="900">
                  <a:solidFill>
                    <a:schemeClr val="tx1"/>
                  </a:solidFill>
                </a:rPr>
                <a:t>けた課題・取組」の</a:t>
              </a:r>
              <a:endParaRPr kumimoji="1" lang="en-US" altLang="ja-JP" sz="900">
                <a:solidFill>
                  <a:schemeClr val="tx1"/>
                </a:solidFill>
              </a:endParaRPr>
            </a:p>
            <a:p>
              <a:pPr algn="l"/>
              <a:r>
                <a:rPr kumimoji="1" lang="ja-JP" altLang="en-US" sz="900">
                  <a:solidFill>
                    <a:schemeClr val="tx1"/>
                  </a:solidFill>
                </a:rPr>
                <a:t>　項目ごとに 総合点</a:t>
              </a:r>
              <a:endParaRPr kumimoji="1" lang="en-US" altLang="ja-JP" sz="900">
                <a:solidFill>
                  <a:schemeClr val="tx1"/>
                </a:solidFill>
              </a:endParaRPr>
            </a:p>
            <a:p>
              <a:pPr algn="l"/>
              <a:r>
                <a:rPr kumimoji="1" lang="ja-JP" altLang="en-US" sz="900">
                  <a:solidFill>
                    <a:schemeClr val="tx1"/>
                  </a:solidFill>
                </a:rPr>
                <a:t>　の平均値を算出</a:t>
              </a:r>
            </a:p>
          </xdr:txBody>
        </xdr:sp>
        <xdr:sp macro="" textlink="">
          <xdr:nvSpPr>
            <xdr:cNvPr id="17" name="右中かっこ 16">
              <a:extLst>
                <a:ext uri="{FF2B5EF4-FFF2-40B4-BE49-F238E27FC236}">
                  <a16:creationId xmlns:a16="http://schemas.microsoft.com/office/drawing/2014/main" id="{00000000-0008-0000-2300-000011000000}"/>
                </a:ext>
              </a:extLst>
            </xdr:cNvPr>
            <xdr:cNvSpPr/>
          </xdr:nvSpPr>
          <xdr:spPr>
            <a:xfrm>
              <a:off x="2026129" y="14673042"/>
              <a:ext cx="67412" cy="1558617"/>
            </a:xfrm>
            <a:prstGeom prst="rightBrace">
              <a:avLst>
                <a:gd name="adj1" fmla="val 8333"/>
                <a:gd name="adj2" fmla="val 1892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5</xdr:col>
      <xdr:colOff>434196</xdr:colOff>
      <xdr:row>41</xdr:row>
      <xdr:rowOff>71889</xdr:rowOff>
    </xdr:from>
    <xdr:to>
      <xdr:col>6</xdr:col>
      <xdr:colOff>51039</xdr:colOff>
      <xdr:row>42</xdr:row>
      <xdr:rowOff>98846</xdr:rowOff>
    </xdr:to>
    <xdr:sp macro="" textlink="">
      <xdr:nvSpPr>
        <xdr:cNvPr id="40" name="正方形/長方形 39">
          <a:extLst>
            <a:ext uri="{FF2B5EF4-FFF2-40B4-BE49-F238E27FC236}">
              <a16:creationId xmlns:a16="http://schemas.microsoft.com/office/drawing/2014/main" id="{00000000-0008-0000-2300-000028000000}"/>
            </a:ext>
          </a:extLst>
        </xdr:cNvPr>
        <xdr:cNvSpPr/>
      </xdr:nvSpPr>
      <xdr:spPr>
        <a:xfrm>
          <a:off x="3796521" y="12273414"/>
          <a:ext cx="512193" cy="198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rPr>
            <a:t>１</a:t>
          </a:r>
        </a:p>
      </xdr:txBody>
    </xdr:sp>
    <xdr:clientData/>
  </xdr:twoCellAnchor>
  <xdr:twoCellAnchor>
    <xdr:from>
      <xdr:col>5</xdr:col>
      <xdr:colOff>434196</xdr:colOff>
      <xdr:row>47</xdr:row>
      <xdr:rowOff>17971</xdr:rowOff>
    </xdr:from>
    <xdr:to>
      <xdr:col>6</xdr:col>
      <xdr:colOff>51039</xdr:colOff>
      <xdr:row>48</xdr:row>
      <xdr:rowOff>44928</xdr:rowOff>
    </xdr:to>
    <xdr:sp macro="" textlink="">
      <xdr:nvSpPr>
        <xdr:cNvPr id="41" name="正方形/長方形 40">
          <a:extLst>
            <a:ext uri="{FF2B5EF4-FFF2-40B4-BE49-F238E27FC236}">
              <a16:creationId xmlns:a16="http://schemas.microsoft.com/office/drawing/2014/main" id="{00000000-0008-0000-2300-000029000000}"/>
            </a:ext>
          </a:extLst>
        </xdr:cNvPr>
        <xdr:cNvSpPr/>
      </xdr:nvSpPr>
      <xdr:spPr>
        <a:xfrm>
          <a:off x="3796521" y="13248196"/>
          <a:ext cx="512193" cy="198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rPr>
            <a:t>６</a:t>
          </a:r>
        </a:p>
      </xdr:txBody>
    </xdr:sp>
    <xdr:clientData/>
  </xdr:twoCellAnchor>
  <xdr:twoCellAnchor>
    <xdr:from>
      <xdr:col>5</xdr:col>
      <xdr:colOff>434196</xdr:colOff>
      <xdr:row>48</xdr:row>
      <xdr:rowOff>53556</xdr:rowOff>
    </xdr:from>
    <xdr:to>
      <xdr:col>6</xdr:col>
      <xdr:colOff>51039</xdr:colOff>
      <xdr:row>49</xdr:row>
      <xdr:rowOff>80513</xdr:rowOff>
    </xdr:to>
    <xdr:sp macro="" textlink="">
      <xdr:nvSpPr>
        <xdr:cNvPr id="42" name="正方形/長方形 41">
          <a:extLst>
            <a:ext uri="{FF2B5EF4-FFF2-40B4-BE49-F238E27FC236}">
              <a16:creationId xmlns:a16="http://schemas.microsoft.com/office/drawing/2014/main" id="{00000000-0008-0000-2300-00002A000000}"/>
            </a:ext>
          </a:extLst>
        </xdr:cNvPr>
        <xdr:cNvSpPr/>
      </xdr:nvSpPr>
      <xdr:spPr>
        <a:xfrm>
          <a:off x="3796521" y="13455231"/>
          <a:ext cx="512193" cy="198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rPr>
            <a:t>７</a:t>
          </a:r>
        </a:p>
      </xdr:txBody>
    </xdr:sp>
    <xdr:clientData/>
  </xdr:twoCellAnchor>
  <xdr:twoCellAnchor>
    <xdr:from>
      <xdr:col>5</xdr:col>
      <xdr:colOff>434196</xdr:colOff>
      <xdr:row>45</xdr:row>
      <xdr:rowOff>152759</xdr:rowOff>
    </xdr:from>
    <xdr:to>
      <xdr:col>6</xdr:col>
      <xdr:colOff>51039</xdr:colOff>
      <xdr:row>47</xdr:row>
      <xdr:rowOff>8985</xdr:rowOff>
    </xdr:to>
    <xdr:sp macro="" textlink="">
      <xdr:nvSpPr>
        <xdr:cNvPr id="43" name="正方形/長方形 42">
          <a:extLst>
            <a:ext uri="{FF2B5EF4-FFF2-40B4-BE49-F238E27FC236}">
              <a16:creationId xmlns:a16="http://schemas.microsoft.com/office/drawing/2014/main" id="{00000000-0008-0000-2300-00002B000000}"/>
            </a:ext>
          </a:extLst>
        </xdr:cNvPr>
        <xdr:cNvSpPr/>
      </xdr:nvSpPr>
      <xdr:spPr>
        <a:xfrm>
          <a:off x="3796521" y="13040084"/>
          <a:ext cx="512193" cy="1991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rPr>
            <a:t>５</a:t>
          </a:r>
          <a:endParaRPr kumimoji="1" lang="en-US" altLang="ja-JP" sz="1000">
            <a:solidFill>
              <a:schemeClr val="tx1"/>
            </a:solidFill>
          </a:endParaRPr>
        </a:p>
      </xdr:txBody>
    </xdr:sp>
    <xdr:clientData/>
  </xdr:twoCellAnchor>
  <xdr:twoCellAnchor>
    <xdr:from>
      <xdr:col>5</xdr:col>
      <xdr:colOff>434196</xdr:colOff>
      <xdr:row>44</xdr:row>
      <xdr:rowOff>98484</xdr:rowOff>
    </xdr:from>
    <xdr:to>
      <xdr:col>6</xdr:col>
      <xdr:colOff>51039</xdr:colOff>
      <xdr:row>45</xdr:row>
      <xdr:rowOff>125441</xdr:rowOff>
    </xdr:to>
    <xdr:sp macro="" textlink="">
      <xdr:nvSpPr>
        <xdr:cNvPr id="44" name="正方形/長方形 43">
          <a:extLst>
            <a:ext uri="{FF2B5EF4-FFF2-40B4-BE49-F238E27FC236}">
              <a16:creationId xmlns:a16="http://schemas.microsoft.com/office/drawing/2014/main" id="{00000000-0008-0000-2300-00002C000000}"/>
            </a:ext>
          </a:extLst>
        </xdr:cNvPr>
        <xdr:cNvSpPr/>
      </xdr:nvSpPr>
      <xdr:spPr>
        <a:xfrm>
          <a:off x="3796521" y="12814359"/>
          <a:ext cx="512193" cy="198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rPr>
            <a:t>４</a:t>
          </a:r>
        </a:p>
      </xdr:txBody>
    </xdr:sp>
    <xdr:clientData/>
  </xdr:twoCellAnchor>
  <xdr:twoCellAnchor>
    <xdr:from>
      <xdr:col>5</xdr:col>
      <xdr:colOff>434196</xdr:colOff>
      <xdr:row>43</xdr:row>
      <xdr:rowOff>62182</xdr:rowOff>
    </xdr:from>
    <xdr:to>
      <xdr:col>6</xdr:col>
      <xdr:colOff>51039</xdr:colOff>
      <xdr:row>44</xdr:row>
      <xdr:rowOff>89138</xdr:rowOff>
    </xdr:to>
    <xdr:sp macro="" textlink="">
      <xdr:nvSpPr>
        <xdr:cNvPr id="45" name="正方形/長方形 44">
          <a:extLst>
            <a:ext uri="{FF2B5EF4-FFF2-40B4-BE49-F238E27FC236}">
              <a16:creationId xmlns:a16="http://schemas.microsoft.com/office/drawing/2014/main" id="{00000000-0008-0000-2300-00002D000000}"/>
            </a:ext>
          </a:extLst>
        </xdr:cNvPr>
        <xdr:cNvSpPr/>
      </xdr:nvSpPr>
      <xdr:spPr>
        <a:xfrm>
          <a:off x="3796521" y="12606607"/>
          <a:ext cx="512193" cy="1984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rPr>
            <a:t>３</a:t>
          </a:r>
        </a:p>
      </xdr:txBody>
    </xdr:sp>
    <xdr:clientData/>
  </xdr:twoCellAnchor>
  <xdr:twoCellAnchor>
    <xdr:from>
      <xdr:col>5</xdr:col>
      <xdr:colOff>434196</xdr:colOff>
      <xdr:row>42</xdr:row>
      <xdr:rowOff>88780</xdr:rowOff>
    </xdr:from>
    <xdr:to>
      <xdr:col>6</xdr:col>
      <xdr:colOff>51039</xdr:colOff>
      <xdr:row>43</xdr:row>
      <xdr:rowOff>115737</xdr:rowOff>
    </xdr:to>
    <xdr:sp macro="" textlink="">
      <xdr:nvSpPr>
        <xdr:cNvPr id="46" name="正方形/長方形 45">
          <a:extLst>
            <a:ext uri="{FF2B5EF4-FFF2-40B4-BE49-F238E27FC236}">
              <a16:creationId xmlns:a16="http://schemas.microsoft.com/office/drawing/2014/main" id="{00000000-0008-0000-2300-00002E000000}"/>
            </a:ext>
          </a:extLst>
        </xdr:cNvPr>
        <xdr:cNvSpPr/>
      </xdr:nvSpPr>
      <xdr:spPr>
        <a:xfrm>
          <a:off x="3796521" y="12461755"/>
          <a:ext cx="512193" cy="198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rPr>
            <a:t>２</a:t>
          </a:r>
        </a:p>
      </xdr:txBody>
    </xdr:sp>
    <xdr:clientData/>
  </xdr:twoCellAnchor>
  <xdr:twoCellAnchor>
    <xdr:from>
      <xdr:col>6</xdr:col>
      <xdr:colOff>503206</xdr:colOff>
      <xdr:row>41</xdr:row>
      <xdr:rowOff>62901</xdr:rowOff>
    </xdr:from>
    <xdr:to>
      <xdr:col>6</xdr:col>
      <xdr:colOff>2848513</xdr:colOff>
      <xdr:row>45</xdr:row>
      <xdr:rowOff>116816</xdr:rowOff>
    </xdr:to>
    <xdr:sp macro="" textlink="">
      <xdr:nvSpPr>
        <xdr:cNvPr id="47" name="正方形/長方形 46">
          <a:extLst>
            <a:ext uri="{FF2B5EF4-FFF2-40B4-BE49-F238E27FC236}">
              <a16:creationId xmlns:a16="http://schemas.microsoft.com/office/drawing/2014/main" id="{00000000-0008-0000-2300-00002F000000}"/>
            </a:ext>
          </a:extLst>
        </xdr:cNvPr>
        <xdr:cNvSpPr/>
      </xdr:nvSpPr>
      <xdr:spPr>
        <a:xfrm>
          <a:off x="4760881" y="12264426"/>
          <a:ext cx="2345307" cy="73971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rPr>
            <a:t>②７項目の平均を算出</a:t>
          </a:r>
          <a:endParaRPr kumimoji="1" lang="en-US" altLang="ja-JP" sz="9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rPr>
            <a:t>　</a:t>
          </a:r>
          <a:r>
            <a:rPr kumimoji="1" lang="ja-JP" altLang="en-US" sz="900" baseline="0">
              <a:solidFill>
                <a:schemeClr val="tx1"/>
              </a:solidFill>
            </a:rPr>
            <a:t> </a:t>
          </a:r>
          <a:r>
            <a:rPr kumimoji="1" lang="ja-JP" altLang="en-US" sz="900">
              <a:solidFill>
                <a:schemeClr val="tx1"/>
              </a:solidFill>
            </a:rPr>
            <a:t>（７項目それぞれの平均点（</a:t>
          </a:r>
          <a:r>
            <a:rPr kumimoji="1" lang="en-US" altLang="ja-JP" sz="900">
              <a:solidFill>
                <a:schemeClr val="tx1"/>
              </a:solidFill>
            </a:rPr>
            <a:t>15</a:t>
          </a:r>
          <a:r>
            <a:rPr kumimoji="1" lang="ja-JP" altLang="en-US" sz="900">
              <a:solidFill>
                <a:schemeClr val="tx1"/>
              </a:solidFill>
            </a:rPr>
            <a:t>点満点）　　　</a:t>
          </a:r>
          <a:endParaRPr kumimoji="1" lang="en-US" altLang="ja-JP" sz="9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rPr>
            <a:t>　　を合算し、７で割る）</a:t>
          </a:r>
        </a:p>
      </xdr:txBody>
    </xdr:sp>
    <xdr:clientData/>
  </xdr:twoCellAnchor>
  <xdr:twoCellAnchor>
    <xdr:from>
      <xdr:col>6</xdr:col>
      <xdr:colOff>521179</xdr:colOff>
      <xdr:row>48</xdr:row>
      <xdr:rowOff>26957</xdr:rowOff>
    </xdr:from>
    <xdr:to>
      <xdr:col>6</xdr:col>
      <xdr:colOff>2758655</xdr:colOff>
      <xdr:row>50</xdr:row>
      <xdr:rowOff>26958</xdr:rowOff>
    </xdr:to>
    <xdr:sp macro="" textlink="">
      <xdr:nvSpPr>
        <xdr:cNvPr id="48" name="正方形/長方形 47">
          <a:extLst>
            <a:ext uri="{FF2B5EF4-FFF2-40B4-BE49-F238E27FC236}">
              <a16:creationId xmlns:a16="http://schemas.microsoft.com/office/drawing/2014/main" id="{00000000-0008-0000-2300-000030000000}"/>
            </a:ext>
          </a:extLst>
        </xdr:cNvPr>
        <xdr:cNvSpPr/>
      </xdr:nvSpPr>
      <xdr:spPr>
        <a:xfrm>
          <a:off x="4778854" y="13428632"/>
          <a:ext cx="2237476" cy="34290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rPr>
            <a:t>③</a:t>
          </a:r>
          <a:r>
            <a:rPr kumimoji="1" lang="en-US" altLang="ja-JP" sz="1000">
              <a:solidFill>
                <a:schemeClr val="tx1"/>
              </a:solidFill>
            </a:rPr>
            <a:t>100</a:t>
          </a:r>
          <a:r>
            <a:rPr kumimoji="1" lang="ja-JP" altLang="en-US" sz="1000">
              <a:solidFill>
                <a:schemeClr val="tx1"/>
              </a:solidFill>
            </a:rPr>
            <a:t>点換算する</a:t>
          </a:r>
        </a:p>
      </xdr:txBody>
    </xdr:sp>
    <xdr:clientData/>
  </xdr:twoCellAnchor>
  <xdr:twoCellAnchor>
    <xdr:from>
      <xdr:col>6</xdr:col>
      <xdr:colOff>1213089</xdr:colOff>
      <xdr:row>46</xdr:row>
      <xdr:rowOff>35945</xdr:rowOff>
    </xdr:from>
    <xdr:to>
      <xdr:col>6</xdr:col>
      <xdr:colOff>1446721</xdr:colOff>
      <xdr:row>47</xdr:row>
      <xdr:rowOff>125804</xdr:rowOff>
    </xdr:to>
    <xdr:sp macro="" textlink="">
      <xdr:nvSpPr>
        <xdr:cNvPr id="49" name="下矢印 48">
          <a:extLst>
            <a:ext uri="{FF2B5EF4-FFF2-40B4-BE49-F238E27FC236}">
              <a16:creationId xmlns:a16="http://schemas.microsoft.com/office/drawing/2014/main" id="{00000000-0008-0000-2300-000031000000}"/>
            </a:ext>
          </a:extLst>
        </xdr:cNvPr>
        <xdr:cNvSpPr/>
      </xdr:nvSpPr>
      <xdr:spPr>
        <a:xfrm>
          <a:off x="5470764" y="13094720"/>
          <a:ext cx="233632" cy="26130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518;&#12540;&#12470;&#20316;&#26989;&#29992;&#12501;&#12457;&#12523;&#12480;/&#9733;&#9733;&#22320;&#22495;&#25903;&#25588;&#65288;&#65320;31.4&#12316;&#65289;/&#9734;05&#12288;&#26032;&#12383;&#12394;&#22320;&#22495;&#12467;&#12511;&#12517;&#12491;&#12486;&#12451;&#25903;&#25588;&#20107;&#26989;&#65288;&#12414;&#12385;&#12475;&#12531;&#35413;&#20385;&#20250;&#35696;&#38306;&#20418;&#65289;/02_&#32076;&#24180;&#27604;&#36611;&#12288;325&#22320;&#27963;&#21332;/07&#12288;&#35211;&#12360;&#12427;&#21270;&#65288;R02&#20013;&#38291;&#65289;/02%20&#22238;&#31572;/&#12304;24&#21306;&#12414;&#12392;&#12417;&#12305;&#65339;&#27096;&#24335;&#65297;&#65341;&#21462;&#32068;&#29366;&#24907;&#12539;&#33258;&#24459;&#24230;&#12398;&#29366;&#27841;&#25226;&#25569;&#12471;&#12540;&#12488;&#65288;R1&#20013;&#38291;&#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12414;&#12385;&#12389;&#12367;&#12426;&#12475;&#12531;&#12479;&#12540;/Downloads/&#65339;&#27096;&#24335;&#65297;&#65341;01%20&#21271;&#21306;&#12288;&#21462;&#32068;&#29366;&#24907;&#12539;&#33258;&#24459;&#24230;&#12398;&#29366;&#27841;&#25226;&#25569;&#12471;&#12540;&#1248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2518;&#12540;&#12470;&#20316;&#26989;&#29992;&#12501;&#12457;&#12523;&#12480;/&#9733;&#9733;&#22320;&#22495;&#25903;&#25588;&#65288;&#65320;31.4&#12316;&#65289;/&#9734;05&#12288;&#26032;&#12383;&#12394;&#22320;&#22495;&#12467;&#12511;&#12517;&#12491;&#12486;&#12451;&#25903;&#25588;&#20107;&#26989;&#65288;&#12414;&#12385;&#12475;&#12531;&#35413;&#20385;&#20250;&#35696;&#38306;&#20418;&#65289;/04_&#32076;&#24180;&#27604;&#36611;&#12288;325&#22320;&#27963;&#21332;/06&#12288;&#35211;&#12360;&#12427;&#21270;&#65288;R01&#26399;&#26411;&#65289;/&#26032;&#12460;&#12452;&#12489;&#12521;&#12452;&#12531;/03%20R2.07.10%20&#37096;&#20250;&#36039;&#26009;/&#20803;&#36039;&#26009;/&#65288;&#25351;&#27161;&#12398;&#32771;&#12360;&#26041;&#20462;&#27491;&#65289;03%20&#21462;&#32068;&#29366;&#24907;&#12539;&#33258;&#24459;&#24230;&#12398;&#29366;&#27841;&#25226;&#25569;&#12471;&#12540;&#12488;&#65288;&#26087;&#29366;&#27841;&#65300;&#12539;&#6530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yamas/Dropbox/&#35199;&#21306;&#12414;&#12385;&#12389;&#12367;&#12426;&#12475;&#12531;&#12479;&#12540;/01&#65294;&#12414;&#12385;&#12389;&#12367;&#12426;&#12475;&#12531;&#12479;&#12540;/5&#24180;&#24230;/9&#65294;&#35413;&#20385;&#36039;&#26009;(&#20013;&#38291;&#12539;&#26399;&#26411;&#12539;&#12381;&#12398;&#20182;)/20230930R5.&#20013;&#38291;&#35413;&#20385;/&#20013;&#38291;&#9312;&#22320;&#22495;&#25903;&#25588;&#26989;&#21209;&#12395;&#12363;&#12363;&#12427;&#21508;&#22320;&#22495;&#27963;&#21205;&#21332;&#35696;&#20250;&#12398;&#29366;&#27841;&#25226;&#25569;&#12398;&#12383;&#12417;&#12398;&#36039;&#26009;&#20316;&#25104;&#12395;&#12388;&#12356;&#12390;/1.&#12414;&#12385;&#12475;&#12531;&#20316;&#25104;/M06&#12304;&#35199;&#21306;&#12305;%20&#65288;&#27096;&#24335;&#65297;&#65289;&#21462;&#32068;&#29366;&#24907;&#12539;&#33258;&#24459;&#24230;&#12398;&#29366;&#27841;&#25226;&#25569;&#12471;&#12540;&#1248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2518;&#12540;&#12470;&#20316;&#26989;&#29992;&#12501;&#12457;&#12523;&#12480;/003&#22320;&#22495;&#35506;/004_&#22320;&#22495;&#25903;&#25588;/001_&#22320;&#22495;&#27963;&#21205;&#21332;&#35696;&#20250;/003_&#22320;&#27963;&#12539;&#35036;&#21161;&#37329;&#12539;&#12414;&#12385;&#12475;&#12531;&#38306;&#20418;&#12513;&#12540;&#12523;/009&#12288;R6&#24180;&#24230;/&#26410;20250124&#12294;&#65297;&#22320;&#22495;&#25903;&#25588;&#26989;&#21209;&#12395;&#12363;&#12363;&#12427;&#22320;&#22495;&#27963;&#21205;&#21332;&#35696;&#20250;&#12398;&#29366;&#27841;&#25226;&#25569;&#12398;&#12383;&#12417;&#12398;&#36039;&#26009;&#20316;&#25104;&#12395;&#12388;&#12356;&#12390;&#65288;&#29031;&#20250;&#65289;/24&#12304;&#35199;&#25104;&#21306;&#12305;&#65288;&#27096;&#24335;&#65297;&#65289;&#21462;&#32068;&#29366;&#24907;&#12539;&#33258;&#24459;&#24230;&#12398;&#29366;&#27841;&#25226;&#25569;&#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状況"/>
      <sheetName val="02 支援事業者評価について"/>
      <sheetName val="各区の取組状況（基本のみ）"/>
      <sheetName val="各区の取組項目別状況（部会用）"/>
      <sheetName val="各区の取組項目別状況（基本・〇A率）"/>
      <sheetName val="各区の取組項目別状況（基本・総合点）"/>
      <sheetName val="北区"/>
      <sheetName val="都島区"/>
      <sheetName val="福島区"/>
      <sheetName val="此花区"/>
      <sheetName val="中央区"/>
      <sheetName val="西区"/>
      <sheetName val="港区"/>
      <sheetName val="大正区"/>
      <sheetName val="天王寺区"/>
      <sheetName val="浪速区"/>
      <sheetName val="西淀川区"/>
      <sheetName val="淀川区"/>
      <sheetName val="東淀川区"/>
      <sheetName val="東成区"/>
      <sheetName val="生野区"/>
      <sheetName val="旭区"/>
      <sheetName val="城東区"/>
      <sheetName val="鶴見区"/>
      <sheetName val="阿倍野区"/>
      <sheetName val="住之江区"/>
      <sheetName val="住吉区"/>
      <sheetName val="東住吉区"/>
      <sheetName val="平野区"/>
      <sheetName val="西成区"/>
      <sheetName val="プルダウンリスト"/>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2">
          <cell r="A2" t="str">
            <v>○</v>
          </cell>
          <cell r="B2" t="str">
            <v>△</v>
          </cell>
          <cell r="C2" t="str">
            <v>×</v>
          </cell>
        </row>
      </sheetData>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状況"/>
      <sheetName val="02 支援事業者評価について"/>
      <sheetName val="状況把握シート"/>
      <sheetName val="状況把握シート （記載例）"/>
      <sheetName val="指標の考え方"/>
      <sheetName val="総合点（全地域分）"/>
      <sheetName val="プルダウンリスト"/>
      <sheetName val="Sheet1"/>
    </sheetNames>
    <sheetDataSet>
      <sheetData sheetId="0"/>
      <sheetData sheetId="1"/>
      <sheetData sheetId="2"/>
      <sheetData sheetId="3"/>
      <sheetData sheetId="4"/>
      <sheetData sheetId="5"/>
      <sheetData sheetId="6">
        <row r="9">
          <cell r="A9" t="str">
            <v>○</v>
          </cell>
        </row>
      </sheetData>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状況"/>
      <sheetName val="02 支援事業者評価について"/>
      <sheetName val="状況把握シート"/>
      <sheetName val="状況把握シート （記載例）"/>
      <sheetName val="総合点（全地域分）"/>
      <sheetName val="プルダウンリスト"/>
      <sheetName val="Sheet1"/>
      <sheetName val="指標の考え方"/>
    </sheetNames>
    <sheetDataSet>
      <sheetData sheetId="0"/>
      <sheetData sheetId="1"/>
      <sheetData sheetId="2"/>
      <sheetData sheetId="3"/>
      <sheetData sheetId="4"/>
      <sheetData sheetId="5">
        <row r="2">
          <cell r="A2" t="str">
            <v>○</v>
          </cell>
          <cell r="B2" t="str">
            <v>△</v>
          </cell>
          <cell r="C2" t="str">
            <v>×</v>
          </cell>
        </row>
      </sheetData>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状況"/>
      <sheetName val="02 支援事業者評価について"/>
      <sheetName val="状況把握シート"/>
      <sheetName val="状況把握シート （記載例）"/>
      <sheetName val="指標の考え方"/>
      <sheetName val="総合点（全地域分）"/>
      <sheetName val="プルダウンリスト"/>
      <sheetName val="Sheet1"/>
    </sheetNames>
    <sheetDataSet>
      <sheetData sheetId="0" refreshError="1"/>
      <sheetData sheetId="1" refreshError="1"/>
      <sheetData sheetId="2" refreshError="1"/>
      <sheetData sheetId="3" refreshError="1"/>
      <sheetData sheetId="4" refreshError="1"/>
      <sheetData sheetId="5" refreshError="1"/>
      <sheetData sheetId="6">
        <row r="2">
          <cell r="A2" t="str">
            <v>○</v>
          </cell>
          <cell r="B2" t="str">
            <v>△</v>
          </cell>
          <cell r="C2" t="str">
            <v>×</v>
          </cell>
        </row>
      </sheetData>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状況把握シート"/>
      <sheetName val="都島区"/>
      <sheetName val="福島区"/>
      <sheetName val="此花区"/>
      <sheetName val="中央区"/>
      <sheetName val="西区"/>
      <sheetName val="港区"/>
      <sheetName val="大正区"/>
      <sheetName val="天王寺区"/>
      <sheetName val="浪速区"/>
      <sheetName val="西淀川区"/>
      <sheetName val="淀川区"/>
      <sheetName val="東淀川区"/>
      <sheetName val="東成区"/>
      <sheetName val="生野区"/>
      <sheetName val="旭区"/>
      <sheetName val="城東区"/>
      <sheetName val="鶴見区"/>
      <sheetName val="阿倍野区"/>
      <sheetName val="住之江区"/>
      <sheetName val="住吉区"/>
      <sheetName val="東住吉区"/>
      <sheetName val="平野区"/>
      <sheetName val="西成区"/>
      <sheetName val="状況把握シート （記載例）"/>
      <sheetName val="指標の考え方"/>
      <sheetName val="総合点（全地域分）"/>
      <sheetName val="プルダウン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
          <cell r="A2" t="str">
            <v>○</v>
          </cell>
          <cell r="B2" t="str">
            <v>△</v>
          </cell>
          <cell r="C2" t="str">
            <v>×</v>
          </cell>
        </row>
      </sheetData>
    </sheetDataSet>
  </externalBook>
</externalLink>
</file>

<file path=xl/theme/theme1.xml><?xml version="1.0" encoding="utf-8"?>
<a:theme xmlns:a="http://schemas.openxmlformats.org/drawingml/2006/main" name="Office テーマ">
  <a:themeElements>
    <a:clrScheme name="スリップストリーム">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C8639-D4CD-40F8-9ADC-45828D50ED3B}">
  <sheetPr>
    <pageSetUpPr fitToPage="1"/>
  </sheetPr>
  <dimension ref="A1:DU80"/>
  <sheetViews>
    <sheetView tabSelected="1" view="pageBreakPreview" zoomScale="90" zoomScaleNormal="90" zoomScaleSheetLayoutView="90" workbookViewId="0">
      <pane xSplit="5" ySplit="4" topLeftCell="F5" activePane="bottomRight" state="frozen"/>
      <selection activeCell="A43" sqref="A43:XFD49"/>
      <selection pane="topRight" activeCell="A43" sqref="A43:XFD49"/>
      <selection pane="bottomLeft" activeCell="A43" sqref="A43:XFD49"/>
      <selection pane="bottomRight" activeCell="AK13" sqref="AK13"/>
    </sheetView>
  </sheetViews>
  <sheetFormatPr defaultColWidth="9" defaultRowHeight="13.2" x14ac:dyDescent="0.2"/>
  <cols>
    <col min="1" max="1" width="5.109375" style="18" customWidth="1"/>
    <col min="2" max="2" width="18" style="18" customWidth="1"/>
    <col min="3" max="3" width="13.33203125" style="18" customWidth="1"/>
    <col min="4" max="4" width="5.109375" style="36" customWidth="1"/>
    <col min="5" max="5" width="40.77734375" style="18" customWidth="1"/>
    <col min="6" max="120" width="3.77734375" style="18" customWidth="1"/>
    <col min="121" max="121" width="9" style="18"/>
    <col min="122" max="123" width="10.109375" customWidth="1"/>
    <col min="124" max="125" width="10.109375" style="18" customWidth="1"/>
    <col min="126" max="16384" width="9" style="18"/>
  </cols>
  <sheetData>
    <row r="1" spans="1:125" ht="15" x14ac:dyDescent="0.2">
      <c r="A1" s="17" t="s">
        <v>125</v>
      </c>
      <c r="B1" s="17"/>
      <c r="C1" s="17"/>
      <c r="D1" s="18"/>
      <c r="E1" s="17"/>
      <c r="F1" s="18">
        <v>1</v>
      </c>
      <c r="K1" s="18">
        <v>2</v>
      </c>
      <c r="P1" s="18">
        <v>3</v>
      </c>
      <c r="U1" s="18">
        <v>4</v>
      </c>
      <c r="Z1" s="18">
        <v>5</v>
      </c>
      <c r="AE1" s="18">
        <v>6</v>
      </c>
      <c r="AJ1" s="18">
        <v>7</v>
      </c>
      <c r="AO1" s="18">
        <v>8</v>
      </c>
      <c r="AT1" s="18">
        <v>9</v>
      </c>
      <c r="AY1" s="18">
        <v>10</v>
      </c>
      <c r="BD1" s="18">
        <v>11</v>
      </c>
      <c r="BI1" s="18">
        <v>12</v>
      </c>
      <c r="BN1" s="18">
        <v>13</v>
      </c>
      <c r="BS1" s="18">
        <v>14</v>
      </c>
      <c r="BX1" s="18">
        <v>15</v>
      </c>
      <c r="CC1" s="18">
        <v>16</v>
      </c>
      <c r="CH1" s="18">
        <v>17</v>
      </c>
      <c r="CM1" s="18">
        <v>18</v>
      </c>
      <c r="CR1" s="18">
        <v>19</v>
      </c>
      <c r="CW1" s="18">
        <v>20</v>
      </c>
      <c r="DB1" s="18">
        <v>21</v>
      </c>
      <c r="DG1" s="18">
        <v>22</v>
      </c>
      <c r="DL1" s="18">
        <v>23</v>
      </c>
    </row>
    <row r="2" spans="1:125" ht="18.75" customHeight="1" x14ac:dyDescent="0.2">
      <c r="A2" s="161" t="s">
        <v>89</v>
      </c>
      <c r="B2" s="162"/>
      <c r="C2" s="167" t="s">
        <v>96</v>
      </c>
      <c r="D2" s="161" t="s">
        <v>147</v>
      </c>
      <c r="E2" s="170"/>
      <c r="F2" s="122" t="s">
        <v>126</v>
      </c>
      <c r="G2" s="123"/>
      <c r="H2" s="123"/>
      <c r="I2" s="123"/>
      <c r="J2" s="124"/>
      <c r="K2" s="122" t="s">
        <v>127</v>
      </c>
      <c r="L2" s="123"/>
      <c r="M2" s="123"/>
      <c r="N2" s="123"/>
      <c r="O2" s="124"/>
      <c r="P2" s="122" t="s">
        <v>128</v>
      </c>
      <c r="Q2" s="123"/>
      <c r="R2" s="123"/>
      <c r="S2" s="123"/>
      <c r="T2" s="124"/>
      <c r="U2" s="122" t="s">
        <v>129</v>
      </c>
      <c r="V2" s="123"/>
      <c r="W2" s="123"/>
      <c r="X2" s="123"/>
      <c r="Y2" s="124"/>
      <c r="Z2" s="122" t="s">
        <v>130</v>
      </c>
      <c r="AA2" s="123"/>
      <c r="AB2" s="123"/>
      <c r="AC2" s="123"/>
      <c r="AD2" s="124"/>
      <c r="AE2" s="122" t="s">
        <v>131</v>
      </c>
      <c r="AF2" s="123"/>
      <c r="AG2" s="123"/>
      <c r="AH2" s="123"/>
      <c r="AI2" s="124"/>
      <c r="AJ2" s="122" t="s">
        <v>132</v>
      </c>
      <c r="AK2" s="123"/>
      <c r="AL2" s="123"/>
      <c r="AM2" s="123"/>
      <c r="AN2" s="124"/>
      <c r="AO2" s="122" t="s">
        <v>133</v>
      </c>
      <c r="AP2" s="123"/>
      <c r="AQ2" s="123"/>
      <c r="AR2" s="123"/>
      <c r="AS2" s="124"/>
      <c r="AT2" s="122" t="s">
        <v>134</v>
      </c>
      <c r="AU2" s="123"/>
      <c r="AV2" s="123"/>
      <c r="AW2" s="123"/>
      <c r="AX2" s="124"/>
      <c r="AY2" s="122" t="s">
        <v>135</v>
      </c>
      <c r="AZ2" s="123"/>
      <c r="BA2" s="123"/>
      <c r="BB2" s="123"/>
      <c r="BC2" s="124"/>
      <c r="BD2" s="122" t="s">
        <v>136</v>
      </c>
      <c r="BE2" s="123"/>
      <c r="BF2" s="123"/>
      <c r="BG2" s="123"/>
      <c r="BH2" s="124"/>
      <c r="BI2" s="122" t="s">
        <v>137</v>
      </c>
      <c r="BJ2" s="123"/>
      <c r="BK2" s="123"/>
      <c r="BL2" s="123"/>
      <c r="BM2" s="124"/>
      <c r="BN2" s="122" t="s">
        <v>113</v>
      </c>
      <c r="BO2" s="123"/>
      <c r="BP2" s="123"/>
      <c r="BQ2" s="123"/>
      <c r="BR2" s="124"/>
      <c r="BS2" s="122" t="s">
        <v>113</v>
      </c>
      <c r="BT2" s="123"/>
      <c r="BU2" s="123"/>
      <c r="BV2" s="123"/>
      <c r="BW2" s="124"/>
      <c r="BX2" s="122" t="s">
        <v>113</v>
      </c>
      <c r="BY2" s="123"/>
      <c r="BZ2" s="123"/>
      <c r="CA2" s="123"/>
      <c r="CB2" s="124"/>
      <c r="CC2" s="122" t="s">
        <v>113</v>
      </c>
      <c r="CD2" s="123"/>
      <c r="CE2" s="123"/>
      <c r="CF2" s="123"/>
      <c r="CG2" s="124"/>
      <c r="CH2" s="122" t="s">
        <v>113</v>
      </c>
      <c r="CI2" s="123"/>
      <c r="CJ2" s="123"/>
      <c r="CK2" s="123"/>
      <c r="CL2" s="124"/>
      <c r="CM2" s="122" t="s">
        <v>113</v>
      </c>
      <c r="CN2" s="123"/>
      <c r="CO2" s="123"/>
      <c r="CP2" s="123"/>
      <c r="CQ2" s="124"/>
      <c r="CR2" s="122" t="s">
        <v>113</v>
      </c>
      <c r="CS2" s="123"/>
      <c r="CT2" s="123"/>
      <c r="CU2" s="123"/>
      <c r="CV2" s="124"/>
      <c r="CW2" s="122" t="s">
        <v>113</v>
      </c>
      <c r="CX2" s="123"/>
      <c r="CY2" s="123"/>
      <c r="CZ2" s="123"/>
      <c r="DA2" s="124"/>
      <c r="DB2" s="122" t="s">
        <v>113</v>
      </c>
      <c r="DC2" s="123"/>
      <c r="DD2" s="123"/>
      <c r="DE2" s="123"/>
      <c r="DF2" s="124"/>
      <c r="DG2" s="122" t="s">
        <v>113</v>
      </c>
      <c r="DH2" s="123"/>
      <c r="DI2" s="123"/>
      <c r="DJ2" s="123"/>
      <c r="DK2" s="124"/>
      <c r="DL2" s="122" t="s">
        <v>113</v>
      </c>
      <c r="DM2" s="123"/>
      <c r="DN2" s="123"/>
      <c r="DO2" s="123"/>
      <c r="DP2" s="124"/>
    </row>
    <row r="3" spans="1:125" ht="18.75" customHeight="1" x14ac:dyDescent="0.2">
      <c r="A3" s="163"/>
      <c r="B3" s="164"/>
      <c r="C3" s="168"/>
      <c r="D3" s="163"/>
      <c r="E3" s="171"/>
      <c r="F3" s="125" t="s">
        <v>124</v>
      </c>
      <c r="G3" s="126"/>
      <c r="H3" s="127" t="s">
        <v>143</v>
      </c>
      <c r="I3" s="128"/>
      <c r="J3" s="129"/>
      <c r="K3" s="125" t="s">
        <v>124</v>
      </c>
      <c r="L3" s="126"/>
      <c r="M3" s="127" t="s">
        <v>143</v>
      </c>
      <c r="N3" s="128"/>
      <c r="O3" s="129"/>
      <c r="P3" s="125" t="s">
        <v>124</v>
      </c>
      <c r="Q3" s="126"/>
      <c r="R3" s="127" t="s">
        <v>143</v>
      </c>
      <c r="S3" s="128"/>
      <c r="T3" s="129"/>
      <c r="U3" s="125" t="s">
        <v>124</v>
      </c>
      <c r="V3" s="126"/>
      <c r="W3" s="127" t="s">
        <v>143</v>
      </c>
      <c r="X3" s="128"/>
      <c r="Y3" s="129"/>
      <c r="Z3" s="125" t="s">
        <v>124</v>
      </c>
      <c r="AA3" s="126"/>
      <c r="AB3" s="127" t="s">
        <v>143</v>
      </c>
      <c r="AC3" s="128"/>
      <c r="AD3" s="129"/>
      <c r="AE3" s="125" t="s">
        <v>124</v>
      </c>
      <c r="AF3" s="126"/>
      <c r="AG3" s="127" t="s">
        <v>143</v>
      </c>
      <c r="AH3" s="128"/>
      <c r="AI3" s="129"/>
      <c r="AJ3" s="125" t="s">
        <v>124</v>
      </c>
      <c r="AK3" s="126"/>
      <c r="AL3" s="127" t="s">
        <v>143</v>
      </c>
      <c r="AM3" s="128"/>
      <c r="AN3" s="129"/>
      <c r="AO3" s="125" t="s">
        <v>124</v>
      </c>
      <c r="AP3" s="126"/>
      <c r="AQ3" s="127" t="s">
        <v>143</v>
      </c>
      <c r="AR3" s="128"/>
      <c r="AS3" s="129"/>
      <c r="AT3" s="125" t="s">
        <v>124</v>
      </c>
      <c r="AU3" s="126"/>
      <c r="AV3" s="127" t="s">
        <v>143</v>
      </c>
      <c r="AW3" s="128"/>
      <c r="AX3" s="129"/>
      <c r="AY3" s="125" t="s">
        <v>124</v>
      </c>
      <c r="AZ3" s="126"/>
      <c r="BA3" s="127" t="s">
        <v>143</v>
      </c>
      <c r="BB3" s="128"/>
      <c r="BC3" s="129"/>
      <c r="BD3" s="125" t="s">
        <v>124</v>
      </c>
      <c r="BE3" s="126"/>
      <c r="BF3" s="127" t="s">
        <v>143</v>
      </c>
      <c r="BG3" s="128"/>
      <c r="BH3" s="129"/>
      <c r="BI3" s="125" t="s">
        <v>124</v>
      </c>
      <c r="BJ3" s="126"/>
      <c r="BK3" s="127" t="s">
        <v>143</v>
      </c>
      <c r="BL3" s="128"/>
      <c r="BM3" s="129"/>
      <c r="BN3" s="125" t="s">
        <v>124</v>
      </c>
      <c r="BO3" s="126"/>
      <c r="BP3" s="127" t="s">
        <v>143</v>
      </c>
      <c r="BQ3" s="128"/>
      <c r="BR3" s="129"/>
      <c r="BS3" s="125" t="s">
        <v>124</v>
      </c>
      <c r="BT3" s="126"/>
      <c r="BU3" s="127" t="s">
        <v>143</v>
      </c>
      <c r="BV3" s="128"/>
      <c r="BW3" s="129"/>
      <c r="BX3" s="125" t="s">
        <v>124</v>
      </c>
      <c r="BY3" s="126"/>
      <c r="BZ3" s="127" t="s">
        <v>143</v>
      </c>
      <c r="CA3" s="128"/>
      <c r="CB3" s="129"/>
      <c r="CC3" s="125" t="s">
        <v>124</v>
      </c>
      <c r="CD3" s="126"/>
      <c r="CE3" s="127" t="s">
        <v>143</v>
      </c>
      <c r="CF3" s="128"/>
      <c r="CG3" s="129"/>
      <c r="CH3" s="125" t="s">
        <v>124</v>
      </c>
      <c r="CI3" s="126"/>
      <c r="CJ3" s="127" t="s">
        <v>143</v>
      </c>
      <c r="CK3" s="128"/>
      <c r="CL3" s="129"/>
      <c r="CM3" s="125" t="s">
        <v>124</v>
      </c>
      <c r="CN3" s="126"/>
      <c r="CO3" s="127" t="s">
        <v>143</v>
      </c>
      <c r="CP3" s="128"/>
      <c r="CQ3" s="129"/>
      <c r="CR3" s="125" t="s">
        <v>124</v>
      </c>
      <c r="CS3" s="126"/>
      <c r="CT3" s="127" t="s">
        <v>143</v>
      </c>
      <c r="CU3" s="128"/>
      <c r="CV3" s="129"/>
      <c r="CW3" s="125" t="s">
        <v>124</v>
      </c>
      <c r="CX3" s="126"/>
      <c r="CY3" s="127" t="s">
        <v>143</v>
      </c>
      <c r="CZ3" s="128"/>
      <c r="DA3" s="129"/>
      <c r="DB3" s="125" t="s">
        <v>124</v>
      </c>
      <c r="DC3" s="126"/>
      <c r="DD3" s="127" t="s">
        <v>143</v>
      </c>
      <c r="DE3" s="128"/>
      <c r="DF3" s="129"/>
      <c r="DG3" s="125" t="s">
        <v>124</v>
      </c>
      <c r="DH3" s="126"/>
      <c r="DI3" s="127" t="s">
        <v>143</v>
      </c>
      <c r="DJ3" s="128"/>
      <c r="DK3" s="129"/>
      <c r="DL3" s="125" t="s">
        <v>124</v>
      </c>
      <c r="DM3" s="126"/>
      <c r="DN3" s="127" t="s">
        <v>143</v>
      </c>
      <c r="DO3" s="128"/>
      <c r="DP3" s="129"/>
    </row>
    <row r="4" spans="1:125" s="24" customFormat="1" ht="74.25" customHeight="1" x14ac:dyDescent="0.2">
      <c r="A4" s="165"/>
      <c r="B4" s="166"/>
      <c r="C4" s="169"/>
      <c r="D4" s="165"/>
      <c r="E4" s="172"/>
      <c r="F4" s="19" t="s">
        <v>92</v>
      </c>
      <c r="G4" s="20" t="s">
        <v>13</v>
      </c>
      <c r="H4" s="21" t="s">
        <v>92</v>
      </c>
      <c r="I4" s="22" t="s">
        <v>13</v>
      </c>
      <c r="J4" s="23" t="s">
        <v>97</v>
      </c>
      <c r="K4" s="19" t="s">
        <v>92</v>
      </c>
      <c r="L4" s="20" t="s">
        <v>13</v>
      </c>
      <c r="M4" s="21" t="s">
        <v>92</v>
      </c>
      <c r="N4" s="22" t="s">
        <v>13</v>
      </c>
      <c r="O4" s="23" t="s">
        <v>97</v>
      </c>
      <c r="P4" s="19" t="s">
        <v>92</v>
      </c>
      <c r="Q4" s="20" t="s">
        <v>13</v>
      </c>
      <c r="R4" s="21" t="s">
        <v>92</v>
      </c>
      <c r="S4" s="22" t="s">
        <v>13</v>
      </c>
      <c r="T4" s="23" t="s">
        <v>97</v>
      </c>
      <c r="U4" s="19" t="s">
        <v>92</v>
      </c>
      <c r="V4" s="20" t="s">
        <v>13</v>
      </c>
      <c r="W4" s="21" t="s">
        <v>92</v>
      </c>
      <c r="X4" s="22" t="s">
        <v>13</v>
      </c>
      <c r="Y4" s="23" t="s">
        <v>97</v>
      </c>
      <c r="Z4" s="19" t="s">
        <v>92</v>
      </c>
      <c r="AA4" s="20" t="s">
        <v>13</v>
      </c>
      <c r="AB4" s="21" t="s">
        <v>92</v>
      </c>
      <c r="AC4" s="22" t="s">
        <v>13</v>
      </c>
      <c r="AD4" s="23" t="s">
        <v>97</v>
      </c>
      <c r="AE4" s="19" t="s">
        <v>92</v>
      </c>
      <c r="AF4" s="20" t="s">
        <v>13</v>
      </c>
      <c r="AG4" s="21" t="s">
        <v>92</v>
      </c>
      <c r="AH4" s="22" t="s">
        <v>13</v>
      </c>
      <c r="AI4" s="23" t="s">
        <v>97</v>
      </c>
      <c r="AJ4" s="19" t="s">
        <v>92</v>
      </c>
      <c r="AK4" s="20" t="s">
        <v>13</v>
      </c>
      <c r="AL4" s="21" t="s">
        <v>92</v>
      </c>
      <c r="AM4" s="22" t="s">
        <v>13</v>
      </c>
      <c r="AN4" s="23" t="s">
        <v>97</v>
      </c>
      <c r="AO4" s="19" t="s">
        <v>92</v>
      </c>
      <c r="AP4" s="20" t="s">
        <v>13</v>
      </c>
      <c r="AQ4" s="21" t="s">
        <v>92</v>
      </c>
      <c r="AR4" s="22" t="s">
        <v>13</v>
      </c>
      <c r="AS4" s="23" t="s">
        <v>97</v>
      </c>
      <c r="AT4" s="19" t="s">
        <v>92</v>
      </c>
      <c r="AU4" s="20" t="s">
        <v>13</v>
      </c>
      <c r="AV4" s="21" t="s">
        <v>92</v>
      </c>
      <c r="AW4" s="22" t="s">
        <v>13</v>
      </c>
      <c r="AX4" s="23" t="s">
        <v>97</v>
      </c>
      <c r="AY4" s="19" t="s">
        <v>92</v>
      </c>
      <c r="AZ4" s="20" t="s">
        <v>13</v>
      </c>
      <c r="BA4" s="21" t="s">
        <v>92</v>
      </c>
      <c r="BB4" s="22" t="s">
        <v>13</v>
      </c>
      <c r="BC4" s="23" t="s">
        <v>97</v>
      </c>
      <c r="BD4" s="19" t="s">
        <v>92</v>
      </c>
      <c r="BE4" s="20" t="s">
        <v>13</v>
      </c>
      <c r="BF4" s="21" t="s">
        <v>92</v>
      </c>
      <c r="BG4" s="22" t="s">
        <v>13</v>
      </c>
      <c r="BH4" s="23" t="s">
        <v>97</v>
      </c>
      <c r="BI4" s="19" t="s">
        <v>92</v>
      </c>
      <c r="BJ4" s="20" t="s">
        <v>13</v>
      </c>
      <c r="BK4" s="21" t="s">
        <v>92</v>
      </c>
      <c r="BL4" s="22" t="s">
        <v>13</v>
      </c>
      <c r="BM4" s="23" t="s">
        <v>97</v>
      </c>
      <c r="BN4" s="19" t="s">
        <v>92</v>
      </c>
      <c r="BO4" s="20" t="s">
        <v>13</v>
      </c>
      <c r="BP4" s="21" t="s">
        <v>92</v>
      </c>
      <c r="BQ4" s="22" t="s">
        <v>13</v>
      </c>
      <c r="BR4" s="23" t="s">
        <v>97</v>
      </c>
      <c r="BS4" s="19" t="s">
        <v>92</v>
      </c>
      <c r="BT4" s="20" t="s">
        <v>13</v>
      </c>
      <c r="BU4" s="21" t="s">
        <v>92</v>
      </c>
      <c r="BV4" s="22" t="s">
        <v>13</v>
      </c>
      <c r="BW4" s="23" t="s">
        <v>97</v>
      </c>
      <c r="BX4" s="19" t="s">
        <v>92</v>
      </c>
      <c r="BY4" s="20" t="s">
        <v>13</v>
      </c>
      <c r="BZ4" s="21" t="s">
        <v>92</v>
      </c>
      <c r="CA4" s="22" t="s">
        <v>13</v>
      </c>
      <c r="CB4" s="23" t="s">
        <v>97</v>
      </c>
      <c r="CC4" s="19" t="s">
        <v>92</v>
      </c>
      <c r="CD4" s="20" t="s">
        <v>13</v>
      </c>
      <c r="CE4" s="21" t="s">
        <v>92</v>
      </c>
      <c r="CF4" s="22" t="s">
        <v>13</v>
      </c>
      <c r="CG4" s="23" t="s">
        <v>97</v>
      </c>
      <c r="CH4" s="19" t="s">
        <v>92</v>
      </c>
      <c r="CI4" s="20" t="s">
        <v>13</v>
      </c>
      <c r="CJ4" s="21" t="s">
        <v>92</v>
      </c>
      <c r="CK4" s="22" t="s">
        <v>13</v>
      </c>
      <c r="CL4" s="23" t="s">
        <v>97</v>
      </c>
      <c r="CM4" s="19" t="s">
        <v>92</v>
      </c>
      <c r="CN4" s="20" t="s">
        <v>13</v>
      </c>
      <c r="CO4" s="21" t="s">
        <v>92</v>
      </c>
      <c r="CP4" s="22" t="s">
        <v>13</v>
      </c>
      <c r="CQ4" s="23" t="s">
        <v>97</v>
      </c>
      <c r="CR4" s="19" t="s">
        <v>92</v>
      </c>
      <c r="CS4" s="20" t="s">
        <v>13</v>
      </c>
      <c r="CT4" s="21" t="s">
        <v>92</v>
      </c>
      <c r="CU4" s="22" t="s">
        <v>13</v>
      </c>
      <c r="CV4" s="23" t="s">
        <v>97</v>
      </c>
      <c r="CW4" s="19" t="s">
        <v>92</v>
      </c>
      <c r="CX4" s="20" t="s">
        <v>13</v>
      </c>
      <c r="CY4" s="21" t="s">
        <v>92</v>
      </c>
      <c r="CZ4" s="22" t="s">
        <v>13</v>
      </c>
      <c r="DA4" s="23" t="s">
        <v>97</v>
      </c>
      <c r="DB4" s="19" t="s">
        <v>92</v>
      </c>
      <c r="DC4" s="20" t="s">
        <v>13</v>
      </c>
      <c r="DD4" s="21" t="s">
        <v>92</v>
      </c>
      <c r="DE4" s="22" t="s">
        <v>13</v>
      </c>
      <c r="DF4" s="23" t="s">
        <v>97</v>
      </c>
      <c r="DG4" s="19" t="s">
        <v>92</v>
      </c>
      <c r="DH4" s="20" t="s">
        <v>13</v>
      </c>
      <c r="DI4" s="21" t="s">
        <v>92</v>
      </c>
      <c r="DJ4" s="22" t="s">
        <v>13</v>
      </c>
      <c r="DK4" s="23" t="s">
        <v>97</v>
      </c>
      <c r="DL4" s="19" t="s">
        <v>92</v>
      </c>
      <c r="DM4" s="20" t="s">
        <v>13</v>
      </c>
      <c r="DN4" s="21" t="s">
        <v>92</v>
      </c>
      <c r="DO4" s="22" t="s">
        <v>13</v>
      </c>
      <c r="DP4" s="23" t="s">
        <v>97</v>
      </c>
      <c r="DR4"/>
      <c r="DS4"/>
      <c r="DT4" s="25" t="s">
        <v>145</v>
      </c>
      <c r="DU4" s="25" t="s">
        <v>146</v>
      </c>
    </row>
    <row r="5" spans="1:125" ht="27" customHeight="1" x14ac:dyDescent="0.2">
      <c r="A5" s="149" t="s">
        <v>14</v>
      </c>
      <c r="B5" s="158" t="s">
        <v>15</v>
      </c>
      <c r="C5" s="152" t="s">
        <v>0</v>
      </c>
      <c r="D5" s="136" t="s">
        <v>16</v>
      </c>
      <c r="E5" s="65" t="s">
        <v>17</v>
      </c>
      <c r="F5" s="59" t="s">
        <v>54</v>
      </c>
      <c r="G5" s="60" t="s">
        <v>53</v>
      </c>
      <c r="H5" s="59" t="s">
        <v>54</v>
      </c>
      <c r="I5" s="60" t="s">
        <v>53</v>
      </c>
      <c r="J5" s="61">
        <f>IF(I5="","",(VLOOKUP(H5,プルダウンリスト!$A$9:$B$11,2,FALSE)+VLOOKUP(I5,プルダウンリスト!$C$9:$D$12,2,FALSE))-(VLOOKUP(F5,プルダウンリスト!$A$9:$B$11,2,FALSE)+VLOOKUP(G5,プルダウンリスト!$C$9:$D$12,2,FALSE)))</f>
        <v>0</v>
      </c>
      <c r="K5" s="59" t="s">
        <v>54</v>
      </c>
      <c r="L5" s="60" t="s">
        <v>53</v>
      </c>
      <c r="M5" s="59" t="s">
        <v>54</v>
      </c>
      <c r="N5" s="60" t="s">
        <v>53</v>
      </c>
      <c r="O5" s="61">
        <f>IF(N5="","",(VLOOKUP(M5,プルダウンリスト!$A$9:$B$11,2,FALSE)+VLOOKUP(N5,プルダウンリスト!$C$9:$D$12,2,FALSE))-(VLOOKUP(K5,プルダウンリスト!$A$9:$B$11,2,FALSE)+VLOOKUP(L5,プルダウンリスト!$C$9:$D$12,2,FALSE)))</f>
        <v>0</v>
      </c>
      <c r="P5" s="59" t="s">
        <v>54</v>
      </c>
      <c r="Q5" s="60" t="s">
        <v>53</v>
      </c>
      <c r="R5" s="59" t="s">
        <v>54</v>
      </c>
      <c r="S5" s="60" t="s">
        <v>53</v>
      </c>
      <c r="T5" s="61">
        <f>IF(S5="","",(VLOOKUP(R5,プルダウンリスト!$A$9:$B$11,2,FALSE)+VLOOKUP(S5,プルダウンリスト!$C$9:$D$12,2,FALSE))-(VLOOKUP(P5,プルダウンリスト!$A$9:$B$11,2,FALSE)+VLOOKUP(Q5,プルダウンリスト!$C$9:$D$12,2,FALSE)))</f>
        <v>0</v>
      </c>
      <c r="U5" s="59" t="s">
        <v>54</v>
      </c>
      <c r="V5" s="60" t="s">
        <v>53</v>
      </c>
      <c r="W5" s="59" t="s">
        <v>54</v>
      </c>
      <c r="X5" s="60" t="s">
        <v>53</v>
      </c>
      <c r="Y5" s="61">
        <f>IF(X5="","",(VLOOKUP(W5,プルダウンリスト!$A$9:$B$11,2,FALSE)+VLOOKUP(X5,プルダウンリスト!$C$9:$D$12,2,FALSE))-(VLOOKUP(U5,プルダウンリスト!$A$9:$B$11,2,FALSE)+VLOOKUP(V5,プルダウンリスト!$C$9:$D$12,2,FALSE)))</f>
        <v>0</v>
      </c>
      <c r="Z5" s="59" t="s">
        <v>54</v>
      </c>
      <c r="AA5" s="60" t="s">
        <v>53</v>
      </c>
      <c r="AB5" s="59" t="s">
        <v>54</v>
      </c>
      <c r="AC5" s="60" t="s">
        <v>53</v>
      </c>
      <c r="AD5" s="61">
        <f>IF(AC5="","",(VLOOKUP(AB5,プルダウンリスト!$A$9:$B$11,2,FALSE)+VLOOKUP(AC5,プルダウンリスト!$C$9:$D$12,2,FALSE))-(VLOOKUP(Z5,プルダウンリスト!$A$9:$B$11,2,FALSE)+VLOOKUP(AA5,プルダウンリスト!$C$9:$D$12,2,FALSE)))</f>
        <v>0</v>
      </c>
      <c r="AE5" s="59" t="s">
        <v>54</v>
      </c>
      <c r="AF5" s="60" t="s">
        <v>53</v>
      </c>
      <c r="AG5" s="59" t="s">
        <v>54</v>
      </c>
      <c r="AH5" s="60" t="s">
        <v>53</v>
      </c>
      <c r="AI5" s="61">
        <f>IF(AH5="","",(VLOOKUP(AG5,プルダウンリスト!$A$9:$B$11,2,FALSE)+VLOOKUP(AH5,プルダウンリスト!$C$9:$D$12,2,FALSE))-(VLOOKUP(AE5,プルダウンリスト!$A$9:$B$11,2,FALSE)+VLOOKUP(AF5,プルダウンリスト!$C$9:$D$12,2,FALSE)))</f>
        <v>0</v>
      </c>
      <c r="AJ5" s="59" t="s">
        <v>54</v>
      </c>
      <c r="AK5" s="60" t="s">
        <v>53</v>
      </c>
      <c r="AL5" s="59" t="s">
        <v>54</v>
      </c>
      <c r="AM5" s="62" t="s">
        <v>53</v>
      </c>
      <c r="AN5" s="61">
        <f>IF(AM5="","",(VLOOKUP(AL5,プルダウンリスト!$A$9:$B$11,2,FALSE)+VLOOKUP(AM5,プルダウンリスト!$C$9:$D$12,2,FALSE))-(VLOOKUP(AJ5,プルダウンリスト!$A$9:$B$11,2,FALSE)+VLOOKUP(AK5,プルダウンリスト!$C$9:$D$12,2,FALSE)))</f>
        <v>0</v>
      </c>
      <c r="AO5" s="59" t="s">
        <v>54</v>
      </c>
      <c r="AP5" s="60" t="s">
        <v>53</v>
      </c>
      <c r="AQ5" s="59" t="s">
        <v>54</v>
      </c>
      <c r="AR5" s="60" t="s">
        <v>53</v>
      </c>
      <c r="AS5" s="61">
        <f>IF(AR5="","",(VLOOKUP(AQ5,プルダウンリスト!$A$9:$B$11,2,FALSE)+VLOOKUP(AR5,プルダウンリスト!$C$9:$D$12,2,FALSE))-(VLOOKUP(AO5,プルダウンリスト!$A$9:$B$11,2,FALSE)+VLOOKUP(AP5,プルダウンリスト!$C$9:$D$12,2,FALSE)))</f>
        <v>0</v>
      </c>
      <c r="AT5" s="59" t="s">
        <v>54</v>
      </c>
      <c r="AU5" s="60" t="s">
        <v>53</v>
      </c>
      <c r="AV5" s="59" t="s">
        <v>54</v>
      </c>
      <c r="AW5" s="60" t="s">
        <v>53</v>
      </c>
      <c r="AX5" s="61">
        <f>IF(AW5="","",(VLOOKUP(AV5,プルダウンリスト!$A$9:$B$11,2,FALSE)+VLOOKUP(AW5,プルダウンリスト!$C$9:$D$12,2,FALSE))-(VLOOKUP(AT5,プルダウンリスト!$A$9:$B$11,2,FALSE)+VLOOKUP(AU5,プルダウンリスト!$C$9:$D$12,2,FALSE)))</f>
        <v>0</v>
      </c>
      <c r="AY5" s="59" t="s">
        <v>54</v>
      </c>
      <c r="AZ5" s="60" t="s">
        <v>53</v>
      </c>
      <c r="BA5" s="59" t="s">
        <v>54</v>
      </c>
      <c r="BB5" s="60" t="s">
        <v>53</v>
      </c>
      <c r="BC5" s="61">
        <f>IF(BB5="","",(VLOOKUP(BA5,プルダウンリスト!$A$9:$B$11,2,FALSE)+VLOOKUP(BB5,プルダウンリスト!$C$9:$D$12,2,FALSE))-(VLOOKUP(AY5,プルダウンリスト!$A$9:$B$11,2,FALSE)+VLOOKUP(AZ5,プルダウンリスト!$C$9:$D$12,2,FALSE)))</f>
        <v>0</v>
      </c>
      <c r="BD5" s="59" t="s">
        <v>54</v>
      </c>
      <c r="BE5" s="60" t="s">
        <v>53</v>
      </c>
      <c r="BF5" s="59" t="s">
        <v>54</v>
      </c>
      <c r="BG5" s="60" t="s">
        <v>53</v>
      </c>
      <c r="BH5" s="61">
        <f>IF(BG5="","",(VLOOKUP(BF5,プルダウンリスト!$A$9:$B$11,2,FALSE)+VLOOKUP(BG5,プルダウンリスト!$C$9:$D$12,2,FALSE))-(VLOOKUP(BD5,プルダウンリスト!$A$9:$B$11,2,FALSE)+VLOOKUP(BE5,プルダウンリスト!$C$9:$D$12,2,FALSE)))</f>
        <v>0</v>
      </c>
      <c r="BI5" s="59" t="s">
        <v>54</v>
      </c>
      <c r="BJ5" s="60" t="s">
        <v>53</v>
      </c>
      <c r="BK5" s="59" t="s">
        <v>54</v>
      </c>
      <c r="BL5" s="60" t="s">
        <v>53</v>
      </c>
      <c r="BM5" s="61">
        <f>IF(BL5="","",(VLOOKUP(BK5,プルダウンリスト!$A$9:$B$11,2,FALSE)+VLOOKUP(BL5,プルダウンリスト!$C$9:$D$12,2,FALSE))-(VLOOKUP(BI5,プルダウンリスト!$A$9:$B$11,2,FALSE)+VLOOKUP(BJ5,プルダウンリスト!$C$9:$D$12,2,FALSE)))</f>
        <v>0</v>
      </c>
      <c r="BN5" s="59"/>
      <c r="BO5" s="60"/>
      <c r="BP5" s="59"/>
      <c r="BQ5" s="62"/>
      <c r="BR5" s="61" t="str">
        <f>IF(BQ5="","",(VLOOKUP(BP5,プルダウンリスト!$A$9:$B$11,2,FALSE)+VLOOKUP(BQ5,プルダウンリスト!$C$9:$D$12,2,FALSE))-(VLOOKUP(BN5,プルダウンリスト!$A$9:$B$11,2,FALSE)+VLOOKUP(BO5,プルダウンリスト!$C$9:$D$12,2,FALSE)))</f>
        <v/>
      </c>
      <c r="BS5" s="59"/>
      <c r="BT5" s="60"/>
      <c r="BU5" s="59"/>
      <c r="BV5" s="62"/>
      <c r="BW5" s="61" t="str">
        <f>IF(BV5="","",(VLOOKUP(BU5,プルダウンリスト!$A$9:$B$11,2,FALSE)+VLOOKUP(BV5,プルダウンリスト!$C$9:$D$12,2,FALSE))-(VLOOKUP(BS5,プルダウンリスト!$A$9:$B$11,2,FALSE)+VLOOKUP(BT5,プルダウンリスト!$C$9:$D$12,2,FALSE)))</f>
        <v/>
      </c>
      <c r="BX5" s="59"/>
      <c r="BY5" s="60"/>
      <c r="BZ5" s="59"/>
      <c r="CA5" s="62"/>
      <c r="CB5" s="61" t="str">
        <f>IF(CA5="","",(VLOOKUP(BZ5,プルダウンリスト!$A$9:$B$11,2,FALSE)+VLOOKUP(CA5,プルダウンリスト!$C$9:$D$12,2,FALSE))-(VLOOKUP(BX5,プルダウンリスト!$A$9:$B$11,2,FALSE)+VLOOKUP(BY5,プルダウンリスト!$C$9:$D$12,2,FALSE)))</f>
        <v/>
      </c>
      <c r="CC5" s="59"/>
      <c r="CD5" s="60"/>
      <c r="CE5" s="59"/>
      <c r="CF5" s="62"/>
      <c r="CG5" s="61" t="str">
        <f>IF(CF5="","",(VLOOKUP(CE5,プルダウンリスト!$A$9:$B$11,2,FALSE)+VLOOKUP(CF5,プルダウンリスト!$C$9:$D$12,2,FALSE))-(VLOOKUP(CC5,プルダウンリスト!$A$9:$B$11,2,FALSE)+VLOOKUP(CD5,プルダウンリスト!$C$9:$D$12,2,FALSE)))</f>
        <v/>
      </c>
      <c r="CH5" s="59"/>
      <c r="CI5" s="60"/>
      <c r="CJ5" s="59"/>
      <c r="CK5" s="62"/>
      <c r="CL5" s="61" t="str">
        <f>IF(CK5="","",(VLOOKUP(CJ5,プルダウンリスト!$A$9:$B$11,2,FALSE)+VLOOKUP(CK5,プルダウンリスト!$C$9:$D$12,2,FALSE))-(VLOOKUP(CH5,プルダウンリスト!$A$9:$B$11,2,FALSE)+VLOOKUP(CI5,プルダウンリスト!$C$9:$D$12,2,FALSE)))</f>
        <v/>
      </c>
      <c r="CM5" s="59"/>
      <c r="CN5" s="60"/>
      <c r="CO5" s="59"/>
      <c r="CP5" s="62"/>
      <c r="CQ5" s="61" t="str">
        <f>IF(CP5="","",(VLOOKUP(CO5,プルダウンリスト!$A$9:$B$11,2,FALSE)+VLOOKUP(CP5,プルダウンリスト!$C$9:$D$12,2,FALSE))-(VLOOKUP(CM5,プルダウンリスト!$A$9:$B$11,2,FALSE)+VLOOKUP(CN5,プルダウンリスト!$C$9:$D$12,2,FALSE)))</f>
        <v/>
      </c>
      <c r="CR5" s="59"/>
      <c r="CS5" s="60"/>
      <c r="CT5" s="59"/>
      <c r="CU5" s="62"/>
      <c r="CV5" s="61" t="str">
        <f>IF(CU5="","",(VLOOKUP(CT5,プルダウンリスト!$A$9:$B$11,2,FALSE)+VLOOKUP(CU5,プルダウンリスト!$C$9:$D$12,2,FALSE))-(VLOOKUP(CR5,プルダウンリスト!$A$9:$B$11,2,FALSE)+VLOOKUP(CS5,プルダウンリスト!$C$9:$D$12,2,FALSE)))</f>
        <v/>
      </c>
      <c r="CW5" s="59"/>
      <c r="CX5" s="60"/>
      <c r="CY5" s="59"/>
      <c r="CZ5" s="62"/>
      <c r="DA5" s="61" t="str">
        <f>IF(CZ5="","",(VLOOKUP(CY5,プルダウンリスト!$A$9:$B$11,2,FALSE)+VLOOKUP(CZ5,プルダウンリスト!$C$9:$D$12,2,FALSE))-(VLOOKUP(CW5,プルダウンリスト!$A$9:$B$11,2,FALSE)+VLOOKUP(CX5,プルダウンリスト!$C$9:$D$12,2,FALSE)))</f>
        <v/>
      </c>
      <c r="DB5" s="59"/>
      <c r="DC5" s="60"/>
      <c r="DD5" s="59"/>
      <c r="DE5" s="62"/>
      <c r="DF5" s="61" t="str">
        <f>IF(DE5="","",(VLOOKUP(DD5,プルダウンリスト!$A$9:$B$11,2,FALSE)+VLOOKUP(DE5,プルダウンリスト!$C$9:$D$12,2,FALSE))-(VLOOKUP(DB5,プルダウンリスト!$A$9:$B$11,2,FALSE)+VLOOKUP(DC5,プルダウンリスト!$C$9:$D$12,2,FALSE)))</f>
        <v/>
      </c>
      <c r="DG5" s="59"/>
      <c r="DH5" s="60"/>
      <c r="DI5" s="59"/>
      <c r="DJ5" s="62"/>
      <c r="DK5" s="61" t="str">
        <f>IF(DJ5="","",(VLOOKUP(DI5,プルダウンリスト!$A$9:$B$11,2,FALSE)+VLOOKUP(DJ5,プルダウンリスト!$C$9:$D$12,2,FALSE))-(VLOOKUP(DG5,プルダウンリスト!$A$9:$B$11,2,FALSE)+VLOOKUP(DH5,プルダウンリスト!$C$9:$D$12,2,FALSE)))</f>
        <v/>
      </c>
      <c r="DL5" s="59"/>
      <c r="DM5" s="60"/>
      <c r="DN5" s="59"/>
      <c r="DO5" s="62"/>
      <c r="DP5" s="61" t="str">
        <f>IF(DO5="","",(VLOOKUP(DN5,プルダウンリスト!$A$9:$B$11,2,FALSE)+VLOOKUP(DO5,プルダウンリスト!$C$9:$D$12,2,FALSE))-(VLOOKUP(DL5,プルダウンリスト!$A$9:$B$11,2,FALSE)+VLOOKUP(DM5,プルダウンリスト!$C$9:$D$12,2,FALSE)))</f>
        <v/>
      </c>
      <c r="DT5" s="85">
        <f>IF($H5="","",((COUNTIFS(H5,プルダウンリスト!$A$2,I5,プルダウンリスト!$A$3)+COUNTIFS(M5,プルダウンリスト!$A$2,N5,プルダウンリスト!$A$3)+COUNTIFS(R5,プルダウンリスト!$A$2,S5,プルダウンリスト!$A$3)+COUNTIFS(W5,プルダウンリスト!$A$2,X5,プルダウンリスト!$A$3)+COUNTIFS(AB5,プルダウンリスト!$A$2,AC5,プルダウンリスト!$A$3)+COUNTIFS(AG5,プルダウンリスト!$A$2,AH5,プルダウンリスト!$A$3)+COUNTIFS(AL5,プルダウンリスト!$A$2,AM5,プルダウンリスト!$A$3)+COUNTIFS(AQ5,プルダウンリスト!$A$2,AR5,プルダウンリスト!$A$3)+COUNTIFS(AV5,プルダウンリスト!$A$2,AW5,プルダウンリスト!$A$3)+COUNTIFS(BA5,プルダウンリスト!$A$2,BB5,プルダウンリスト!$A$3)+COUNTIFS(BF5,プルダウンリスト!$A$2,BG5,プルダウンリスト!$A$3)+COUNTIFS(BK5,プルダウンリスト!$A$2,BL5,プルダウンリスト!$A$3)+COUNTIFS(BP5,プルダウンリスト!$A$2,BQ5,プルダウンリスト!$A$3)+COUNTIFS(BU5,プルダウンリスト!$A$2,BV5,プルダウンリスト!$A$3)+COUNTIFS(BZ5,プルダウンリスト!$A$2,CA5,プルダウンリスト!$A$3)+COUNTIFS(CE5,プルダウンリスト!$A$2,CF5,プルダウンリスト!$A$3)+COUNTIFS(CJ5,プルダウンリスト!$A$2,CK5,プルダウンリスト!$A$3)+COUNTIFS(CO5,プルダウンリスト!$A$2,CP5,プルダウンリスト!$A$3)+COUNTIFS(CT5,プルダウンリスト!$A$2,CU5,プルダウンリスト!$A$3)+COUNTIFS(CY5,プルダウンリスト!$A$2,CZ5,プルダウンリスト!$A$3)+COUNTIFS(DD5,プルダウンリスト!$A$2,DE5,プルダウンリスト!$A$3)+COUNTIFS(DI5,プルダウンリスト!$A$2,DJ5,プルダウンリスト!$A$3)+COUNTIFS(DN5,プルダウンリスト!$A$2,DO5,プルダウンリスト!$A$3))/COUNTA(H5,M5,R5,W5,AB5,AG5,AL5,AQ5,AV5,BA5,BF5,BK5,BP5,BU5,BZ5,CE5,CJ5,CO5,CT5,CY5,DD5,DI5,DN5)))</f>
        <v>1</v>
      </c>
      <c r="DU5" s="84">
        <f t="shared" ref="DU5:DU34" si="0">IF($H5="","",((COUNTIF(H5,"○")+COUNTIF(M5,"○")+COUNTIF(R5,"○")+COUNTIF(W5,"○")+COUNTIF(AB5,"○")+COUNTIF(AG5,"○")+COUNTIF(AL5,"○")+COUNTIF(AQ5,"○")+COUNTIF(AV5,"○")+COUNTIF(BA5,"○")+COUNTIF(BF5,"○")+COUNTIF(BK5,"○")+COUNTIF(BP5,"○")+COUNTIF(BU5,"○")+COUNTIF(BZ5,"○")+COUNTIF(CE5,"○")+COUNTIF(CJ5,"○")+COUNTIF(CO5,"○")+COUNTIF(CT5,"○")+COUNTIF(CY5,"○")+COUNTIF(DD5,"○")+COUNTIF(DI5,"○")+COUNTIF(DN5,"○"))*5+(COUNTIF(H5,"△")+COUNTIF(M5,"△")+COUNTIF(R5,"△")+COUNTIF(W5,"△")+COUNTIF(AB5,"△")+COUNTIF(AG5,"△")+COUNTIF(AL5,"△")+COUNTIF(AQ5,"△")+COUNTIF(AV5,"△")+COUNTIF(BA5,"△")+COUNTIF(BF5,"△")+COUNTIF(BK5,"△")+COUNTIF(BP5,"△")+COUNTIF(BU5,"△")+COUNTIF(BZ5,"△")+COUNTIF(CE5,"△")+COUNTIF(CJ5,"△")+COUNTIF(CO5,"△")+COUNTIF(CT5,"△")+COUNTIF(CY5,"△")+COUNTIF(DD5,"△")+COUNTIF(DI5,"△")+COUNTIF(DN5,"△"))*3+(COUNTIF(I5,"Ａ")+COUNTIF(N5,"Ａ")+COUNTIF(S5,"Ａ")+COUNTIF(X5,"Ａ")+COUNTIF(AC5,"Ａ")+COUNTIF(AH5,"Ａ")+COUNTIF(AM5,"Ａ")+COUNTIF(AR5,"Ａ")+COUNTIF(AW5,"Ａ")+COUNTIF(BB5,"Ａ")+COUNTIF(BG5,"Ａ")+COUNTIF(BL5,"Ａ")+COUNTIF(BQ5,"Ａ")+COUNTIF(BV5,"Ａ")+COUNTIF(CA5,"Ａ")+COUNTIF(CF5,"Ａ")+COUNTIF(CK5,"Ａ")+COUNTIF(CP5,"Ａ")+COUNTIF(CU5,"Ａ")+COUNTIF(CZ5,"Ａ")+COUNTIF(DE5,"Ａ")+COUNTIF(DJ5,"Ａ")+COUNTIF(DO5,"Ａ"))*10+(COUNTIF(I5,"Ｂ")+COUNTIF(N5,"Ｂ")+COUNTIF(S5,"Ｂ")+COUNTIF(X5,"Ｂ")+COUNTIF(AC5,"Ｂ")+COUNTIF(AH5,"Ｂ")+COUNTIF(AM5,"Ｂ")+COUNTIF(AR5,"Ｂ")+COUNTIF(AW5,"Ｂ")+COUNTIF(BB5,"Ｂ")+COUNTIF(BG5,"Ｂ")+COUNTIF(BL5,"Ｂ")+COUNTIF(BQ5,"Ｂ")+COUNTIF(BV5,"Ｂ")+COUNTIF(CA5,"Ｂ")+COUNTIF(CF5,"Ｂ")+COUNTIF(CK5,"Ｂ")+COUNTIF(CP5,"Ｂ")+COUNTIF(CU5,"Ｂ")+COUNTIF(CZ5,"Ｂ")+COUNTIF(DE5,"Ｂ")+COUNTIF(DJ5,"Ｂ")+COUNTIF(DO5,"Ｂ"))*5)/COUNTA(H5,M5,R5,W5,AB5,AG5,AL5,AQ5,AV5,BA5,BF5,BK5,BP5,BU5,BZ5,CE5,CJ5,CO5,CT5,CY5,DD5,DI5,DN5)/15*100)</f>
        <v>100</v>
      </c>
    </row>
    <row r="6" spans="1:125" ht="27" customHeight="1" x14ac:dyDescent="0.2">
      <c r="A6" s="157"/>
      <c r="B6" s="159"/>
      <c r="C6" s="160"/>
      <c r="D6" s="137"/>
      <c r="E6" s="67" t="s">
        <v>18</v>
      </c>
      <c r="F6" s="15" t="s">
        <v>54</v>
      </c>
      <c r="G6" s="16" t="s">
        <v>53</v>
      </c>
      <c r="H6" s="15" t="s">
        <v>54</v>
      </c>
      <c r="I6" s="16" t="s">
        <v>53</v>
      </c>
      <c r="J6" s="26">
        <f>IF(I6="","",(VLOOKUP(H6,プルダウンリスト!$A$9:$B$11,2,FALSE)+VLOOKUP(I6,プルダウンリスト!$C$9:$D$12,2,FALSE))-(VLOOKUP(F6,プルダウンリスト!$A$9:$B$11,2,FALSE)+VLOOKUP(G6,プルダウンリスト!$C$9:$D$12,2,FALSE)))</f>
        <v>0</v>
      </c>
      <c r="K6" s="15" t="s">
        <v>54</v>
      </c>
      <c r="L6" s="16" t="s">
        <v>53</v>
      </c>
      <c r="M6" s="15" t="s">
        <v>54</v>
      </c>
      <c r="N6" s="16" t="s">
        <v>53</v>
      </c>
      <c r="O6" s="27">
        <f>IF(N6="","",(VLOOKUP(M6,プルダウンリスト!$A$9:$B$11,2,FALSE)+VLOOKUP(N6,プルダウンリスト!$C$9:$D$12,2,FALSE))-(VLOOKUP(K6,プルダウンリスト!$A$9:$B$11,2,FALSE)+VLOOKUP(L6,プルダウンリスト!$C$9:$D$12,2,FALSE)))</f>
        <v>0</v>
      </c>
      <c r="P6" s="15" t="s">
        <v>54</v>
      </c>
      <c r="Q6" s="16" t="s">
        <v>53</v>
      </c>
      <c r="R6" s="15" t="s">
        <v>54</v>
      </c>
      <c r="S6" s="16" t="s">
        <v>53</v>
      </c>
      <c r="T6" s="27">
        <f>IF(S6="","",(VLOOKUP(R6,プルダウンリスト!$A$9:$B$11,2,FALSE)+VLOOKUP(S6,プルダウンリスト!$C$9:$D$12,2,FALSE))-(VLOOKUP(P6,プルダウンリスト!$A$9:$B$11,2,FALSE)+VLOOKUP(Q6,プルダウンリスト!$C$9:$D$12,2,FALSE)))</f>
        <v>0</v>
      </c>
      <c r="U6" s="15" t="s">
        <v>54</v>
      </c>
      <c r="V6" s="16" t="s">
        <v>53</v>
      </c>
      <c r="W6" s="15" t="s">
        <v>54</v>
      </c>
      <c r="X6" s="16" t="s">
        <v>53</v>
      </c>
      <c r="Y6" s="27">
        <f>IF(X6="","",(VLOOKUP(W6,プルダウンリスト!$A$9:$B$11,2,FALSE)+VLOOKUP(X6,プルダウンリスト!$C$9:$D$12,2,FALSE))-(VLOOKUP(U6,プルダウンリスト!$A$9:$B$11,2,FALSE)+VLOOKUP(V6,プルダウンリスト!$C$9:$D$12,2,FALSE)))</f>
        <v>0</v>
      </c>
      <c r="Z6" s="15" t="s">
        <v>54</v>
      </c>
      <c r="AA6" s="16" t="s">
        <v>53</v>
      </c>
      <c r="AB6" s="15" t="s">
        <v>54</v>
      </c>
      <c r="AC6" s="16" t="s">
        <v>53</v>
      </c>
      <c r="AD6" s="27">
        <f>IF(AC6="","",(VLOOKUP(AB6,プルダウンリスト!$A$9:$B$11,2,FALSE)+VLOOKUP(AC6,プルダウンリスト!$C$9:$D$12,2,FALSE))-(VLOOKUP(Z6,プルダウンリスト!$A$9:$B$11,2,FALSE)+VLOOKUP(AA6,プルダウンリスト!$C$9:$D$12,2,FALSE)))</f>
        <v>0</v>
      </c>
      <c r="AE6" s="15" t="s">
        <v>54</v>
      </c>
      <c r="AF6" s="16" t="s">
        <v>53</v>
      </c>
      <c r="AG6" s="15" t="s">
        <v>54</v>
      </c>
      <c r="AH6" s="16" t="s">
        <v>53</v>
      </c>
      <c r="AI6" s="100">
        <f>IF(AH6="","",(VLOOKUP(AG6,プルダウンリスト!$A$9:$B$11,2,FALSE)+VLOOKUP(AH6,プルダウンリスト!$C$9:$D$12,2,FALSE))-(VLOOKUP(AE6,プルダウンリスト!$A$9:$B$11,2,FALSE)+VLOOKUP(AF6,プルダウンリスト!$C$9:$D$12,2,FALSE)))</f>
        <v>0</v>
      </c>
      <c r="AJ6" s="15" t="s">
        <v>54</v>
      </c>
      <c r="AK6" s="16" t="s">
        <v>53</v>
      </c>
      <c r="AL6" s="15" t="s">
        <v>54</v>
      </c>
      <c r="AM6" s="16" t="s">
        <v>53</v>
      </c>
      <c r="AN6" s="27">
        <f>IF(AM6="","",(VLOOKUP(AL6,プルダウンリスト!$A$9:$B$11,2,FALSE)+VLOOKUP(AM6,プルダウンリスト!$C$9:$D$12,2,FALSE))-(VLOOKUP(AJ6,プルダウンリスト!$A$9:$B$11,2,FALSE)+VLOOKUP(AK6,プルダウンリスト!$C$9:$D$12,2,FALSE)))</f>
        <v>0</v>
      </c>
      <c r="AO6" s="15" t="s">
        <v>54</v>
      </c>
      <c r="AP6" s="16" t="s">
        <v>53</v>
      </c>
      <c r="AQ6" s="15" t="s">
        <v>54</v>
      </c>
      <c r="AR6" s="16" t="s">
        <v>53</v>
      </c>
      <c r="AS6" s="27">
        <f>IF(AR6="","",(VLOOKUP(AQ6,プルダウンリスト!$A$9:$B$11,2,FALSE)+VLOOKUP(AR6,プルダウンリスト!$C$9:$D$12,2,FALSE))-(VLOOKUP(AO6,プルダウンリスト!$A$9:$B$11,2,FALSE)+VLOOKUP(AP6,プルダウンリスト!$C$9:$D$12,2,FALSE)))</f>
        <v>0</v>
      </c>
      <c r="AT6" s="15" t="s">
        <v>54</v>
      </c>
      <c r="AU6" s="16" t="s">
        <v>53</v>
      </c>
      <c r="AV6" s="15" t="s">
        <v>54</v>
      </c>
      <c r="AW6" s="16" t="s">
        <v>53</v>
      </c>
      <c r="AX6" s="27">
        <f>IF(AW6="","",(VLOOKUP(AV6,プルダウンリスト!$A$9:$B$11,2,FALSE)+VLOOKUP(AW6,プルダウンリスト!$C$9:$D$12,2,FALSE))-(VLOOKUP(AT6,プルダウンリスト!$A$9:$B$11,2,FALSE)+VLOOKUP(AU6,プルダウンリスト!$C$9:$D$12,2,FALSE)))</f>
        <v>0</v>
      </c>
      <c r="AY6" s="15" t="s">
        <v>54</v>
      </c>
      <c r="AZ6" s="16" t="s">
        <v>53</v>
      </c>
      <c r="BA6" s="15" t="s">
        <v>54</v>
      </c>
      <c r="BB6" s="16" t="s">
        <v>53</v>
      </c>
      <c r="BC6" s="27">
        <f>IF(BB6="","",(VLOOKUP(BA6,プルダウンリスト!$A$9:$B$11,2,FALSE)+VLOOKUP(BB6,プルダウンリスト!$C$9:$D$12,2,FALSE))-(VLOOKUP(AY6,プルダウンリスト!$A$9:$B$11,2,FALSE)+VLOOKUP(AZ6,プルダウンリスト!$C$9:$D$12,2,FALSE)))</f>
        <v>0</v>
      </c>
      <c r="BD6" s="15" t="s">
        <v>54</v>
      </c>
      <c r="BE6" s="16" t="s">
        <v>53</v>
      </c>
      <c r="BF6" s="15" t="s">
        <v>54</v>
      </c>
      <c r="BG6" s="16" t="s">
        <v>53</v>
      </c>
      <c r="BH6" s="27">
        <f>IF(BG6="","",(VLOOKUP(BF6,プルダウンリスト!$A$9:$B$11,2,FALSE)+VLOOKUP(BG6,プルダウンリスト!$C$9:$D$12,2,FALSE))-(VLOOKUP(BD6,プルダウンリスト!$A$9:$B$11,2,FALSE)+VLOOKUP(BE6,プルダウンリスト!$C$9:$D$12,2,FALSE)))</f>
        <v>0</v>
      </c>
      <c r="BI6" s="15" t="s">
        <v>54</v>
      </c>
      <c r="BJ6" s="16" t="s">
        <v>53</v>
      </c>
      <c r="BK6" s="15" t="s">
        <v>54</v>
      </c>
      <c r="BL6" s="16" t="s">
        <v>53</v>
      </c>
      <c r="BM6" s="100">
        <f>IF(BL6="","",(VLOOKUP(BK6,プルダウンリスト!$A$9:$B$11,2,FALSE)+VLOOKUP(BL6,プルダウンリスト!$C$9:$D$12,2,FALSE))-(VLOOKUP(BI6,プルダウンリスト!$A$9:$B$11,2,FALSE)+VLOOKUP(BJ6,プルダウンリスト!$C$9:$D$12,2,FALSE)))</f>
        <v>0</v>
      </c>
      <c r="BN6" s="15"/>
      <c r="BO6" s="16"/>
      <c r="BP6" s="15"/>
      <c r="BQ6" s="16"/>
      <c r="BR6" s="27" t="str">
        <f>IF(BQ6="","",(VLOOKUP(BP6,プルダウンリスト!$A$9:$B$11,2,FALSE)+VLOOKUP(BQ6,プルダウンリスト!$C$9:$D$12,2,FALSE))-(VLOOKUP(BN6,プルダウンリスト!$A$9:$B$11,2,FALSE)+VLOOKUP(BO6,プルダウンリスト!$C$9:$D$12,2,FALSE)))</f>
        <v/>
      </c>
      <c r="BS6" s="15"/>
      <c r="BT6" s="16"/>
      <c r="BU6" s="15"/>
      <c r="BV6" s="16"/>
      <c r="BW6" s="27" t="str">
        <f>IF(BV6="","",(VLOOKUP(BU6,プルダウンリスト!$A$9:$B$11,2,FALSE)+VLOOKUP(BV6,プルダウンリスト!$C$9:$D$12,2,FALSE))-(VLOOKUP(BS6,プルダウンリスト!$A$9:$B$11,2,FALSE)+VLOOKUP(BT6,プルダウンリスト!$C$9:$D$12,2,FALSE)))</f>
        <v/>
      </c>
      <c r="BX6" s="15"/>
      <c r="BY6" s="16"/>
      <c r="BZ6" s="15"/>
      <c r="CA6" s="16"/>
      <c r="CB6" s="27" t="str">
        <f>IF(CA6="","",(VLOOKUP(BZ6,プルダウンリスト!$A$9:$B$11,2,FALSE)+VLOOKUP(CA6,プルダウンリスト!$C$9:$D$12,2,FALSE))-(VLOOKUP(BX6,プルダウンリスト!$A$9:$B$11,2,FALSE)+VLOOKUP(BY6,プルダウンリスト!$C$9:$D$12,2,FALSE)))</f>
        <v/>
      </c>
      <c r="CC6" s="15"/>
      <c r="CD6" s="16"/>
      <c r="CE6" s="15"/>
      <c r="CF6" s="16"/>
      <c r="CG6" s="27" t="str">
        <f>IF(CF6="","",(VLOOKUP(CE6,プルダウンリスト!$A$9:$B$11,2,FALSE)+VLOOKUP(CF6,プルダウンリスト!$C$9:$D$12,2,FALSE))-(VLOOKUP(CC6,プルダウンリスト!$A$9:$B$11,2,FALSE)+VLOOKUP(CD6,プルダウンリスト!$C$9:$D$12,2,FALSE)))</f>
        <v/>
      </c>
      <c r="CH6" s="15"/>
      <c r="CI6" s="16"/>
      <c r="CJ6" s="15"/>
      <c r="CK6" s="16"/>
      <c r="CL6" s="27" t="str">
        <f>IF(CK6="","",(VLOOKUP(CJ6,プルダウンリスト!$A$9:$B$11,2,FALSE)+VLOOKUP(CK6,プルダウンリスト!$C$9:$D$12,2,FALSE))-(VLOOKUP(CH6,プルダウンリスト!$A$9:$B$11,2,FALSE)+VLOOKUP(CI6,プルダウンリスト!$C$9:$D$12,2,FALSE)))</f>
        <v/>
      </c>
      <c r="CM6" s="15"/>
      <c r="CN6" s="16"/>
      <c r="CO6" s="15"/>
      <c r="CP6" s="16"/>
      <c r="CQ6" s="27" t="str">
        <f>IF(CP6="","",(VLOOKUP(CO6,プルダウンリスト!$A$9:$B$11,2,FALSE)+VLOOKUP(CP6,プルダウンリスト!$C$9:$D$12,2,FALSE))-(VLOOKUP(CM6,プルダウンリスト!$A$9:$B$11,2,FALSE)+VLOOKUP(CN6,プルダウンリスト!$C$9:$D$12,2,FALSE)))</f>
        <v/>
      </c>
      <c r="CR6" s="15"/>
      <c r="CS6" s="16"/>
      <c r="CT6" s="15"/>
      <c r="CU6" s="16"/>
      <c r="CV6" s="27" t="str">
        <f>IF(CU6="","",(VLOOKUP(CT6,プルダウンリスト!$A$9:$B$11,2,FALSE)+VLOOKUP(CU6,プルダウンリスト!$C$9:$D$12,2,FALSE))-(VLOOKUP(CR6,プルダウンリスト!$A$9:$B$11,2,FALSE)+VLOOKUP(CS6,プルダウンリスト!$C$9:$D$12,2,FALSE)))</f>
        <v/>
      </c>
      <c r="CW6" s="15"/>
      <c r="CX6" s="16"/>
      <c r="CY6" s="15"/>
      <c r="CZ6" s="16"/>
      <c r="DA6" s="27" t="str">
        <f>IF(CZ6="","",(VLOOKUP(CY6,プルダウンリスト!$A$9:$B$11,2,FALSE)+VLOOKUP(CZ6,プルダウンリスト!$C$9:$D$12,2,FALSE))-(VLOOKUP(CW6,プルダウンリスト!$A$9:$B$11,2,FALSE)+VLOOKUP(CX6,プルダウンリスト!$C$9:$D$12,2,FALSE)))</f>
        <v/>
      </c>
      <c r="DB6" s="15"/>
      <c r="DC6" s="16"/>
      <c r="DD6" s="15"/>
      <c r="DE6" s="16"/>
      <c r="DF6" s="27" t="str">
        <f>IF(DE6="","",(VLOOKUP(DD6,プルダウンリスト!$A$9:$B$11,2,FALSE)+VLOOKUP(DE6,プルダウンリスト!$C$9:$D$12,2,FALSE))-(VLOOKUP(DB6,プルダウンリスト!$A$9:$B$11,2,FALSE)+VLOOKUP(DC6,プルダウンリスト!$C$9:$D$12,2,FALSE)))</f>
        <v/>
      </c>
      <c r="DG6" s="15"/>
      <c r="DH6" s="16"/>
      <c r="DI6" s="15"/>
      <c r="DJ6" s="16"/>
      <c r="DK6" s="27" t="str">
        <f>IF(DJ6="","",(VLOOKUP(DI6,プルダウンリスト!$A$9:$B$11,2,FALSE)+VLOOKUP(DJ6,プルダウンリスト!$C$9:$D$12,2,FALSE))-(VLOOKUP(DG6,プルダウンリスト!$A$9:$B$11,2,FALSE)+VLOOKUP(DH6,プルダウンリスト!$C$9:$D$12,2,FALSE)))</f>
        <v/>
      </c>
      <c r="DL6" s="15"/>
      <c r="DM6" s="16"/>
      <c r="DN6" s="15"/>
      <c r="DO6" s="16"/>
      <c r="DP6" s="27" t="str">
        <f>IF(DO6="","",(VLOOKUP(DN6,プルダウンリスト!$A$9:$B$11,2,FALSE)+VLOOKUP(DO6,プルダウンリスト!$C$9:$D$12,2,FALSE))-(VLOOKUP(DL6,プルダウンリスト!$A$9:$B$11,2,FALSE)+VLOOKUP(DM6,プルダウンリスト!$C$9:$D$12,2,FALSE)))</f>
        <v/>
      </c>
      <c r="DT6" s="85">
        <f>IF($H6="","",((COUNTIFS(H6,プルダウンリスト!$A$2,I6,プルダウンリスト!$A$3)+COUNTIFS(M6,プルダウンリスト!$A$2,N6,プルダウンリスト!$A$3)+COUNTIFS(R6,プルダウンリスト!$A$2,S6,プルダウンリスト!$A$3)+COUNTIFS(W6,プルダウンリスト!$A$2,X6,プルダウンリスト!$A$3)+COUNTIFS(AB6,プルダウンリスト!$A$2,AC6,プルダウンリスト!$A$3)+COUNTIFS(AG6,プルダウンリスト!$A$2,AH6,プルダウンリスト!$A$3)+COUNTIFS(AL6,プルダウンリスト!$A$2,AM6,プルダウンリスト!$A$3)+COUNTIFS(AQ6,プルダウンリスト!$A$2,AR6,プルダウンリスト!$A$3)+COUNTIFS(AV6,プルダウンリスト!$A$2,AW6,プルダウンリスト!$A$3)+COUNTIFS(BA6,プルダウンリスト!$A$2,BB6,プルダウンリスト!$A$3)+COUNTIFS(BF6,プルダウンリスト!$A$2,BG6,プルダウンリスト!$A$3)+COUNTIFS(BK6,プルダウンリスト!$A$2,BL6,プルダウンリスト!$A$3)+COUNTIFS(BP6,プルダウンリスト!$A$2,BQ6,プルダウンリスト!$A$3)+COUNTIFS(BU6,プルダウンリスト!$A$2,BV6,プルダウンリスト!$A$3)+COUNTIFS(BZ6,プルダウンリスト!$A$2,CA6,プルダウンリスト!$A$3)+COUNTIFS(CE6,プルダウンリスト!$A$2,CF6,プルダウンリスト!$A$3)+COUNTIFS(CJ6,プルダウンリスト!$A$2,CK6,プルダウンリスト!$A$3)+COUNTIFS(CO6,プルダウンリスト!$A$2,CP6,プルダウンリスト!$A$3)+COUNTIFS(CT6,プルダウンリスト!$A$2,CU6,プルダウンリスト!$A$3)+COUNTIFS(CY6,プルダウンリスト!$A$2,CZ6,プルダウンリスト!$A$3)+COUNTIFS(DD6,プルダウンリスト!$A$2,DE6,プルダウンリスト!$A$3)+COUNTIFS(DI6,プルダウンリスト!$A$2,DJ6,プルダウンリスト!$A$3)+COUNTIFS(DN6,プルダウンリスト!$A$2,DO6,プルダウンリスト!$A$3))/COUNTA(H6,M6,R6,W6,AB6,AG6,AL6,AQ6,AV6,BA6,BF6,BK6,BP6,BU6,BZ6,CE6,CJ6,CO6,CT6,CY6,DD6,DI6,DN6)))</f>
        <v>1</v>
      </c>
      <c r="DU6" s="84">
        <f t="shared" si="0"/>
        <v>100</v>
      </c>
    </row>
    <row r="7" spans="1:125" ht="27" customHeight="1" x14ac:dyDescent="0.2">
      <c r="A7" s="157"/>
      <c r="B7" s="159"/>
      <c r="C7" s="160"/>
      <c r="D7" s="137"/>
      <c r="E7" s="66" t="s">
        <v>19</v>
      </c>
      <c r="F7" s="59" t="s">
        <v>54</v>
      </c>
      <c r="G7" s="60" t="s">
        <v>53</v>
      </c>
      <c r="H7" s="59" t="s">
        <v>54</v>
      </c>
      <c r="I7" s="60" t="s">
        <v>53</v>
      </c>
      <c r="J7" s="61">
        <f>IF(I7="","",(VLOOKUP(H7,プルダウンリスト!$A$9:$B$11,2,FALSE)+VLOOKUP(I7,プルダウンリスト!$C$9:$D$12,2,FALSE))-(VLOOKUP(F7,プルダウンリスト!$A$9:$B$11,2,FALSE)+VLOOKUP(G7,プルダウンリスト!$C$9:$D$12,2,FALSE)))</f>
        <v>0</v>
      </c>
      <c r="K7" s="59" t="s">
        <v>54</v>
      </c>
      <c r="L7" s="60" t="s">
        <v>53</v>
      </c>
      <c r="M7" s="59" t="s">
        <v>54</v>
      </c>
      <c r="N7" s="60" t="s">
        <v>53</v>
      </c>
      <c r="O7" s="63">
        <f>IF(N7="","",(VLOOKUP(M7,プルダウンリスト!$A$9:$B$11,2,FALSE)+VLOOKUP(N7,プルダウンリスト!$C$9:$D$12,2,FALSE))-(VLOOKUP(K7,プルダウンリスト!$A$9:$B$11,2,FALSE)+VLOOKUP(L7,プルダウンリスト!$C$9:$D$12,2,FALSE)))</f>
        <v>0</v>
      </c>
      <c r="P7" s="59" t="s">
        <v>54</v>
      </c>
      <c r="Q7" s="60" t="s">
        <v>53</v>
      </c>
      <c r="R7" s="59" t="s">
        <v>54</v>
      </c>
      <c r="S7" s="60" t="s">
        <v>53</v>
      </c>
      <c r="T7" s="63">
        <f>IF(S7="","",(VLOOKUP(R7,プルダウンリスト!$A$9:$B$11,2,FALSE)+VLOOKUP(S7,プルダウンリスト!$C$9:$D$12,2,FALSE))-(VLOOKUP(P7,プルダウンリスト!$A$9:$B$11,2,FALSE)+VLOOKUP(Q7,プルダウンリスト!$C$9:$D$12,2,FALSE)))</f>
        <v>0</v>
      </c>
      <c r="U7" s="59" t="s">
        <v>54</v>
      </c>
      <c r="V7" s="60" t="s">
        <v>53</v>
      </c>
      <c r="W7" s="59" t="s">
        <v>54</v>
      </c>
      <c r="X7" s="60" t="s">
        <v>53</v>
      </c>
      <c r="Y7" s="63">
        <f>IF(X7="","",(VLOOKUP(W7,プルダウンリスト!$A$9:$B$11,2,FALSE)+VLOOKUP(X7,プルダウンリスト!$C$9:$D$12,2,FALSE))-(VLOOKUP(U7,プルダウンリスト!$A$9:$B$11,2,FALSE)+VLOOKUP(V7,プルダウンリスト!$C$9:$D$12,2,FALSE)))</f>
        <v>0</v>
      </c>
      <c r="Z7" s="59" t="s">
        <v>54</v>
      </c>
      <c r="AA7" s="60" t="s">
        <v>53</v>
      </c>
      <c r="AB7" s="59" t="s">
        <v>54</v>
      </c>
      <c r="AC7" s="60" t="s">
        <v>53</v>
      </c>
      <c r="AD7" s="63">
        <f>IF(AC7="","",(VLOOKUP(AB7,プルダウンリスト!$A$9:$B$11,2,FALSE)+VLOOKUP(AC7,プルダウンリスト!$C$9:$D$12,2,FALSE))-(VLOOKUP(Z7,プルダウンリスト!$A$9:$B$11,2,FALSE)+VLOOKUP(AA7,プルダウンリスト!$C$9:$D$12,2,FALSE)))</f>
        <v>0</v>
      </c>
      <c r="AE7" s="59" t="s">
        <v>54</v>
      </c>
      <c r="AF7" s="64" t="s">
        <v>53</v>
      </c>
      <c r="AG7" s="59" t="s">
        <v>54</v>
      </c>
      <c r="AH7" s="60" t="s">
        <v>53</v>
      </c>
      <c r="AI7" s="99">
        <f>IF(AH7="","",(VLOOKUP(AG7,プルダウンリスト!$A$9:$B$11,2,FALSE)+VLOOKUP(AH7,プルダウンリスト!$C$9:$D$12,2,FALSE))-(VLOOKUP(AE7,プルダウンリスト!$A$9:$B$11,2,FALSE)+VLOOKUP(AF7,プルダウンリスト!$C$9:$D$12,2,FALSE)))</f>
        <v>0</v>
      </c>
      <c r="AJ7" s="59" t="s">
        <v>54</v>
      </c>
      <c r="AK7" s="64" t="s">
        <v>53</v>
      </c>
      <c r="AL7" s="59" t="s">
        <v>54</v>
      </c>
      <c r="AM7" s="60" t="s">
        <v>53</v>
      </c>
      <c r="AN7" s="99">
        <f>IF(AM7="","",(VLOOKUP(AL7,プルダウンリスト!$A$9:$B$11,2,FALSE)+VLOOKUP(AM7,プルダウンリスト!$C$9:$D$12,2,FALSE))-(VLOOKUP(AJ7,プルダウンリスト!$A$9:$B$11,2,FALSE)+VLOOKUP(AK7,プルダウンリスト!$C$9:$D$12,2,FALSE)))</f>
        <v>0</v>
      </c>
      <c r="AO7" s="59" t="s">
        <v>54</v>
      </c>
      <c r="AP7" s="64" t="s">
        <v>53</v>
      </c>
      <c r="AQ7" s="59" t="s">
        <v>54</v>
      </c>
      <c r="AR7" s="60" t="s">
        <v>53</v>
      </c>
      <c r="AS7" s="99">
        <f>IF(AR7="","",(VLOOKUP(AQ7,プルダウンリスト!$A$9:$B$11,2,FALSE)+VLOOKUP(AR7,プルダウンリスト!$C$9:$D$12,2,FALSE))-(VLOOKUP(AO7,プルダウンリスト!$A$9:$B$11,2,FALSE)+VLOOKUP(AP7,プルダウンリスト!$C$9:$D$12,2,FALSE)))</f>
        <v>0</v>
      </c>
      <c r="AT7" s="59" t="s">
        <v>54</v>
      </c>
      <c r="AU7" s="64" t="s">
        <v>53</v>
      </c>
      <c r="AV7" s="59" t="s">
        <v>54</v>
      </c>
      <c r="AW7" s="60" t="s">
        <v>53</v>
      </c>
      <c r="AX7" s="99">
        <f>IF(AW7="","",(VLOOKUP(AV7,プルダウンリスト!$A$9:$B$11,2,FALSE)+VLOOKUP(AW7,プルダウンリスト!$C$9:$D$12,2,FALSE))-(VLOOKUP(AT7,プルダウンリスト!$A$9:$B$11,2,FALSE)+VLOOKUP(AU7,プルダウンリスト!$C$9:$D$12,2,FALSE)))</f>
        <v>0</v>
      </c>
      <c r="AY7" s="59" t="s">
        <v>54</v>
      </c>
      <c r="AZ7" s="64" t="s">
        <v>53</v>
      </c>
      <c r="BA7" s="59" t="s">
        <v>54</v>
      </c>
      <c r="BB7" s="64" t="s">
        <v>53</v>
      </c>
      <c r="BC7" s="99">
        <f>IF(BB7="","",(VLOOKUP(BA7,プルダウンリスト!$A$9:$B$11,2,FALSE)+VLOOKUP(BB7,プルダウンリスト!$C$9:$D$12,2,FALSE))-(VLOOKUP(AY7,プルダウンリスト!$A$9:$B$11,2,FALSE)+VLOOKUP(AZ7,プルダウンリスト!$C$9:$D$12,2,FALSE)))</f>
        <v>0</v>
      </c>
      <c r="BD7" s="59" t="s">
        <v>54</v>
      </c>
      <c r="BE7" s="64" t="s">
        <v>53</v>
      </c>
      <c r="BF7" s="59" t="s">
        <v>54</v>
      </c>
      <c r="BG7" s="64" t="s">
        <v>53</v>
      </c>
      <c r="BH7" s="63">
        <f>IF(BG7="","",(VLOOKUP(BF7,プルダウンリスト!$A$9:$B$11,2,FALSE)+VLOOKUP(BG7,プルダウンリスト!$C$9:$D$12,2,FALSE))-(VLOOKUP(BD7,プルダウンリスト!$A$9:$B$11,2,FALSE)+VLOOKUP(BE7,プルダウンリスト!$C$9:$D$12,2,FALSE)))</f>
        <v>0</v>
      </c>
      <c r="BI7" s="59" t="s">
        <v>54</v>
      </c>
      <c r="BJ7" s="64" t="s">
        <v>53</v>
      </c>
      <c r="BK7" s="59" t="s">
        <v>54</v>
      </c>
      <c r="BL7" s="60" t="s">
        <v>53</v>
      </c>
      <c r="BM7" s="99">
        <f>IF(BL7="","",(VLOOKUP(BK7,プルダウンリスト!$A$9:$B$11,2,FALSE)+VLOOKUP(BL7,プルダウンリスト!$C$9:$D$12,2,FALSE))-(VLOOKUP(BI7,プルダウンリスト!$A$9:$B$11,2,FALSE)+VLOOKUP(BJ7,プルダウンリスト!$C$9:$D$12,2,FALSE)))</f>
        <v>0</v>
      </c>
      <c r="BN7" s="59"/>
      <c r="BO7" s="64"/>
      <c r="BP7" s="59"/>
      <c r="BQ7" s="60"/>
      <c r="BR7" s="63" t="str">
        <f>IF(BQ7="","",(VLOOKUP(BP7,プルダウンリスト!$A$9:$B$11,2,FALSE)+VLOOKUP(BQ7,プルダウンリスト!$C$9:$D$12,2,FALSE))-(VLOOKUP(BN7,プルダウンリスト!$A$9:$B$11,2,FALSE)+VLOOKUP(BO7,プルダウンリスト!$C$9:$D$12,2,FALSE)))</f>
        <v/>
      </c>
      <c r="BS7" s="59"/>
      <c r="BT7" s="64"/>
      <c r="BU7" s="59"/>
      <c r="BV7" s="60"/>
      <c r="BW7" s="63" t="str">
        <f>IF(BV7="","",(VLOOKUP(BU7,プルダウンリスト!$A$9:$B$11,2,FALSE)+VLOOKUP(BV7,プルダウンリスト!$C$9:$D$12,2,FALSE))-(VLOOKUP(BS7,プルダウンリスト!$A$9:$B$11,2,FALSE)+VLOOKUP(BT7,プルダウンリスト!$C$9:$D$12,2,FALSE)))</f>
        <v/>
      </c>
      <c r="BX7" s="59"/>
      <c r="BY7" s="64"/>
      <c r="BZ7" s="59"/>
      <c r="CA7" s="60"/>
      <c r="CB7" s="63" t="str">
        <f>IF(CA7="","",(VLOOKUP(BZ7,プルダウンリスト!$A$9:$B$11,2,FALSE)+VLOOKUP(CA7,プルダウンリスト!$C$9:$D$12,2,FALSE))-(VLOOKUP(BX7,プルダウンリスト!$A$9:$B$11,2,FALSE)+VLOOKUP(BY7,プルダウンリスト!$C$9:$D$12,2,FALSE)))</f>
        <v/>
      </c>
      <c r="CC7" s="59"/>
      <c r="CD7" s="64"/>
      <c r="CE7" s="59"/>
      <c r="CF7" s="60"/>
      <c r="CG7" s="63" t="str">
        <f>IF(CF7="","",(VLOOKUP(CE7,プルダウンリスト!$A$9:$B$11,2,FALSE)+VLOOKUP(CF7,プルダウンリスト!$C$9:$D$12,2,FALSE))-(VLOOKUP(CC7,プルダウンリスト!$A$9:$B$11,2,FALSE)+VLOOKUP(CD7,プルダウンリスト!$C$9:$D$12,2,FALSE)))</f>
        <v/>
      </c>
      <c r="CH7" s="59"/>
      <c r="CI7" s="64"/>
      <c r="CJ7" s="59"/>
      <c r="CK7" s="60"/>
      <c r="CL7" s="63" t="str">
        <f>IF(CK7="","",(VLOOKUP(CJ7,プルダウンリスト!$A$9:$B$11,2,FALSE)+VLOOKUP(CK7,プルダウンリスト!$C$9:$D$12,2,FALSE))-(VLOOKUP(CH7,プルダウンリスト!$A$9:$B$11,2,FALSE)+VLOOKUP(CI7,プルダウンリスト!$C$9:$D$12,2,FALSE)))</f>
        <v/>
      </c>
      <c r="CM7" s="59"/>
      <c r="CN7" s="64"/>
      <c r="CO7" s="59"/>
      <c r="CP7" s="60"/>
      <c r="CQ7" s="63" t="str">
        <f>IF(CP7="","",(VLOOKUP(CO7,プルダウンリスト!$A$9:$B$11,2,FALSE)+VLOOKUP(CP7,プルダウンリスト!$C$9:$D$12,2,FALSE))-(VLOOKUP(CM7,プルダウンリスト!$A$9:$B$11,2,FALSE)+VLOOKUP(CN7,プルダウンリスト!$C$9:$D$12,2,FALSE)))</f>
        <v/>
      </c>
      <c r="CR7" s="59"/>
      <c r="CS7" s="64"/>
      <c r="CT7" s="59"/>
      <c r="CU7" s="60"/>
      <c r="CV7" s="63" t="str">
        <f>IF(CU7="","",(VLOOKUP(CT7,プルダウンリスト!$A$9:$B$11,2,FALSE)+VLOOKUP(CU7,プルダウンリスト!$C$9:$D$12,2,FALSE))-(VLOOKUP(CR7,プルダウンリスト!$A$9:$B$11,2,FALSE)+VLOOKUP(CS7,プルダウンリスト!$C$9:$D$12,2,FALSE)))</f>
        <v/>
      </c>
      <c r="CW7" s="59"/>
      <c r="CX7" s="64"/>
      <c r="CY7" s="59"/>
      <c r="CZ7" s="60"/>
      <c r="DA7" s="63" t="str">
        <f>IF(CZ7="","",(VLOOKUP(CY7,プルダウンリスト!$A$9:$B$11,2,FALSE)+VLOOKUP(CZ7,プルダウンリスト!$C$9:$D$12,2,FALSE))-(VLOOKUP(CW7,プルダウンリスト!$A$9:$B$11,2,FALSE)+VLOOKUP(CX7,プルダウンリスト!$C$9:$D$12,2,FALSE)))</f>
        <v/>
      </c>
      <c r="DB7" s="59"/>
      <c r="DC7" s="64"/>
      <c r="DD7" s="59"/>
      <c r="DE7" s="60"/>
      <c r="DF7" s="63" t="str">
        <f>IF(DE7="","",(VLOOKUP(DD7,プルダウンリスト!$A$9:$B$11,2,FALSE)+VLOOKUP(DE7,プルダウンリスト!$C$9:$D$12,2,FALSE))-(VLOOKUP(DB7,プルダウンリスト!$A$9:$B$11,2,FALSE)+VLOOKUP(DC7,プルダウンリスト!$C$9:$D$12,2,FALSE)))</f>
        <v/>
      </c>
      <c r="DG7" s="59"/>
      <c r="DH7" s="64"/>
      <c r="DI7" s="59"/>
      <c r="DJ7" s="60"/>
      <c r="DK7" s="63" t="str">
        <f>IF(DJ7="","",(VLOOKUP(DI7,プルダウンリスト!$A$9:$B$11,2,FALSE)+VLOOKUP(DJ7,プルダウンリスト!$C$9:$D$12,2,FALSE))-(VLOOKUP(DG7,プルダウンリスト!$A$9:$B$11,2,FALSE)+VLOOKUP(DH7,プルダウンリスト!$C$9:$D$12,2,FALSE)))</f>
        <v/>
      </c>
      <c r="DL7" s="59"/>
      <c r="DM7" s="64"/>
      <c r="DN7" s="59"/>
      <c r="DO7" s="60"/>
      <c r="DP7" s="63" t="str">
        <f>IF(DO7="","",(VLOOKUP(DN7,プルダウンリスト!$A$9:$B$11,2,FALSE)+VLOOKUP(DO7,プルダウンリスト!$C$9:$D$12,2,FALSE))-(VLOOKUP(DL7,プルダウンリスト!$A$9:$B$11,2,FALSE)+VLOOKUP(DM7,プルダウンリスト!$C$9:$D$12,2,FALSE)))</f>
        <v/>
      </c>
      <c r="DT7" s="85">
        <f>IF($H7="","",((COUNTIFS(H7,プルダウンリスト!$A$2,I7,プルダウンリスト!$A$3)+COUNTIFS(M7,プルダウンリスト!$A$2,N7,プルダウンリスト!$A$3)+COUNTIFS(R7,プルダウンリスト!$A$2,S7,プルダウンリスト!$A$3)+COUNTIFS(W7,プルダウンリスト!$A$2,X7,プルダウンリスト!$A$3)+COUNTIFS(AB7,プルダウンリスト!$A$2,AC7,プルダウンリスト!$A$3)+COUNTIFS(AG7,プルダウンリスト!$A$2,AH7,プルダウンリスト!$A$3)+COUNTIFS(AL7,プルダウンリスト!$A$2,AM7,プルダウンリスト!$A$3)+COUNTIFS(AQ7,プルダウンリスト!$A$2,AR7,プルダウンリスト!$A$3)+COUNTIFS(AV7,プルダウンリスト!$A$2,AW7,プルダウンリスト!$A$3)+COUNTIFS(BA7,プルダウンリスト!$A$2,BB7,プルダウンリスト!$A$3)+COUNTIFS(BF7,プルダウンリスト!$A$2,BG7,プルダウンリスト!$A$3)+COUNTIFS(BK7,プルダウンリスト!$A$2,BL7,プルダウンリスト!$A$3)+COUNTIFS(BP7,プルダウンリスト!$A$2,BQ7,プルダウンリスト!$A$3)+COUNTIFS(BU7,プルダウンリスト!$A$2,BV7,プルダウンリスト!$A$3)+COUNTIFS(BZ7,プルダウンリスト!$A$2,CA7,プルダウンリスト!$A$3)+COUNTIFS(CE7,プルダウンリスト!$A$2,CF7,プルダウンリスト!$A$3)+COUNTIFS(CJ7,プルダウンリスト!$A$2,CK7,プルダウンリスト!$A$3)+COUNTIFS(CO7,プルダウンリスト!$A$2,CP7,プルダウンリスト!$A$3)+COUNTIFS(CT7,プルダウンリスト!$A$2,CU7,プルダウンリスト!$A$3)+COUNTIFS(CY7,プルダウンリスト!$A$2,CZ7,プルダウンリスト!$A$3)+COUNTIFS(DD7,プルダウンリスト!$A$2,DE7,プルダウンリスト!$A$3)+COUNTIFS(DI7,プルダウンリスト!$A$2,DJ7,プルダウンリスト!$A$3)+COUNTIFS(DN7,プルダウンリスト!$A$2,DO7,プルダウンリスト!$A$3))/COUNTA(H7,M7,R7,W7,AB7,AG7,AL7,AQ7,AV7,BA7,BF7,BK7,BP7,BU7,BZ7,CE7,CJ7,CO7,CT7,CY7,DD7,DI7,DN7)))</f>
        <v>1</v>
      </c>
      <c r="DU7" s="84">
        <f t="shared" si="0"/>
        <v>100</v>
      </c>
    </row>
    <row r="8" spans="1:125" ht="27" customHeight="1" x14ac:dyDescent="0.2">
      <c r="A8" s="157"/>
      <c r="B8" s="159"/>
      <c r="C8" s="160"/>
      <c r="D8" s="137"/>
      <c r="E8" s="70" t="s">
        <v>20</v>
      </c>
      <c r="F8" s="15" t="s">
        <v>54</v>
      </c>
      <c r="G8" s="16" t="s">
        <v>53</v>
      </c>
      <c r="H8" s="15" t="s">
        <v>54</v>
      </c>
      <c r="I8" s="16" t="s">
        <v>53</v>
      </c>
      <c r="J8" s="26">
        <f>IF(I8="","",(VLOOKUP(H8,プルダウンリスト!$A$9:$B$11,2,FALSE)+VLOOKUP(I8,プルダウンリスト!$C$9:$D$12,2,FALSE))-(VLOOKUP(F8,プルダウンリスト!$A$9:$B$11,2,FALSE)+VLOOKUP(G8,プルダウンリスト!$C$9:$D$12,2,FALSE)))</f>
        <v>0</v>
      </c>
      <c r="K8" s="15" t="s">
        <v>54</v>
      </c>
      <c r="L8" s="16" t="s">
        <v>53</v>
      </c>
      <c r="M8" s="15" t="s">
        <v>54</v>
      </c>
      <c r="N8" s="16" t="s">
        <v>53</v>
      </c>
      <c r="O8" s="27">
        <f>IF(N8="","",(VLOOKUP(M8,プルダウンリスト!$A$9:$B$11,2,FALSE)+VLOOKUP(N8,プルダウンリスト!$C$9:$D$12,2,FALSE))-(VLOOKUP(K8,プルダウンリスト!$A$9:$B$11,2,FALSE)+VLOOKUP(L8,プルダウンリスト!$C$9:$D$12,2,FALSE)))</f>
        <v>0</v>
      </c>
      <c r="P8" s="15" t="s">
        <v>54</v>
      </c>
      <c r="Q8" s="16" t="s">
        <v>53</v>
      </c>
      <c r="R8" s="15" t="s">
        <v>54</v>
      </c>
      <c r="S8" s="16" t="s">
        <v>53</v>
      </c>
      <c r="T8" s="27">
        <f>IF(S8="","",(VLOOKUP(R8,プルダウンリスト!$A$9:$B$11,2,FALSE)+VLOOKUP(S8,プルダウンリスト!$C$9:$D$12,2,FALSE))-(VLOOKUP(P8,プルダウンリスト!$A$9:$B$11,2,FALSE)+VLOOKUP(Q8,プルダウンリスト!$C$9:$D$12,2,FALSE)))</f>
        <v>0</v>
      </c>
      <c r="U8" s="15" t="s">
        <v>54</v>
      </c>
      <c r="V8" s="16" t="s">
        <v>53</v>
      </c>
      <c r="W8" s="15" t="s">
        <v>54</v>
      </c>
      <c r="X8" s="16" t="s">
        <v>53</v>
      </c>
      <c r="Y8" s="27">
        <f>IF(X8="","",(VLOOKUP(W8,プルダウンリスト!$A$9:$B$11,2,FALSE)+VLOOKUP(X8,プルダウンリスト!$C$9:$D$12,2,FALSE))-(VLOOKUP(U8,プルダウンリスト!$A$9:$B$11,2,FALSE)+VLOOKUP(V8,プルダウンリスト!$C$9:$D$12,2,FALSE)))</f>
        <v>0</v>
      </c>
      <c r="Z8" s="15" t="s">
        <v>54</v>
      </c>
      <c r="AA8" s="16" t="s">
        <v>53</v>
      </c>
      <c r="AB8" s="15" t="s">
        <v>54</v>
      </c>
      <c r="AC8" s="16" t="s">
        <v>53</v>
      </c>
      <c r="AD8" s="27">
        <f>IF(AC8="","",(VLOOKUP(AB8,プルダウンリスト!$A$9:$B$11,2,FALSE)+VLOOKUP(AC8,プルダウンリスト!$C$9:$D$12,2,FALSE))-(VLOOKUP(Z8,プルダウンリスト!$A$9:$B$11,2,FALSE)+VLOOKUP(AA8,プルダウンリスト!$C$9:$D$12,2,FALSE)))</f>
        <v>0</v>
      </c>
      <c r="AE8" s="15" t="s">
        <v>54</v>
      </c>
      <c r="AF8" s="28" t="s">
        <v>55</v>
      </c>
      <c r="AG8" s="15" t="s">
        <v>54</v>
      </c>
      <c r="AH8" s="16" t="s">
        <v>55</v>
      </c>
      <c r="AI8" s="100">
        <f>IF(AH8="","",(VLOOKUP(AG8,プルダウンリスト!$A$9:$B$11,2,FALSE)+VLOOKUP(AH8,プルダウンリスト!$C$9:$D$12,2,FALSE))-(VLOOKUP(AE8,プルダウンリスト!$A$9:$B$11,2,FALSE)+VLOOKUP(AF8,プルダウンリスト!$C$9:$D$12,2,FALSE)))</f>
        <v>0</v>
      </c>
      <c r="AJ8" s="15" t="s">
        <v>54</v>
      </c>
      <c r="AK8" s="28" t="s">
        <v>55</v>
      </c>
      <c r="AL8" s="15" t="s">
        <v>54</v>
      </c>
      <c r="AM8" s="16" t="s">
        <v>55</v>
      </c>
      <c r="AN8" s="100">
        <f>IF(AM8="","",(VLOOKUP(AL8,プルダウンリスト!$A$9:$B$11,2,FALSE)+VLOOKUP(AM8,プルダウンリスト!$C$9:$D$12,2,FALSE))-(VLOOKUP(AJ8,プルダウンリスト!$A$9:$B$11,2,FALSE)+VLOOKUP(AK8,プルダウンリスト!$C$9:$D$12,2,FALSE)))</f>
        <v>0</v>
      </c>
      <c r="AO8" s="15" t="s">
        <v>54</v>
      </c>
      <c r="AP8" s="28" t="s">
        <v>53</v>
      </c>
      <c r="AQ8" s="15" t="s">
        <v>54</v>
      </c>
      <c r="AR8" s="16" t="s">
        <v>53</v>
      </c>
      <c r="AS8" s="100">
        <f>IF(AR8="","",(VLOOKUP(AQ8,プルダウンリスト!$A$9:$B$11,2,FALSE)+VLOOKUP(AR8,プルダウンリスト!$C$9:$D$12,2,FALSE))-(VLOOKUP(AO8,プルダウンリスト!$A$9:$B$11,2,FALSE)+VLOOKUP(AP8,プルダウンリスト!$C$9:$D$12,2,FALSE)))</f>
        <v>0</v>
      </c>
      <c r="AT8" s="15" t="s">
        <v>54</v>
      </c>
      <c r="AU8" s="28" t="s">
        <v>53</v>
      </c>
      <c r="AV8" s="15" t="s">
        <v>54</v>
      </c>
      <c r="AW8" s="16" t="s">
        <v>53</v>
      </c>
      <c r="AX8" s="100">
        <f>IF(AW8="","",(VLOOKUP(AV8,プルダウンリスト!$A$9:$B$11,2,FALSE)+VLOOKUP(AW8,プルダウンリスト!$C$9:$D$12,2,FALSE))-(VLOOKUP(AT8,プルダウンリスト!$A$9:$B$11,2,FALSE)+VLOOKUP(AU8,プルダウンリスト!$C$9:$D$12,2,FALSE)))</f>
        <v>0</v>
      </c>
      <c r="AY8" s="15" t="s">
        <v>54</v>
      </c>
      <c r="AZ8" s="28" t="s">
        <v>53</v>
      </c>
      <c r="BA8" s="15" t="s">
        <v>54</v>
      </c>
      <c r="BB8" s="28" t="s">
        <v>53</v>
      </c>
      <c r="BC8" s="100">
        <f>IF(BB8="","",(VLOOKUP(BA8,プルダウンリスト!$A$9:$B$11,2,FALSE)+VLOOKUP(BB8,プルダウンリスト!$C$9:$D$12,2,FALSE))-(VLOOKUP(AY8,プルダウンリスト!$A$9:$B$11,2,FALSE)+VLOOKUP(AZ8,プルダウンリスト!$C$9:$D$12,2,FALSE)))</f>
        <v>0</v>
      </c>
      <c r="BD8" s="15" t="s">
        <v>54</v>
      </c>
      <c r="BE8" s="28" t="s">
        <v>53</v>
      </c>
      <c r="BF8" s="15" t="s">
        <v>54</v>
      </c>
      <c r="BG8" s="28" t="s">
        <v>53</v>
      </c>
      <c r="BH8" s="27">
        <f>IF(BG8="","",(VLOOKUP(BF8,プルダウンリスト!$A$9:$B$11,2,FALSE)+VLOOKUP(BG8,プルダウンリスト!$C$9:$D$12,2,FALSE))-(VLOOKUP(BD8,プルダウンリスト!$A$9:$B$11,2,FALSE)+VLOOKUP(BE8,プルダウンリスト!$C$9:$D$12,2,FALSE)))</f>
        <v>0</v>
      </c>
      <c r="BI8" s="15" t="s">
        <v>54</v>
      </c>
      <c r="BJ8" s="28" t="s">
        <v>53</v>
      </c>
      <c r="BK8" s="15" t="s">
        <v>54</v>
      </c>
      <c r="BL8" s="16" t="s">
        <v>53</v>
      </c>
      <c r="BM8" s="100">
        <f>IF(BL8="","",(VLOOKUP(BK8,プルダウンリスト!$A$9:$B$11,2,FALSE)+VLOOKUP(BL8,プルダウンリスト!$C$9:$D$12,2,FALSE))-(VLOOKUP(BI8,プルダウンリスト!$A$9:$B$11,2,FALSE)+VLOOKUP(BJ8,プルダウンリスト!$C$9:$D$12,2,FALSE)))</f>
        <v>0</v>
      </c>
      <c r="BN8" s="15"/>
      <c r="BO8" s="28"/>
      <c r="BP8" s="15"/>
      <c r="BQ8" s="16"/>
      <c r="BR8" s="27" t="str">
        <f>IF(BQ8="","",(VLOOKUP(BP8,プルダウンリスト!$A$9:$B$11,2,FALSE)+VLOOKUP(BQ8,プルダウンリスト!$C$9:$D$12,2,FALSE))-(VLOOKUP(BN8,プルダウンリスト!$A$9:$B$11,2,FALSE)+VLOOKUP(BO8,プルダウンリスト!$C$9:$D$12,2,FALSE)))</f>
        <v/>
      </c>
      <c r="BS8" s="15"/>
      <c r="BT8" s="28"/>
      <c r="BU8" s="15"/>
      <c r="BV8" s="16"/>
      <c r="BW8" s="27" t="str">
        <f>IF(BV8="","",(VLOOKUP(BU8,プルダウンリスト!$A$9:$B$11,2,FALSE)+VLOOKUP(BV8,プルダウンリスト!$C$9:$D$12,2,FALSE))-(VLOOKUP(BS8,プルダウンリスト!$A$9:$B$11,2,FALSE)+VLOOKUP(BT8,プルダウンリスト!$C$9:$D$12,2,FALSE)))</f>
        <v/>
      </c>
      <c r="BX8" s="15"/>
      <c r="BY8" s="28"/>
      <c r="BZ8" s="15"/>
      <c r="CA8" s="16"/>
      <c r="CB8" s="27" t="str">
        <f>IF(CA8="","",(VLOOKUP(BZ8,プルダウンリスト!$A$9:$B$11,2,FALSE)+VLOOKUP(CA8,プルダウンリスト!$C$9:$D$12,2,FALSE))-(VLOOKUP(BX8,プルダウンリスト!$A$9:$B$11,2,FALSE)+VLOOKUP(BY8,プルダウンリスト!$C$9:$D$12,2,FALSE)))</f>
        <v/>
      </c>
      <c r="CC8" s="15"/>
      <c r="CD8" s="28"/>
      <c r="CE8" s="15"/>
      <c r="CF8" s="16"/>
      <c r="CG8" s="27" t="str">
        <f>IF(CF8="","",(VLOOKUP(CE8,プルダウンリスト!$A$9:$B$11,2,FALSE)+VLOOKUP(CF8,プルダウンリスト!$C$9:$D$12,2,FALSE))-(VLOOKUP(CC8,プルダウンリスト!$A$9:$B$11,2,FALSE)+VLOOKUP(CD8,プルダウンリスト!$C$9:$D$12,2,FALSE)))</f>
        <v/>
      </c>
      <c r="CH8" s="15"/>
      <c r="CI8" s="28"/>
      <c r="CJ8" s="15"/>
      <c r="CK8" s="16"/>
      <c r="CL8" s="27" t="str">
        <f>IF(CK8="","",(VLOOKUP(CJ8,プルダウンリスト!$A$9:$B$11,2,FALSE)+VLOOKUP(CK8,プルダウンリスト!$C$9:$D$12,2,FALSE))-(VLOOKUP(CH8,プルダウンリスト!$A$9:$B$11,2,FALSE)+VLOOKUP(CI8,プルダウンリスト!$C$9:$D$12,2,FALSE)))</f>
        <v/>
      </c>
      <c r="CM8" s="15"/>
      <c r="CN8" s="28"/>
      <c r="CO8" s="15"/>
      <c r="CP8" s="16"/>
      <c r="CQ8" s="27" t="str">
        <f>IF(CP8="","",(VLOOKUP(CO8,プルダウンリスト!$A$9:$B$11,2,FALSE)+VLOOKUP(CP8,プルダウンリスト!$C$9:$D$12,2,FALSE))-(VLOOKUP(CM8,プルダウンリスト!$A$9:$B$11,2,FALSE)+VLOOKUP(CN8,プルダウンリスト!$C$9:$D$12,2,FALSE)))</f>
        <v/>
      </c>
      <c r="CR8" s="15"/>
      <c r="CS8" s="28"/>
      <c r="CT8" s="15"/>
      <c r="CU8" s="16"/>
      <c r="CV8" s="27" t="str">
        <f>IF(CU8="","",(VLOOKUP(CT8,プルダウンリスト!$A$9:$B$11,2,FALSE)+VLOOKUP(CU8,プルダウンリスト!$C$9:$D$12,2,FALSE))-(VLOOKUP(CR8,プルダウンリスト!$A$9:$B$11,2,FALSE)+VLOOKUP(CS8,プルダウンリスト!$C$9:$D$12,2,FALSE)))</f>
        <v/>
      </c>
      <c r="CW8" s="15"/>
      <c r="CX8" s="28"/>
      <c r="CY8" s="15"/>
      <c r="CZ8" s="16"/>
      <c r="DA8" s="27" t="str">
        <f>IF(CZ8="","",(VLOOKUP(CY8,プルダウンリスト!$A$9:$B$11,2,FALSE)+VLOOKUP(CZ8,プルダウンリスト!$C$9:$D$12,2,FALSE))-(VLOOKUP(CW8,プルダウンリスト!$A$9:$B$11,2,FALSE)+VLOOKUP(CX8,プルダウンリスト!$C$9:$D$12,2,FALSE)))</f>
        <v/>
      </c>
      <c r="DB8" s="15"/>
      <c r="DC8" s="28"/>
      <c r="DD8" s="15"/>
      <c r="DE8" s="16"/>
      <c r="DF8" s="27" t="str">
        <f>IF(DE8="","",(VLOOKUP(DD8,プルダウンリスト!$A$9:$B$11,2,FALSE)+VLOOKUP(DE8,プルダウンリスト!$C$9:$D$12,2,FALSE))-(VLOOKUP(DB8,プルダウンリスト!$A$9:$B$11,2,FALSE)+VLOOKUP(DC8,プルダウンリスト!$C$9:$D$12,2,FALSE)))</f>
        <v/>
      </c>
      <c r="DG8" s="15"/>
      <c r="DH8" s="28"/>
      <c r="DI8" s="15"/>
      <c r="DJ8" s="16"/>
      <c r="DK8" s="27" t="str">
        <f>IF(DJ8="","",(VLOOKUP(DI8,プルダウンリスト!$A$9:$B$11,2,FALSE)+VLOOKUP(DJ8,プルダウンリスト!$C$9:$D$12,2,FALSE))-(VLOOKUP(DG8,プルダウンリスト!$A$9:$B$11,2,FALSE)+VLOOKUP(DH8,プルダウンリスト!$C$9:$D$12,2,FALSE)))</f>
        <v/>
      </c>
      <c r="DL8" s="15"/>
      <c r="DM8" s="28"/>
      <c r="DN8" s="15"/>
      <c r="DO8" s="16"/>
      <c r="DP8" s="27" t="str">
        <f>IF(DO8="","",(VLOOKUP(DN8,プルダウンリスト!$A$9:$B$11,2,FALSE)+VLOOKUP(DO8,プルダウンリスト!$C$9:$D$12,2,FALSE))-(VLOOKUP(DL8,プルダウンリスト!$A$9:$B$11,2,FALSE)+VLOOKUP(DM8,プルダウンリスト!$C$9:$D$12,2,FALSE)))</f>
        <v/>
      </c>
      <c r="DT8" s="85">
        <f>IF($H8="","",((COUNTIFS(H8,プルダウンリスト!$A$2,I8,プルダウンリスト!$A$3)+COUNTIFS(M8,プルダウンリスト!$A$2,N8,プルダウンリスト!$A$3)+COUNTIFS(R8,プルダウンリスト!$A$2,S8,プルダウンリスト!$A$3)+COUNTIFS(W8,プルダウンリスト!$A$2,X8,プルダウンリスト!$A$3)+COUNTIFS(AB8,プルダウンリスト!$A$2,AC8,プルダウンリスト!$A$3)+COUNTIFS(AG8,プルダウンリスト!$A$2,AH8,プルダウンリスト!$A$3)+COUNTIFS(AL8,プルダウンリスト!$A$2,AM8,プルダウンリスト!$A$3)+COUNTIFS(AQ8,プルダウンリスト!$A$2,AR8,プルダウンリスト!$A$3)+COUNTIFS(AV8,プルダウンリスト!$A$2,AW8,プルダウンリスト!$A$3)+COUNTIFS(BA8,プルダウンリスト!$A$2,BB8,プルダウンリスト!$A$3)+COUNTIFS(BF8,プルダウンリスト!$A$2,BG8,プルダウンリスト!$A$3)+COUNTIFS(BK8,プルダウンリスト!$A$2,BL8,プルダウンリスト!$A$3)+COUNTIFS(BP8,プルダウンリスト!$A$2,BQ8,プルダウンリスト!$A$3)+COUNTIFS(BU8,プルダウンリスト!$A$2,BV8,プルダウンリスト!$A$3)+COUNTIFS(BZ8,プルダウンリスト!$A$2,CA8,プルダウンリスト!$A$3)+COUNTIFS(CE8,プルダウンリスト!$A$2,CF8,プルダウンリスト!$A$3)+COUNTIFS(CJ8,プルダウンリスト!$A$2,CK8,プルダウンリスト!$A$3)+COUNTIFS(CO8,プルダウンリスト!$A$2,CP8,プルダウンリスト!$A$3)+COUNTIFS(CT8,プルダウンリスト!$A$2,CU8,プルダウンリスト!$A$3)+COUNTIFS(CY8,プルダウンリスト!$A$2,CZ8,プルダウンリスト!$A$3)+COUNTIFS(DD8,プルダウンリスト!$A$2,DE8,プルダウンリスト!$A$3)+COUNTIFS(DI8,プルダウンリスト!$A$2,DJ8,プルダウンリスト!$A$3)+COUNTIFS(DN8,プルダウンリスト!$A$2,DO8,プルダウンリスト!$A$3))/COUNTA(H8,M8,R8,W8,AB8,AG8,AL8,AQ8,AV8,BA8,BF8,BK8,BP8,BU8,BZ8,CE8,CJ8,CO8,CT8,CY8,DD8,DI8,DN8)))</f>
        <v>0.83333333333333337</v>
      </c>
      <c r="DU8" s="84">
        <f t="shared" si="0"/>
        <v>94.444444444444443</v>
      </c>
    </row>
    <row r="9" spans="1:125" ht="27" customHeight="1" x14ac:dyDescent="0.2">
      <c r="A9" s="157"/>
      <c r="B9" s="159"/>
      <c r="C9" s="160"/>
      <c r="D9" s="137"/>
      <c r="E9" s="67" t="s">
        <v>21</v>
      </c>
      <c r="F9" s="15" t="s">
        <v>54</v>
      </c>
      <c r="G9" s="16" t="s">
        <v>53</v>
      </c>
      <c r="H9" s="15" t="s">
        <v>54</v>
      </c>
      <c r="I9" s="16" t="s">
        <v>53</v>
      </c>
      <c r="J9" s="26">
        <f>IF(I9="","",(VLOOKUP(H9,プルダウンリスト!$A$9:$B$11,2,FALSE)+VLOOKUP(I9,プルダウンリスト!$C$9:$D$12,2,FALSE))-(VLOOKUP(F9,プルダウンリスト!$A$9:$B$11,2,FALSE)+VLOOKUP(G9,プルダウンリスト!$C$9:$D$12,2,FALSE)))</f>
        <v>0</v>
      </c>
      <c r="K9" s="15" t="s">
        <v>54</v>
      </c>
      <c r="L9" s="16" t="s">
        <v>55</v>
      </c>
      <c r="M9" s="15" t="s">
        <v>54</v>
      </c>
      <c r="N9" s="16" t="s">
        <v>55</v>
      </c>
      <c r="O9" s="27">
        <f>IF(N9="","",(VLOOKUP(M9,プルダウンリスト!$A$9:$B$11,2,FALSE)+VLOOKUP(N9,プルダウンリスト!$C$9:$D$12,2,FALSE))-(VLOOKUP(K9,プルダウンリスト!$A$9:$B$11,2,FALSE)+VLOOKUP(L9,プルダウンリスト!$C$9:$D$12,2,FALSE)))</f>
        <v>0</v>
      </c>
      <c r="P9" s="15" t="s">
        <v>54</v>
      </c>
      <c r="Q9" s="16" t="s">
        <v>53</v>
      </c>
      <c r="R9" s="15" t="s">
        <v>54</v>
      </c>
      <c r="S9" s="16" t="s">
        <v>53</v>
      </c>
      <c r="T9" s="27">
        <f>IF(S9="","",(VLOOKUP(R9,プルダウンリスト!$A$9:$B$11,2,FALSE)+VLOOKUP(S9,プルダウンリスト!$C$9:$D$12,2,FALSE))-(VLOOKUP(P9,プルダウンリスト!$A$9:$B$11,2,FALSE)+VLOOKUP(Q9,プルダウンリスト!$C$9:$D$12,2,FALSE)))</f>
        <v>0</v>
      </c>
      <c r="U9" s="15" t="s">
        <v>54</v>
      </c>
      <c r="V9" s="16" t="s">
        <v>53</v>
      </c>
      <c r="W9" s="15" t="s">
        <v>54</v>
      </c>
      <c r="X9" s="16" t="s">
        <v>53</v>
      </c>
      <c r="Y9" s="27">
        <f>IF(X9="","",(VLOOKUP(W9,プルダウンリスト!$A$9:$B$11,2,FALSE)+VLOOKUP(X9,プルダウンリスト!$C$9:$D$12,2,FALSE))-(VLOOKUP(U9,プルダウンリスト!$A$9:$B$11,2,FALSE)+VLOOKUP(V9,プルダウンリスト!$C$9:$D$12,2,FALSE)))</f>
        <v>0</v>
      </c>
      <c r="Z9" s="15" t="s">
        <v>54</v>
      </c>
      <c r="AA9" s="16" t="s">
        <v>53</v>
      </c>
      <c r="AB9" s="15" t="s">
        <v>54</v>
      </c>
      <c r="AC9" s="16" t="s">
        <v>53</v>
      </c>
      <c r="AD9" s="27">
        <f>IF(AC9="","",(VLOOKUP(AB9,プルダウンリスト!$A$9:$B$11,2,FALSE)+VLOOKUP(AC9,プルダウンリスト!$C$9:$D$12,2,FALSE))-(VLOOKUP(Z9,プルダウンリスト!$A$9:$B$11,2,FALSE)+VLOOKUP(AA9,プルダウンリスト!$C$9:$D$12,2,FALSE)))</f>
        <v>0</v>
      </c>
      <c r="AE9" s="15" t="s">
        <v>54</v>
      </c>
      <c r="AF9" s="28" t="s">
        <v>55</v>
      </c>
      <c r="AG9" s="15" t="s">
        <v>54</v>
      </c>
      <c r="AH9" s="16" t="s">
        <v>55</v>
      </c>
      <c r="AI9" s="100">
        <f>IF(AH9="","",(VLOOKUP(AG9,プルダウンリスト!$A$9:$B$11,2,FALSE)+VLOOKUP(AH9,プルダウンリスト!$C$9:$D$12,2,FALSE))-(VLOOKUP(AE9,プルダウンリスト!$A$9:$B$11,2,FALSE)+VLOOKUP(AF9,プルダウンリスト!$C$9:$D$12,2,FALSE)))</f>
        <v>0</v>
      </c>
      <c r="AJ9" s="15" t="s">
        <v>54</v>
      </c>
      <c r="AK9" s="28" t="s">
        <v>53</v>
      </c>
      <c r="AL9" s="15" t="s">
        <v>54</v>
      </c>
      <c r="AM9" s="16" t="s">
        <v>53</v>
      </c>
      <c r="AN9" s="100">
        <f>IF(AM9="","",(VLOOKUP(AL9,プルダウンリスト!$A$9:$B$11,2,FALSE)+VLOOKUP(AM9,プルダウンリスト!$C$9:$D$12,2,FALSE))-(VLOOKUP(AJ9,プルダウンリスト!$A$9:$B$11,2,FALSE)+VLOOKUP(AK9,プルダウンリスト!$C$9:$D$12,2,FALSE)))</f>
        <v>0</v>
      </c>
      <c r="AO9" s="15" t="s">
        <v>54</v>
      </c>
      <c r="AP9" s="28" t="s">
        <v>53</v>
      </c>
      <c r="AQ9" s="15" t="s">
        <v>54</v>
      </c>
      <c r="AR9" s="16" t="s">
        <v>53</v>
      </c>
      <c r="AS9" s="100">
        <f>IF(AR9="","",(VLOOKUP(AQ9,プルダウンリスト!$A$9:$B$11,2,FALSE)+VLOOKUP(AR9,プルダウンリスト!$C$9:$D$12,2,FALSE))-(VLOOKUP(AO9,プルダウンリスト!$A$9:$B$11,2,FALSE)+VLOOKUP(AP9,プルダウンリスト!$C$9:$D$12,2,FALSE)))</f>
        <v>0</v>
      </c>
      <c r="AT9" s="15" t="s">
        <v>54</v>
      </c>
      <c r="AU9" s="28" t="s">
        <v>53</v>
      </c>
      <c r="AV9" s="15" t="s">
        <v>54</v>
      </c>
      <c r="AW9" s="16" t="s">
        <v>53</v>
      </c>
      <c r="AX9" s="100">
        <f>IF(AW9="","",(VLOOKUP(AV9,プルダウンリスト!$A$9:$B$11,2,FALSE)+VLOOKUP(AW9,プルダウンリスト!$C$9:$D$12,2,FALSE))-(VLOOKUP(AT9,プルダウンリスト!$A$9:$B$11,2,FALSE)+VLOOKUP(AU9,プルダウンリスト!$C$9:$D$12,2,FALSE)))</f>
        <v>0</v>
      </c>
      <c r="AY9" s="15" t="s">
        <v>54</v>
      </c>
      <c r="AZ9" s="28" t="s">
        <v>53</v>
      </c>
      <c r="BA9" s="15" t="s">
        <v>54</v>
      </c>
      <c r="BB9" s="28" t="s">
        <v>53</v>
      </c>
      <c r="BC9" s="100">
        <f>IF(BB9="","",(VLOOKUP(BA9,プルダウンリスト!$A$9:$B$11,2,FALSE)+VLOOKUP(BB9,プルダウンリスト!$C$9:$D$12,2,FALSE))-(VLOOKUP(AY9,プルダウンリスト!$A$9:$B$11,2,FALSE)+VLOOKUP(AZ9,プルダウンリスト!$C$9:$D$12,2,FALSE)))</f>
        <v>0</v>
      </c>
      <c r="BD9" s="15" t="s">
        <v>54</v>
      </c>
      <c r="BE9" s="28" t="s">
        <v>53</v>
      </c>
      <c r="BF9" s="15" t="s">
        <v>54</v>
      </c>
      <c r="BG9" s="28" t="s">
        <v>53</v>
      </c>
      <c r="BH9" s="27">
        <f>IF(BG9="","",(VLOOKUP(BF9,プルダウンリスト!$A$9:$B$11,2,FALSE)+VLOOKUP(BG9,プルダウンリスト!$C$9:$D$12,2,FALSE))-(VLOOKUP(BD9,プルダウンリスト!$A$9:$B$11,2,FALSE)+VLOOKUP(BE9,プルダウンリスト!$C$9:$D$12,2,FALSE)))</f>
        <v>0</v>
      </c>
      <c r="BI9" s="15" t="s">
        <v>54</v>
      </c>
      <c r="BJ9" s="28" t="s">
        <v>53</v>
      </c>
      <c r="BK9" s="15" t="s">
        <v>54</v>
      </c>
      <c r="BL9" s="16" t="s">
        <v>53</v>
      </c>
      <c r="BM9" s="100">
        <f>IF(BL9="","",(VLOOKUP(BK9,プルダウンリスト!$A$9:$B$11,2,FALSE)+VLOOKUP(BL9,プルダウンリスト!$C$9:$D$12,2,FALSE))-(VLOOKUP(BI9,プルダウンリスト!$A$9:$B$11,2,FALSE)+VLOOKUP(BJ9,プルダウンリスト!$C$9:$D$12,2,FALSE)))</f>
        <v>0</v>
      </c>
      <c r="BN9" s="15"/>
      <c r="BO9" s="28"/>
      <c r="BP9" s="15"/>
      <c r="BQ9" s="16"/>
      <c r="BR9" s="27" t="str">
        <f>IF(BQ9="","",(VLOOKUP(BP9,プルダウンリスト!$A$9:$B$11,2,FALSE)+VLOOKUP(BQ9,プルダウンリスト!$C$9:$D$12,2,FALSE))-(VLOOKUP(BN9,プルダウンリスト!$A$9:$B$11,2,FALSE)+VLOOKUP(BO9,プルダウンリスト!$C$9:$D$12,2,FALSE)))</f>
        <v/>
      </c>
      <c r="BS9" s="15"/>
      <c r="BT9" s="28"/>
      <c r="BU9" s="15"/>
      <c r="BV9" s="16"/>
      <c r="BW9" s="27" t="str">
        <f>IF(BV9="","",(VLOOKUP(BU9,プルダウンリスト!$A$9:$B$11,2,FALSE)+VLOOKUP(BV9,プルダウンリスト!$C$9:$D$12,2,FALSE))-(VLOOKUP(BS9,プルダウンリスト!$A$9:$B$11,2,FALSE)+VLOOKUP(BT9,プルダウンリスト!$C$9:$D$12,2,FALSE)))</f>
        <v/>
      </c>
      <c r="BX9" s="15"/>
      <c r="BY9" s="28"/>
      <c r="BZ9" s="15"/>
      <c r="CA9" s="16"/>
      <c r="CB9" s="27" t="str">
        <f>IF(CA9="","",(VLOOKUP(BZ9,プルダウンリスト!$A$9:$B$11,2,FALSE)+VLOOKUP(CA9,プルダウンリスト!$C$9:$D$12,2,FALSE))-(VLOOKUP(BX9,プルダウンリスト!$A$9:$B$11,2,FALSE)+VLOOKUP(BY9,プルダウンリスト!$C$9:$D$12,2,FALSE)))</f>
        <v/>
      </c>
      <c r="CC9" s="15"/>
      <c r="CD9" s="28"/>
      <c r="CE9" s="15"/>
      <c r="CF9" s="16"/>
      <c r="CG9" s="27" t="str">
        <f>IF(CF9="","",(VLOOKUP(CE9,プルダウンリスト!$A$9:$B$11,2,FALSE)+VLOOKUP(CF9,プルダウンリスト!$C$9:$D$12,2,FALSE))-(VLOOKUP(CC9,プルダウンリスト!$A$9:$B$11,2,FALSE)+VLOOKUP(CD9,プルダウンリスト!$C$9:$D$12,2,FALSE)))</f>
        <v/>
      </c>
      <c r="CH9" s="15"/>
      <c r="CI9" s="28"/>
      <c r="CJ9" s="15"/>
      <c r="CK9" s="16"/>
      <c r="CL9" s="27" t="str">
        <f>IF(CK9="","",(VLOOKUP(CJ9,プルダウンリスト!$A$9:$B$11,2,FALSE)+VLOOKUP(CK9,プルダウンリスト!$C$9:$D$12,2,FALSE))-(VLOOKUP(CH9,プルダウンリスト!$A$9:$B$11,2,FALSE)+VLOOKUP(CI9,プルダウンリスト!$C$9:$D$12,2,FALSE)))</f>
        <v/>
      </c>
      <c r="CM9" s="15"/>
      <c r="CN9" s="28"/>
      <c r="CO9" s="15"/>
      <c r="CP9" s="16"/>
      <c r="CQ9" s="27" t="str">
        <f>IF(CP9="","",(VLOOKUP(CO9,プルダウンリスト!$A$9:$B$11,2,FALSE)+VLOOKUP(CP9,プルダウンリスト!$C$9:$D$12,2,FALSE))-(VLOOKUP(CM9,プルダウンリスト!$A$9:$B$11,2,FALSE)+VLOOKUP(CN9,プルダウンリスト!$C$9:$D$12,2,FALSE)))</f>
        <v/>
      </c>
      <c r="CR9" s="15"/>
      <c r="CS9" s="28"/>
      <c r="CT9" s="15"/>
      <c r="CU9" s="16"/>
      <c r="CV9" s="27" t="str">
        <f>IF(CU9="","",(VLOOKUP(CT9,プルダウンリスト!$A$9:$B$11,2,FALSE)+VLOOKUP(CU9,プルダウンリスト!$C$9:$D$12,2,FALSE))-(VLOOKUP(CR9,プルダウンリスト!$A$9:$B$11,2,FALSE)+VLOOKUP(CS9,プルダウンリスト!$C$9:$D$12,2,FALSE)))</f>
        <v/>
      </c>
      <c r="CW9" s="15"/>
      <c r="CX9" s="28"/>
      <c r="CY9" s="15"/>
      <c r="CZ9" s="16"/>
      <c r="DA9" s="27" t="str">
        <f>IF(CZ9="","",(VLOOKUP(CY9,プルダウンリスト!$A$9:$B$11,2,FALSE)+VLOOKUP(CZ9,プルダウンリスト!$C$9:$D$12,2,FALSE))-(VLOOKUP(CW9,プルダウンリスト!$A$9:$B$11,2,FALSE)+VLOOKUP(CX9,プルダウンリスト!$C$9:$D$12,2,FALSE)))</f>
        <v/>
      </c>
      <c r="DB9" s="15"/>
      <c r="DC9" s="28"/>
      <c r="DD9" s="15"/>
      <c r="DE9" s="16"/>
      <c r="DF9" s="27" t="str">
        <f>IF(DE9="","",(VLOOKUP(DD9,プルダウンリスト!$A$9:$B$11,2,FALSE)+VLOOKUP(DE9,プルダウンリスト!$C$9:$D$12,2,FALSE))-(VLOOKUP(DB9,プルダウンリスト!$A$9:$B$11,2,FALSE)+VLOOKUP(DC9,プルダウンリスト!$C$9:$D$12,2,FALSE)))</f>
        <v/>
      </c>
      <c r="DG9" s="15"/>
      <c r="DH9" s="28"/>
      <c r="DI9" s="15"/>
      <c r="DJ9" s="16"/>
      <c r="DK9" s="27" t="str">
        <f>IF(DJ9="","",(VLOOKUP(DI9,プルダウンリスト!$A$9:$B$11,2,FALSE)+VLOOKUP(DJ9,プルダウンリスト!$C$9:$D$12,2,FALSE))-(VLOOKUP(DG9,プルダウンリスト!$A$9:$B$11,2,FALSE)+VLOOKUP(DH9,プルダウンリスト!$C$9:$D$12,2,FALSE)))</f>
        <v/>
      </c>
      <c r="DL9" s="15"/>
      <c r="DM9" s="28"/>
      <c r="DN9" s="15"/>
      <c r="DO9" s="16"/>
      <c r="DP9" s="27" t="str">
        <f>IF(DO9="","",(VLOOKUP(DN9,プルダウンリスト!$A$9:$B$11,2,FALSE)+VLOOKUP(DO9,プルダウンリスト!$C$9:$D$12,2,FALSE))-(VLOOKUP(DL9,プルダウンリスト!$A$9:$B$11,2,FALSE)+VLOOKUP(DM9,プルダウンリスト!$C$9:$D$12,2,FALSE)))</f>
        <v/>
      </c>
      <c r="DT9" s="85">
        <f>IF($H9="","",((COUNTIFS(H9,プルダウンリスト!$A$2,I9,プルダウンリスト!$A$3)+COUNTIFS(M9,プルダウンリスト!$A$2,N9,プルダウンリスト!$A$3)+COUNTIFS(R9,プルダウンリスト!$A$2,S9,プルダウンリスト!$A$3)+COUNTIFS(W9,プルダウンリスト!$A$2,X9,プルダウンリスト!$A$3)+COUNTIFS(AB9,プルダウンリスト!$A$2,AC9,プルダウンリスト!$A$3)+COUNTIFS(AG9,プルダウンリスト!$A$2,AH9,プルダウンリスト!$A$3)+COUNTIFS(AL9,プルダウンリスト!$A$2,AM9,プルダウンリスト!$A$3)+COUNTIFS(AQ9,プルダウンリスト!$A$2,AR9,プルダウンリスト!$A$3)+COUNTIFS(AV9,プルダウンリスト!$A$2,AW9,プルダウンリスト!$A$3)+COUNTIFS(BA9,プルダウンリスト!$A$2,BB9,プルダウンリスト!$A$3)+COUNTIFS(BF9,プルダウンリスト!$A$2,BG9,プルダウンリスト!$A$3)+COUNTIFS(BK9,プルダウンリスト!$A$2,BL9,プルダウンリスト!$A$3)+COUNTIFS(BP9,プルダウンリスト!$A$2,BQ9,プルダウンリスト!$A$3)+COUNTIFS(BU9,プルダウンリスト!$A$2,BV9,プルダウンリスト!$A$3)+COUNTIFS(BZ9,プルダウンリスト!$A$2,CA9,プルダウンリスト!$A$3)+COUNTIFS(CE9,プルダウンリスト!$A$2,CF9,プルダウンリスト!$A$3)+COUNTIFS(CJ9,プルダウンリスト!$A$2,CK9,プルダウンリスト!$A$3)+COUNTIFS(CO9,プルダウンリスト!$A$2,CP9,プルダウンリスト!$A$3)+COUNTIFS(CT9,プルダウンリスト!$A$2,CU9,プルダウンリスト!$A$3)+COUNTIFS(CY9,プルダウンリスト!$A$2,CZ9,プルダウンリスト!$A$3)+COUNTIFS(DD9,プルダウンリスト!$A$2,DE9,プルダウンリスト!$A$3)+COUNTIFS(DI9,プルダウンリスト!$A$2,DJ9,プルダウンリスト!$A$3)+COUNTIFS(DN9,プルダウンリスト!$A$2,DO9,プルダウンリスト!$A$3))/COUNTA(H9,M9,R9,W9,AB9,AG9,AL9,AQ9,AV9,BA9,BF9,BK9,BP9,BU9,BZ9,CE9,CJ9,CO9,CT9,CY9,DD9,DI9,DN9)))</f>
        <v>0.83333333333333337</v>
      </c>
      <c r="DU9" s="84">
        <f t="shared" si="0"/>
        <v>94.444444444444443</v>
      </c>
    </row>
    <row r="10" spans="1:125" ht="27" customHeight="1" x14ac:dyDescent="0.2">
      <c r="A10" s="157"/>
      <c r="B10" s="159"/>
      <c r="C10" s="160"/>
      <c r="D10" s="68" t="s">
        <v>22</v>
      </c>
      <c r="E10" s="67" t="s">
        <v>23</v>
      </c>
      <c r="F10" s="15" t="s">
        <v>54</v>
      </c>
      <c r="G10" s="16" t="s">
        <v>53</v>
      </c>
      <c r="H10" s="15" t="s">
        <v>54</v>
      </c>
      <c r="I10" s="16" t="s">
        <v>53</v>
      </c>
      <c r="J10" s="26">
        <f>IF(I10="","",(VLOOKUP(H10,プルダウンリスト!$A$9:$B$11,2,FALSE)+VLOOKUP(I10,プルダウンリスト!$C$9:$D$12,2,FALSE))-(VLOOKUP(F10,プルダウンリスト!$A$9:$B$11,2,FALSE)+VLOOKUP(G10,プルダウンリスト!$C$9:$D$12,2,FALSE)))</f>
        <v>0</v>
      </c>
      <c r="K10" s="15" t="s">
        <v>63</v>
      </c>
      <c r="L10" s="16" t="s">
        <v>55</v>
      </c>
      <c r="M10" s="15" t="s">
        <v>63</v>
      </c>
      <c r="N10" s="16" t="s">
        <v>55</v>
      </c>
      <c r="O10" s="27">
        <f>IF(N10="","",(VLOOKUP(M10,プルダウンリスト!$A$9:$B$11,2,FALSE)+VLOOKUP(N10,プルダウンリスト!$C$9:$D$12,2,FALSE))-(VLOOKUP(K10,プルダウンリスト!$A$9:$B$11,2,FALSE)+VLOOKUP(L10,プルダウンリスト!$C$9:$D$12,2,FALSE)))</f>
        <v>0</v>
      </c>
      <c r="P10" s="15" t="s">
        <v>54</v>
      </c>
      <c r="Q10" s="16" t="s">
        <v>53</v>
      </c>
      <c r="R10" s="15" t="s">
        <v>54</v>
      </c>
      <c r="S10" s="16" t="s">
        <v>53</v>
      </c>
      <c r="T10" s="27">
        <f>IF(S10="","",(VLOOKUP(R10,プルダウンリスト!$A$9:$B$11,2,FALSE)+VLOOKUP(S10,プルダウンリスト!$C$9:$D$12,2,FALSE))-(VLOOKUP(P10,プルダウンリスト!$A$9:$B$11,2,FALSE)+VLOOKUP(Q10,プルダウンリスト!$C$9:$D$12,2,FALSE)))</f>
        <v>0</v>
      </c>
      <c r="U10" s="15" t="s">
        <v>54</v>
      </c>
      <c r="V10" s="16" t="s">
        <v>53</v>
      </c>
      <c r="W10" s="15" t="s">
        <v>54</v>
      </c>
      <c r="X10" s="16" t="s">
        <v>53</v>
      </c>
      <c r="Y10" s="27">
        <f>IF(X10="","",(VLOOKUP(W10,プルダウンリスト!$A$9:$B$11,2,FALSE)+VLOOKUP(X10,プルダウンリスト!$C$9:$D$12,2,FALSE))-(VLOOKUP(U10,プルダウンリスト!$A$9:$B$11,2,FALSE)+VLOOKUP(V10,プルダウンリスト!$C$9:$D$12,2,FALSE)))</f>
        <v>0</v>
      </c>
      <c r="Z10" s="15" t="s">
        <v>54</v>
      </c>
      <c r="AA10" s="16" t="s">
        <v>53</v>
      </c>
      <c r="AB10" s="15" t="s">
        <v>54</v>
      </c>
      <c r="AC10" s="16" t="s">
        <v>53</v>
      </c>
      <c r="AD10" s="27">
        <f>IF(AC10="","",(VLOOKUP(AB10,プルダウンリスト!$A$9:$B$11,2,FALSE)+VLOOKUP(AC10,プルダウンリスト!$C$9:$D$12,2,FALSE))-(VLOOKUP(Z10,プルダウンリスト!$A$9:$B$11,2,FALSE)+VLOOKUP(AA10,プルダウンリスト!$C$9:$D$12,2,FALSE)))</f>
        <v>0</v>
      </c>
      <c r="AE10" s="15" t="s">
        <v>54</v>
      </c>
      <c r="AF10" s="28" t="s">
        <v>55</v>
      </c>
      <c r="AG10" s="15" t="s">
        <v>54</v>
      </c>
      <c r="AH10" s="16" t="s">
        <v>55</v>
      </c>
      <c r="AI10" s="100">
        <f>IF(AH10="","",(VLOOKUP(AG10,プルダウンリスト!$A$9:$B$11,2,FALSE)+VLOOKUP(AH10,プルダウンリスト!$C$9:$D$12,2,FALSE))-(VLOOKUP(AE10,プルダウンリスト!$A$9:$B$11,2,FALSE)+VLOOKUP(AF10,プルダウンリスト!$C$9:$D$12,2,FALSE)))</f>
        <v>0</v>
      </c>
      <c r="AJ10" s="15" t="s">
        <v>63</v>
      </c>
      <c r="AK10" s="28" t="s">
        <v>55</v>
      </c>
      <c r="AL10" s="15" t="s">
        <v>63</v>
      </c>
      <c r="AM10" s="16" t="s">
        <v>55</v>
      </c>
      <c r="AN10" s="100">
        <f>IF(AM10="","",(VLOOKUP(AL10,プルダウンリスト!$A$9:$B$11,2,FALSE)+VLOOKUP(AM10,プルダウンリスト!$C$9:$D$12,2,FALSE))-(VLOOKUP(AJ10,プルダウンリスト!$A$9:$B$11,2,FALSE)+VLOOKUP(AK10,プルダウンリスト!$C$9:$D$12,2,FALSE)))</f>
        <v>0</v>
      </c>
      <c r="AO10" s="15" t="s">
        <v>54</v>
      </c>
      <c r="AP10" s="28" t="s">
        <v>53</v>
      </c>
      <c r="AQ10" s="15" t="s">
        <v>54</v>
      </c>
      <c r="AR10" s="16" t="s">
        <v>53</v>
      </c>
      <c r="AS10" s="100">
        <f>IF(AR10="","",(VLOOKUP(AQ10,プルダウンリスト!$A$9:$B$11,2,FALSE)+VLOOKUP(AR10,プルダウンリスト!$C$9:$D$12,2,FALSE))-(VLOOKUP(AO10,プルダウンリスト!$A$9:$B$11,2,FALSE)+VLOOKUP(AP10,プルダウンリスト!$C$9:$D$12,2,FALSE)))</f>
        <v>0</v>
      </c>
      <c r="AT10" s="15" t="s">
        <v>54</v>
      </c>
      <c r="AU10" s="28" t="s">
        <v>53</v>
      </c>
      <c r="AV10" s="15" t="s">
        <v>54</v>
      </c>
      <c r="AW10" s="16" t="s">
        <v>53</v>
      </c>
      <c r="AX10" s="100">
        <f>IF(AW10="","",(VLOOKUP(AV10,プルダウンリスト!$A$9:$B$11,2,FALSE)+VLOOKUP(AW10,プルダウンリスト!$C$9:$D$12,2,FALSE))-(VLOOKUP(AT10,プルダウンリスト!$A$9:$B$11,2,FALSE)+VLOOKUP(AU10,プルダウンリスト!$C$9:$D$12,2,FALSE)))</f>
        <v>0</v>
      </c>
      <c r="AY10" s="15" t="s">
        <v>54</v>
      </c>
      <c r="AZ10" s="28" t="s">
        <v>53</v>
      </c>
      <c r="BA10" s="15" t="s">
        <v>54</v>
      </c>
      <c r="BB10" s="28" t="s">
        <v>53</v>
      </c>
      <c r="BC10" s="100">
        <f>IF(BB10="","",(VLOOKUP(BA10,プルダウンリスト!$A$9:$B$11,2,FALSE)+VLOOKUP(BB10,プルダウンリスト!$C$9:$D$12,2,FALSE))-(VLOOKUP(AY10,プルダウンリスト!$A$9:$B$11,2,FALSE)+VLOOKUP(AZ10,プルダウンリスト!$C$9:$D$12,2,FALSE)))</f>
        <v>0</v>
      </c>
      <c r="BD10" s="15" t="s">
        <v>54</v>
      </c>
      <c r="BE10" s="28" t="s">
        <v>53</v>
      </c>
      <c r="BF10" s="15" t="s">
        <v>54</v>
      </c>
      <c r="BG10" s="28" t="s">
        <v>53</v>
      </c>
      <c r="BH10" s="27">
        <f>IF(BG10="","",(VLOOKUP(BF10,プルダウンリスト!$A$9:$B$11,2,FALSE)+VLOOKUP(BG10,プルダウンリスト!$C$9:$D$12,2,FALSE))-(VLOOKUP(BD10,プルダウンリスト!$A$9:$B$11,2,FALSE)+VLOOKUP(BE10,プルダウンリスト!$C$9:$D$12,2,FALSE)))</f>
        <v>0</v>
      </c>
      <c r="BI10" s="15" t="s">
        <v>54</v>
      </c>
      <c r="BJ10" s="28" t="s">
        <v>53</v>
      </c>
      <c r="BK10" s="15" t="s">
        <v>54</v>
      </c>
      <c r="BL10" s="16" t="s">
        <v>53</v>
      </c>
      <c r="BM10" s="100">
        <f>IF(BL10="","",(VLOOKUP(BK10,プルダウンリスト!$A$9:$B$11,2,FALSE)+VLOOKUP(BL10,プルダウンリスト!$C$9:$D$12,2,FALSE))-(VLOOKUP(BI10,プルダウンリスト!$A$9:$B$11,2,FALSE)+VLOOKUP(BJ10,プルダウンリスト!$C$9:$D$12,2,FALSE)))</f>
        <v>0</v>
      </c>
      <c r="BN10" s="15"/>
      <c r="BO10" s="28"/>
      <c r="BP10" s="15"/>
      <c r="BQ10" s="16"/>
      <c r="BR10" s="27" t="str">
        <f>IF(BQ10="","",(VLOOKUP(BP10,プルダウンリスト!$A$9:$B$11,2,FALSE)+VLOOKUP(BQ10,プルダウンリスト!$C$9:$D$12,2,FALSE))-(VLOOKUP(BN10,プルダウンリスト!$A$9:$B$11,2,FALSE)+VLOOKUP(BO10,プルダウンリスト!$C$9:$D$12,2,FALSE)))</f>
        <v/>
      </c>
      <c r="BS10" s="15"/>
      <c r="BT10" s="28"/>
      <c r="BU10" s="15"/>
      <c r="BV10" s="16"/>
      <c r="BW10" s="27" t="str">
        <f>IF(BV10="","",(VLOOKUP(BU10,プルダウンリスト!$A$9:$B$11,2,FALSE)+VLOOKUP(BV10,プルダウンリスト!$C$9:$D$12,2,FALSE))-(VLOOKUP(BS10,プルダウンリスト!$A$9:$B$11,2,FALSE)+VLOOKUP(BT10,プルダウンリスト!$C$9:$D$12,2,FALSE)))</f>
        <v/>
      </c>
      <c r="BX10" s="15"/>
      <c r="BY10" s="28"/>
      <c r="BZ10" s="15"/>
      <c r="CA10" s="16"/>
      <c r="CB10" s="27" t="str">
        <f>IF(CA10="","",(VLOOKUP(BZ10,プルダウンリスト!$A$9:$B$11,2,FALSE)+VLOOKUP(CA10,プルダウンリスト!$C$9:$D$12,2,FALSE))-(VLOOKUP(BX10,プルダウンリスト!$A$9:$B$11,2,FALSE)+VLOOKUP(BY10,プルダウンリスト!$C$9:$D$12,2,FALSE)))</f>
        <v/>
      </c>
      <c r="CC10" s="15"/>
      <c r="CD10" s="28"/>
      <c r="CE10" s="15"/>
      <c r="CF10" s="16"/>
      <c r="CG10" s="27" t="str">
        <f>IF(CF10="","",(VLOOKUP(CE10,プルダウンリスト!$A$9:$B$11,2,FALSE)+VLOOKUP(CF10,プルダウンリスト!$C$9:$D$12,2,FALSE))-(VLOOKUP(CC10,プルダウンリスト!$A$9:$B$11,2,FALSE)+VLOOKUP(CD10,プルダウンリスト!$C$9:$D$12,2,FALSE)))</f>
        <v/>
      </c>
      <c r="CH10" s="15"/>
      <c r="CI10" s="28"/>
      <c r="CJ10" s="15"/>
      <c r="CK10" s="16"/>
      <c r="CL10" s="27" t="str">
        <f>IF(CK10="","",(VLOOKUP(CJ10,プルダウンリスト!$A$9:$B$11,2,FALSE)+VLOOKUP(CK10,プルダウンリスト!$C$9:$D$12,2,FALSE))-(VLOOKUP(CH10,プルダウンリスト!$A$9:$B$11,2,FALSE)+VLOOKUP(CI10,プルダウンリスト!$C$9:$D$12,2,FALSE)))</f>
        <v/>
      </c>
      <c r="CM10" s="15"/>
      <c r="CN10" s="28"/>
      <c r="CO10" s="15"/>
      <c r="CP10" s="16"/>
      <c r="CQ10" s="27" t="str">
        <f>IF(CP10="","",(VLOOKUP(CO10,プルダウンリスト!$A$9:$B$11,2,FALSE)+VLOOKUP(CP10,プルダウンリスト!$C$9:$D$12,2,FALSE))-(VLOOKUP(CM10,プルダウンリスト!$A$9:$B$11,2,FALSE)+VLOOKUP(CN10,プルダウンリスト!$C$9:$D$12,2,FALSE)))</f>
        <v/>
      </c>
      <c r="CR10" s="15"/>
      <c r="CS10" s="28"/>
      <c r="CT10" s="15"/>
      <c r="CU10" s="16"/>
      <c r="CV10" s="27" t="str">
        <f>IF(CU10="","",(VLOOKUP(CT10,プルダウンリスト!$A$9:$B$11,2,FALSE)+VLOOKUP(CU10,プルダウンリスト!$C$9:$D$12,2,FALSE))-(VLOOKUP(CR10,プルダウンリスト!$A$9:$B$11,2,FALSE)+VLOOKUP(CS10,プルダウンリスト!$C$9:$D$12,2,FALSE)))</f>
        <v/>
      </c>
      <c r="CW10" s="15"/>
      <c r="CX10" s="28"/>
      <c r="CY10" s="15"/>
      <c r="CZ10" s="16"/>
      <c r="DA10" s="27" t="str">
        <f>IF(CZ10="","",(VLOOKUP(CY10,プルダウンリスト!$A$9:$B$11,2,FALSE)+VLOOKUP(CZ10,プルダウンリスト!$C$9:$D$12,2,FALSE))-(VLOOKUP(CW10,プルダウンリスト!$A$9:$B$11,2,FALSE)+VLOOKUP(CX10,プルダウンリスト!$C$9:$D$12,2,FALSE)))</f>
        <v/>
      </c>
      <c r="DB10" s="15"/>
      <c r="DC10" s="28"/>
      <c r="DD10" s="15"/>
      <c r="DE10" s="16"/>
      <c r="DF10" s="27" t="str">
        <f>IF(DE10="","",(VLOOKUP(DD10,プルダウンリスト!$A$9:$B$11,2,FALSE)+VLOOKUP(DE10,プルダウンリスト!$C$9:$D$12,2,FALSE))-(VLOOKUP(DB10,プルダウンリスト!$A$9:$B$11,2,FALSE)+VLOOKUP(DC10,プルダウンリスト!$C$9:$D$12,2,FALSE)))</f>
        <v/>
      </c>
      <c r="DG10" s="15"/>
      <c r="DH10" s="28"/>
      <c r="DI10" s="15"/>
      <c r="DJ10" s="16"/>
      <c r="DK10" s="27" t="str">
        <f>IF(DJ10="","",(VLOOKUP(DI10,プルダウンリスト!$A$9:$B$11,2,FALSE)+VLOOKUP(DJ10,プルダウンリスト!$C$9:$D$12,2,FALSE))-(VLOOKUP(DG10,プルダウンリスト!$A$9:$B$11,2,FALSE)+VLOOKUP(DH10,プルダウンリスト!$C$9:$D$12,2,FALSE)))</f>
        <v/>
      </c>
      <c r="DL10" s="15"/>
      <c r="DM10" s="28"/>
      <c r="DN10" s="15"/>
      <c r="DO10" s="16"/>
      <c r="DP10" s="27" t="str">
        <f>IF(DO10="","",(VLOOKUP(DN10,プルダウンリスト!$A$9:$B$11,2,FALSE)+VLOOKUP(DO10,プルダウンリスト!$C$9:$D$12,2,FALSE))-(VLOOKUP(DL10,プルダウンリスト!$A$9:$B$11,2,FALSE)+VLOOKUP(DM10,プルダウンリスト!$C$9:$D$12,2,FALSE)))</f>
        <v/>
      </c>
      <c r="DT10" s="85">
        <f>IF($H10="","",((COUNTIFS(H10,プルダウンリスト!$A$2,I10,プルダウンリスト!$A$3)+COUNTIFS(M10,プルダウンリスト!$A$2,N10,プルダウンリスト!$A$3)+COUNTIFS(R10,プルダウンリスト!$A$2,S10,プルダウンリスト!$A$3)+COUNTIFS(W10,プルダウンリスト!$A$2,X10,プルダウンリスト!$A$3)+COUNTIFS(AB10,プルダウンリスト!$A$2,AC10,プルダウンリスト!$A$3)+COUNTIFS(AG10,プルダウンリスト!$A$2,AH10,プルダウンリスト!$A$3)+COUNTIFS(AL10,プルダウンリスト!$A$2,AM10,プルダウンリスト!$A$3)+COUNTIFS(AQ10,プルダウンリスト!$A$2,AR10,プルダウンリスト!$A$3)+COUNTIFS(AV10,プルダウンリスト!$A$2,AW10,プルダウンリスト!$A$3)+COUNTIFS(BA10,プルダウンリスト!$A$2,BB10,プルダウンリスト!$A$3)+COUNTIFS(BF10,プルダウンリスト!$A$2,BG10,プルダウンリスト!$A$3)+COUNTIFS(BK10,プルダウンリスト!$A$2,BL10,プルダウンリスト!$A$3)+COUNTIFS(BP10,プルダウンリスト!$A$2,BQ10,プルダウンリスト!$A$3)+COUNTIFS(BU10,プルダウンリスト!$A$2,BV10,プルダウンリスト!$A$3)+COUNTIFS(BZ10,プルダウンリスト!$A$2,CA10,プルダウンリスト!$A$3)+COUNTIFS(CE10,プルダウンリスト!$A$2,CF10,プルダウンリスト!$A$3)+COUNTIFS(CJ10,プルダウンリスト!$A$2,CK10,プルダウンリスト!$A$3)+COUNTIFS(CO10,プルダウンリスト!$A$2,CP10,プルダウンリスト!$A$3)+COUNTIFS(CT10,プルダウンリスト!$A$2,CU10,プルダウンリスト!$A$3)+COUNTIFS(CY10,プルダウンリスト!$A$2,CZ10,プルダウンリスト!$A$3)+COUNTIFS(DD10,プルダウンリスト!$A$2,DE10,プルダウンリスト!$A$3)+COUNTIFS(DI10,プルダウンリスト!$A$2,DJ10,プルダウンリスト!$A$3)+COUNTIFS(DN10,プルダウンリスト!$A$2,DO10,プルダウンリスト!$A$3))/COUNTA(H10,M10,R10,W10,AB10,AG10,AL10,AQ10,AV10,BA10,BF10,BK10,BP10,BU10,BZ10,CE10,CJ10,CO10,CT10,CY10,DD10,DI10,DN10)))</f>
        <v>0.75</v>
      </c>
      <c r="DU10" s="84">
        <f t="shared" si="0"/>
        <v>89.444444444444443</v>
      </c>
    </row>
    <row r="11" spans="1:125" ht="27" customHeight="1" x14ac:dyDescent="0.2">
      <c r="A11" s="147" t="s">
        <v>24</v>
      </c>
      <c r="B11" s="150" t="s">
        <v>85</v>
      </c>
      <c r="C11" s="150" t="s">
        <v>1</v>
      </c>
      <c r="D11" s="69" t="s">
        <v>16</v>
      </c>
      <c r="E11" s="67" t="s">
        <v>6</v>
      </c>
      <c r="F11" s="15" t="s">
        <v>54</v>
      </c>
      <c r="G11" s="16" t="s">
        <v>53</v>
      </c>
      <c r="H11" s="15" t="s">
        <v>54</v>
      </c>
      <c r="I11" s="16" t="s">
        <v>53</v>
      </c>
      <c r="J11" s="27">
        <f>IF(I11="","",(VLOOKUP(H11,プルダウンリスト!$A$9:$B$11,2,FALSE)+VLOOKUP(I11,プルダウンリスト!$C$9:$D$12,2,FALSE))-(VLOOKUP(F11,プルダウンリスト!$A$9:$B$11,2,FALSE)+VLOOKUP(G11,プルダウンリスト!$C$9:$D$12,2,FALSE)))</f>
        <v>0</v>
      </c>
      <c r="K11" s="15" t="s">
        <v>54</v>
      </c>
      <c r="L11" s="16" t="s">
        <v>53</v>
      </c>
      <c r="M11" s="15" t="s">
        <v>54</v>
      </c>
      <c r="N11" s="16" t="s">
        <v>53</v>
      </c>
      <c r="O11" s="103">
        <f>IF(N11="","",(VLOOKUP(M11,プルダウンリスト!$A$9:$B$11,2,FALSE)+VLOOKUP(N11,プルダウンリスト!$C$9:$D$12,2,FALSE))-(VLOOKUP(K11,プルダウンリスト!$A$9:$B$11,2,FALSE)+VLOOKUP(L11,プルダウンリスト!$C$9:$D$12,2,FALSE)))</f>
        <v>0</v>
      </c>
      <c r="P11" s="15" t="s">
        <v>54</v>
      </c>
      <c r="Q11" s="16" t="s">
        <v>53</v>
      </c>
      <c r="R11" s="15" t="s">
        <v>54</v>
      </c>
      <c r="S11" s="16" t="s">
        <v>53</v>
      </c>
      <c r="T11" s="27">
        <f>IF(S11="","",(VLOOKUP(R11,プルダウンリスト!$A$9:$B$11,2,FALSE)+VLOOKUP(S11,プルダウンリスト!$C$9:$D$12,2,FALSE))-(VLOOKUP(P11,プルダウンリスト!$A$9:$B$11,2,FALSE)+VLOOKUP(Q11,プルダウンリスト!$C$9:$D$12,2,FALSE)))</f>
        <v>0</v>
      </c>
      <c r="U11" s="15" t="s">
        <v>54</v>
      </c>
      <c r="V11" s="16" t="s">
        <v>53</v>
      </c>
      <c r="W11" s="15" t="s">
        <v>54</v>
      </c>
      <c r="X11" s="16" t="s">
        <v>53</v>
      </c>
      <c r="Y11" s="27">
        <f>IF(X11="","",(VLOOKUP(W11,プルダウンリスト!$A$9:$B$11,2,FALSE)+VLOOKUP(X11,プルダウンリスト!$C$9:$D$12,2,FALSE))-(VLOOKUP(U11,プルダウンリスト!$A$9:$B$11,2,FALSE)+VLOOKUP(V11,プルダウンリスト!$C$9:$D$12,2,FALSE)))</f>
        <v>0</v>
      </c>
      <c r="Z11" s="15" t="s">
        <v>63</v>
      </c>
      <c r="AA11" s="16" t="s">
        <v>55</v>
      </c>
      <c r="AB11" s="15" t="s">
        <v>54</v>
      </c>
      <c r="AC11" s="16" t="s">
        <v>55</v>
      </c>
      <c r="AD11" s="27">
        <f>IF(AC11="","",(VLOOKUP(AB11,プルダウンリスト!$A$9:$B$11,2,FALSE)+VLOOKUP(AC11,プルダウンリスト!$C$9:$D$12,2,FALSE))-(VLOOKUP(Z11,プルダウンリスト!$A$9:$B$11,2,FALSE)+VLOOKUP(AA11,プルダウンリスト!$C$9:$D$12,2,FALSE)))</f>
        <v>2</v>
      </c>
      <c r="AE11" s="15" t="s">
        <v>54</v>
      </c>
      <c r="AF11" s="28" t="s">
        <v>53</v>
      </c>
      <c r="AG11" s="15" t="s">
        <v>54</v>
      </c>
      <c r="AH11" s="16" t="s">
        <v>53</v>
      </c>
      <c r="AI11" s="100">
        <f>IF(AH11="","",(VLOOKUP(AG11,プルダウンリスト!$A$9:$B$11,2,FALSE)+VLOOKUP(AH11,プルダウンリスト!$C$9:$D$12,2,FALSE))-(VLOOKUP(AE11,プルダウンリスト!$A$9:$B$11,2,FALSE)+VLOOKUP(AF11,プルダウンリスト!$C$9:$D$12,2,FALSE)))</f>
        <v>0</v>
      </c>
      <c r="AJ11" s="15" t="s">
        <v>54</v>
      </c>
      <c r="AK11" s="28" t="s">
        <v>53</v>
      </c>
      <c r="AL11" s="15" t="s">
        <v>54</v>
      </c>
      <c r="AM11" s="16" t="s">
        <v>53</v>
      </c>
      <c r="AN11" s="100">
        <f>IF(AM11="","",(VLOOKUP(AL11,プルダウンリスト!$A$9:$B$11,2,FALSE)+VLOOKUP(AM11,プルダウンリスト!$C$9:$D$12,2,FALSE))-(VLOOKUP(AJ11,プルダウンリスト!$A$9:$B$11,2,FALSE)+VLOOKUP(AK11,プルダウンリスト!$C$9:$D$12,2,FALSE)))</f>
        <v>0</v>
      </c>
      <c r="AO11" s="15" t="s">
        <v>54</v>
      </c>
      <c r="AP11" s="28" t="s">
        <v>53</v>
      </c>
      <c r="AQ11" s="15" t="s">
        <v>54</v>
      </c>
      <c r="AR11" s="16" t="s">
        <v>53</v>
      </c>
      <c r="AS11" s="100">
        <f>IF(AR11="","",(VLOOKUP(AQ11,プルダウンリスト!$A$9:$B$11,2,FALSE)+VLOOKUP(AR11,プルダウンリスト!$C$9:$D$12,2,FALSE))-(VLOOKUP(AO11,プルダウンリスト!$A$9:$B$11,2,FALSE)+VLOOKUP(AP11,プルダウンリスト!$C$9:$D$12,2,FALSE)))</f>
        <v>0</v>
      </c>
      <c r="AT11" s="15" t="s">
        <v>54</v>
      </c>
      <c r="AU11" s="28" t="s">
        <v>53</v>
      </c>
      <c r="AV11" s="15" t="s">
        <v>54</v>
      </c>
      <c r="AW11" s="16" t="s">
        <v>53</v>
      </c>
      <c r="AX11" s="100">
        <f>IF(AW11="","",(VLOOKUP(AV11,プルダウンリスト!$A$9:$B$11,2,FALSE)+VLOOKUP(AW11,プルダウンリスト!$C$9:$D$12,2,FALSE))-(VLOOKUP(AT11,プルダウンリスト!$A$9:$B$11,2,FALSE)+VLOOKUP(AU11,プルダウンリスト!$C$9:$D$12,2,FALSE)))</f>
        <v>0</v>
      </c>
      <c r="AY11" s="15" t="s">
        <v>54</v>
      </c>
      <c r="AZ11" s="28" t="s">
        <v>53</v>
      </c>
      <c r="BA11" s="15" t="s">
        <v>54</v>
      </c>
      <c r="BB11" s="28" t="s">
        <v>53</v>
      </c>
      <c r="BC11" s="100">
        <f>IF(BB11="","",(VLOOKUP(BA11,プルダウンリスト!$A$9:$B$11,2,FALSE)+VLOOKUP(BB11,プルダウンリスト!$C$9:$D$12,2,FALSE))-(VLOOKUP(AY11,プルダウンリスト!$A$9:$B$11,2,FALSE)+VLOOKUP(AZ11,プルダウンリスト!$C$9:$D$12,2,FALSE)))</f>
        <v>0</v>
      </c>
      <c r="BD11" s="15" t="s">
        <v>54</v>
      </c>
      <c r="BE11" s="28" t="s">
        <v>53</v>
      </c>
      <c r="BF11" s="15" t="s">
        <v>54</v>
      </c>
      <c r="BG11" s="28" t="s">
        <v>53</v>
      </c>
      <c r="BH11" s="27">
        <f>IF(BG11="","",(VLOOKUP(BF11,プルダウンリスト!$A$9:$B$11,2,FALSE)+VLOOKUP(BG11,プルダウンリスト!$C$9:$D$12,2,FALSE))-(VLOOKUP(BD11,プルダウンリスト!$A$9:$B$11,2,FALSE)+VLOOKUP(BE11,プルダウンリスト!$C$9:$D$12,2,FALSE)))</f>
        <v>0</v>
      </c>
      <c r="BI11" s="15" t="s">
        <v>54</v>
      </c>
      <c r="BJ11" s="28" t="s">
        <v>53</v>
      </c>
      <c r="BK11" s="15" t="s">
        <v>54</v>
      </c>
      <c r="BL11" s="16" t="s">
        <v>53</v>
      </c>
      <c r="BM11" s="100">
        <f>IF(BL11="","",(VLOOKUP(BK11,プルダウンリスト!$A$9:$B$11,2,FALSE)+VLOOKUP(BL11,プルダウンリスト!$C$9:$D$12,2,FALSE))-(VLOOKUP(BI11,プルダウンリスト!$A$9:$B$11,2,FALSE)+VLOOKUP(BJ11,プルダウンリスト!$C$9:$D$12,2,FALSE)))</f>
        <v>0</v>
      </c>
      <c r="BN11" s="15"/>
      <c r="BO11" s="28"/>
      <c r="BP11" s="15"/>
      <c r="BQ11" s="16"/>
      <c r="BR11" s="27" t="str">
        <f>IF(BQ11="","",(VLOOKUP(BP11,プルダウンリスト!$A$9:$B$11,2,FALSE)+VLOOKUP(BQ11,プルダウンリスト!$C$9:$D$12,2,FALSE))-(VLOOKUP(BN11,プルダウンリスト!$A$9:$B$11,2,FALSE)+VLOOKUP(BO11,プルダウンリスト!$C$9:$D$12,2,FALSE)))</f>
        <v/>
      </c>
      <c r="BS11" s="15"/>
      <c r="BT11" s="28"/>
      <c r="BU11" s="15"/>
      <c r="BV11" s="16"/>
      <c r="BW11" s="27" t="str">
        <f>IF(BV11="","",(VLOOKUP(BU11,プルダウンリスト!$A$9:$B$11,2,FALSE)+VLOOKUP(BV11,プルダウンリスト!$C$9:$D$12,2,FALSE))-(VLOOKUP(BS11,プルダウンリスト!$A$9:$B$11,2,FALSE)+VLOOKUP(BT11,プルダウンリスト!$C$9:$D$12,2,FALSE)))</f>
        <v/>
      </c>
      <c r="BX11" s="15"/>
      <c r="BY11" s="28"/>
      <c r="BZ11" s="15"/>
      <c r="CA11" s="16"/>
      <c r="CB11" s="27" t="str">
        <f>IF(CA11="","",(VLOOKUP(BZ11,プルダウンリスト!$A$9:$B$11,2,FALSE)+VLOOKUP(CA11,プルダウンリスト!$C$9:$D$12,2,FALSE))-(VLOOKUP(BX11,プルダウンリスト!$A$9:$B$11,2,FALSE)+VLOOKUP(BY11,プルダウンリスト!$C$9:$D$12,2,FALSE)))</f>
        <v/>
      </c>
      <c r="CC11" s="15"/>
      <c r="CD11" s="28"/>
      <c r="CE11" s="15"/>
      <c r="CF11" s="16"/>
      <c r="CG11" s="27" t="str">
        <f>IF(CF11="","",(VLOOKUP(CE11,プルダウンリスト!$A$9:$B$11,2,FALSE)+VLOOKUP(CF11,プルダウンリスト!$C$9:$D$12,2,FALSE))-(VLOOKUP(CC11,プルダウンリスト!$A$9:$B$11,2,FALSE)+VLOOKUP(CD11,プルダウンリスト!$C$9:$D$12,2,FALSE)))</f>
        <v/>
      </c>
      <c r="CH11" s="15"/>
      <c r="CI11" s="28"/>
      <c r="CJ11" s="15"/>
      <c r="CK11" s="16"/>
      <c r="CL11" s="27" t="str">
        <f>IF(CK11="","",(VLOOKUP(CJ11,プルダウンリスト!$A$9:$B$11,2,FALSE)+VLOOKUP(CK11,プルダウンリスト!$C$9:$D$12,2,FALSE))-(VLOOKUP(CH11,プルダウンリスト!$A$9:$B$11,2,FALSE)+VLOOKUP(CI11,プルダウンリスト!$C$9:$D$12,2,FALSE)))</f>
        <v/>
      </c>
      <c r="CM11" s="15"/>
      <c r="CN11" s="28"/>
      <c r="CO11" s="15"/>
      <c r="CP11" s="16"/>
      <c r="CQ11" s="27" t="str">
        <f>IF(CP11="","",(VLOOKUP(CO11,プルダウンリスト!$A$9:$B$11,2,FALSE)+VLOOKUP(CP11,プルダウンリスト!$C$9:$D$12,2,FALSE))-(VLOOKUP(CM11,プルダウンリスト!$A$9:$B$11,2,FALSE)+VLOOKUP(CN11,プルダウンリスト!$C$9:$D$12,2,FALSE)))</f>
        <v/>
      </c>
      <c r="CR11" s="15"/>
      <c r="CS11" s="28"/>
      <c r="CT11" s="15"/>
      <c r="CU11" s="16"/>
      <c r="CV11" s="27" t="str">
        <f>IF(CU11="","",(VLOOKUP(CT11,プルダウンリスト!$A$9:$B$11,2,FALSE)+VLOOKUP(CU11,プルダウンリスト!$C$9:$D$12,2,FALSE))-(VLOOKUP(CR11,プルダウンリスト!$A$9:$B$11,2,FALSE)+VLOOKUP(CS11,プルダウンリスト!$C$9:$D$12,2,FALSE)))</f>
        <v/>
      </c>
      <c r="CW11" s="15"/>
      <c r="CX11" s="28"/>
      <c r="CY11" s="15"/>
      <c r="CZ11" s="16"/>
      <c r="DA11" s="27" t="str">
        <f>IF(CZ11="","",(VLOOKUP(CY11,プルダウンリスト!$A$9:$B$11,2,FALSE)+VLOOKUP(CZ11,プルダウンリスト!$C$9:$D$12,2,FALSE))-(VLOOKUP(CW11,プルダウンリスト!$A$9:$B$11,2,FALSE)+VLOOKUP(CX11,プルダウンリスト!$C$9:$D$12,2,FALSE)))</f>
        <v/>
      </c>
      <c r="DB11" s="15"/>
      <c r="DC11" s="28"/>
      <c r="DD11" s="15"/>
      <c r="DE11" s="16"/>
      <c r="DF11" s="27" t="str">
        <f>IF(DE11="","",(VLOOKUP(DD11,プルダウンリスト!$A$9:$B$11,2,FALSE)+VLOOKUP(DE11,プルダウンリスト!$C$9:$D$12,2,FALSE))-(VLOOKUP(DB11,プルダウンリスト!$A$9:$B$11,2,FALSE)+VLOOKUP(DC11,プルダウンリスト!$C$9:$D$12,2,FALSE)))</f>
        <v/>
      </c>
      <c r="DG11" s="15"/>
      <c r="DH11" s="28"/>
      <c r="DI11" s="15"/>
      <c r="DJ11" s="16"/>
      <c r="DK11" s="27" t="str">
        <f>IF(DJ11="","",(VLOOKUP(DI11,プルダウンリスト!$A$9:$B$11,2,FALSE)+VLOOKUP(DJ11,プルダウンリスト!$C$9:$D$12,2,FALSE))-(VLOOKUP(DG11,プルダウンリスト!$A$9:$B$11,2,FALSE)+VLOOKUP(DH11,プルダウンリスト!$C$9:$D$12,2,FALSE)))</f>
        <v/>
      </c>
      <c r="DL11" s="15"/>
      <c r="DM11" s="28"/>
      <c r="DN11" s="15"/>
      <c r="DO11" s="16"/>
      <c r="DP11" s="27" t="str">
        <f>IF(DO11="","",(VLOOKUP(DN11,プルダウンリスト!$A$9:$B$11,2,FALSE)+VLOOKUP(DO11,プルダウンリスト!$C$9:$D$12,2,FALSE))-(VLOOKUP(DL11,プルダウンリスト!$A$9:$B$11,2,FALSE)+VLOOKUP(DM11,プルダウンリスト!$C$9:$D$12,2,FALSE)))</f>
        <v/>
      </c>
      <c r="DT11" s="85">
        <f>IF($H11="","",((COUNTIFS(H11,プルダウンリスト!$A$2,I11,プルダウンリスト!$A$3)+COUNTIFS(M11,プルダウンリスト!$A$2,N11,プルダウンリスト!$A$3)+COUNTIFS(R11,プルダウンリスト!$A$2,S11,プルダウンリスト!$A$3)+COUNTIFS(W11,プルダウンリスト!$A$2,X11,プルダウンリスト!$A$3)+COUNTIFS(AB11,プルダウンリスト!$A$2,AC11,プルダウンリスト!$A$3)+COUNTIFS(AG11,プルダウンリスト!$A$2,AH11,プルダウンリスト!$A$3)+COUNTIFS(AL11,プルダウンリスト!$A$2,AM11,プルダウンリスト!$A$3)+COUNTIFS(AQ11,プルダウンリスト!$A$2,AR11,プルダウンリスト!$A$3)+COUNTIFS(AV11,プルダウンリスト!$A$2,AW11,プルダウンリスト!$A$3)+COUNTIFS(BA11,プルダウンリスト!$A$2,BB11,プルダウンリスト!$A$3)+COUNTIFS(BF11,プルダウンリスト!$A$2,BG11,プルダウンリスト!$A$3)+COUNTIFS(BK11,プルダウンリスト!$A$2,BL11,プルダウンリスト!$A$3)+COUNTIFS(BP11,プルダウンリスト!$A$2,BQ11,プルダウンリスト!$A$3)+COUNTIFS(BU11,プルダウンリスト!$A$2,BV11,プルダウンリスト!$A$3)+COUNTIFS(BZ11,プルダウンリスト!$A$2,CA11,プルダウンリスト!$A$3)+COUNTIFS(CE11,プルダウンリスト!$A$2,CF11,プルダウンリスト!$A$3)+COUNTIFS(CJ11,プルダウンリスト!$A$2,CK11,プルダウンリスト!$A$3)+COUNTIFS(CO11,プルダウンリスト!$A$2,CP11,プルダウンリスト!$A$3)+COUNTIFS(CT11,プルダウンリスト!$A$2,CU11,プルダウンリスト!$A$3)+COUNTIFS(CY11,プルダウンリスト!$A$2,CZ11,プルダウンリスト!$A$3)+COUNTIFS(DD11,プルダウンリスト!$A$2,DE11,プルダウンリスト!$A$3)+COUNTIFS(DI11,プルダウンリスト!$A$2,DJ11,プルダウンリスト!$A$3)+COUNTIFS(DN11,プルダウンリスト!$A$2,DO11,プルダウンリスト!$A$3))/COUNTA(H11,M11,R11,W11,AB11,AG11,AL11,AQ11,AV11,BA11,BF11,BK11,BP11,BU11,BZ11,CE11,CJ11,CO11,CT11,CY11,DD11,DI11,DN11)))</f>
        <v>0.91666666666666663</v>
      </c>
      <c r="DU11" s="84">
        <f t="shared" si="0"/>
        <v>97.222222222222214</v>
      </c>
    </row>
    <row r="12" spans="1:125" ht="27" customHeight="1" x14ac:dyDescent="0.2">
      <c r="A12" s="148"/>
      <c r="B12" s="152"/>
      <c r="C12" s="152"/>
      <c r="D12" s="68" t="s">
        <v>22</v>
      </c>
      <c r="E12" s="67" t="s">
        <v>7</v>
      </c>
      <c r="F12" s="15" t="s">
        <v>54</v>
      </c>
      <c r="G12" s="16" t="s">
        <v>53</v>
      </c>
      <c r="H12" s="15" t="s">
        <v>54</v>
      </c>
      <c r="I12" s="16" t="s">
        <v>53</v>
      </c>
      <c r="J12" s="27">
        <f>IF(I12="","",(VLOOKUP(H12,プルダウンリスト!$A$9:$B$11,2,FALSE)+VLOOKUP(I12,プルダウンリスト!$C$9:$D$12,2,FALSE))-(VLOOKUP(F12,プルダウンリスト!$A$9:$B$11,2,FALSE)+VLOOKUP(G12,プルダウンリスト!$C$9:$D$12,2,FALSE)))</f>
        <v>0</v>
      </c>
      <c r="K12" s="15" t="s">
        <v>63</v>
      </c>
      <c r="L12" s="16" t="s">
        <v>55</v>
      </c>
      <c r="M12" s="15" t="s">
        <v>63</v>
      </c>
      <c r="N12" s="16" t="s">
        <v>55</v>
      </c>
      <c r="O12" s="27">
        <f>IF(N12="","",(VLOOKUP(M12,プルダウンリスト!$A$9:$B$11,2,FALSE)+VLOOKUP(N12,プルダウンリスト!$C$9:$D$12,2,FALSE))-(VLOOKUP(K12,プルダウンリスト!$A$9:$B$11,2,FALSE)+VLOOKUP(L12,プルダウンリスト!$C$9:$D$12,2,FALSE)))</f>
        <v>0</v>
      </c>
      <c r="P12" s="15" t="s">
        <v>63</v>
      </c>
      <c r="Q12" s="16" t="s">
        <v>55</v>
      </c>
      <c r="R12" s="15" t="s">
        <v>63</v>
      </c>
      <c r="S12" s="16" t="s">
        <v>55</v>
      </c>
      <c r="T12" s="27">
        <f>IF(S12="","",(VLOOKUP(R12,プルダウンリスト!$A$9:$B$11,2,FALSE)+VLOOKUP(S12,プルダウンリスト!$C$9:$D$12,2,FALSE))-(VLOOKUP(P12,プルダウンリスト!$A$9:$B$11,2,FALSE)+VLOOKUP(Q12,プルダウンリスト!$C$9:$D$12,2,FALSE)))</f>
        <v>0</v>
      </c>
      <c r="U12" s="15" t="s">
        <v>63</v>
      </c>
      <c r="V12" s="16" t="s">
        <v>55</v>
      </c>
      <c r="W12" s="15" t="s">
        <v>63</v>
      </c>
      <c r="X12" s="16" t="s">
        <v>55</v>
      </c>
      <c r="Y12" s="27">
        <f>IF(X12="","",(VLOOKUP(W12,プルダウンリスト!$A$9:$B$11,2,FALSE)+VLOOKUP(X12,プルダウンリスト!$C$9:$D$12,2,FALSE))-(VLOOKUP(U12,プルダウンリスト!$A$9:$B$11,2,FALSE)+VLOOKUP(V12,プルダウンリスト!$C$9:$D$12,2,FALSE)))</f>
        <v>0</v>
      </c>
      <c r="Z12" s="15" t="s">
        <v>63</v>
      </c>
      <c r="AA12" s="16" t="s">
        <v>66</v>
      </c>
      <c r="AB12" s="15" t="s">
        <v>63</v>
      </c>
      <c r="AC12" s="16" t="s">
        <v>66</v>
      </c>
      <c r="AD12" s="27">
        <f>IF(AC12="","",(VLOOKUP(AB12,プルダウンリスト!$A$9:$B$11,2,FALSE)+VLOOKUP(AC12,プルダウンリスト!$C$9:$D$12,2,FALSE))-(VLOOKUP(Z12,プルダウンリスト!$A$9:$B$11,2,FALSE)+VLOOKUP(AA12,プルダウンリスト!$C$9:$D$12,2,FALSE)))</f>
        <v>0</v>
      </c>
      <c r="AE12" s="15" t="s">
        <v>63</v>
      </c>
      <c r="AF12" s="28" t="s">
        <v>55</v>
      </c>
      <c r="AG12" s="15" t="s">
        <v>63</v>
      </c>
      <c r="AH12" s="16" t="s">
        <v>55</v>
      </c>
      <c r="AI12" s="100">
        <f>IF(AH12="","",(VLOOKUP(AG12,プルダウンリスト!$A$9:$B$11,2,FALSE)+VLOOKUP(AH12,プルダウンリスト!$C$9:$D$12,2,FALSE))-(VLOOKUP(AE12,プルダウンリスト!$A$9:$B$11,2,FALSE)+VLOOKUP(AF12,プルダウンリスト!$C$9:$D$12,2,FALSE)))</f>
        <v>0</v>
      </c>
      <c r="AJ12" s="15" t="s">
        <v>63</v>
      </c>
      <c r="AK12" s="28" t="s">
        <v>66</v>
      </c>
      <c r="AL12" s="15" t="s">
        <v>63</v>
      </c>
      <c r="AM12" s="16" t="s">
        <v>66</v>
      </c>
      <c r="AN12" s="100">
        <f>IF(AM12="","",(VLOOKUP(AL12,プルダウンリスト!$A$9:$B$11,2,FALSE)+VLOOKUP(AM12,プルダウンリスト!$C$9:$D$12,2,FALSE))-(VLOOKUP(AJ12,プルダウンリスト!$A$9:$B$11,2,FALSE)+VLOOKUP(AK12,プルダウンリスト!$C$9:$D$12,2,FALSE)))</f>
        <v>0</v>
      </c>
      <c r="AO12" s="15" t="s">
        <v>54</v>
      </c>
      <c r="AP12" s="28" t="s">
        <v>55</v>
      </c>
      <c r="AQ12" s="15" t="s">
        <v>54</v>
      </c>
      <c r="AR12" s="16" t="s">
        <v>55</v>
      </c>
      <c r="AS12" s="100">
        <f>IF(AR12="","",(VLOOKUP(AQ12,プルダウンリスト!$A$9:$B$11,2,FALSE)+VLOOKUP(AR12,プルダウンリスト!$C$9:$D$12,2,FALSE))-(VLOOKUP(AO12,プルダウンリスト!$A$9:$B$11,2,FALSE)+VLOOKUP(AP12,プルダウンリスト!$C$9:$D$12,2,FALSE)))</f>
        <v>0</v>
      </c>
      <c r="AT12" s="15" t="s">
        <v>54</v>
      </c>
      <c r="AU12" s="28" t="s">
        <v>53</v>
      </c>
      <c r="AV12" s="15" t="s">
        <v>54</v>
      </c>
      <c r="AW12" s="16" t="s">
        <v>53</v>
      </c>
      <c r="AX12" s="100">
        <f>IF(AW12="","",(VLOOKUP(AV12,プルダウンリスト!$A$9:$B$11,2,FALSE)+VLOOKUP(AW12,プルダウンリスト!$C$9:$D$12,2,FALSE))-(VLOOKUP(AT12,プルダウンリスト!$A$9:$B$11,2,FALSE)+VLOOKUP(AU12,プルダウンリスト!$C$9:$D$12,2,FALSE)))</f>
        <v>0</v>
      </c>
      <c r="AY12" s="15" t="s">
        <v>54</v>
      </c>
      <c r="AZ12" s="28" t="s">
        <v>53</v>
      </c>
      <c r="BA12" s="15" t="s">
        <v>54</v>
      </c>
      <c r="BB12" s="28" t="s">
        <v>53</v>
      </c>
      <c r="BC12" s="100">
        <f>IF(BB12="","",(VLOOKUP(BA12,プルダウンリスト!$A$9:$B$11,2,FALSE)+VLOOKUP(BB12,プルダウンリスト!$C$9:$D$12,2,FALSE))-(VLOOKUP(AY12,プルダウンリスト!$A$9:$B$11,2,FALSE)+VLOOKUP(AZ12,プルダウンリスト!$C$9:$D$12,2,FALSE)))</f>
        <v>0</v>
      </c>
      <c r="BD12" s="15" t="s">
        <v>54</v>
      </c>
      <c r="BE12" s="28" t="s">
        <v>53</v>
      </c>
      <c r="BF12" s="15" t="s">
        <v>54</v>
      </c>
      <c r="BG12" s="28" t="s">
        <v>53</v>
      </c>
      <c r="BH12" s="27">
        <f>IF(BG12="","",(VLOOKUP(BF12,プルダウンリスト!$A$9:$B$11,2,FALSE)+VLOOKUP(BG12,プルダウンリスト!$C$9:$D$12,2,FALSE))-(VLOOKUP(BD12,プルダウンリスト!$A$9:$B$11,2,FALSE)+VLOOKUP(BE12,プルダウンリスト!$C$9:$D$12,2,FALSE)))</f>
        <v>0</v>
      </c>
      <c r="BI12" s="15" t="s">
        <v>63</v>
      </c>
      <c r="BJ12" s="28" t="s">
        <v>55</v>
      </c>
      <c r="BK12" s="15" t="s">
        <v>63</v>
      </c>
      <c r="BL12" s="16" t="s">
        <v>55</v>
      </c>
      <c r="BM12" s="100">
        <f>IF(BL12="","",(VLOOKUP(BK12,プルダウンリスト!$A$9:$B$11,2,FALSE)+VLOOKUP(BL12,プルダウンリスト!$C$9:$D$12,2,FALSE))-(VLOOKUP(BI12,プルダウンリスト!$A$9:$B$11,2,FALSE)+VLOOKUP(BJ12,プルダウンリスト!$C$9:$D$12,2,FALSE)))</f>
        <v>0</v>
      </c>
      <c r="BN12" s="15"/>
      <c r="BO12" s="28"/>
      <c r="BP12" s="15"/>
      <c r="BQ12" s="16"/>
      <c r="BR12" s="27" t="str">
        <f>IF(BQ12="","",(VLOOKUP(BP12,プルダウンリスト!$A$9:$B$11,2,FALSE)+VLOOKUP(BQ12,プルダウンリスト!$C$9:$D$12,2,FALSE))-(VLOOKUP(BN12,プルダウンリスト!$A$9:$B$11,2,FALSE)+VLOOKUP(BO12,プルダウンリスト!$C$9:$D$12,2,FALSE)))</f>
        <v/>
      </c>
      <c r="BS12" s="15"/>
      <c r="BT12" s="28"/>
      <c r="BU12" s="15"/>
      <c r="BV12" s="16"/>
      <c r="BW12" s="27" t="str">
        <f>IF(BV12="","",(VLOOKUP(BU12,プルダウンリスト!$A$9:$B$11,2,FALSE)+VLOOKUP(BV12,プルダウンリスト!$C$9:$D$12,2,FALSE))-(VLOOKUP(BS12,プルダウンリスト!$A$9:$B$11,2,FALSE)+VLOOKUP(BT12,プルダウンリスト!$C$9:$D$12,2,FALSE)))</f>
        <v/>
      </c>
      <c r="BX12" s="15"/>
      <c r="BY12" s="28"/>
      <c r="BZ12" s="15"/>
      <c r="CA12" s="16"/>
      <c r="CB12" s="27" t="str">
        <f>IF(CA12="","",(VLOOKUP(BZ12,プルダウンリスト!$A$9:$B$11,2,FALSE)+VLOOKUP(CA12,プルダウンリスト!$C$9:$D$12,2,FALSE))-(VLOOKUP(BX12,プルダウンリスト!$A$9:$B$11,2,FALSE)+VLOOKUP(BY12,プルダウンリスト!$C$9:$D$12,2,FALSE)))</f>
        <v/>
      </c>
      <c r="CC12" s="15"/>
      <c r="CD12" s="28"/>
      <c r="CE12" s="15"/>
      <c r="CF12" s="16"/>
      <c r="CG12" s="27" t="str">
        <f>IF(CF12="","",(VLOOKUP(CE12,プルダウンリスト!$A$9:$B$11,2,FALSE)+VLOOKUP(CF12,プルダウンリスト!$C$9:$D$12,2,FALSE))-(VLOOKUP(CC12,プルダウンリスト!$A$9:$B$11,2,FALSE)+VLOOKUP(CD12,プルダウンリスト!$C$9:$D$12,2,FALSE)))</f>
        <v/>
      </c>
      <c r="CH12" s="15"/>
      <c r="CI12" s="28"/>
      <c r="CJ12" s="15"/>
      <c r="CK12" s="16"/>
      <c r="CL12" s="27" t="str">
        <f>IF(CK12="","",(VLOOKUP(CJ12,プルダウンリスト!$A$9:$B$11,2,FALSE)+VLOOKUP(CK12,プルダウンリスト!$C$9:$D$12,2,FALSE))-(VLOOKUP(CH12,プルダウンリスト!$A$9:$B$11,2,FALSE)+VLOOKUP(CI12,プルダウンリスト!$C$9:$D$12,2,FALSE)))</f>
        <v/>
      </c>
      <c r="CM12" s="15"/>
      <c r="CN12" s="28"/>
      <c r="CO12" s="15"/>
      <c r="CP12" s="16"/>
      <c r="CQ12" s="27" t="str">
        <f>IF(CP12="","",(VLOOKUP(CO12,プルダウンリスト!$A$9:$B$11,2,FALSE)+VLOOKUP(CP12,プルダウンリスト!$C$9:$D$12,2,FALSE))-(VLOOKUP(CM12,プルダウンリスト!$A$9:$B$11,2,FALSE)+VLOOKUP(CN12,プルダウンリスト!$C$9:$D$12,2,FALSE)))</f>
        <v/>
      </c>
      <c r="CR12" s="15"/>
      <c r="CS12" s="28"/>
      <c r="CT12" s="15"/>
      <c r="CU12" s="16"/>
      <c r="CV12" s="27" t="str">
        <f>IF(CU12="","",(VLOOKUP(CT12,プルダウンリスト!$A$9:$B$11,2,FALSE)+VLOOKUP(CU12,プルダウンリスト!$C$9:$D$12,2,FALSE))-(VLOOKUP(CR12,プルダウンリスト!$A$9:$B$11,2,FALSE)+VLOOKUP(CS12,プルダウンリスト!$C$9:$D$12,2,FALSE)))</f>
        <v/>
      </c>
      <c r="CW12" s="15"/>
      <c r="CX12" s="28"/>
      <c r="CY12" s="15"/>
      <c r="CZ12" s="16"/>
      <c r="DA12" s="27" t="str">
        <f>IF(CZ12="","",(VLOOKUP(CY12,プルダウンリスト!$A$9:$B$11,2,FALSE)+VLOOKUP(CZ12,プルダウンリスト!$C$9:$D$12,2,FALSE))-(VLOOKUP(CW12,プルダウンリスト!$A$9:$B$11,2,FALSE)+VLOOKUP(CX12,プルダウンリスト!$C$9:$D$12,2,FALSE)))</f>
        <v/>
      </c>
      <c r="DB12" s="15"/>
      <c r="DC12" s="28"/>
      <c r="DD12" s="15"/>
      <c r="DE12" s="16"/>
      <c r="DF12" s="27" t="str">
        <f>IF(DE12="","",(VLOOKUP(DD12,プルダウンリスト!$A$9:$B$11,2,FALSE)+VLOOKUP(DE12,プルダウンリスト!$C$9:$D$12,2,FALSE))-(VLOOKUP(DB12,プルダウンリスト!$A$9:$B$11,2,FALSE)+VLOOKUP(DC12,プルダウンリスト!$C$9:$D$12,2,FALSE)))</f>
        <v/>
      </c>
      <c r="DG12" s="15"/>
      <c r="DH12" s="28"/>
      <c r="DI12" s="15"/>
      <c r="DJ12" s="16"/>
      <c r="DK12" s="27" t="str">
        <f>IF(DJ12="","",(VLOOKUP(DI12,プルダウンリスト!$A$9:$B$11,2,FALSE)+VLOOKUP(DJ12,プルダウンリスト!$C$9:$D$12,2,FALSE))-(VLOOKUP(DG12,プルダウンリスト!$A$9:$B$11,2,FALSE)+VLOOKUP(DH12,プルダウンリスト!$C$9:$D$12,2,FALSE)))</f>
        <v/>
      </c>
      <c r="DL12" s="15"/>
      <c r="DM12" s="28"/>
      <c r="DN12" s="15"/>
      <c r="DO12" s="16"/>
      <c r="DP12" s="27" t="str">
        <f>IF(DO12="","",(VLOOKUP(DN12,プルダウンリスト!$A$9:$B$11,2,FALSE)+VLOOKUP(DO12,プルダウンリスト!$C$9:$D$12,2,FALSE))-(VLOOKUP(DL12,プルダウンリスト!$A$9:$B$11,2,FALSE)+VLOOKUP(DM12,プルダウンリスト!$C$9:$D$12,2,FALSE)))</f>
        <v/>
      </c>
      <c r="DT12" s="85">
        <f>IF($H12="","",((COUNTIFS(H12,プルダウンリスト!$A$2,I12,プルダウンリスト!$A$3)+COUNTIFS(M12,プルダウンリスト!$A$2,N12,プルダウンリスト!$A$3)+COUNTIFS(R12,プルダウンリスト!$A$2,S12,プルダウンリスト!$A$3)+COUNTIFS(W12,プルダウンリスト!$A$2,X12,プルダウンリスト!$A$3)+COUNTIFS(AB12,プルダウンリスト!$A$2,AC12,プルダウンリスト!$A$3)+COUNTIFS(AG12,プルダウンリスト!$A$2,AH12,プルダウンリスト!$A$3)+COUNTIFS(AL12,プルダウンリスト!$A$2,AM12,プルダウンリスト!$A$3)+COUNTIFS(AQ12,プルダウンリスト!$A$2,AR12,プルダウンリスト!$A$3)+COUNTIFS(AV12,プルダウンリスト!$A$2,AW12,プルダウンリスト!$A$3)+COUNTIFS(BA12,プルダウンリスト!$A$2,BB12,プルダウンリスト!$A$3)+COUNTIFS(BF12,プルダウンリスト!$A$2,BG12,プルダウンリスト!$A$3)+COUNTIFS(BK12,プルダウンリスト!$A$2,BL12,プルダウンリスト!$A$3)+COUNTIFS(BP12,プルダウンリスト!$A$2,BQ12,プルダウンリスト!$A$3)+COUNTIFS(BU12,プルダウンリスト!$A$2,BV12,プルダウンリスト!$A$3)+COUNTIFS(BZ12,プルダウンリスト!$A$2,CA12,プルダウンリスト!$A$3)+COUNTIFS(CE12,プルダウンリスト!$A$2,CF12,プルダウンリスト!$A$3)+COUNTIFS(CJ12,プルダウンリスト!$A$2,CK12,プルダウンリスト!$A$3)+COUNTIFS(CO12,プルダウンリスト!$A$2,CP12,プルダウンリスト!$A$3)+COUNTIFS(CT12,プルダウンリスト!$A$2,CU12,プルダウンリスト!$A$3)+COUNTIFS(CY12,プルダウンリスト!$A$2,CZ12,プルダウンリスト!$A$3)+COUNTIFS(DD12,プルダウンリスト!$A$2,DE12,プルダウンリスト!$A$3)+COUNTIFS(DI12,プルダウンリスト!$A$2,DJ12,プルダウンリスト!$A$3)+COUNTIFS(DN12,プルダウンリスト!$A$2,DO12,プルダウンリスト!$A$3))/COUNTA(H12,M12,R12,W12,AB12,AG12,AL12,AQ12,AV12,BA12,BF12,BK12,BP12,BU12,BZ12,CE12,CJ12,CO12,CT12,CY12,DD12,DI12,DN12)))</f>
        <v>0.33333333333333331</v>
      </c>
      <c r="DU12" s="84">
        <f t="shared" si="0"/>
        <v>64.444444444444443</v>
      </c>
    </row>
    <row r="13" spans="1:125" ht="27" customHeight="1" x14ac:dyDescent="0.2">
      <c r="A13" s="148"/>
      <c r="B13" s="150" t="s">
        <v>12</v>
      </c>
      <c r="C13" s="153" t="s">
        <v>25</v>
      </c>
      <c r="D13" s="137" t="s">
        <v>16</v>
      </c>
      <c r="E13" s="66" t="s">
        <v>26</v>
      </c>
      <c r="F13" s="59" t="s">
        <v>54</v>
      </c>
      <c r="G13" s="60" t="s">
        <v>53</v>
      </c>
      <c r="H13" s="59" t="s">
        <v>54</v>
      </c>
      <c r="I13" s="60" t="s">
        <v>53</v>
      </c>
      <c r="J13" s="63">
        <f>IF(I13="","",(VLOOKUP(H13,プルダウンリスト!$A$9:$B$11,2,FALSE)+VLOOKUP(I13,プルダウンリスト!$C$9:$D$12,2,FALSE))-(VLOOKUP(F13,プルダウンリスト!$A$9:$B$11,2,FALSE)+VLOOKUP(G13,プルダウンリスト!$C$9:$D$12,2,FALSE)))</f>
        <v>0</v>
      </c>
      <c r="K13" s="59" t="s">
        <v>54</v>
      </c>
      <c r="L13" s="60" t="s">
        <v>53</v>
      </c>
      <c r="M13" s="59" t="s">
        <v>54</v>
      </c>
      <c r="N13" s="60" t="s">
        <v>53</v>
      </c>
      <c r="O13" s="63">
        <f>IF(N13="","",(VLOOKUP(M13,プルダウンリスト!$A$9:$B$11,2,FALSE)+VLOOKUP(N13,プルダウンリスト!$C$9:$D$12,2,FALSE))-(VLOOKUP(K13,プルダウンリスト!$A$9:$B$11,2,FALSE)+VLOOKUP(L13,プルダウンリスト!$C$9:$D$12,2,FALSE)))</f>
        <v>0</v>
      </c>
      <c r="P13" s="59" t="s">
        <v>54</v>
      </c>
      <c r="Q13" s="60" t="s">
        <v>53</v>
      </c>
      <c r="R13" s="59" t="s">
        <v>54</v>
      </c>
      <c r="S13" s="60" t="s">
        <v>53</v>
      </c>
      <c r="T13" s="63">
        <f>IF(S13="","",(VLOOKUP(R13,プルダウンリスト!$A$9:$B$11,2,FALSE)+VLOOKUP(S13,プルダウンリスト!$C$9:$D$12,2,FALSE))-(VLOOKUP(P13,プルダウンリスト!$A$9:$B$11,2,FALSE)+VLOOKUP(Q13,プルダウンリスト!$C$9:$D$12,2,FALSE)))</f>
        <v>0</v>
      </c>
      <c r="U13" s="59" t="s">
        <v>54</v>
      </c>
      <c r="V13" s="60" t="s">
        <v>53</v>
      </c>
      <c r="W13" s="59" t="s">
        <v>54</v>
      </c>
      <c r="X13" s="60" t="s">
        <v>53</v>
      </c>
      <c r="Y13" s="63">
        <f>IF(X13="","",(VLOOKUP(W13,プルダウンリスト!$A$9:$B$11,2,FALSE)+VLOOKUP(X13,プルダウンリスト!$C$9:$D$12,2,FALSE))-(VLOOKUP(U13,プルダウンリスト!$A$9:$B$11,2,FALSE)+VLOOKUP(V13,プルダウンリスト!$C$9:$D$12,2,FALSE)))</f>
        <v>0</v>
      </c>
      <c r="Z13" s="59" t="s">
        <v>54</v>
      </c>
      <c r="AA13" s="60" t="s">
        <v>53</v>
      </c>
      <c r="AB13" s="59" t="s">
        <v>54</v>
      </c>
      <c r="AC13" s="60" t="s">
        <v>53</v>
      </c>
      <c r="AD13" s="63">
        <f>IF(AC13="","",(VLOOKUP(AB13,プルダウンリスト!$A$9:$B$11,2,FALSE)+VLOOKUP(AC13,プルダウンリスト!$C$9:$D$12,2,FALSE))-(VLOOKUP(Z13,プルダウンリスト!$A$9:$B$11,2,FALSE)+VLOOKUP(AA13,プルダウンリスト!$C$9:$D$12,2,FALSE)))</f>
        <v>0</v>
      </c>
      <c r="AE13" s="59" t="s">
        <v>54</v>
      </c>
      <c r="AF13" s="64" t="s">
        <v>53</v>
      </c>
      <c r="AG13" s="59" t="s">
        <v>54</v>
      </c>
      <c r="AH13" s="60" t="s">
        <v>53</v>
      </c>
      <c r="AI13" s="99">
        <f>IF(AH13="","",(VLOOKUP(AG13,プルダウンリスト!$A$9:$B$11,2,FALSE)+VLOOKUP(AH13,プルダウンリスト!$C$9:$D$12,2,FALSE))-(VLOOKUP(AE13,プルダウンリスト!$A$9:$B$11,2,FALSE)+VLOOKUP(AF13,プルダウンリスト!$C$9:$D$12,2,FALSE)))</f>
        <v>0</v>
      </c>
      <c r="AJ13" s="59" t="s">
        <v>54</v>
      </c>
      <c r="AK13" s="64" t="s">
        <v>55</v>
      </c>
      <c r="AL13" s="59" t="s">
        <v>54</v>
      </c>
      <c r="AM13" s="60" t="s">
        <v>55</v>
      </c>
      <c r="AN13" s="99">
        <f>IF(AM13="","",(VLOOKUP(AL13,プルダウンリスト!$A$9:$B$11,2,FALSE)+VLOOKUP(AM13,プルダウンリスト!$C$9:$D$12,2,FALSE))-(VLOOKUP(AJ13,プルダウンリスト!$A$9:$B$11,2,FALSE)+VLOOKUP(AK13,プルダウンリスト!$C$9:$D$12,2,FALSE)))</f>
        <v>0</v>
      </c>
      <c r="AO13" s="59" t="s">
        <v>54</v>
      </c>
      <c r="AP13" s="64" t="s">
        <v>53</v>
      </c>
      <c r="AQ13" s="59" t="s">
        <v>54</v>
      </c>
      <c r="AR13" s="60" t="s">
        <v>53</v>
      </c>
      <c r="AS13" s="99">
        <f>IF(AR13="","",(VLOOKUP(AQ13,プルダウンリスト!$A$9:$B$11,2,FALSE)+VLOOKUP(AR13,プルダウンリスト!$C$9:$D$12,2,FALSE))-(VLOOKUP(AO13,プルダウンリスト!$A$9:$B$11,2,FALSE)+VLOOKUP(AP13,プルダウンリスト!$C$9:$D$12,2,FALSE)))</f>
        <v>0</v>
      </c>
      <c r="AT13" s="59" t="s">
        <v>54</v>
      </c>
      <c r="AU13" s="64" t="s">
        <v>53</v>
      </c>
      <c r="AV13" s="59" t="s">
        <v>54</v>
      </c>
      <c r="AW13" s="60" t="s">
        <v>53</v>
      </c>
      <c r="AX13" s="99">
        <f>IF(AW13="","",(VLOOKUP(AV13,プルダウンリスト!$A$9:$B$11,2,FALSE)+VLOOKUP(AW13,プルダウンリスト!$C$9:$D$12,2,FALSE))-(VLOOKUP(AT13,プルダウンリスト!$A$9:$B$11,2,FALSE)+VLOOKUP(AU13,プルダウンリスト!$C$9:$D$12,2,FALSE)))</f>
        <v>0</v>
      </c>
      <c r="AY13" s="59" t="s">
        <v>54</v>
      </c>
      <c r="AZ13" s="64" t="s">
        <v>53</v>
      </c>
      <c r="BA13" s="59" t="s">
        <v>54</v>
      </c>
      <c r="BB13" s="64" t="s">
        <v>53</v>
      </c>
      <c r="BC13" s="99">
        <f>IF(BB13="","",(VLOOKUP(BA13,プルダウンリスト!$A$9:$B$11,2,FALSE)+VLOOKUP(BB13,プルダウンリスト!$C$9:$D$12,2,FALSE))-(VLOOKUP(AY13,プルダウンリスト!$A$9:$B$11,2,FALSE)+VLOOKUP(AZ13,プルダウンリスト!$C$9:$D$12,2,FALSE)))</f>
        <v>0</v>
      </c>
      <c r="BD13" s="59" t="s">
        <v>54</v>
      </c>
      <c r="BE13" s="64" t="s">
        <v>53</v>
      </c>
      <c r="BF13" s="59" t="s">
        <v>54</v>
      </c>
      <c r="BG13" s="64" t="s">
        <v>53</v>
      </c>
      <c r="BH13" s="63">
        <f>IF(BG13="","",(VLOOKUP(BF13,プルダウンリスト!$A$9:$B$11,2,FALSE)+VLOOKUP(BG13,プルダウンリスト!$C$9:$D$12,2,FALSE))-(VLOOKUP(BD13,プルダウンリスト!$A$9:$B$11,2,FALSE)+VLOOKUP(BE13,プルダウンリスト!$C$9:$D$12,2,FALSE)))</f>
        <v>0</v>
      </c>
      <c r="BI13" s="59" t="s">
        <v>54</v>
      </c>
      <c r="BJ13" s="64" t="s">
        <v>53</v>
      </c>
      <c r="BK13" s="59" t="s">
        <v>54</v>
      </c>
      <c r="BL13" s="60" t="s">
        <v>53</v>
      </c>
      <c r="BM13" s="99">
        <f>IF(BL13="","",(VLOOKUP(BK13,プルダウンリスト!$A$9:$B$11,2,FALSE)+VLOOKUP(BL13,プルダウンリスト!$C$9:$D$12,2,FALSE))-(VLOOKUP(BI13,プルダウンリスト!$A$9:$B$11,2,FALSE)+VLOOKUP(BJ13,プルダウンリスト!$C$9:$D$12,2,FALSE)))</f>
        <v>0</v>
      </c>
      <c r="BN13" s="59"/>
      <c r="BO13" s="64"/>
      <c r="BP13" s="59"/>
      <c r="BQ13" s="60"/>
      <c r="BR13" s="63" t="str">
        <f>IF(BQ13="","",(VLOOKUP(BP13,プルダウンリスト!$A$9:$B$11,2,FALSE)+VLOOKUP(BQ13,プルダウンリスト!$C$9:$D$12,2,FALSE))-(VLOOKUP(BN13,プルダウンリスト!$A$9:$B$11,2,FALSE)+VLOOKUP(BO13,プルダウンリスト!$C$9:$D$12,2,FALSE)))</f>
        <v/>
      </c>
      <c r="BS13" s="59"/>
      <c r="BT13" s="64"/>
      <c r="BU13" s="59"/>
      <c r="BV13" s="60"/>
      <c r="BW13" s="63" t="str">
        <f>IF(BV13="","",(VLOOKUP(BU13,プルダウンリスト!$A$9:$B$11,2,FALSE)+VLOOKUP(BV13,プルダウンリスト!$C$9:$D$12,2,FALSE))-(VLOOKUP(BS13,プルダウンリスト!$A$9:$B$11,2,FALSE)+VLOOKUP(BT13,プルダウンリスト!$C$9:$D$12,2,FALSE)))</f>
        <v/>
      </c>
      <c r="BX13" s="59"/>
      <c r="BY13" s="64"/>
      <c r="BZ13" s="59"/>
      <c r="CA13" s="60"/>
      <c r="CB13" s="63" t="str">
        <f>IF(CA13="","",(VLOOKUP(BZ13,プルダウンリスト!$A$9:$B$11,2,FALSE)+VLOOKUP(CA13,プルダウンリスト!$C$9:$D$12,2,FALSE))-(VLOOKUP(BX13,プルダウンリスト!$A$9:$B$11,2,FALSE)+VLOOKUP(BY13,プルダウンリスト!$C$9:$D$12,2,FALSE)))</f>
        <v/>
      </c>
      <c r="CC13" s="59"/>
      <c r="CD13" s="64"/>
      <c r="CE13" s="59"/>
      <c r="CF13" s="60"/>
      <c r="CG13" s="63" t="str">
        <f>IF(CF13="","",(VLOOKUP(CE13,プルダウンリスト!$A$9:$B$11,2,FALSE)+VLOOKUP(CF13,プルダウンリスト!$C$9:$D$12,2,FALSE))-(VLOOKUP(CC13,プルダウンリスト!$A$9:$B$11,2,FALSE)+VLOOKUP(CD13,プルダウンリスト!$C$9:$D$12,2,FALSE)))</f>
        <v/>
      </c>
      <c r="CH13" s="59"/>
      <c r="CI13" s="64"/>
      <c r="CJ13" s="59"/>
      <c r="CK13" s="60"/>
      <c r="CL13" s="63" t="str">
        <f>IF(CK13="","",(VLOOKUP(CJ13,プルダウンリスト!$A$9:$B$11,2,FALSE)+VLOOKUP(CK13,プルダウンリスト!$C$9:$D$12,2,FALSE))-(VLOOKUP(CH13,プルダウンリスト!$A$9:$B$11,2,FALSE)+VLOOKUP(CI13,プルダウンリスト!$C$9:$D$12,2,FALSE)))</f>
        <v/>
      </c>
      <c r="CM13" s="59"/>
      <c r="CN13" s="64"/>
      <c r="CO13" s="59"/>
      <c r="CP13" s="60"/>
      <c r="CQ13" s="63" t="str">
        <f>IF(CP13="","",(VLOOKUP(CO13,プルダウンリスト!$A$9:$B$11,2,FALSE)+VLOOKUP(CP13,プルダウンリスト!$C$9:$D$12,2,FALSE))-(VLOOKUP(CM13,プルダウンリスト!$A$9:$B$11,2,FALSE)+VLOOKUP(CN13,プルダウンリスト!$C$9:$D$12,2,FALSE)))</f>
        <v/>
      </c>
      <c r="CR13" s="59"/>
      <c r="CS13" s="64"/>
      <c r="CT13" s="59"/>
      <c r="CU13" s="60"/>
      <c r="CV13" s="63" t="str">
        <f>IF(CU13="","",(VLOOKUP(CT13,プルダウンリスト!$A$9:$B$11,2,FALSE)+VLOOKUP(CU13,プルダウンリスト!$C$9:$D$12,2,FALSE))-(VLOOKUP(CR13,プルダウンリスト!$A$9:$B$11,2,FALSE)+VLOOKUP(CS13,プルダウンリスト!$C$9:$D$12,2,FALSE)))</f>
        <v/>
      </c>
      <c r="CW13" s="59"/>
      <c r="CX13" s="64"/>
      <c r="CY13" s="59"/>
      <c r="CZ13" s="60"/>
      <c r="DA13" s="63" t="str">
        <f>IF(CZ13="","",(VLOOKUP(CY13,プルダウンリスト!$A$9:$B$11,2,FALSE)+VLOOKUP(CZ13,プルダウンリスト!$C$9:$D$12,2,FALSE))-(VLOOKUP(CW13,プルダウンリスト!$A$9:$B$11,2,FALSE)+VLOOKUP(CX13,プルダウンリスト!$C$9:$D$12,2,FALSE)))</f>
        <v/>
      </c>
      <c r="DB13" s="59"/>
      <c r="DC13" s="64"/>
      <c r="DD13" s="59"/>
      <c r="DE13" s="60"/>
      <c r="DF13" s="63" t="str">
        <f>IF(DE13="","",(VLOOKUP(DD13,プルダウンリスト!$A$9:$B$11,2,FALSE)+VLOOKUP(DE13,プルダウンリスト!$C$9:$D$12,2,FALSE))-(VLOOKUP(DB13,プルダウンリスト!$A$9:$B$11,2,FALSE)+VLOOKUP(DC13,プルダウンリスト!$C$9:$D$12,2,FALSE)))</f>
        <v/>
      </c>
      <c r="DG13" s="59"/>
      <c r="DH13" s="64"/>
      <c r="DI13" s="59"/>
      <c r="DJ13" s="60"/>
      <c r="DK13" s="63" t="str">
        <f>IF(DJ13="","",(VLOOKUP(DI13,プルダウンリスト!$A$9:$B$11,2,FALSE)+VLOOKUP(DJ13,プルダウンリスト!$C$9:$D$12,2,FALSE))-(VLOOKUP(DG13,プルダウンリスト!$A$9:$B$11,2,FALSE)+VLOOKUP(DH13,プルダウンリスト!$C$9:$D$12,2,FALSE)))</f>
        <v/>
      </c>
      <c r="DL13" s="59"/>
      <c r="DM13" s="64"/>
      <c r="DN13" s="59"/>
      <c r="DO13" s="60"/>
      <c r="DP13" s="63" t="str">
        <f>IF(DO13="","",(VLOOKUP(DN13,プルダウンリスト!$A$9:$B$11,2,FALSE)+VLOOKUP(DO13,プルダウンリスト!$C$9:$D$12,2,FALSE))-(VLOOKUP(DL13,プルダウンリスト!$A$9:$B$11,2,FALSE)+VLOOKUP(DM13,プルダウンリスト!$C$9:$D$12,2,FALSE)))</f>
        <v/>
      </c>
      <c r="DT13" s="85">
        <f>IF($H13="","",((COUNTIFS(H13,プルダウンリスト!$A$2,I13,プルダウンリスト!$A$3)+COUNTIFS(M13,プルダウンリスト!$A$2,N13,プルダウンリスト!$A$3)+COUNTIFS(R13,プルダウンリスト!$A$2,S13,プルダウンリスト!$A$3)+COUNTIFS(W13,プルダウンリスト!$A$2,X13,プルダウンリスト!$A$3)+COUNTIFS(AB13,プルダウンリスト!$A$2,AC13,プルダウンリスト!$A$3)+COUNTIFS(AG13,プルダウンリスト!$A$2,AH13,プルダウンリスト!$A$3)+COUNTIFS(AL13,プルダウンリスト!$A$2,AM13,プルダウンリスト!$A$3)+COUNTIFS(AQ13,プルダウンリスト!$A$2,AR13,プルダウンリスト!$A$3)+COUNTIFS(AV13,プルダウンリスト!$A$2,AW13,プルダウンリスト!$A$3)+COUNTIFS(BA13,プルダウンリスト!$A$2,BB13,プルダウンリスト!$A$3)+COUNTIFS(BF13,プルダウンリスト!$A$2,BG13,プルダウンリスト!$A$3)+COUNTIFS(BK13,プルダウンリスト!$A$2,BL13,プルダウンリスト!$A$3)+COUNTIFS(BP13,プルダウンリスト!$A$2,BQ13,プルダウンリスト!$A$3)+COUNTIFS(BU13,プルダウンリスト!$A$2,BV13,プルダウンリスト!$A$3)+COUNTIFS(BZ13,プルダウンリスト!$A$2,CA13,プルダウンリスト!$A$3)+COUNTIFS(CE13,プルダウンリスト!$A$2,CF13,プルダウンリスト!$A$3)+COUNTIFS(CJ13,プルダウンリスト!$A$2,CK13,プルダウンリスト!$A$3)+COUNTIFS(CO13,プルダウンリスト!$A$2,CP13,プルダウンリスト!$A$3)+COUNTIFS(CT13,プルダウンリスト!$A$2,CU13,プルダウンリスト!$A$3)+COUNTIFS(CY13,プルダウンリスト!$A$2,CZ13,プルダウンリスト!$A$3)+COUNTIFS(DD13,プルダウンリスト!$A$2,DE13,プルダウンリスト!$A$3)+COUNTIFS(DI13,プルダウンリスト!$A$2,DJ13,プルダウンリスト!$A$3)+COUNTIFS(DN13,プルダウンリスト!$A$2,DO13,プルダウンリスト!$A$3))/COUNTA(H13,M13,R13,W13,AB13,AG13,AL13,AQ13,AV13,BA13,BF13,BK13,BP13,BU13,BZ13,CE13,CJ13,CO13,CT13,CY13,DD13,DI13,DN13)))</f>
        <v>0.91666666666666663</v>
      </c>
      <c r="DU13" s="84">
        <f t="shared" si="0"/>
        <v>97.222222222222214</v>
      </c>
    </row>
    <row r="14" spans="1:125" ht="27" customHeight="1" x14ac:dyDescent="0.2">
      <c r="A14" s="148"/>
      <c r="B14" s="151"/>
      <c r="C14" s="154"/>
      <c r="D14" s="137"/>
      <c r="E14" s="66" t="s">
        <v>27</v>
      </c>
      <c r="F14" s="59" t="s">
        <v>54</v>
      </c>
      <c r="G14" s="60" t="s">
        <v>53</v>
      </c>
      <c r="H14" s="59" t="s">
        <v>54</v>
      </c>
      <c r="I14" s="60" t="s">
        <v>53</v>
      </c>
      <c r="J14" s="63">
        <f>IF(I14="","",(VLOOKUP(H14,プルダウンリスト!$A$9:$B$11,2,FALSE)+VLOOKUP(I14,プルダウンリスト!$C$9:$D$12,2,FALSE))-(VLOOKUP(F14,プルダウンリスト!$A$9:$B$11,2,FALSE)+VLOOKUP(G14,プルダウンリスト!$C$9:$D$12,2,FALSE)))</f>
        <v>0</v>
      </c>
      <c r="K14" s="59" t="s">
        <v>54</v>
      </c>
      <c r="L14" s="60" t="s">
        <v>53</v>
      </c>
      <c r="M14" s="59" t="s">
        <v>54</v>
      </c>
      <c r="N14" s="60" t="s">
        <v>53</v>
      </c>
      <c r="O14" s="63">
        <f>IF(N14="","",(VLOOKUP(M14,プルダウンリスト!$A$9:$B$11,2,FALSE)+VLOOKUP(N14,プルダウンリスト!$C$9:$D$12,2,FALSE))-(VLOOKUP(K14,プルダウンリスト!$A$9:$B$11,2,FALSE)+VLOOKUP(L14,プルダウンリスト!$C$9:$D$12,2,FALSE)))</f>
        <v>0</v>
      </c>
      <c r="P14" s="59" t="s">
        <v>54</v>
      </c>
      <c r="Q14" s="60" t="s">
        <v>53</v>
      </c>
      <c r="R14" s="59" t="s">
        <v>54</v>
      </c>
      <c r="S14" s="60" t="s">
        <v>53</v>
      </c>
      <c r="T14" s="63">
        <f>IF(S14="","",(VLOOKUP(R14,プルダウンリスト!$A$9:$B$11,2,FALSE)+VLOOKUP(S14,プルダウンリスト!$C$9:$D$12,2,FALSE))-(VLOOKUP(P14,プルダウンリスト!$A$9:$B$11,2,FALSE)+VLOOKUP(Q14,プルダウンリスト!$C$9:$D$12,2,FALSE)))</f>
        <v>0</v>
      </c>
      <c r="U14" s="59" t="s">
        <v>54</v>
      </c>
      <c r="V14" s="60" t="s">
        <v>53</v>
      </c>
      <c r="W14" s="59" t="s">
        <v>54</v>
      </c>
      <c r="X14" s="60" t="s">
        <v>53</v>
      </c>
      <c r="Y14" s="63">
        <f>IF(X14="","",(VLOOKUP(W14,プルダウンリスト!$A$9:$B$11,2,FALSE)+VLOOKUP(X14,プルダウンリスト!$C$9:$D$12,2,FALSE))-(VLOOKUP(U14,プルダウンリスト!$A$9:$B$11,2,FALSE)+VLOOKUP(V14,プルダウンリスト!$C$9:$D$12,2,FALSE)))</f>
        <v>0</v>
      </c>
      <c r="Z14" s="59" t="s">
        <v>54</v>
      </c>
      <c r="AA14" s="60" t="s">
        <v>53</v>
      </c>
      <c r="AB14" s="59" t="s">
        <v>54</v>
      </c>
      <c r="AC14" s="60" t="s">
        <v>53</v>
      </c>
      <c r="AD14" s="63">
        <f>IF(AC14="","",(VLOOKUP(AB14,プルダウンリスト!$A$9:$B$11,2,FALSE)+VLOOKUP(AC14,プルダウンリスト!$C$9:$D$12,2,FALSE))-(VLOOKUP(Z14,プルダウンリスト!$A$9:$B$11,2,FALSE)+VLOOKUP(AA14,プルダウンリスト!$C$9:$D$12,2,FALSE)))</f>
        <v>0</v>
      </c>
      <c r="AE14" s="59" t="s">
        <v>54</v>
      </c>
      <c r="AF14" s="64" t="s">
        <v>53</v>
      </c>
      <c r="AG14" s="59" t="s">
        <v>54</v>
      </c>
      <c r="AH14" s="60" t="s">
        <v>53</v>
      </c>
      <c r="AI14" s="99">
        <f>IF(AH14="","",(VLOOKUP(AG14,プルダウンリスト!$A$9:$B$11,2,FALSE)+VLOOKUP(AH14,プルダウンリスト!$C$9:$D$12,2,FALSE))-(VLOOKUP(AE14,プルダウンリスト!$A$9:$B$11,2,FALSE)+VLOOKUP(AF14,プルダウンリスト!$C$9:$D$12,2,FALSE)))</f>
        <v>0</v>
      </c>
      <c r="AJ14" s="59" t="s">
        <v>54</v>
      </c>
      <c r="AK14" s="64" t="s">
        <v>55</v>
      </c>
      <c r="AL14" s="59" t="s">
        <v>54</v>
      </c>
      <c r="AM14" s="60" t="s">
        <v>55</v>
      </c>
      <c r="AN14" s="99">
        <f>IF(AM14="","",(VLOOKUP(AL14,プルダウンリスト!$A$9:$B$11,2,FALSE)+VLOOKUP(AM14,プルダウンリスト!$C$9:$D$12,2,FALSE))-(VLOOKUP(AJ14,プルダウンリスト!$A$9:$B$11,2,FALSE)+VLOOKUP(AK14,プルダウンリスト!$C$9:$D$12,2,FALSE)))</f>
        <v>0</v>
      </c>
      <c r="AO14" s="59" t="s">
        <v>54</v>
      </c>
      <c r="AP14" s="64" t="s">
        <v>53</v>
      </c>
      <c r="AQ14" s="59" t="s">
        <v>54</v>
      </c>
      <c r="AR14" s="60" t="s">
        <v>53</v>
      </c>
      <c r="AS14" s="99">
        <f>IF(AR14="","",(VLOOKUP(AQ14,プルダウンリスト!$A$9:$B$11,2,FALSE)+VLOOKUP(AR14,プルダウンリスト!$C$9:$D$12,2,FALSE))-(VLOOKUP(AO14,プルダウンリスト!$A$9:$B$11,2,FALSE)+VLOOKUP(AP14,プルダウンリスト!$C$9:$D$12,2,FALSE)))</f>
        <v>0</v>
      </c>
      <c r="AT14" s="59" t="s">
        <v>54</v>
      </c>
      <c r="AU14" s="64" t="s">
        <v>53</v>
      </c>
      <c r="AV14" s="59" t="s">
        <v>54</v>
      </c>
      <c r="AW14" s="60" t="s">
        <v>53</v>
      </c>
      <c r="AX14" s="99">
        <f>IF(AW14="","",(VLOOKUP(AV14,プルダウンリスト!$A$9:$B$11,2,FALSE)+VLOOKUP(AW14,プルダウンリスト!$C$9:$D$12,2,FALSE))-(VLOOKUP(AT14,プルダウンリスト!$A$9:$B$11,2,FALSE)+VLOOKUP(AU14,プルダウンリスト!$C$9:$D$12,2,FALSE)))</f>
        <v>0</v>
      </c>
      <c r="AY14" s="59" t="s">
        <v>54</v>
      </c>
      <c r="AZ14" s="64" t="s">
        <v>53</v>
      </c>
      <c r="BA14" s="59" t="s">
        <v>54</v>
      </c>
      <c r="BB14" s="64" t="s">
        <v>53</v>
      </c>
      <c r="BC14" s="99">
        <f>IF(BB14="","",(VLOOKUP(BA14,プルダウンリスト!$A$9:$B$11,2,FALSE)+VLOOKUP(BB14,プルダウンリスト!$C$9:$D$12,2,FALSE))-(VLOOKUP(AY14,プルダウンリスト!$A$9:$B$11,2,FALSE)+VLOOKUP(AZ14,プルダウンリスト!$C$9:$D$12,2,FALSE)))</f>
        <v>0</v>
      </c>
      <c r="BD14" s="59" t="s">
        <v>54</v>
      </c>
      <c r="BE14" s="64" t="s">
        <v>53</v>
      </c>
      <c r="BF14" s="59" t="s">
        <v>54</v>
      </c>
      <c r="BG14" s="64" t="s">
        <v>53</v>
      </c>
      <c r="BH14" s="63">
        <f>IF(BG14="","",(VLOOKUP(BF14,プルダウンリスト!$A$9:$B$11,2,FALSE)+VLOOKUP(BG14,プルダウンリスト!$C$9:$D$12,2,FALSE))-(VLOOKUP(BD14,プルダウンリスト!$A$9:$B$11,2,FALSE)+VLOOKUP(BE14,プルダウンリスト!$C$9:$D$12,2,FALSE)))</f>
        <v>0</v>
      </c>
      <c r="BI14" s="59" t="s">
        <v>54</v>
      </c>
      <c r="BJ14" s="64" t="s">
        <v>53</v>
      </c>
      <c r="BK14" s="59" t="s">
        <v>54</v>
      </c>
      <c r="BL14" s="60" t="s">
        <v>53</v>
      </c>
      <c r="BM14" s="99">
        <f>IF(BL14="","",(VLOOKUP(BK14,プルダウンリスト!$A$9:$B$11,2,FALSE)+VLOOKUP(BL14,プルダウンリスト!$C$9:$D$12,2,FALSE))-(VLOOKUP(BI14,プルダウンリスト!$A$9:$B$11,2,FALSE)+VLOOKUP(BJ14,プルダウンリスト!$C$9:$D$12,2,FALSE)))</f>
        <v>0</v>
      </c>
      <c r="BN14" s="59"/>
      <c r="BO14" s="64"/>
      <c r="BP14" s="59"/>
      <c r="BQ14" s="60"/>
      <c r="BR14" s="63" t="str">
        <f>IF(BQ14="","",(VLOOKUP(BP14,プルダウンリスト!$A$9:$B$11,2,FALSE)+VLOOKUP(BQ14,プルダウンリスト!$C$9:$D$12,2,FALSE))-(VLOOKUP(BN14,プルダウンリスト!$A$9:$B$11,2,FALSE)+VLOOKUP(BO14,プルダウンリスト!$C$9:$D$12,2,FALSE)))</f>
        <v/>
      </c>
      <c r="BS14" s="59"/>
      <c r="BT14" s="64"/>
      <c r="BU14" s="59"/>
      <c r="BV14" s="60"/>
      <c r="BW14" s="63" t="str">
        <f>IF(BV14="","",(VLOOKUP(BU14,プルダウンリスト!$A$9:$B$11,2,FALSE)+VLOOKUP(BV14,プルダウンリスト!$C$9:$D$12,2,FALSE))-(VLOOKUP(BS14,プルダウンリスト!$A$9:$B$11,2,FALSE)+VLOOKUP(BT14,プルダウンリスト!$C$9:$D$12,2,FALSE)))</f>
        <v/>
      </c>
      <c r="BX14" s="59"/>
      <c r="BY14" s="64"/>
      <c r="BZ14" s="59"/>
      <c r="CA14" s="60"/>
      <c r="CB14" s="63" t="str">
        <f>IF(CA14="","",(VLOOKUP(BZ14,プルダウンリスト!$A$9:$B$11,2,FALSE)+VLOOKUP(CA14,プルダウンリスト!$C$9:$D$12,2,FALSE))-(VLOOKUP(BX14,プルダウンリスト!$A$9:$B$11,2,FALSE)+VLOOKUP(BY14,プルダウンリスト!$C$9:$D$12,2,FALSE)))</f>
        <v/>
      </c>
      <c r="CC14" s="59"/>
      <c r="CD14" s="64"/>
      <c r="CE14" s="59"/>
      <c r="CF14" s="60"/>
      <c r="CG14" s="63" t="str">
        <f>IF(CF14="","",(VLOOKUP(CE14,プルダウンリスト!$A$9:$B$11,2,FALSE)+VLOOKUP(CF14,プルダウンリスト!$C$9:$D$12,2,FALSE))-(VLOOKUP(CC14,プルダウンリスト!$A$9:$B$11,2,FALSE)+VLOOKUP(CD14,プルダウンリスト!$C$9:$D$12,2,FALSE)))</f>
        <v/>
      </c>
      <c r="CH14" s="59"/>
      <c r="CI14" s="64"/>
      <c r="CJ14" s="59"/>
      <c r="CK14" s="60"/>
      <c r="CL14" s="63" t="str">
        <f>IF(CK14="","",(VLOOKUP(CJ14,プルダウンリスト!$A$9:$B$11,2,FALSE)+VLOOKUP(CK14,プルダウンリスト!$C$9:$D$12,2,FALSE))-(VLOOKUP(CH14,プルダウンリスト!$A$9:$B$11,2,FALSE)+VLOOKUP(CI14,プルダウンリスト!$C$9:$D$12,2,FALSE)))</f>
        <v/>
      </c>
      <c r="CM14" s="59"/>
      <c r="CN14" s="64"/>
      <c r="CO14" s="59"/>
      <c r="CP14" s="60"/>
      <c r="CQ14" s="63" t="str">
        <f>IF(CP14="","",(VLOOKUP(CO14,プルダウンリスト!$A$9:$B$11,2,FALSE)+VLOOKUP(CP14,プルダウンリスト!$C$9:$D$12,2,FALSE))-(VLOOKUP(CM14,プルダウンリスト!$A$9:$B$11,2,FALSE)+VLOOKUP(CN14,プルダウンリスト!$C$9:$D$12,2,FALSE)))</f>
        <v/>
      </c>
      <c r="CR14" s="59"/>
      <c r="CS14" s="64"/>
      <c r="CT14" s="59"/>
      <c r="CU14" s="60"/>
      <c r="CV14" s="63" t="str">
        <f>IF(CU14="","",(VLOOKUP(CT14,プルダウンリスト!$A$9:$B$11,2,FALSE)+VLOOKUP(CU14,プルダウンリスト!$C$9:$D$12,2,FALSE))-(VLOOKUP(CR14,プルダウンリスト!$A$9:$B$11,2,FALSE)+VLOOKUP(CS14,プルダウンリスト!$C$9:$D$12,2,FALSE)))</f>
        <v/>
      </c>
      <c r="CW14" s="59"/>
      <c r="CX14" s="64"/>
      <c r="CY14" s="59"/>
      <c r="CZ14" s="60"/>
      <c r="DA14" s="63" t="str">
        <f>IF(CZ14="","",(VLOOKUP(CY14,プルダウンリスト!$A$9:$B$11,2,FALSE)+VLOOKUP(CZ14,プルダウンリスト!$C$9:$D$12,2,FALSE))-(VLOOKUP(CW14,プルダウンリスト!$A$9:$B$11,2,FALSE)+VLOOKUP(CX14,プルダウンリスト!$C$9:$D$12,2,FALSE)))</f>
        <v/>
      </c>
      <c r="DB14" s="59"/>
      <c r="DC14" s="64"/>
      <c r="DD14" s="59"/>
      <c r="DE14" s="60"/>
      <c r="DF14" s="63" t="str">
        <f>IF(DE14="","",(VLOOKUP(DD14,プルダウンリスト!$A$9:$B$11,2,FALSE)+VLOOKUP(DE14,プルダウンリスト!$C$9:$D$12,2,FALSE))-(VLOOKUP(DB14,プルダウンリスト!$A$9:$B$11,2,FALSE)+VLOOKUP(DC14,プルダウンリスト!$C$9:$D$12,2,FALSE)))</f>
        <v/>
      </c>
      <c r="DG14" s="59"/>
      <c r="DH14" s="64"/>
      <c r="DI14" s="59"/>
      <c r="DJ14" s="60"/>
      <c r="DK14" s="63" t="str">
        <f>IF(DJ14="","",(VLOOKUP(DI14,プルダウンリスト!$A$9:$B$11,2,FALSE)+VLOOKUP(DJ14,プルダウンリスト!$C$9:$D$12,2,FALSE))-(VLOOKUP(DG14,プルダウンリスト!$A$9:$B$11,2,FALSE)+VLOOKUP(DH14,プルダウンリスト!$C$9:$D$12,2,FALSE)))</f>
        <v/>
      </c>
      <c r="DL14" s="59"/>
      <c r="DM14" s="64"/>
      <c r="DN14" s="59"/>
      <c r="DO14" s="60"/>
      <c r="DP14" s="63" t="str">
        <f>IF(DO14="","",(VLOOKUP(DN14,プルダウンリスト!$A$9:$B$11,2,FALSE)+VLOOKUP(DO14,プルダウンリスト!$C$9:$D$12,2,FALSE))-(VLOOKUP(DL14,プルダウンリスト!$A$9:$B$11,2,FALSE)+VLOOKUP(DM14,プルダウンリスト!$C$9:$D$12,2,FALSE)))</f>
        <v/>
      </c>
      <c r="DT14" s="85">
        <f>IF($H14="","",((COUNTIFS(H14,プルダウンリスト!$A$2,I14,プルダウンリスト!$A$3)+COUNTIFS(M14,プルダウンリスト!$A$2,N14,プルダウンリスト!$A$3)+COUNTIFS(R14,プルダウンリスト!$A$2,S14,プルダウンリスト!$A$3)+COUNTIFS(W14,プルダウンリスト!$A$2,X14,プルダウンリスト!$A$3)+COUNTIFS(AB14,プルダウンリスト!$A$2,AC14,プルダウンリスト!$A$3)+COUNTIFS(AG14,プルダウンリスト!$A$2,AH14,プルダウンリスト!$A$3)+COUNTIFS(AL14,プルダウンリスト!$A$2,AM14,プルダウンリスト!$A$3)+COUNTIFS(AQ14,プルダウンリスト!$A$2,AR14,プルダウンリスト!$A$3)+COUNTIFS(AV14,プルダウンリスト!$A$2,AW14,プルダウンリスト!$A$3)+COUNTIFS(BA14,プルダウンリスト!$A$2,BB14,プルダウンリスト!$A$3)+COUNTIFS(BF14,プルダウンリスト!$A$2,BG14,プルダウンリスト!$A$3)+COUNTIFS(BK14,プルダウンリスト!$A$2,BL14,プルダウンリスト!$A$3)+COUNTIFS(BP14,プルダウンリスト!$A$2,BQ14,プルダウンリスト!$A$3)+COUNTIFS(BU14,プルダウンリスト!$A$2,BV14,プルダウンリスト!$A$3)+COUNTIFS(BZ14,プルダウンリスト!$A$2,CA14,プルダウンリスト!$A$3)+COUNTIFS(CE14,プルダウンリスト!$A$2,CF14,プルダウンリスト!$A$3)+COUNTIFS(CJ14,プルダウンリスト!$A$2,CK14,プルダウンリスト!$A$3)+COUNTIFS(CO14,プルダウンリスト!$A$2,CP14,プルダウンリスト!$A$3)+COUNTIFS(CT14,プルダウンリスト!$A$2,CU14,プルダウンリスト!$A$3)+COUNTIFS(CY14,プルダウンリスト!$A$2,CZ14,プルダウンリスト!$A$3)+COUNTIFS(DD14,プルダウンリスト!$A$2,DE14,プルダウンリスト!$A$3)+COUNTIFS(DI14,プルダウンリスト!$A$2,DJ14,プルダウンリスト!$A$3)+COUNTIFS(DN14,プルダウンリスト!$A$2,DO14,プルダウンリスト!$A$3))/COUNTA(H14,M14,R14,W14,AB14,AG14,AL14,AQ14,AV14,BA14,BF14,BK14,BP14,BU14,BZ14,CE14,CJ14,CO14,CT14,CY14,DD14,DI14,DN14)))</f>
        <v>0.91666666666666663</v>
      </c>
      <c r="DU14" s="84">
        <f t="shared" si="0"/>
        <v>97.222222222222214</v>
      </c>
    </row>
    <row r="15" spans="1:125" ht="27" customHeight="1" x14ac:dyDescent="0.2">
      <c r="A15" s="148"/>
      <c r="B15" s="151"/>
      <c r="C15" s="154"/>
      <c r="D15" s="137"/>
      <c r="E15" s="67" t="s">
        <v>28</v>
      </c>
      <c r="F15" s="15" t="s">
        <v>54</v>
      </c>
      <c r="G15" s="16" t="s">
        <v>53</v>
      </c>
      <c r="H15" s="15" t="s">
        <v>54</v>
      </c>
      <c r="I15" s="16" t="s">
        <v>53</v>
      </c>
      <c r="J15" s="27">
        <f>IF(I15="","",(VLOOKUP(H15,プルダウンリスト!$A$9:$B$11,2,FALSE)+VLOOKUP(I15,プルダウンリスト!$C$9:$D$12,2,FALSE))-(VLOOKUP(F15,プルダウンリスト!$A$9:$B$11,2,FALSE)+VLOOKUP(G15,プルダウンリスト!$C$9:$D$12,2,FALSE)))</f>
        <v>0</v>
      </c>
      <c r="K15" s="15" t="s">
        <v>63</v>
      </c>
      <c r="L15" s="16" t="s">
        <v>55</v>
      </c>
      <c r="M15" s="15" t="s">
        <v>54</v>
      </c>
      <c r="N15" s="16" t="s">
        <v>55</v>
      </c>
      <c r="O15" s="27">
        <f>IF(N15="","",(VLOOKUP(M15,プルダウンリスト!$A$9:$B$11,2,FALSE)+VLOOKUP(N15,プルダウンリスト!$C$9:$D$12,2,FALSE))-(VLOOKUP(K15,プルダウンリスト!$A$9:$B$11,2,FALSE)+VLOOKUP(L15,プルダウンリスト!$C$9:$D$12,2,FALSE)))</f>
        <v>2</v>
      </c>
      <c r="P15" s="15" t="s">
        <v>54</v>
      </c>
      <c r="Q15" s="16" t="s">
        <v>55</v>
      </c>
      <c r="R15" s="15" t="s">
        <v>54</v>
      </c>
      <c r="S15" s="16" t="s">
        <v>55</v>
      </c>
      <c r="T15" s="27">
        <f>IF(S15="","",(VLOOKUP(R15,プルダウンリスト!$A$9:$B$11,2,FALSE)+VLOOKUP(S15,プルダウンリスト!$C$9:$D$12,2,FALSE))-(VLOOKUP(P15,プルダウンリスト!$A$9:$B$11,2,FALSE)+VLOOKUP(Q15,プルダウンリスト!$C$9:$D$12,2,FALSE)))</f>
        <v>0</v>
      </c>
      <c r="U15" s="15" t="s">
        <v>54</v>
      </c>
      <c r="V15" s="16" t="s">
        <v>53</v>
      </c>
      <c r="W15" s="15" t="s">
        <v>54</v>
      </c>
      <c r="X15" s="16" t="s">
        <v>53</v>
      </c>
      <c r="Y15" s="27">
        <f>IF(X15="","",(VLOOKUP(W15,プルダウンリスト!$A$9:$B$11,2,FALSE)+VLOOKUP(X15,プルダウンリスト!$C$9:$D$12,2,FALSE))-(VLOOKUP(U15,プルダウンリスト!$A$9:$B$11,2,FALSE)+VLOOKUP(V15,プルダウンリスト!$C$9:$D$12,2,FALSE)))</f>
        <v>0</v>
      </c>
      <c r="Z15" s="15" t="s">
        <v>63</v>
      </c>
      <c r="AA15" s="16" t="s">
        <v>55</v>
      </c>
      <c r="AB15" s="15" t="s">
        <v>63</v>
      </c>
      <c r="AC15" s="16" t="s">
        <v>55</v>
      </c>
      <c r="AD15" s="27">
        <f>IF(AC15="","",(VLOOKUP(AB15,プルダウンリスト!$A$9:$B$11,2,FALSE)+VLOOKUP(AC15,プルダウンリスト!$C$9:$D$12,2,FALSE))-(VLOOKUP(Z15,プルダウンリスト!$A$9:$B$11,2,FALSE)+VLOOKUP(AA15,プルダウンリスト!$C$9:$D$12,2,FALSE)))</f>
        <v>0</v>
      </c>
      <c r="AE15" s="15" t="s">
        <v>54</v>
      </c>
      <c r="AF15" s="28" t="s">
        <v>53</v>
      </c>
      <c r="AG15" s="15" t="s">
        <v>54</v>
      </c>
      <c r="AH15" s="16" t="s">
        <v>53</v>
      </c>
      <c r="AI15" s="100">
        <f>IF(AH15="","",(VLOOKUP(AG15,プルダウンリスト!$A$9:$B$11,2,FALSE)+VLOOKUP(AH15,プルダウンリスト!$C$9:$D$12,2,FALSE))-(VLOOKUP(AE15,プルダウンリスト!$A$9:$B$11,2,FALSE)+VLOOKUP(AF15,プルダウンリスト!$C$9:$D$12,2,FALSE)))</f>
        <v>0</v>
      </c>
      <c r="AJ15" s="15" t="s">
        <v>54</v>
      </c>
      <c r="AK15" s="28" t="s">
        <v>55</v>
      </c>
      <c r="AL15" s="15" t="s">
        <v>54</v>
      </c>
      <c r="AM15" s="16" t="s">
        <v>55</v>
      </c>
      <c r="AN15" s="100">
        <f>IF(AM15="","",(VLOOKUP(AL15,プルダウンリスト!$A$9:$B$11,2,FALSE)+VLOOKUP(AM15,プルダウンリスト!$C$9:$D$12,2,FALSE))-(VLOOKUP(AJ15,プルダウンリスト!$A$9:$B$11,2,FALSE)+VLOOKUP(AK15,プルダウンリスト!$C$9:$D$12,2,FALSE)))</f>
        <v>0</v>
      </c>
      <c r="AO15" s="15" t="s">
        <v>54</v>
      </c>
      <c r="AP15" s="28" t="s">
        <v>53</v>
      </c>
      <c r="AQ15" s="15" t="s">
        <v>54</v>
      </c>
      <c r="AR15" s="16" t="s">
        <v>53</v>
      </c>
      <c r="AS15" s="100">
        <f>IF(AR15="","",(VLOOKUP(AQ15,プルダウンリスト!$A$9:$B$11,2,FALSE)+VLOOKUP(AR15,プルダウンリスト!$C$9:$D$12,2,FALSE))-(VLOOKUP(AO15,プルダウンリスト!$A$9:$B$11,2,FALSE)+VLOOKUP(AP15,プルダウンリスト!$C$9:$D$12,2,FALSE)))</f>
        <v>0</v>
      </c>
      <c r="AT15" s="15" t="s">
        <v>54</v>
      </c>
      <c r="AU15" s="28" t="s">
        <v>53</v>
      </c>
      <c r="AV15" s="15" t="s">
        <v>54</v>
      </c>
      <c r="AW15" s="16" t="s">
        <v>53</v>
      </c>
      <c r="AX15" s="100">
        <f>IF(AW15="","",(VLOOKUP(AV15,プルダウンリスト!$A$9:$B$11,2,FALSE)+VLOOKUP(AW15,プルダウンリスト!$C$9:$D$12,2,FALSE))-(VLOOKUP(AT15,プルダウンリスト!$A$9:$B$11,2,FALSE)+VLOOKUP(AU15,プルダウンリスト!$C$9:$D$12,2,FALSE)))</f>
        <v>0</v>
      </c>
      <c r="AY15" s="15" t="s">
        <v>54</v>
      </c>
      <c r="AZ15" s="28" t="s">
        <v>53</v>
      </c>
      <c r="BA15" s="15" t="s">
        <v>54</v>
      </c>
      <c r="BB15" s="28" t="s">
        <v>53</v>
      </c>
      <c r="BC15" s="100">
        <f>IF(BB15="","",(VLOOKUP(BA15,プルダウンリスト!$A$9:$B$11,2,FALSE)+VLOOKUP(BB15,プルダウンリスト!$C$9:$D$12,2,FALSE))-(VLOOKUP(AY15,プルダウンリスト!$A$9:$B$11,2,FALSE)+VLOOKUP(AZ15,プルダウンリスト!$C$9:$D$12,2,FALSE)))</f>
        <v>0</v>
      </c>
      <c r="BD15" s="15" t="s">
        <v>54</v>
      </c>
      <c r="BE15" s="28" t="s">
        <v>53</v>
      </c>
      <c r="BF15" s="15" t="s">
        <v>54</v>
      </c>
      <c r="BG15" s="28" t="s">
        <v>53</v>
      </c>
      <c r="BH15" s="27">
        <f>IF(BG15="","",(VLOOKUP(BF15,プルダウンリスト!$A$9:$B$11,2,FALSE)+VLOOKUP(BG15,プルダウンリスト!$C$9:$D$12,2,FALSE))-(VLOOKUP(BD15,プルダウンリスト!$A$9:$B$11,2,FALSE)+VLOOKUP(BE15,プルダウンリスト!$C$9:$D$12,2,FALSE)))</f>
        <v>0</v>
      </c>
      <c r="BI15" s="15" t="s">
        <v>54</v>
      </c>
      <c r="BJ15" s="28" t="s">
        <v>53</v>
      </c>
      <c r="BK15" s="15" t="s">
        <v>54</v>
      </c>
      <c r="BL15" s="16" t="s">
        <v>53</v>
      </c>
      <c r="BM15" s="100">
        <f>IF(BL15="","",(VLOOKUP(BK15,プルダウンリスト!$A$9:$B$11,2,FALSE)+VLOOKUP(BL15,プルダウンリスト!$C$9:$D$12,2,FALSE))-(VLOOKUP(BI15,プルダウンリスト!$A$9:$B$11,2,FALSE)+VLOOKUP(BJ15,プルダウンリスト!$C$9:$D$12,2,FALSE)))</f>
        <v>0</v>
      </c>
      <c r="BN15" s="15"/>
      <c r="BO15" s="28"/>
      <c r="BP15" s="15"/>
      <c r="BQ15" s="16"/>
      <c r="BR15" s="27" t="str">
        <f>IF(BQ15="","",(VLOOKUP(BP15,プルダウンリスト!$A$9:$B$11,2,FALSE)+VLOOKUP(BQ15,プルダウンリスト!$C$9:$D$12,2,FALSE))-(VLOOKUP(BN15,プルダウンリスト!$A$9:$B$11,2,FALSE)+VLOOKUP(BO15,プルダウンリスト!$C$9:$D$12,2,FALSE)))</f>
        <v/>
      </c>
      <c r="BS15" s="15"/>
      <c r="BT15" s="28"/>
      <c r="BU15" s="15"/>
      <c r="BV15" s="16"/>
      <c r="BW15" s="27" t="str">
        <f>IF(BV15="","",(VLOOKUP(BU15,プルダウンリスト!$A$9:$B$11,2,FALSE)+VLOOKUP(BV15,プルダウンリスト!$C$9:$D$12,2,FALSE))-(VLOOKUP(BS15,プルダウンリスト!$A$9:$B$11,2,FALSE)+VLOOKUP(BT15,プルダウンリスト!$C$9:$D$12,2,FALSE)))</f>
        <v/>
      </c>
      <c r="BX15" s="15"/>
      <c r="BY15" s="28"/>
      <c r="BZ15" s="15"/>
      <c r="CA15" s="16"/>
      <c r="CB15" s="27" t="str">
        <f>IF(CA15="","",(VLOOKUP(BZ15,プルダウンリスト!$A$9:$B$11,2,FALSE)+VLOOKUP(CA15,プルダウンリスト!$C$9:$D$12,2,FALSE))-(VLOOKUP(BX15,プルダウンリスト!$A$9:$B$11,2,FALSE)+VLOOKUP(BY15,プルダウンリスト!$C$9:$D$12,2,FALSE)))</f>
        <v/>
      </c>
      <c r="CC15" s="15"/>
      <c r="CD15" s="28"/>
      <c r="CE15" s="15"/>
      <c r="CF15" s="16"/>
      <c r="CG15" s="27" t="str">
        <f>IF(CF15="","",(VLOOKUP(CE15,プルダウンリスト!$A$9:$B$11,2,FALSE)+VLOOKUP(CF15,プルダウンリスト!$C$9:$D$12,2,FALSE))-(VLOOKUP(CC15,プルダウンリスト!$A$9:$B$11,2,FALSE)+VLOOKUP(CD15,プルダウンリスト!$C$9:$D$12,2,FALSE)))</f>
        <v/>
      </c>
      <c r="CH15" s="15"/>
      <c r="CI15" s="28"/>
      <c r="CJ15" s="15"/>
      <c r="CK15" s="16"/>
      <c r="CL15" s="27" t="str">
        <f>IF(CK15="","",(VLOOKUP(CJ15,プルダウンリスト!$A$9:$B$11,2,FALSE)+VLOOKUP(CK15,プルダウンリスト!$C$9:$D$12,2,FALSE))-(VLOOKUP(CH15,プルダウンリスト!$A$9:$B$11,2,FALSE)+VLOOKUP(CI15,プルダウンリスト!$C$9:$D$12,2,FALSE)))</f>
        <v/>
      </c>
      <c r="CM15" s="15"/>
      <c r="CN15" s="28"/>
      <c r="CO15" s="15"/>
      <c r="CP15" s="16"/>
      <c r="CQ15" s="27" t="str">
        <f>IF(CP15="","",(VLOOKUP(CO15,プルダウンリスト!$A$9:$B$11,2,FALSE)+VLOOKUP(CP15,プルダウンリスト!$C$9:$D$12,2,FALSE))-(VLOOKUP(CM15,プルダウンリスト!$A$9:$B$11,2,FALSE)+VLOOKUP(CN15,プルダウンリスト!$C$9:$D$12,2,FALSE)))</f>
        <v/>
      </c>
      <c r="CR15" s="15"/>
      <c r="CS15" s="28"/>
      <c r="CT15" s="15"/>
      <c r="CU15" s="16"/>
      <c r="CV15" s="27" t="str">
        <f>IF(CU15="","",(VLOOKUP(CT15,プルダウンリスト!$A$9:$B$11,2,FALSE)+VLOOKUP(CU15,プルダウンリスト!$C$9:$D$12,2,FALSE))-(VLOOKUP(CR15,プルダウンリスト!$A$9:$B$11,2,FALSE)+VLOOKUP(CS15,プルダウンリスト!$C$9:$D$12,2,FALSE)))</f>
        <v/>
      </c>
      <c r="CW15" s="15"/>
      <c r="CX15" s="28"/>
      <c r="CY15" s="15"/>
      <c r="CZ15" s="16"/>
      <c r="DA15" s="27" t="str">
        <f>IF(CZ15="","",(VLOOKUP(CY15,プルダウンリスト!$A$9:$B$11,2,FALSE)+VLOOKUP(CZ15,プルダウンリスト!$C$9:$D$12,2,FALSE))-(VLOOKUP(CW15,プルダウンリスト!$A$9:$B$11,2,FALSE)+VLOOKUP(CX15,プルダウンリスト!$C$9:$D$12,2,FALSE)))</f>
        <v/>
      </c>
      <c r="DB15" s="15"/>
      <c r="DC15" s="28"/>
      <c r="DD15" s="15"/>
      <c r="DE15" s="16"/>
      <c r="DF15" s="27" t="str">
        <f>IF(DE15="","",(VLOOKUP(DD15,プルダウンリスト!$A$9:$B$11,2,FALSE)+VLOOKUP(DE15,プルダウンリスト!$C$9:$D$12,2,FALSE))-(VLOOKUP(DB15,プルダウンリスト!$A$9:$B$11,2,FALSE)+VLOOKUP(DC15,プルダウンリスト!$C$9:$D$12,2,FALSE)))</f>
        <v/>
      </c>
      <c r="DG15" s="15"/>
      <c r="DH15" s="28"/>
      <c r="DI15" s="15"/>
      <c r="DJ15" s="16"/>
      <c r="DK15" s="27" t="str">
        <f>IF(DJ15="","",(VLOOKUP(DI15,プルダウンリスト!$A$9:$B$11,2,FALSE)+VLOOKUP(DJ15,プルダウンリスト!$C$9:$D$12,2,FALSE))-(VLOOKUP(DG15,プルダウンリスト!$A$9:$B$11,2,FALSE)+VLOOKUP(DH15,プルダウンリスト!$C$9:$D$12,2,FALSE)))</f>
        <v/>
      </c>
      <c r="DL15" s="15"/>
      <c r="DM15" s="28"/>
      <c r="DN15" s="15"/>
      <c r="DO15" s="16"/>
      <c r="DP15" s="27" t="str">
        <f>IF(DO15="","",(VLOOKUP(DN15,プルダウンリスト!$A$9:$B$11,2,FALSE)+VLOOKUP(DO15,プルダウンリスト!$C$9:$D$12,2,FALSE))-(VLOOKUP(DL15,プルダウンリスト!$A$9:$B$11,2,FALSE)+VLOOKUP(DM15,プルダウンリスト!$C$9:$D$12,2,FALSE)))</f>
        <v/>
      </c>
      <c r="DT15" s="85">
        <f>IF($H15="","",((COUNTIFS(H15,プルダウンリスト!$A$2,I15,プルダウンリスト!$A$3)+COUNTIFS(M15,プルダウンリスト!$A$2,N15,プルダウンリスト!$A$3)+COUNTIFS(R15,プルダウンリスト!$A$2,S15,プルダウンリスト!$A$3)+COUNTIFS(W15,プルダウンリスト!$A$2,X15,プルダウンリスト!$A$3)+COUNTIFS(AB15,プルダウンリスト!$A$2,AC15,プルダウンリスト!$A$3)+COUNTIFS(AG15,プルダウンリスト!$A$2,AH15,プルダウンリスト!$A$3)+COUNTIFS(AL15,プルダウンリスト!$A$2,AM15,プルダウンリスト!$A$3)+COUNTIFS(AQ15,プルダウンリスト!$A$2,AR15,プルダウンリスト!$A$3)+COUNTIFS(AV15,プルダウンリスト!$A$2,AW15,プルダウンリスト!$A$3)+COUNTIFS(BA15,プルダウンリスト!$A$2,BB15,プルダウンリスト!$A$3)+COUNTIFS(BF15,プルダウンリスト!$A$2,BG15,プルダウンリスト!$A$3)+COUNTIFS(BK15,プルダウンリスト!$A$2,BL15,プルダウンリスト!$A$3)+COUNTIFS(BP15,プルダウンリスト!$A$2,BQ15,プルダウンリスト!$A$3)+COUNTIFS(BU15,プルダウンリスト!$A$2,BV15,プルダウンリスト!$A$3)+COUNTIFS(BZ15,プルダウンリスト!$A$2,CA15,プルダウンリスト!$A$3)+COUNTIFS(CE15,プルダウンリスト!$A$2,CF15,プルダウンリスト!$A$3)+COUNTIFS(CJ15,プルダウンリスト!$A$2,CK15,プルダウンリスト!$A$3)+COUNTIFS(CO15,プルダウンリスト!$A$2,CP15,プルダウンリスト!$A$3)+COUNTIFS(CT15,プルダウンリスト!$A$2,CU15,プルダウンリスト!$A$3)+COUNTIFS(CY15,プルダウンリスト!$A$2,CZ15,プルダウンリスト!$A$3)+COUNTIFS(DD15,プルダウンリスト!$A$2,DE15,プルダウンリスト!$A$3)+COUNTIFS(DI15,プルダウンリスト!$A$2,DJ15,プルダウンリスト!$A$3)+COUNTIFS(DN15,プルダウンリスト!$A$2,DO15,プルダウンリスト!$A$3))/COUNTA(H15,M15,R15,W15,AB15,AG15,AL15,AQ15,AV15,BA15,BF15,BK15,BP15,BU15,BZ15,CE15,CJ15,CO15,CT15,CY15,DD15,DI15,DN15)))</f>
        <v>0.66666666666666663</v>
      </c>
      <c r="DU15" s="84">
        <f t="shared" si="0"/>
        <v>87.777777777777771</v>
      </c>
    </row>
    <row r="16" spans="1:125" ht="40.5" customHeight="1" x14ac:dyDescent="0.2">
      <c r="A16" s="148"/>
      <c r="B16" s="151"/>
      <c r="C16" s="155"/>
      <c r="D16" s="68" t="s">
        <v>22</v>
      </c>
      <c r="E16" s="70" t="s">
        <v>8</v>
      </c>
      <c r="F16" s="15" t="s">
        <v>54</v>
      </c>
      <c r="G16" s="16" t="s">
        <v>53</v>
      </c>
      <c r="H16" s="15" t="s">
        <v>54</v>
      </c>
      <c r="I16" s="16" t="s">
        <v>53</v>
      </c>
      <c r="J16" s="27">
        <f>IF(I16="","",(VLOOKUP(H16,プルダウンリスト!$A$9:$B$11,2,FALSE)+VLOOKUP(I16,プルダウンリスト!$C$9:$D$12,2,FALSE))-(VLOOKUP(F16,プルダウンリスト!$A$9:$B$11,2,FALSE)+VLOOKUP(G16,プルダウンリスト!$C$9:$D$12,2,FALSE)))</f>
        <v>0</v>
      </c>
      <c r="K16" s="15" t="s">
        <v>63</v>
      </c>
      <c r="L16" s="16" t="s">
        <v>55</v>
      </c>
      <c r="M16" s="15" t="s">
        <v>63</v>
      </c>
      <c r="N16" s="16" t="s">
        <v>55</v>
      </c>
      <c r="O16" s="27">
        <f>IF(N16="","",(VLOOKUP(M16,プルダウンリスト!$A$9:$B$11,2,FALSE)+VLOOKUP(N16,プルダウンリスト!$C$9:$D$12,2,FALSE))-(VLOOKUP(K16,プルダウンリスト!$A$9:$B$11,2,FALSE)+VLOOKUP(L16,プルダウンリスト!$C$9:$D$12,2,FALSE)))</f>
        <v>0</v>
      </c>
      <c r="P16" s="15" t="s">
        <v>63</v>
      </c>
      <c r="Q16" s="16" t="s">
        <v>55</v>
      </c>
      <c r="R16" s="15" t="s">
        <v>63</v>
      </c>
      <c r="S16" s="16" t="s">
        <v>55</v>
      </c>
      <c r="T16" s="27">
        <f>IF(S16="","",(VLOOKUP(R16,プルダウンリスト!$A$9:$B$11,2,FALSE)+VLOOKUP(S16,プルダウンリスト!$C$9:$D$12,2,FALSE))-(VLOOKUP(P16,プルダウンリスト!$A$9:$B$11,2,FALSE)+VLOOKUP(Q16,プルダウンリスト!$C$9:$D$12,2,FALSE)))</f>
        <v>0</v>
      </c>
      <c r="U16" s="15" t="s">
        <v>54</v>
      </c>
      <c r="V16" s="16" t="s">
        <v>53</v>
      </c>
      <c r="W16" s="15" t="s">
        <v>54</v>
      </c>
      <c r="X16" s="16" t="s">
        <v>53</v>
      </c>
      <c r="Y16" s="27">
        <f>IF(X16="","",(VLOOKUP(W16,プルダウンリスト!$A$9:$B$11,2,FALSE)+VLOOKUP(X16,プルダウンリスト!$C$9:$D$12,2,FALSE))-(VLOOKUP(U16,プルダウンリスト!$A$9:$B$11,2,FALSE)+VLOOKUP(V16,プルダウンリスト!$C$9:$D$12,2,FALSE)))</f>
        <v>0</v>
      </c>
      <c r="Z16" s="15" t="s">
        <v>63</v>
      </c>
      <c r="AA16" s="16" t="s">
        <v>55</v>
      </c>
      <c r="AB16" s="15" t="s">
        <v>63</v>
      </c>
      <c r="AC16" s="16" t="s">
        <v>55</v>
      </c>
      <c r="AD16" s="27">
        <f>IF(AC16="","",(VLOOKUP(AB16,プルダウンリスト!$A$9:$B$11,2,FALSE)+VLOOKUP(AC16,プルダウンリスト!$C$9:$D$12,2,FALSE))-(VLOOKUP(Z16,プルダウンリスト!$A$9:$B$11,2,FALSE)+VLOOKUP(AA16,プルダウンリスト!$C$9:$D$12,2,FALSE)))</f>
        <v>0</v>
      </c>
      <c r="AE16" s="15" t="s">
        <v>63</v>
      </c>
      <c r="AF16" s="28" t="s">
        <v>55</v>
      </c>
      <c r="AG16" s="15" t="s">
        <v>63</v>
      </c>
      <c r="AH16" s="16" t="s">
        <v>55</v>
      </c>
      <c r="AI16" s="100">
        <f>IF(AH16="","",(VLOOKUP(AG16,プルダウンリスト!$A$9:$B$11,2,FALSE)+VLOOKUP(AH16,プルダウンリスト!$C$9:$D$12,2,FALSE))-(VLOOKUP(AE16,プルダウンリスト!$A$9:$B$11,2,FALSE)+VLOOKUP(AF16,プルダウンリスト!$C$9:$D$12,2,FALSE)))</f>
        <v>0</v>
      </c>
      <c r="AJ16" s="15" t="s">
        <v>63</v>
      </c>
      <c r="AK16" s="28" t="s">
        <v>55</v>
      </c>
      <c r="AL16" s="15" t="s">
        <v>63</v>
      </c>
      <c r="AM16" s="16" t="s">
        <v>55</v>
      </c>
      <c r="AN16" s="100">
        <f>IF(AM16="","",(VLOOKUP(AL16,プルダウンリスト!$A$9:$B$11,2,FALSE)+VLOOKUP(AM16,プルダウンリスト!$C$9:$D$12,2,FALSE))-(VLOOKUP(AJ16,プルダウンリスト!$A$9:$B$11,2,FALSE)+VLOOKUP(AK16,プルダウンリスト!$C$9:$D$12,2,FALSE)))</f>
        <v>0</v>
      </c>
      <c r="AO16" s="15" t="s">
        <v>54</v>
      </c>
      <c r="AP16" s="28" t="s">
        <v>55</v>
      </c>
      <c r="AQ16" s="15" t="s">
        <v>54</v>
      </c>
      <c r="AR16" s="16" t="s">
        <v>55</v>
      </c>
      <c r="AS16" s="100">
        <f>IF(AR16="","",(VLOOKUP(AQ16,プルダウンリスト!$A$9:$B$11,2,FALSE)+VLOOKUP(AR16,プルダウンリスト!$C$9:$D$12,2,FALSE))-(VLOOKUP(AO16,プルダウンリスト!$A$9:$B$11,2,FALSE)+VLOOKUP(AP16,プルダウンリスト!$C$9:$D$12,2,FALSE)))</f>
        <v>0</v>
      </c>
      <c r="AT16" s="15" t="s">
        <v>54</v>
      </c>
      <c r="AU16" s="28" t="s">
        <v>55</v>
      </c>
      <c r="AV16" s="15" t="s">
        <v>54</v>
      </c>
      <c r="AW16" s="16" t="s">
        <v>55</v>
      </c>
      <c r="AX16" s="100">
        <f>IF(AW16="","",(VLOOKUP(AV16,プルダウンリスト!$A$9:$B$11,2,FALSE)+VLOOKUP(AW16,プルダウンリスト!$C$9:$D$12,2,FALSE))-(VLOOKUP(AT16,プルダウンリスト!$A$9:$B$11,2,FALSE)+VLOOKUP(AU16,プルダウンリスト!$C$9:$D$12,2,FALSE)))</f>
        <v>0</v>
      </c>
      <c r="AY16" s="15" t="s">
        <v>54</v>
      </c>
      <c r="AZ16" s="28" t="s">
        <v>55</v>
      </c>
      <c r="BA16" s="15" t="s">
        <v>54</v>
      </c>
      <c r="BB16" s="28" t="s">
        <v>55</v>
      </c>
      <c r="BC16" s="100">
        <f>IF(BB16="","",(VLOOKUP(BA16,プルダウンリスト!$A$9:$B$11,2,FALSE)+VLOOKUP(BB16,プルダウンリスト!$C$9:$D$12,2,FALSE))-(VLOOKUP(AY16,プルダウンリスト!$A$9:$B$11,2,FALSE)+VLOOKUP(AZ16,プルダウンリスト!$C$9:$D$12,2,FALSE)))</f>
        <v>0</v>
      </c>
      <c r="BD16" s="15" t="s">
        <v>63</v>
      </c>
      <c r="BE16" s="28" t="s">
        <v>55</v>
      </c>
      <c r="BF16" s="15" t="s">
        <v>63</v>
      </c>
      <c r="BG16" s="28" t="s">
        <v>55</v>
      </c>
      <c r="BH16" s="27">
        <f>IF(BG16="","",(VLOOKUP(BF16,プルダウンリスト!$A$9:$B$11,2,FALSE)+VLOOKUP(BG16,プルダウンリスト!$C$9:$D$12,2,FALSE))-(VLOOKUP(BD16,プルダウンリスト!$A$9:$B$11,2,FALSE)+VLOOKUP(BE16,プルダウンリスト!$C$9:$D$12,2,FALSE)))</f>
        <v>0</v>
      </c>
      <c r="BI16" s="15" t="s">
        <v>63</v>
      </c>
      <c r="BJ16" s="28" t="s">
        <v>55</v>
      </c>
      <c r="BK16" s="15" t="s">
        <v>63</v>
      </c>
      <c r="BL16" s="16" t="s">
        <v>55</v>
      </c>
      <c r="BM16" s="100">
        <f>IF(BL16="","",(VLOOKUP(BK16,プルダウンリスト!$A$9:$B$11,2,FALSE)+VLOOKUP(BL16,プルダウンリスト!$C$9:$D$12,2,FALSE))-(VLOOKUP(BI16,プルダウンリスト!$A$9:$B$11,2,FALSE)+VLOOKUP(BJ16,プルダウンリスト!$C$9:$D$12,2,FALSE)))</f>
        <v>0</v>
      </c>
      <c r="BN16" s="15"/>
      <c r="BO16" s="28"/>
      <c r="BP16" s="15"/>
      <c r="BQ16" s="16"/>
      <c r="BR16" s="27" t="str">
        <f>IF(BQ16="","",(VLOOKUP(BP16,プルダウンリスト!$A$9:$B$11,2,FALSE)+VLOOKUP(BQ16,プルダウンリスト!$C$9:$D$12,2,FALSE))-(VLOOKUP(BN16,プルダウンリスト!$A$9:$B$11,2,FALSE)+VLOOKUP(BO16,プルダウンリスト!$C$9:$D$12,2,FALSE)))</f>
        <v/>
      </c>
      <c r="BS16" s="15"/>
      <c r="BT16" s="28"/>
      <c r="BU16" s="15"/>
      <c r="BV16" s="16"/>
      <c r="BW16" s="27" t="str">
        <f>IF(BV16="","",(VLOOKUP(BU16,プルダウンリスト!$A$9:$B$11,2,FALSE)+VLOOKUP(BV16,プルダウンリスト!$C$9:$D$12,2,FALSE))-(VLOOKUP(BS16,プルダウンリスト!$A$9:$B$11,2,FALSE)+VLOOKUP(BT16,プルダウンリスト!$C$9:$D$12,2,FALSE)))</f>
        <v/>
      </c>
      <c r="BX16" s="15"/>
      <c r="BY16" s="28"/>
      <c r="BZ16" s="15"/>
      <c r="CA16" s="16"/>
      <c r="CB16" s="27" t="str">
        <f>IF(CA16="","",(VLOOKUP(BZ16,プルダウンリスト!$A$9:$B$11,2,FALSE)+VLOOKUP(CA16,プルダウンリスト!$C$9:$D$12,2,FALSE))-(VLOOKUP(BX16,プルダウンリスト!$A$9:$B$11,2,FALSE)+VLOOKUP(BY16,プルダウンリスト!$C$9:$D$12,2,FALSE)))</f>
        <v/>
      </c>
      <c r="CC16" s="15"/>
      <c r="CD16" s="28"/>
      <c r="CE16" s="15"/>
      <c r="CF16" s="16"/>
      <c r="CG16" s="27" t="str">
        <f>IF(CF16="","",(VLOOKUP(CE16,プルダウンリスト!$A$9:$B$11,2,FALSE)+VLOOKUP(CF16,プルダウンリスト!$C$9:$D$12,2,FALSE))-(VLOOKUP(CC16,プルダウンリスト!$A$9:$B$11,2,FALSE)+VLOOKUP(CD16,プルダウンリスト!$C$9:$D$12,2,FALSE)))</f>
        <v/>
      </c>
      <c r="CH16" s="15"/>
      <c r="CI16" s="28"/>
      <c r="CJ16" s="15"/>
      <c r="CK16" s="16"/>
      <c r="CL16" s="27" t="str">
        <f>IF(CK16="","",(VLOOKUP(CJ16,プルダウンリスト!$A$9:$B$11,2,FALSE)+VLOOKUP(CK16,プルダウンリスト!$C$9:$D$12,2,FALSE))-(VLOOKUP(CH16,プルダウンリスト!$A$9:$B$11,2,FALSE)+VLOOKUP(CI16,プルダウンリスト!$C$9:$D$12,2,FALSE)))</f>
        <v/>
      </c>
      <c r="CM16" s="15"/>
      <c r="CN16" s="28"/>
      <c r="CO16" s="15"/>
      <c r="CP16" s="16"/>
      <c r="CQ16" s="27" t="str">
        <f>IF(CP16="","",(VLOOKUP(CO16,プルダウンリスト!$A$9:$B$11,2,FALSE)+VLOOKUP(CP16,プルダウンリスト!$C$9:$D$12,2,FALSE))-(VLOOKUP(CM16,プルダウンリスト!$A$9:$B$11,2,FALSE)+VLOOKUP(CN16,プルダウンリスト!$C$9:$D$12,2,FALSE)))</f>
        <v/>
      </c>
      <c r="CR16" s="15"/>
      <c r="CS16" s="28"/>
      <c r="CT16" s="15"/>
      <c r="CU16" s="16"/>
      <c r="CV16" s="27" t="str">
        <f>IF(CU16="","",(VLOOKUP(CT16,プルダウンリスト!$A$9:$B$11,2,FALSE)+VLOOKUP(CU16,プルダウンリスト!$C$9:$D$12,2,FALSE))-(VLOOKUP(CR16,プルダウンリスト!$A$9:$B$11,2,FALSE)+VLOOKUP(CS16,プルダウンリスト!$C$9:$D$12,2,FALSE)))</f>
        <v/>
      </c>
      <c r="CW16" s="15"/>
      <c r="CX16" s="28"/>
      <c r="CY16" s="15"/>
      <c r="CZ16" s="16"/>
      <c r="DA16" s="27" t="str">
        <f>IF(CZ16="","",(VLOOKUP(CY16,プルダウンリスト!$A$9:$B$11,2,FALSE)+VLOOKUP(CZ16,プルダウンリスト!$C$9:$D$12,2,FALSE))-(VLOOKUP(CW16,プルダウンリスト!$A$9:$B$11,2,FALSE)+VLOOKUP(CX16,プルダウンリスト!$C$9:$D$12,2,FALSE)))</f>
        <v/>
      </c>
      <c r="DB16" s="15"/>
      <c r="DC16" s="28"/>
      <c r="DD16" s="15"/>
      <c r="DE16" s="16"/>
      <c r="DF16" s="27" t="str">
        <f>IF(DE16="","",(VLOOKUP(DD16,プルダウンリスト!$A$9:$B$11,2,FALSE)+VLOOKUP(DE16,プルダウンリスト!$C$9:$D$12,2,FALSE))-(VLOOKUP(DB16,プルダウンリスト!$A$9:$B$11,2,FALSE)+VLOOKUP(DC16,プルダウンリスト!$C$9:$D$12,2,FALSE)))</f>
        <v/>
      </c>
      <c r="DG16" s="15"/>
      <c r="DH16" s="28"/>
      <c r="DI16" s="15"/>
      <c r="DJ16" s="16"/>
      <c r="DK16" s="27" t="str">
        <f>IF(DJ16="","",(VLOOKUP(DI16,プルダウンリスト!$A$9:$B$11,2,FALSE)+VLOOKUP(DJ16,プルダウンリスト!$C$9:$D$12,2,FALSE))-(VLOOKUP(DG16,プルダウンリスト!$A$9:$B$11,2,FALSE)+VLOOKUP(DH16,プルダウンリスト!$C$9:$D$12,2,FALSE)))</f>
        <v/>
      </c>
      <c r="DL16" s="15"/>
      <c r="DM16" s="28"/>
      <c r="DN16" s="15"/>
      <c r="DO16" s="16"/>
      <c r="DP16" s="27" t="str">
        <f>IF(DO16="","",(VLOOKUP(DN16,プルダウンリスト!$A$9:$B$11,2,FALSE)+VLOOKUP(DO16,プルダウンリスト!$C$9:$D$12,2,FALSE))-(VLOOKUP(DL16,プルダウンリスト!$A$9:$B$11,2,FALSE)+VLOOKUP(DM16,プルダウンリスト!$C$9:$D$12,2,FALSE)))</f>
        <v/>
      </c>
      <c r="DT16" s="85">
        <f>IF($H16="","",((COUNTIFS(H16,プルダウンリスト!$A$2,I16,プルダウンリスト!$A$3)+COUNTIFS(M16,プルダウンリスト!$A$2,N16,プルダウンリスト!$A$3)+COUNTIFS(R16,プルダウンリスト!$A$2,S16,プルダウンリスト!$A$3)+COUNTIFS(W16,プルダウンリスト!$A$2,X16,プルダウンリスト!$A$3)+COUNTIFS(AB16,プルダウンリスト!$A$2,AC16,プルダウンリスト!$A$3)+COUNTIFS(AG16,プルダウンリスト!$A$2,AH16,プルダウンリスト!$A$3)+COUNTIFS(AL16,プルダウンリスト!$A$2,AM16,プルダウンリスト!$A$3)+COUNTIFS(AQ16,プルダウンリスト!$A$2,AR16,プルダウンリスト!$A$3)+COUNTIFS(AV16,プルダウンリスト!$A$2,AW16,プルダウンリスト!$A$3)+COUNTIFS(BA16,プルダウンリスト!$A$2,BB16,プルダウンリスト!$A$3)+COUNTIFS(BF16,プルダウンリスト!$A$2,BG16,プルダウンリスト!$A$3)+COUNTIFS(BK16,プルダウンリスト!$A$2,BL16,プルダウンリスト!$A$3)+COUNTIFS(BP16,プルダウンリスト!$A$2,BQ16,プルダウンリスト!$A$3)+COUNTIFS(BU16,プルダウンリスト!$A$2,BV16,プルダウンリスト!$A$3)+COUNTIFS(BZ16,プルダウンリスト!$A$2,CA16,プルダウンリスト!$A$3)+COUNTIFS(CE16,プルダウンリスト!$A$2,CF16,プルダウンリスト!$A$3)+COUNTIFS(CJ16,プルダウンリスト!$A$2,CK16,プルダウンリスト!$A$3)+COUNTIFS(CO16,プルダウンリスト!$A$2,CP16,プルダウンリスト!$A$3)+COUNTIFS(CT16,プルダウンリスト!$A$2,CU16,プルダウンリスト!$A$3)+COUNTIFS(CY16,プルダウンリスト!$A$2,CZ16,プルダウンリスト!$A$3)+COUNTIFS(DD16,プルダウンリスト!$A$2,DE16,プルダウンリスト!$A$3)+COUNTIFS(DI16,プルダウンリスト!$A$2,DJ16,プルダウンリスト!$A$3)+COUNTIFS(DN16,プルダウンリスト!$A$2,DO16,プルダウンリスト!$A$3))/COUNTA(H16,M16,R16,W16,AB16,AG16,AL16,AQ16,AV16,BA16,BF16,BK16,BP16,BU16,BZ16,CE16,CJ16,CO16,CT16,CY16,DD16,DI16,DN16)))</f>
        <v>0.16666666666666666</v>
      </c>
      <c r="DU16" s="84">
        <f t="shared" si="0"/>
        <v>64.444444444444443</v>
      </c>
    </row>
    <row r="17" spans="1:125" ht="27" customHeight="1" x14ac:dyDescent="0.2">
      <c r="A17" s="148"/>
      <c r="B17" s="151"/>
      <c r="C17" s="156" t="s">
        <v>29</v>
      </c>
      <c r="D17" s="137" t="s">
        <v>16</v>
      </c>
      <c r="E17" s="67" t="s">
        <v>30</v>
      </c>
      <c r="F17" s="15" t="s">
        <v>54</v>
      </c>
      <c r="G17" s="16" t="s">
        <v>53</v>
      </c>
      <c r="H17" s="15" t="s">
        <v>54</v>
      </c>
      <c r="I17" s="16" t="s">
        <v>53</v>
      </c>
      <c r="J17" s="27">
        <f>IF(I17="","",(VLOOKUP(H17,プルダウンリスト!$A$9:$B$11,2,FALSE)+VLOOKUP(I17,プルダウンリスト!$C$9:$D$12,2,FALSE))-(VLOOKUP(F17,プルダウンリスト!$A$9:$B$11,2,FALSE)+VLOOKUP(G17,プルダウンリスト!$C$9:$D$12,2,FALSE)))</f>
        <v>0</v>
      </c>
      <c r="K17" s="15" t="s">
        <v>54</v>
      </c>
      <c r="L17" s="16" t="s">
        <v>53</v>
      </c>
      <c r="M17" s="15" t="s">
        <v>54</v>
      </c>
      <c r="N17" s="16" t="s">
        <v>53</v>
      </c>
      <c r="O17" s="27">
        <f>IF(N17="","",(VLOOKUP(M17,プルダウンリスト!$A$9:$B$11,2,FALSE)+VLOOKUP(N17,プルダウンリスト!$C$9:$D$12,2,FALSE))-(VLOOKUP(K17,プルダウンリスト!$A$9:$B$11,2,FALSE)+VLOOKUP(L17,プルダウンリスト!$C$9:$D$12,2,FALSE)))</f>
        <v>0</v>
      </c>
      <c r="P17" s="15" t="s">
        <v>54</v>
      </c>
      <c r="Q17" s="16" t="s">
        <v>55</v>
      </c>
      <c r="R17" s="15" t="s">
        <v>54</v>
      </c>
      <c r="S17" s="16" t="s">
        <v>55</v>
      </c>
      <c r="T17" s="27">
        <f>IF(S17="","",(VLOOKUP(R17,プルダウンリスト!$A$9:$B$11,2,FALSE)+VLOOKUP(S17,プルダウンリスト!$C$9:$D$12,2,FALSE))-(VLOOKUP(P17,プルダウンリスト!$A$9:$B$11,2,FALSE)+VLOOKUP(Q17,プルダウンリスト!$C$9:$D$12,2,FALSE)))</f>
        <v>0</v>
      </c>
      <c r="U17" s="15" t="s">
        <v>54</v>
      </c>
      <c r="V17" s="16" t="s">
        <v>53</v>
      </c>
      <c r="W17" s="15" t="s">
        <v>54</v>
      </c>
      <c r="X17" s="16" t="s">
        <v>53</v>
      </c>
      <c r="Y17" s="27">
        <f>IF(X17="","",(VLOOKUP(W17,プルダウンリスト!$A$9:$B$11,2,FALSE)+VLOOKUP(X17,プルダウンリスト!$C$9:$D$12,2,FALSE))-(VLOOKUP(U17,プルダウンリスト!$A$9:$B$11,2,FALSE)+VLOOKUP(V17,プルダウンリスト!$C$9:$D$12,2,FALSE)))</f>
        <v>0</v>
      </c>
      <c r="Z17" s="15" t="s">
        <v>63</v>
      </c>
      <c r="AA17" s="16" t="s">
        <v>55</v>
      </c>
      <c r="AB17" s="15" t="s">
        <v>63</v>
      </c>
      <c r="AC17" s="16" t="s">
        <v>55</v>
      </c>
      <c r="AD17" s="27">
        <f>IF(AC17="","",(VLOOKUP(AB17,プルダウンリスト!$A$9:$B$11,2,FALSE)+VLOOKUP(AC17,プルダウンリスト!$C$9:$D$12,2,FALSE))-(VLOOKUP(Z17,プルダウンリスト!$A$9:$B$11,2,FALSE)+VLOOKUP(AA17,プルダウンリスト!$C$9:$D$12,2,FALSE)))</f>
        <v>0</v>
      </c>
      <c r="AE17" s="15" t="s">
        <v>54</v>
      </c>
      <c r="AF17" s="28" t="s">
        <v>53</v>
      </c>
      <c r="AG17" s="15" t="s">
        <v>54</v>
      </c>
      <c r="AH17" s="16" t="s">
        <v>53</v>
      </c>
      <c r="AI17" s="100">
        <f>IF(AH17="","",(VLOOKUP(AG17,プルダウンリスト!$A$9:$B$11,2,FALSE)+VLOOKUP(AH17,プルダウンリスト!$C$9:$D$12,2,FALSE))-(VLOOKUP(AE17,プルダウンリスト!$A$9:$B$11,2,FALSE)+VLOOKUP(AF17,プルダウンリスト!$C$9:$D$12,2,FALSE)))</f>
        <v>0</v>
      </c>
      <c r="AJ17" s="15" t="s">
        <v>63</v>
      </c>
      <c r="AK17" s="28" t="s">
        <v>55</v>
      </c>
      <c r="AL17" s="15" t="s">
        <v>63</v>
      </c>
      <c r="AM17" s="16" t="s">
        <v>55</v>
      </c>
      <c r="AN17" s="100">
        <f>IF(AM17="","",(VLOOKUP(AL17,プルダウンリスト!$A$9:$B$11,2,FALSE)+VLOOKUP(AM17,プルダウンリスト!$C$9:$D$12,2,FALSE))-(VLOOKUP(AJ17,プルダウンリスト!$A$9:$B$11,2,FALSE)+VLOOKUP(AK17,プルダウンリスト!$C$9:$D$12,2,FALSE)))</f>
        <v>0</v>
      </c>
      <c r="AO17" s="15" t="s">
        <v>54</v>
      </c>
      <c r="AP17" s="28" t="s">
        <v>53</v>
      </c>
      <c r="AQ17" s="15" t="s">
        <v>54</v>
      </c>
      <c r="AR17" s="16" t="s">
        <v>53</v>
      </c>
      <c r="AS17" s="100">
        <f>IF(AR17="","",(VLOOKUP(AQ17,プルダウンリスト!$A$9:$B$11,2,FALSE)+VLOOKUP(AR17,プルダウンリスト!$C$9:$D$12,2,FALSE))-(VLOOKUP(AO17,プルダウンリスト!$A$9:$B$11,2,FALSE)+VLOOKUP(AP17,プルダウンリスト!$C$9:$D$12,2,FALSE)))</f>
        <v>0</v>
      </c>
      <c r="AT17" s="15" t="s">
        <v>54</v>
      </c>
      <c r="AU17" s="28" t="s">
        <v>53</v>
      </c>
      <c r="AV17" s="15" t="s">
        <v>54</v>
      </c>
      <c r="AW17" s="16" t="s">
        <v>53</v>
      </c>
      <c r="AX17" s="100">
        <f>IF(AW17="","",(VLOOKUP(AV17,プルダウンリスト!$A$9:$B$11,2,FALSE)+VLOOKUP(AW17,プルダウンリスト!$C$9:$D$12,2,FALSE))-(VLOOKUP(AT17,プルダウンリスト!$A$9:$B$11,2,FALSE)+VLOOKUP(AU17,プルダウンリスト!$C$9:$D$12,2,FALSE)))</f>
        <v>0</v>
      </c>
      <c r="AY17" s="15" t="s">
        <v>54</v>
      </c>
      <c r="AZ17" s="28" t="s">
        <v>53</v>
      </c>
      <c r="BA17" s="15" t="s">
        <v>54</v>
      </c>
      <c r="BB17" s="28" t="s">
        <v>53</v>
      </c>
      <c r="BC17" s="100">
        <f>IF(BB17="","",(VLOOKUP(BA17,プルダウンリスト!$A$9:$B$11,2,FALSE)+VLOOKUP(BB17,プルダウンリスト!$C$9:$D$12,2,FALSE))-(VLOOKUP(AY17,プルダウンリスト!$A$9:$B$11,2,FALSE)+VLOOKUP(AZ17,プルダウンリスト!$C$9:$D$12,2,FALSE)))</f>
        <v>0</v>
      </c>
      <c r="BD17" s="15" t="s">
        <v>54</v>
      </c>
      <c r="BE17" s="28" t="s">
        <v>55</v>
      </c>
      <c r="BF17" s="15" t="s">
        <v>54</v>
      </c>
      <c r="BG17" s="28" t="s">
        <v>55</v>
      </c>
      <c r="BH17" s="27">
        <f>IF(BG17="","",(VLOOKUP(BF17,プルダウンリスト!$A$9:$B$11,2,FALSE)+VLOOKUP(BG17,プルダウンリスト!$C$9:$D$12,2,FALSE))-(VLOOKUP(BD17,プルダウンリスト!$A$9:$B$11,2,FALSE)+VLOOKUP(BE17,プルダウンリスト!$C$9:$D$12,2,FALSE)))</f>
        <v>0</v>
      </c>
      <c r="BI17" s="15" t="s">
        <v>54</v>
      </c>
      <c r="BJ17" s="28" t="s">
        <v>55</v>
      </c>
      <c r="BK17" s="15" t="s">
        <v>54</v>
      </c>
      <c r="BL17" s="16" t="s">
        <v>55</v>
      </c>
      <c r="BM17" s="100">
        <f>IF(BL17="","",(VLOOKUP(BK17,プルダウンリスト!$A$9:$B$11,2,FALSE)+VLOOKUP(BL17,プルダウンリスト!$C$9:$D$12,2,FALSE))-(VLOOKUP(BI17,プルダウンリスト!$A$9:$B$11,2,FALSE)+VLOOKUP(BJ17,プルダウンリスト!$C$9:$D$12,2,FALSE)))</f>
        <v>0</v>
      </c>
      <c r="BN17" s="15"/>
      <c r="BO17" s="28"/>
      <c r="BP17" s="15"/>
      <c r="BQ17" s="16"/>
      <c r="BR17" s="27" t="str">
        <f>IF(BQ17="","",(VLOOKUP(BP17,プルダウンリスト!$A$9:$B$11,2,FALSE)+VLOOKUP(BQ17,プルダウンリスト!$C$9:$D$12,2,FALSE))-(VLOOKUP(BN17,プルダウンリスト!$A$9:$B$11,2,FALSE)+VLOOKUP(BO17,プルダウンリスト!$C$9:$D$12,2,FALSE)))</f>
        <v/>
      </c>
      <c r="BS17" s="15"/>
      <c r="BT17" s="28"/>
      <c r="BU17" s="15"/>
      <c r="BV17" s="16"/>
      <c r="BW17" s="27" t="str">
        <f>IF(BV17="","",(VLOOKUP(BU17,プルダウンリスト!$A$9:$B$11,2,FALSE)+VLOOKUP(BV17,プルダウンリスト!$C$9:$D$12,2,FALSE))-(VLOOKUP(BS17,プルダウンリスト!$A$9:$B$11,2,FALSE)+VLOOKUP(BT17,プルダウンリスト!$C$9:$D$12,2,FALSE)))</f>
        <v/>
      </c>
      <c r="BX17" s="15"/>
      <c r="BY17" s="28"/>
      <c r="BZ17" s="15"/>
      <c r="CA17" s="16"/>
      <c r="CB17" s="27" t="str">
        <f>IF(CA17="","",(VLOOKUP(BZ17,プルダウンリスト!$A$9:$B$11,2,FALSE)+VLOOKUP(CA17,プルダウンリスト!$C$9:$D$12,2,FALSE))-(VLOOKUP(BX17,プルダウンリスト!$A$9:$B$11,2,FALSE)+VLOOKUP(BY17,プルダウンリスト!$C$9:$D$12,2,FALSE)))</f>
        <v/>
      </c>
      <c r="CC17" s="15"/>
      <c r="CD17" s="28"/>
      <c r="CE17" s="15"/>
      <c r="CF17" s="16"/>
      <c r="CG17" s="27" t="str">
        <f>IF(CF17="","",(VLOOKUP(CE17,プルダウンリスト!$A$9:$B$11,2,FALSE)+VLOOKUP(CF17,プルダウンリスト!$C$9:$D$12,2,FALSE))-(VLOOKUP(CC17,プルダウンリスト!$A$9:$B$11,2,FALSE)+VLOOKUP(CD17,プルダウンリスト!$C$9:$D$12,2,FALSE)))</f>
        <v/>
      </c>
      <c r="CH17" s="15"/>
      <c r="CI17" s="28"/>
      <c r="CJ17" s="15"/>
      <c r="CK17" s="16"/>
      <c r="CL17" s="27" t="str">
        <f>IF(CK17="","",(VLOOKUP(CJ17,プルダウンリスト!$A$9:$B$11,2,FALSE)+VLOOKUP(CK17,プルダウンリスト!$C$9:$D$12,2,FALSE))-(VLOOKUP(CH17,プルダウンリスト!$A$9:$B$11,2,FALSE)+VLOOKUP(CI17,プルダウンリスト!$C$9:$D$12,2,FALSE)))</f>
        <v/>
      </c>
      <c r="CM17" s="15"/>
      <c r="CN17" s="28"/>
      <c r="CO17" s="15"/>
      <c r="CP17" s="16"/>
      <c r="CQ17" s="27" t="str">
        <f>IF(CP17="","",(VLOOKUP(CO17,プルダウンリスト!$A$9:$B$11,2,FALSE)+VLOOKUP(CP17,プルダウンリスト!$C$9:$D$12,2,FALSE))-(VLOOKUP(CM17,プルダウンリスト!$A$9:$B$11,2,FALSE)+VLOOKUP(CN17,プルダウンリスト!$C$9:$D$12,2,FALSE)))</f>
        <v/>
      </c>
      <c r="CR17" s="15"/>
      <c r="CS17" s="28"/>
      <c r="CT17" s="15"/>
      <c r="CU17" s="16"/>
      <c r="CV17" s="27" t="str">
        <f>IF(CU17="","",(VLOOKUP(CT17,プルダウンリスト!$A$9:$B$11,2,FALSE)+VLOOKUP(CU17,プルダウンリスト!$C$9:$D$12,2,FALSE))-(VLOOKUP(CR17,プルダウンリスト!$A$9:$B$11,2,FALSE)+VLOOKUP(CS17,プルダウンリスト!$C$9:$D$12,2,FALSE)))</f>
        <v/>
      </c>
      <c r="CW17" s="15"/>
      <c r="CX17" s="28"/>
      <c r="CY17" s="15"/>
      <c r="CZ17" s="16"/>
      <c r="DA17" s="27" t="str">
        <f>IF(CZ17="","",(VLOOKUP(CY17,プルダウンリスト!$A$9:$B$11,2,FALSE)+VLOOKUP(CZ17,プルダウンリスト!$C$9:$D$12,2,FALSE))-(VLOOKUP(CW17,プルダウンリスト!$A$9:$B$11,2,FALSE)+VLOOKUP(CX17,プルダウンリスト!$C$9:$D$12,2,FALSE)))</f>
        <v/>
      </c>
      <c r="DB17" s="15"/>
      <c r="DC17" s="28"/>
      <c r="DD17" s="15"/>
      <c r="DE17" s="16"/>
      <c r="DF17" s="27" t="str">
        <f>IF(DE17="","",(VLOOKUP(DD17,プルダウンリスト!$A$9:$B$11,2,FALSE)+VLOOKUP(DE17,プルダウンリスト!$C$9:$D$12,2,FALSE))-(VLOOKUP(DB17,プルダウンリスト!$A$9:$B$11,2,FALSE)+VLOOKUP(DC17,プルダウンリスト!$C$9:$D$12,2,FALSE)))</f>
        <v/>
      </c>
      <c r="DG17" s="15"/>
      <c r="DH17" s="28"/>
      <c r="DI17" s="15"/>
      <c r="DJ17" s="16"/>
      <c r="DK17" s="27" t="str">
        <f>IF(DJ17="","",(VLOOKUP(DI17,プルダウンリスト!$A$9:$B$11,2,FALSE)+VLOOKUP(DJ17,プルダウンリスト!$C$9:$D$12,2,FALSE))-(VLOOKUP(DG17,プルダウンリスト!$A$9:$B$11,2,FALSE)+VLOOKUP(DH17,プルダウンリスト!$C$9:$D$12,2,FALSE)))</f>
        <v/>
      </c>
      <c r="DL17" s="15"/>
      <c r="DM17" s="28"/>
      <c r="DN17" s="15"/>
      <c r="DO17" s="16"/>
      <c r="DP17" s="27" t="str">
        <f>IF(DO17="","",(VLOOKUP(DN17,プルダウンリスト!$A$9:$B$11,2,FALSE)+VLOOKUP(DO17,プルダウンリスト!$C$9:$D$12,2,FALSE))-(VLOOKUP(DL17,プルダウンリスト!$A$9:$B$11,2,FALSE)+VLOOKUP(DM17,プルダウンリスト!$C$9:$D$12,2,FALSE)))</f>
        <v/>
      </c>
      <c r="DT17" s="85">
        <f>IF($H17="","",((COUNTIFS(H17,プルダウンリスト!$A$2,I17,プルダウンリスト!$A$3)+COUNTIFS(M17,プルダウンリスト!$A$2,N17,プルダウンリスト!$A$3)+COUNTIFS(R17,プルダウンリスト!$A$2,S17,プルダウンリスト!$A$3)+COUNTIFS(W17,プルダウンリスト!$A$2,X17,プルダウンリスト!$A$3)+COUNTIFS(AB17,プルダウンリスト!$A$2,AC17,プルダウンリスト!$A$3)+COUNTIFS(AG17,プルダウンリスト!$A$2,AH17,プルダウンリスト!$A$3)+COUNTIFS(AL17,プルダウンリスト!$A$2,AM17,プルダウンリスト!$A$3)+COUNTIFS(AQ17,プルダウンリスト!$A$2,AR17,プルダウンリスト!$A$3)+COUNTIFS(AV17,プルダウンリスト!$A$2,AW17,プルダウンリスト!$A$3)+COUNTIFS(BA17,プルダウンリスト!$A$2,BB17,プルダウンリスト!$A$3)+COUNTIFS(BF17,プルダウンリスト!$A$2,BG17,プルダウンリスト!$A$3)+COUNTIFS(BK17,プルダウンリスト!$A$2,BL17,プルダウンリスト!$A$3)+COUNTIFS(BP17,プルダウンリスト!$A$2,BQ17,プルダウンリスト!$A$3)+COUNTIFS(BU17,プルダウンリスト!$A$2,BV17,プルダウンリスト!$A$3)+COUNTIFS(BZ17,プルダウンリスト!$A$2,CA17,プルダウンリスト!$A$3)+COUNTIFS(CE17,プルダウンリスト!$A$2,CF17,プルダウンリスト!$A$3)+COUNTIFS(CJ17,プルダウンリスト!$A$2,CK17,プルダウンリスト!$A$3)+COUNTIFS(CO17,プルダウンリスト!$A$2,CP17,プルダウンリスト!$A$3)+COUNTIFS(CT17,プルダウンリスト!$A$2,CU17,プルダウンリスト!$A$3)+COUNTIFS(CY17,プルダウンリスト!$A$2,CZ17,プルダウンリスト!$A$3)+COUNTIFS(DD17,プルダウンリスト!$A$2,DE17,プルダウンリスト!$A$3)+COUNTIFS(DI17,プルダウンリスト!$A$2,DJ17,プルダウンリスト!$A$3)+COUNTIFS(DN17,プルダウンリスト!$A$2,DO17,プルダウンリスト!$A$3))/COUNTA(H17,M17,R17,W17,AB17,AG17,AL17,AQ17,AV17,BA17,BF17,BK17,BP17,BU17,BZ17,CE17,CJ17,CO17,CT17,CY17,DD17,DI17,DN17)))</f>
        <v>0.58333333333333337</v>
      </c>
      <c r="DU17" s="84">
        <f t="shared" si="0"/>
        <v>83.888888888888886</v>
      </c>
    </row>
    <row r="18" spans="1:125" ht="27" customHeight="1" x14ac:dyDescent="0.2">
      <c r="A18" s="148"/>
      <c r="B18" s="151"/>
      <c r="C18" s="156"/>
      <c r="D18" s="137"/>
      <c r="E18" s="67" t="s">
        <v>11</v>
      </c>
      <c r="F18" s="15" t="s">
        <v>54</v>
      </c>
      <c r="G18" s="16" t="s">
        <v>53</v>
      </c>
      <c r="H18" s="15" t="s">
        <v>54</v>
      </c>
      <c r="I18" s="16" t="s">
        <v>53</v>
      </c>
      <c r="J18" s="27">
        <f>IF(I18="","",(VLOOKUP(H18,プルダウンリスト!$A$9:$B$11,2,FALSE)+VLOOKUP(I18,プルダウンリスト!$C$9:$D$12,2,FALSE))-(VLOOKUP(F18,プルダウンリスト!$A$9:$B$11,2,FALSE)+VLOOKUP(G18,プルダウンリスト!$C$9:$D$12,2,FALSE)))</f>
        <v>0</v>
      </c>
      <c r="K18" s="15" t="s">
        <v>54</v>
      </c>
      <c r="L18" s="16" t="s">
        <v>53</v>
      </c>
      <c r="M18" s="15" t="s">
        <v>54</v>
      </c>
      <c r="N18" s="16" t="s">
        <v>53</v>
      </c>
      <c r="O18" s="27">
        <f>IF(N18="","",(VLOOKUP(M18,プルダウンリスト!$A$9:$B$11,2,FALSE)+VLOOKUP(N18,プルダウンリスト!$C$9:$D$12,2,FALSE))-(VLOOKUP(K18,プルダウンリスト!$A$9:$B$11,2,FALSE)+VLOOKUP(L18,プルダウンリスト!$C$9:$D$12,2,FALSE)))</f>
        <v>0</v>
      </c>
      <c r="P18" s="15" t="s">
        <v>54</v>
      </c>
      <c r="Q18" s="16" t="s">
        <v>55</v>
      </c>
      <c r="R18" s="15" t="s">
        <v>54</v>
      </c>
      <c r="S18" s="16" t="s">
        <v>55</v>
      </c>
      <c r="T18" s="27">
        <f>IF(S18="","",(VLOOKUP(R18,プルダウンリスト!$A$9:$B$11,2,FALSE)+VLOOKUP(S18,プルダウンリスト!$C$9:$D$12,2,FALSE))-(VLOOKUP(P18,プルダウンリスト!$A$9:$B$11,2,FALSE)+VLOOKUP(Q18,プルダウンリスト!$C$9:$D$12,2,FALSE)))</f>
        <v>0</v>
      </c>
      <c r="U18" s="15" t="s">
        <v>54</v>
      </c>
      <c r="V18" s="16" t="s">
        <v>53</v>
      </c>
      <c r="W18" s="15" t="s">
        <v>54</v>
      </c>
      <c r="X18" s="16" t="s">
        <v>53</v>
      </c>
      <c r="Y18" s="27">
        <f>IF(X18="","",(VLOOKUP(W18,プルダウンリスト!$A$9:$B$11,2,FALSE)+VLOOKUP(X18,プルダウンリスト!$C$9:$D$12,2,FALSE))-(VLOOKUP(U18,プルダウンリスト!$A$9:$B$11,2,FALSE)+VLOOKUP(V18,プルダウンリスト!$C$9:$D$12,2,FALSE)))</f>
        <v>0</v>
      </c>
      <c r="Z18" s="15" t="s">
        <v>63</v>
      </c>
      <c r="AA18" s="16" t="s">
        <v>55</v>
      </c>
      <c r="AB18" s="15" t="s">
        <v>63</v>
      </c>
      <c r="AC18" s="16" t="s">
        <v>55</v>
      </c>
      <c r="AD18" s="27">
        <f>IF(AC18="","",(VLOOKUP(AB18,プルダウンリスト!$A$9:$B$11,2,FALSE)+VLOOKUP(AC18,プルダウンリスト!$C$9:$D$12,2,FALSE))-(VLOOKUP(Z18,プルダウンリスト!$A$9:$B$11,2,FALSE)+VLOOKUP(AA18,プルダウンリスト!$C$9:$D$12,2,FALSE)))</f>
        <v>0</v>
      </c>
      <c r="AE18" s="15" t="s">
        <v>63</v>
      </c>
      <c r="AF18" s="28" t="s">
        <v>55</v>
      </c>
      <c r="AG18" s="15" t="s">
        <v>63</v>
      </c>
      <c r="AH18" s="16" t="s">
        <v>55</v>
      </c>
      <c r="AI18" s="100">
        <f>IF(AH18="","",(VLOOKUP(AG18,プルダウンリスト!$A$9:$B$11,2,FALSE)+VLOOKUP(AH18,プルダウンリスト!$C$9:$D$12,2,FALSE))-(VLOOKUP(AE18,プルダウンリスト!$A$9:$B$11,2,FALSE)+VLOOKUP(AF18,プルダウンリスト!$C$9:$D$12,2,FALSE)))</f>
        <v>0</v>
      </c>
      <c r="AJ18" s="15" t="s">
        <v>63</v>
      </c>
      <c r="AK18" s="28" t="s">
        <v>55</v>
      </c>
      <c r="AL18" s="15" t="s">
        <v>63</v>
      </c>
      <c r="AM18" s="16" t="s">
        <v>55</v>
      </c>
      <c r="AN18" s="100">
        <f>IF(AM18="","",(VLOOKUP(AL18,プルダウンリスト!$A$9:$B$11,2,FALSE)+VLOOKUP(AM18,プルダウンリスト!$C$9:$D$12,2,FALSE))-(VLOOKUP(AJ18,プルダウンリスト!$A$9:$B$11,2,FALSE)+VLOOKUP(AK18,プルダウンリスト!$C$9:$D$12,2,FALSE)))</f>
        <v>0</v>
      </c>
      <c r="AO18" s="15" t="s">
        <v>54</v>
      </c>
      <c r="AP18" s="28" t="s">
        <v>53</v>
      </c>
      <c r="AQ18" s="15" t="s">
        <v>54</v>
      </c>
      <c r="AR18" s="16" t="s">
        <v>53</v>
      </c>
      <c r="AS18" s="100">
        <f>IF(AR18="","",(VLOOKUP(AQ18,プルダウンリスト!$A$9:$B$11,2,FALSE)+VLOOKUP(AR18,プルダウンリスト!$C$9:$D$12,2,FALSE))-(VLOOKUP(AO18,プルダウンリスト!$A$9:$B$11,2,FALSE)+VLOOKUP(AP18,プルダウンリスト!$C$9:$D$12,2,FALSE)))</f>
        <v>0</v>
      </c>
      <c r="AT18" s="15" t="s">
        <v>54</v>
      </c>
      <c r="AU18" s="28" t="s">
        <v>53</v>
      </c>
      <c r="AV18" s="15" t="s">
        <v>54</v>
      </c>
      <c r="AW18" s="16" t="s">
        <v>53</v>
      </c>
      <c r="AX18" s="100">
        <f>IF(AW18="","",(VLOOKUP(AV18,プルダウンリスト!$A$9:$B$11,2,FALSE)+VLOOKUP(AW18,プルダウンリスト!$C$9:$D$12,2,FALSE))-(VLOOKUP(AT18,プルダウンリスト!$A$9:$B$11,2,FALSE)+VLOOKUP(AU18,プルダウンリスト!$C$9:$D$12,2,FALSE)))</f>
        <v>0</v>
      </c>
      <c r="AY18" s="15" t="s">
        <v>54</v>
      </c>
      <c r="AZ18" s="28" t="s">
        <v>53</v>
      </c>
      <c r="BA18" s="15" t="s">
        <v>54</v>
      </c>
      <c r="BB18" s="28" t="s">
        <v>53</v>
      </c>
      <c r="BC18" s="100">
        <f>IF(BB18="","",(VLOOKUP(BA18,プルダウンリスト!$A$9:$B$11,2,FALSE)+VLOOKUP(BB18,プルダウンリスト!$C$9:$D$12,2,FALSE))-(VLOOKUP(AY18,プルダウンリスト!$A$9:$B$11,2,FALSE)+VLOOKUP(AZ18,プルダウンリスト!$C$9:$D$12,2,FALSE)))</f>
        <v>0</v>
      </c>
      <c r="BD18" s="15" t="s">
        <v>54</v>
      </c>
      <c r="BE18" s="28" t="s">
        <v>55</v>
      </c>
      <c r="BF18" s="15" t="s">
        <v>54</v>
      </c>
      <c r="BG18" s="28" t="s">
        <v>55</v>
      </c>
      <c r="BH18" s="27">
        <f>IF(BG18="","",(VLOOKUP(BF18,プルダウンリスト!$A$9:$B$11,2,FALSE)+VLOOKUP(BG18,プルダウンリスト!$C$9:$D$12,2,FALSE))-(VLOOKUP(BD18,プルダウンリスト!$A$9:$B$11,2,FALSE)+VLOOKUP(BE18,プルダウンリスト!$C$9:$D$12,2,FALSE)))</f>
        <v>0</v>
      </c>
      <c r="BI18" s="15" t="s">
        <v>63</v>
      </c>
      <c r="BJ18" s="28" t="s">
        <v>55</v>
      </c>
      <c r="BK18" s="15" t="s">
        <v>63</v>
      </c>
      <c r="BL18" s="16" t="s">
        <v>55</v>
      </c>
      <c r="BM18" s="100">
        <f>IF(BL18="","",(VLOOKUP(BK18,プルダウンリスト!$A$9:$B$11,2,FALSE)+VLOOKUP(BL18,プルダウンリスト!$C$9:$D$12,2,FALSE))-(VLOOKUP(BI18,プルダウンリスト!$A$9:$B$11,2,FALSE)+VLOOKUP(BJ18,プルダウンリスト!$C$9:$D$12,2,FALSE)))</f>
        <v>0</v>
      </c>
      <c r="BN18" s="15"/>
      <c r="BO18" s="28"/>
      <c r="BP18" s="15"/>
      <c r="BQ18" s="16"/>
      <c r="BR18" s="27" t="str">
        <f>IF(BQ18="","",(VLOOKUP(BP18,プルダウンリスト!$A$9:$B$11,2,FALSE)+VLOOKUP(BQ18,プルダウンリスト!$C$9:$D$12,2,FALSE))-(VLOOKUP(BN18,プルダウンリスト!$A$9:$B$11,2,FALSE)+VLOOKUP(BO18,プルダウンリスト!$C$9:$D$12,2,FALSE)))</f>
        <v/>
      </c>
      <c r="BS18" s="15"/>
      <c r="BT18" s="28"/>
      <c r="BU18" s="15"/>
      <c r="BV18" s="16"/>
      <c r="BW18" s="27" t="str">
        <f>IF(BV18="","",(VLOOKUP(BU18,プルダウンリスト!$A$9:$B$11,2,FALSE)+VLOOKUP(BV18,プルダウンリスト!$C$9:$D$12,2,FALSE))-(VLOOKUP(BS18,プルダウンリスト!$A$9:$B$11,2,FALSE)+VLOOKUP(BT18,プルダウンリスト!$C$9:$D$12,2,FALSE)))</f>
        <v/>
      </c>
      <c r="BX18" s="15"/>
      <c r="BY18" s="28"/>
      <c r="BZ18" s="15"/>
      <c r="CA18" s="16"/>
      <c r="CB18" s="27" t="str">
        <f>IF(CA18="","",(VLOOKUP(BZ18,プルダウンリスト!$A$9:$B$11,2,FALSE)+VLOOKUP(CA18,プルダウンリスト!$C$9:$D$12,2,FALSE))-(VLOOKUP(BX18,プルダウンリスト!$A$9:$B$11,2,FALSE)+VLOOKUP(BY18,プルダウンリスト!$C$9:$D$12,2,FALSE)))</f>
        <v/>
      </c>
      <c r="CC18" s="15"/>
      <c r="CD18" s="28"/>
      <c r="CE18" s="15"/>
      <c r="CF18" s="16"/>
      <c r="CG18" s="27" t="str">
        <f>IF(CF18="","",(VLOOKUP(CE18,プルダウンリスト!$A$9:$B$11,2,FALSE)+VLOOKUP(CF18,プルダウンリスト!$C$9:$D$12,2,FALSE))-(VLOOKUP(CC18,プルダウンリスト!$A$9:$B$11,2,FALSE)+VLOOKUP(CD18,プルダウンリスト!$C$9:$D$12,2,FALSE)))</f>
        <v/>
      </c>
      <c r="CH18" s="15"/>
      <c r="CI18" s="28"/>
      <c r="CJ18" s="15"/>
      <c r="CK18" s="16"/>
      <c r="CL18" s="27" t="str">
        <f>IF(CK18="","",(VLOOKUP(CJ18,プルダウンリスト!$A$9:$B$11,2,FALSE)+VLOOKUP(CK18,プルダウンリスト!$C$9:$D$12,2,FALSE))-(VLOOKUP(CH18,プルダウンリスト!$A$9:$B$11,2,FALSE)+VLOOKUP(CI18,プルダウンリスト!$C$9:$D$12,2,FALSE)))</f>
        <v/>
      </c>
      <c r="CM18" s="15"/>
      <c r="CN18" s="28"/>
      <c r="CO18" s="15"/>
      <c r="CP18" s="16"/>
      <c r="CQ18" s="27" t="str">
        <f>IF(CP18="","",(VLOOKUP(CO18,プルダウンリスト!$A$9:$B$11,2,FALSE)+VLOOKUP(CP18,プルダウンリスト!$C$9:$D$12,2,FALSE))-(VLOOKUP(CM18,プルダウンリスト!$A$9:$B$11,2,FALSE)+VLOOKUP(CN18,プルダウンリスト!$C$9:$D$12,2,FALSE)))</f>
        <v/>
      </c>
      <c r="CR18" s="15"/>
      <c r="CS18" s="28"/>
      <c r="CT18" s="15"/>
      <c r="CU18" s="16"/>
      <c r="CV18" s="27" t="str">
        <f>IF(CU18="","",(VLOOKUP(CT18,プルダウンリスト!$A$9:$B$11,2,FALSE)+VLOOKUP(CU18,プルダウンリスト!$C$9:$D$12,2,FALSE))-(VLOOKUP(CR18,プルダウンリスト!$A$9:$B$11,2,FALSE)+VLOOKUP(CS18,プルダウンリスト!$C$9:$D$12,2,FALSE)))</f>
        <v/>
      </c>
      <c r="CW18" s="15"/>
      <c r="CX18" s="28"/>
      <c r="CY18" s="15"/>
      <c r="CZ18" s="16"/>
      <c r="DA18" s="27" t="str">
        <f>IF(CZ18="","",(VLOOKUP(CY18,プルダウンリスト!$A$9:$B$11,2,FALSE)+VLOOKUP(CZ18,プルダウンリスト!$C$9:$D$12,2,FALSE))-(VLOOKUP(CW18,プルダウンリスト!$A$9:$B$11,2,FALSE)+VLOOKUP(CX18,プルダウンリスト!$C$9:$D$12,2,FALSE)))</f>
        <v/>
      </c>
      <c r="DB18" s="15"/>
      <c r="DC18" s="28"/>
      <c r="DD18" s="15"/>
      <c r="DE18" s="16"/>
      <c r="DF18" s="27" t="str">
        <f>IF(DE18="","",(VLOOKUP(DD18,プルダウンリスト!$A$9:$B$11,2,FALSE)+VLOOKUP(DE18,プルダウンリスト!$C$9:$D$12,2,FALSE))-(VLOOKUP(DB18,プルダウンリスト!$A$9:$B$11,2,FALSE)+VLOOKUP(DC18,プルダウンリスト!$C$9:$D$12,2,FALSE)))</f>
        <v/>
      </c>
      <c r="DG18" s="15"/>
      <c r="DH18" s="28"/>
      <c r="DI18" s="15"/>
      <c r="DJ18" s="16"/>
      <c r="DK18" s="27" t="str">
        <f>IF(DJ18="","",(VLOOKUP(DI18,プルダウンリスト!$A$9:$B$11,2,FALSE)+VLOOKUP(DJ18,プルダウンリスト!$C$9:$D$12,2,FALSE))-(VLOOKUP(DG18,プルダウンリスト!$A$9:$B$11,2,FALSE)+VLOOKUP(DH18,プルダウンリスト!$C$9:$D$12,2,FALSE)))</f>
        <v/>
      </c>
      <c r="DL18" s="15"/>
      <c r="DM18" s="28"/>
      <c r="DN18" s="15"/>
      <c r="DO18" s="16"/>
      <c r="DP18" s="27" t="str">
        <f>IF(DO18="","",(VLOOKUP(DN18,プルダウンリスト!$A$9:$B$11,2,FALSE)+VLOOKUP(DO18,プルダウンリスト!$C$9:$D$12,2,FALSE))-(VLOOKUP(DL18,プルダウンリスト!$A$9:$B$11,2,FALSE)+VLOOKUP(DM18,プルダウンリスト!$C$9:$D$12,2,FALSE)))</f>
        <v/>
      </c>
      <c r="DT18" s="85">
        <f>IF($H18="","",((COUNTIFS(H18,プルダウンリスト!$A$2,I18,プルダウンリスト!$A$3)+COUNTIFS(M18,プルダウンリスト!$A$2,N18,プルダウンリスト!$A$3)+COUNTIFS(R18,プルダウンリスト!$A$2,S18,プルダウンリスト!$A$3)+COUNTIFS(W18,プルダウンリスト!$A$2,X18,プルダウンリスト!$A$3)+COUNTIFS(AB18,プルダウンリスト!$A$2,AC18,プルダウンリスト!$A$3)+COUNTIFS(AG18,プルダウンリスト!$A$2,AH18,プルダウンリスト!$A$3)+COUNTIFS(AL18,プルダウンリスト!$A$2,AM18,プルダウンリスト!$A$3)+COUNTIFS(AQ18,プルダウンリスト!$A$2,AR18,プルダウンリスト!$A$3)+COUNTIFS(AV18,プルダウンリスト!$A$2,AW18,プルダウンリスト!$A$3)+COUNTIFS(BA18,プルダウンリスト!$A$2,BB18,プルダウンリスト!$A$3)+COUNTIFS(BF18,プルダウンリスト!$A$2,BG18,プルダウンリスト!$A$3)+COUNTIFS(BK18,プルダウンリスト!$A$2,BL18,プルダウンリスト!$A$3)+COUNTIFS(BP18,プルダウンリスト!$A$2,BQ18,プルダウンリスト!$A$3)+COUNTIFS(BU18,プルダウンリスト!$A$2,BV18,プルダウンリスト!$A$3)+COUNTIFS(BZ18,プルダウンリスト!$A$2,CA18,プルダウンリスト!$A$3)+COUNTIFS(CE18,プルダウンリスト!$A$2,CF18,プルダウンリスト!$A$3)+COUNTIFS(CJ18,プルダウンリスト!$A$2,CK18,プルダウンリスト!$A$3)+COUNTIFS(CO18,プルダウンリスト!$A$2,CP18,プルダウンリスト!$A$3)+COUNTIFS(CT18,プルダウンリスト!$A$2,CU18,プルダウンリスト!$A$3)+COUNTIFS(CY18,プルダウンリスト!$A$2,CZ18,プルダウンリスト!$A$3)+COUNTIFS(DD18,プルダウンリスト!$A$2,DE18,プルダウンリスト!$A$3)+COUNTIFS(DI18,プルダウンリスト!$A$2,DJ18,プルダウンリスト!$A$3)+COUNTIFS(DN18,プルダウンリスト!$A$2,DO18,プルダウンリスト!$A$3))/COUNTA(H18,M18,R18,W18,AB18,AG18,AL18,AQ18,AV18,BA18,BF18,BK18,BP18,BU18,BZ18,CE18,CJ18,CO18,CT18,CY18,DD18,DI18,DN18)))</f>
        <v>0.5</v>
      </c>
      <c r="DU18" s="84">
        <f t="shared" si="0"/>
        <v>78.8888888888889</v>
      </c>
    </row>
    <row r="19" spans="1:125" ht="27" customHeight="1" x14ac:dyDescent="0.2">
      <c r="A19" s="149"/>
      <c r="B19" s="152"/>
      <c r="C19" s="156"/>
      <c r="D19" s="68" t="s">
        <v>22</v>
      </c>
      <c r="E19" s="70" t="s">
        <v>31</v>
      </c>
      <c r="F19" s="15" t="s">
        <v>54</v>
      </c>
      <c r="G19" s="16" t="s">
        <v>53</v>
      </c>
      <c r="H19" s="15" t="s">
        <v>54</v>
      </c>
      <c r="I19" s="16" t="s">
        <v>53</v>
      </c>
      <c r="J19" s="27">
        <f>IF(I19="","",(VLOOKUP(H19,プルダウンリスト!$A$9:$B$11,2,FALSE)+VLOOKUP(I19,プルダウンリスト!$C$9:$D$12,2,FALSE))-(VLOOKUP(F19,プルダウンリスト!$A$9:$B$11,2,FALSE)+VLOOKUP(G19,プルダウンリスト!$C$9:$D$12,2,FALSE)))</f>
        <v>0</v>
      </c>
      <c r="K19" s="15" t="s">
        <v>54</v>
      </c>
      <c r="L19" s="16" t="s">
        <v>53</v>
      </c>
      <c r="M19" s="15" t="s">
        <v>54</v>
      </c>
      <c r="N19" s="16" t="s">
        <v>53</v>
      </c>
      <c r="O19" s="27">
        <f>IF(N19="","",(VLOOKUP(M19,プルダウンリスト!$A$9:$B$11,2,FALSE)+VLOOKUP(N19,プルダウンリスト!$C$9:$D$12,2,FALSE))-(VLOOKUP(K19,プルダウンリスト!$A$9:$B$11,2,FALSE)+VLOOKUP(L19,プルダウンリスト!$C$9:$D$12,2,FALSE)))</f>
        <v>0</v>
      </c>
      <c r="P19" s="15" t="s">
        <v>63</v>
      </c>
      <c r="Q19" s="16" t="s">
        <v>55</v>
      </c>
      <c r="R19" s="15" t="s">
        <v>54</v>
      </c>
      <c r="S19" s="16" t="s">
        <v>55</v>
      </c>
      <c r="T19" s="27">
        <f>IF(S19="","",(VLOOKUP(R19,プルダウンリスト!$A$9:$B$11,2,FALSE)+VLOOKUP(S19,プルダウンリスト!$C$9:$D$12,2,FALSE))-(VLOOKUP(P19,プルダウンリスト!$A$9:$B$11,2,FALSE)+VLOOKUP(Q19,プルダウンリスト!$C$9:$D$12,2,FALSE)))</f>
        <v>2</v>
      </c>
      <c r="U19" s="15" t="s">
        <v>54</v>
      </c>
      <c r="V19" s="16" t="s">
        <v>53</v>
      </c>
      <c r="W19" s="15" t="s">
        <v>54</v>
      </c>
      <c r="X19" s="16" t="s">
        <v>53</v>
      </c>
      <c r="Y19" s="27">
        <f>IF(X19="","",(VLOOKUP(W19,プルダウンリスト!$A$9:$B$11,2,FALSE)+VLOOKUP(X19,プルダウンリスト!$C$9:$D$12,2,FALSE))-(VLOOKUP(U19,プルダウンリスト!$A$9:$B$11,2,FALSE)+VLOOKUP(V19,プルダウンリスト!$C$9:$D$12,2,FALSE)))</f>
        <v>0</v>
      </c>
      <c r="Z19" s="15" t="s">
        <v>63</v>
      </c>
      <c r="AA19" s="16" t="s">
        <v>55</v>
      </c>
      <c r="AB19" s="15" t="s">
        <v>63</v>
      </c>
      <c r="AC19" s="16" t="s">
        <v>55</v>
      </c>
      <c r="AD19" s="27">
        <f>IF(AC19="","",(VLOOKUP(AB19,プルダウンリスト!$A$9:$B$11,2,FALSE)+VLOOKUP(AC19,プルダウンリスト!$C$9:$D$12,2,FALSE))-(VLOOKUP(Z19,プルダウンリスト!$A$9:$B$11,2,FALSE)+VLOOKUP(AA19,プルダウンリスト!$C$9:$D$12,2,FALSE)))</f>
        <v>0</v>
      </c>
      <c r="AE19" s="15" t="s">
        <v>63</v>
      </c>
      <c r="AF19" s="28" t="s">
        <v>55</v>
      </c>
      <c r="AG19" s="15" t="s">
        <v>63</v>
      </c>
      <c r="AH19" s="16" t="s">
        <v>55</v>
      </c>
      <c r="AI19" s="100">
        <f>IF(AH19="","",(VLOOKUP(AG19,プルダウンリスト!$A$9:$B$11,2,FALSE)+VLOOKUP(AH19,プルダウンリスト!$C$9:$D$12,2,FALSE))-(VLOOKUP(AE19,プルダウンリスト!$A$9:$B$11,2,FALSE)+VLOOKUP(AF19,プルダウンリスト!$C$9:$D$12,2,FALSE)))</f>
        <v>0</v>
      </c>
      <c r="AJ19" s="15" t="s">
        <v>63</v>
      </c>
      <c r="AK19" s="28" t="s">
        <v>55</v>
      </c>
      <c r="AL19" s="15" t="s">
        <v>63</v>
      </c>
      <c r="AM19" s="16" t="s">
        <v>55</v>
      </c>
      <c r="AN19" s="100">
        <f>IF(AM19="","",(VLOOKUP(AL19,プルダウンリスト!$A$9:$B$11,2,FALSE)+VLOOKUP(AM19,プルダウンリスト!$C$9:$D$12,2,FALSE))-(VLOOKUP(AJ19,プルダウンリスト!$A$9:$B$11,2,FALSE)+VLOOKUP(AK19,プルダウンリスト!$C$9:$D$12,2,FALSE)))</f>
        <v>0</v>
      </c>
      <c r="AO19" s="15" t="s">
        <v>54</v>
      </c>
      <c r="AP19" s="28" t="s">
        <v>55</v>
      </c>
      <c r="AQ19" s="15" t="s">
        <v>54</v>
      </c>
      <c r="AR19" s="16" t="s">
        <v>55</v>
      </c>
      <c r="AS19" s="100">
        <f>IF(AR19="","",(VLOOKUP(AQ19,プルダウンリスト!$A$9:$B$11,2,FALSE)+VLOOKUP(AR19,プルダウンリスト!$C$9:$D$12,2,FALSE))-(VLOOKUP(AO19,プルダウンリスト!$A$9:$B$11,2,FALSE)+VLOOKUP(AP19,プルダウンリスト!$C$9:$D$12,2,FALSE)))</f>
        <v>0</v>
      </c>
      <c r="AT19" s="15" t="s">
        <v>54</v>
      </c>
      <c r="AU19" s="28" t="s">
        <v>53</v>
      </c>
      <c r="AV19" s="15" t="s">
        <v>54</v>
      </c>
      <c r="AW19" s="16" t="s">
        <v>53</v>
      </c>
      <c r="AX19" s="100">
        <f>IF(AW19="","",(VLOOKUP(AV19,プルダウンリスト!$A$9:$B$11,2,FALSE)+VLOOKUP(AW19,プルダウンリスト!$C$9:$D$12,2,FALSE))-(VLOOKUP(AT19,プルダウンリスト!$A$9:$B$11,2,FALSE)+VLOOKUP(AU19,プルダウンリスト!$C$9:$D$12,2,FALSE)))</f>
        <v>0</v>
      </c>
      <c r="AY19" s="15" t="s">
        <v>54</v>
      </c>
      <c r="AZ19" s="28" t="s">
        <v>53</v>
      </c>
      <c r="BA19" s="15" t="s">
        <v>54</v>
      </c>
      <c r="BB19" s="28" t="s">
        <v>53</v>
      </c>
      <c r="BC19" s="100">
        <f>IF(BB19="","",(VLOOKUP(BA19,プルダウンリスト!$A$9:$B$11,2,FALSE)+VLOOKUP(BB19,プルダウンリスト!$C$9:$D$12,2,FALSE))-(VLOOKUP(AY19,プルダウンリスト!$A$9:$B$11,2,FALSE)+VLOOKUP(AZ19,プルダウンリスト!$C$9:$D$12,2,FALSE)))</f>
        <v>0</v>
      </c>
      <c r="BD19" s="15" t="s">
        <v>63</v>
      </c>
      <c r="BE19" s="28" t="s">
        <v>55</v>
      </c>
      <c r="BF19" s="15" t="s">
        <v>63</v>
      </c>
      <c r="BG19" s="28" t="s">
        <v>55</v>
      </c>
      <c r="BH19" s="27">
        <f>IF(BG19="","",(VLOOKUP(BF19,プルダウンリスト!$A$9:$B$11,2,FALSE)+VLOOKUP(BG19,プルダウンリスト!$C$9:$D$12,2,FALSE))-(VLOOKUP(BD19,プルダウンリスト!$A$9:$B$11,2,FALSE)+VLOOKUP(BE19,プルダウンリスト!$C$9:$D$12,2,FALSE)))</f>
        <v>0</v>
      </c>
      <c r="BI19" s="15" t="s">
        <v>63</v>
      </c>
      <c r="BJ19" s="28" t="s">
        <v>55</v>
      </c>
      <c r="BK19" s="15" t="s">
        <v>63</v>
      </c>
      <c r="BL19" s="16" t="s">
        <v>55</v>
      </c>
      <c r="BM19" s="100">
        <f>IF(BL19="","",(VLOOKUP(BK19,プルダウンリスト!$A$9:$B$11,2,FALSE)+VLOOKUP(BL19,プルダウンリスト!$C$9:$D$12,2,FALSE))-(VLOOKUP(BI19,プルダウンリスト!$A$9:$B$11,2,FALSE)+VLOOKUP(BJ19,プルダウンリスト!$C$9:$D$12,2,FALSE)))</f>
        <v>0</v>
      </c>
      <c r="BN19" s="15"/>
      <c r="BO19" s="28"/>
      <c r="BP19" s="15"/>
      <c r="BQ19" s="16"/>
      <c r="BR19" s="27" t="str">
        <f>IF(BQ19="","",(VLOOKUP(BP19,プルダウンリスト!$A$9:$B$11,2,FALSE)+VLOOKUP(BQ19,プルダウンリスト!$C$9:$D$12,2,FALSE))-(VLOOKUP(BN19,プルダウンリスト!$A$9:$B$11,2,FALSE)+VLOOKUP(BO19,プルダウンリスト!$C$9:$D$12,2,FALSE)))</f>
        <v/>
      </c>
      <c r="BS19" s="15"/>
      <c r="BT19" s="28"/>
      <c r="BU19" s="15"/>
      <c r="BV19" s="16"/>
      <c r="BW19" s="27" t="str">
        <f>IF(BV19="","",(VLOOKUP(BU19,プルダウンリスト!$A$9:$B$11,2,FALSE)+VLOOKUP(BV19,プルダウンリスト!$C$9:$D$12,2,FALSE))-(VLOOKUP(BS19,プルダウンリスト!$A$9:$B$11,2,FALSE)+VLOOKUP(BT19,プルダウンリスト!$C$9:$D$12,2,FALSE)))</f>
        <v/>
      </c>
      <c r="BX19" s="15"/>
      <c r="BY19" s="28"/>
      <c r="BZ19" s="15"/>
      <c r="CA19" s="16"/>
      <c r="CB19" s="27" t="str">
        <f>IF(CA19="","",(VLOOKUP(BZ19,プルダウンリスト!$A$9:$B$11,2,FALSE)+VLOOKUP(CA19,プルダウンリスト!$C$9:$D$12,2,FALSE))-(VLOOKUP(BX19,プルダウンリスト!$A$9:$B$11,2,FALSE)+VLOOKUP(BY19,プルダウンリスト!$C$9:$D$12,2,FALSE)))</f>
        <v/>
      </c>
      <c r="CC19" s="15"/>
      <c r="CD19" s="28"/>
      <c r="CE19" s="15"/>
      <c r="CF19" s="16"/>
      <c r="CG19" s="27" t="str">
        <f>IF(CF19="","",(VLOOKUP(CE19,プルダウンリスト!$A$9:$B$11,2,FALSE)+VLOOKUP(CF19,プルダウンリスト!$C$9:$D$12,2,FALSE))-(VLOOKUP(CC19,プルダウンリスト!$A$9:$B$11,2,FALSE)+VLOOKUP(CD19,プルダウンリスト!$C$9:$D$12,2,FALSE)))</f>
        <v/>
      </c>
      <c r="CH19" s="15"/>
      <c r="CI19" s="28"/>
      <c r="CJ19" s="15"/>
      <c r="CK19" s="16"/>
      <c r="CL19" s="27" t="str">
        <f>IF(CK19="","",(VLOOKUP(CJ19,プルダウンリスト!$A$9:$B$11,2,FALSE)+VLOOKUP(CK19,プルダウンリスト!$C$9:$D$12,2,FALSE))-(VLOOKUP(CH19,プルダウンリスト!$A$9:$B$11,2,FALSE)+VLOOKUP(CI19,プルダウンリスト!$C$9:$D$12,2,FALSE)))</f>
        <v/>
      </c>
      <c r="CM19" s="15"/>
      <c r="CN19" s="28"/>
      <c r="CO19" s="15"/>
      <c r="CP19" s="16"/>
      <c r="CQ19" s="27" t="str">
        <f>IF(CP19="","",(VLOOKUP(CO19,プルダウンリスト!$A$9:$B$11,2,FALSE)+VLOOKUP(CP19,プルダウンリスト!$C$9:$D$12,2,FALSE))-(VLOOKUP(CM19,プルダウンリスト!$A$9:$B$11,2,FALSE)+VLOOKUP(CN19,プルダウンリスト!$C$9:$D$12,2,FALSE)))</f>
        <v/>
      </c>
      <c r="CR19" s="15"/>
      <c r="CS19" s="28"/>
      <c r="CT19" s="15"/>
      <c r="CU19" s="16"/>
      <c r="CV19" s="27" t="str">
        <f>IF(CU19="","",(VLOOKUP(CT19,プルダウンリスト!$A$9:$B$11,2,FALSE)+VLOOKUP(CU19,プルダウンリスト!$C$9:$D$12,2,FALSE))-(VLOOKUP(CR19,プルダウンリスト!$A$9:$B$11,2,FALSE)+VLOOKUP(CS19,プルダウンリスト!$C$9:$D$12,2,FALSE)))</f>
        <v/>
      </c>
      <c r="CW19" s="15"/>
      <c r="CX19" s="28"/>
      <c r="CY19" s="15"/>
      <c r="CZ19" s="16"/>
      <c r="DA19" s="27" t="str">
        <f>IF(CZ19="","",(VLOOKUP(CY19,プルダウンリスト!$A$9:$B$11,2,FALSE)+VLOOKUP(CZ19,プルダウンリスト!$C$9:$D$12,2,FALSE))-(VLOOKUP(CW19,プルダウンリスト!$A$9:$B$11,2,FALSE)+VLOOKUP(CX19,プルダウンリスト!$C$9:$D$12,2,FALSE)))</f>
        <v/>
      </c>
      <c r="DB19" s="15"/>
      <c r="DC19" s="28"/>
      <c r="DD19" s="15"/>
      <c r="DE19" s="16"/>
      <c r="DF19" s="27" t="str">
        <f>IF(DE19="","",(VLOOKUP(DD19,プルダウンリスト!$A$9:$B$11,2,FALSE)+VLOOKUP(DE19,プルダウンリスト!$C$9:$D$12,2,FALSE))-(VLOOKUP(DB19,プルダウンリスト!$A$9:$B$11,2,FALSE)+VLOOKUP(DC19,プルダウンリスト!$C$9:$D$12,2,FALSE)))</f>
        <v/>
      </c>
      <c r="DG19" s="15"/>
      <c r="DH19" s="28"/>
      <c r="DI19" s="15"/>
      <c r="DJ19" s="16"/>
      <c r="DK19" s="27" t="str">
        <f>IF(DJ19="","",(VLOOKUP(DI19,プルダウンリスト!$A$9:$B$11,2,FALSE)+VLOOKUP(DJ19,プルダウンリスト!$C$9:$D$12,2,FALSE))-(VLOOKUP(DG19,プルダウンリスト!$A$9:$B$11,2,FALSE)+VLOOKUP(DH19,プルダウンリスト!$C$9:$D$12,2,FALSE)))</f>
        <v/>
      </c>
      <c r="DL19" s="15"/>
      <c r="DM19" s="28"/>
      <c r="DN19" s="15"/>
      <c r="DO19" s="16"/>
      <c r="DP19" s="27" t="str">
        <f>IF(DO19="","",(VLOOKUP(DN19,プルダウンリスト!$A$9:$B$11,2,FALSE)+VLOOKUP(DO19,プルダウンリスト!$C$9:$D$12,2,FALSE))-(VLOOKUP(DL19,プルダウンリスト!$A$9:$B$11,2,FALSE)+VLOOKUP(DM19,プルダウンリスト!$C$9:$D$12,2,FALSE)))</f>
        <v/>
      </c>
      <c r="DT19" s="85">
        <f>IF($H19="","",((COUNTIFS(H19,プルダウンリスト!$A$2,I19,プルダウンリスト!$A$3)+COUNTIFS(M19,プルダウンリスト!$A$2,N19,プルダウンリスト!$A$3)+COUNTIFS(R19,プルダウンリスト!$A$2,S19,プルダウンリスト!$A$3)+COUNTIFS(W19,プルダウンリスト!$A$2,X19,プルダウンリスト!$A$3)+COUNTIFS(AB19,プルダウンリスト!$A$2,AC19,プルダウンリスト!$A$3)+COUNTIFS(AG19,プルダウンリスト!$A$2,AH19,プルダウンリスト!$A$3)+COUNTIFS(AL19,プルダウンリスト!$A$2,AM19,プルダウンリスト!$A$3)+COUNTIFS(AQ19,プルダウンリスト!$A$2,AR19,プルダウンリスト!$A$3)+COUNTIFS(AV19,プルダウンリスト!$A$2,AW19,プルダウンリスト!$A$3)+COUNTIFS(BA19,プルダウンリスト!$A$2,BB19,プルダウンリスト!$A$3)+COUNTIFS(BF19,プルダウンリスト!$A$2,BG19,プルダウンリスト!$A$3)+COUNTIFS(BK19,プルダウンリスト!$A$2,BL19,プルダウンリスト!$A$3)+COUNTIFS(BP19,プルダウンリスト!$A$2,BQ19,プルダウンリスト!$A$3)+COUNTIFS(BU19,プルダウンリスト!$A$2,BV19,プルダウンリスト!$A$3)+COUNTIFS(BZ19,プルダウンリスト!$A$2,CA19,プルダウンリスト!$A$3)+COUNTIFS(CE19,プルダウンリスト!$A$2,CF19,プルダウンリスト!$A$3)+COUNTIFS(CJ19,プルダウンリスト!$A$2,CK19,プルダウンリスト!$A$3)+COUNTIFS(CO19,プルダウンリスト!$A$2,CP19,プルダウンリスト!$A$3)+COUNTIFS(CT19,プルダウンリスト!$A$2,CU19,プルダウンリスト!$A$3)+COUNTIFS(CY19,プルダウンリスト!$A$2,CZ19,プルダウンリスト!$A$3)+COUNTIFS(DD19,プルダウンリスト!$A$2,DE19,プルダウンリスト!$A$3)+COUNTIFS(DI19,プルダウンリスト!$A$2,DJ19,プルダウンリスト!$A$3)+COUNTIFS(DN19,プルダウンリスト!$A$2,DO19,プルダウンリスト!$A$3))/COUNTA(H19,M19,R19,W19,AB19,AG19,AL19,AQ19,AV19,BA19,BF19,BK19,BP19,BU19,BZ19,CE19,CJ19,CO19,CT19,CY19,DD19,DI19,DN19)))</f>
        <v>0.41666666666666669</v>
      </c>
      <c r="DU19" s="84">
        <f t="shared" si="0"/>
        <v>75</v>
      </c>
    </row>
    <row r="20" spans="1:125" ht="27" customHeight="1" x14ac:dyDescent="0.2">
      <c r="A20" s="147" t="s">
        <v>32</v>
      </c>
      <c r="B20" s="150" t="s">
        <v>33</v>
      </c>
      <c r="C20" s="153" t="s">
        <v>2</v>
      </c>
      <c r="D20" s="137" t="s">
        <v>16</v>
      </c>
      <c r="E20" s="66" t="s">
        <v>34</v>
      </c>
      <c r="F20" s="59" t="s">
        <v>54</v>
      </c>
      <c r="G20" s="60" t="s">
        <v>53</v>
      </c>
      <c r="H20" s="59" t="s">
        <v>54</v>
      </c>
      <c r="I20" s="60" t="s">
        <v>53</v>
      </c>
      <c r="J20" s="63">
        <f>IF(I20="","",(VLOOKUP(H20,プルダウンリスト!$A$9:$B$11,2,FALSE)+VLOOKUP(I20,プルダウンリスト!$C$9:$D$12,2,FALSE))-(VLOOKUP(F20,プルダウンリスト!$A$9:$B$11,2,FALSE)+VLOOKUP(G20,プルダウンリスト!$C$9:$D$12,2,FALSE)))</f>
        <v>0</v>
      </c>
      <c r="K20" s="59" t="s">
        <v>54</v>
      </c>
      <c r="L20" s="60" t="s">
        <v>55</v>
      </c>
      <c r="M20" s="59" t="s">
        <v>54</v>
      </c>
      <c r="N20" s="60" t="s">
        <v>55</v>
      </c>
      <c r="O20" s="63">
        <f>IF(N20="","",(VLOOKUP(M20,プルダウンリスト!$A$9:$B$11,2,FALSE)+VLOOKUP(N20,プルダウンリスト!$C$9:$D$12,2,FALSE))-(VLOOKUP(K20,プルダウンリスト!$A$9:$B$11,2,FALSE)+VLOOKUP(L20,プルダウンリスト!$C$9:$D$12,2,FALSE)))</f>
        <v>0</v>
      </c>
      <c r="P20" s="59" t="s">
        <v>54</v>
      </c>
      <c r="Q20" s="60" t="s">
        <v>53</v>
      </c>
      <c r="R20" s="59" t="s">
        <v>54</v>
      </c>
      <c r="S20" s="60" t="s">
        <v>53</v>
      </c>
      <c r="T20" s="63">
        <f>IF(S20="","",(VLOOKUP(R20,プルダウンリスト!$A$9:$B$11,2,FALSE)+VLOOKUP(S20,プルダウンリスト!$C$9:$D$12,2,FALSE))-(VLOOKUP(P20,プルダウンリスト!$A$9:$B$11,2,FALSE)+VLOOKUP(Q20,プルダウンリスト!$C$9:$D$12,2,FALSE)))</f>
        <v>0</v>
      </c>
      <c r="U20" s="59" t="s">
        <v>54</v>
      </c>
      <c r="V20" s="60" t="s">
        <v>53</v>
      </c>
      <c r="W20" s="59" t="s">
        <v>54</v>
      </c>
      <c r="X20" s="60" t="s">
        <v>53</v>
      </c>
      <c r="Y20" s="63">
        <f>IF(X20="","",(VLOOKUP(W20,プルダウンリスト!$A$9:$B$11,2,FALSE)+VLOOKUP(X20,プルダウンリスト!$C$9:$D$12,2,FALSE))-(VLOOKUP(U20,プルダウンリスト!$A$9:$B$11,2,FALSE)+VLOOKUP(V20,プルダウンリスト!$C$9:$D$12,2,FALSE)))</f>
        <v>0</v>
      </c>
      <c r="Z20" s="59" t="s">
        <v>54</v>
      </c>
      <c r="AA20" s="60" t="s">
        <v>53</v>
      </c>
      <c r="AB20" s="59" t="s">
        <v>54</v>
      </c>
      <c r="AC20" s="60" t="s">
        <v>53</v>
      </c>
      <c r="AD20" s="63">
        <f>IF(AC20="","",(VLOOKUP(AB20,プルダウンリスト!$A$9:$B$11,2,FALSE)+VLOOKUP(AC20,プルダウンリスト!$C$9:$D$12,2,FALSE))-(VLOOKUP(Z20,プルダウンリスト!$A$9:$B$11,2,FALSE)+VLOOKUP(AA20,プルダウンリスト!$C$9:$D$12,2,FALSE)))</f>
        <v>0</v>
      </c>
      <c r="AE20" s="59" t="s">
        <v>54</v>
      </c>
      <c r="AF20" s="64" t="s">
        <v>53</v>
      </c>
      <c r="AG20" s="59" t="s">
        <v>54</v>
      </c>
      <c r="AH20" s="60" t="s">
        <v>53</v>
      </c>
      <c r="AI20" s="99">
        <f>IF(AH20="","",(VLOOKUP(AG20,プルダウンリスト!$A$9:$B$11,2,FALSE)+VLOOKUP(AH20,プルダウンリスト!$C$9:$D$12,2,FALSE))-(VLOOKUP(AE20,プルダウンリスト!$A$9:$B$11,2,FALSE)+VLOOKUP(AF20,プルダウンリスト!$C$9:$D$12,2,FALSE)))</f>
        <v>0</v>
      </c>
      <c r="AJ20" s="59" t="s">
        <v>54</v>
      </c>
      <c r="AK20" s="64" t="s">
        <v>53</v>
      </c>
      <c r="AL20" s="59" t="s">
        <v>54</v>
      </c>
      <c r="AM20" s="60" t="s">
        <v>53</v>
      </c>
      <c r="AN20" s="99">
        <f>IF(AM20="","",(VLOOKUP(AL20,プルダウンリスト!$A$9:$B$11,2,FALSE)+VLOOKUP(AM20,プルダウンリスト!$C$9:$D$12,2,FALSE))-(VLOOKUP(AJ20,プルダウンリスト!$A$9:$B$11,2,FALSE)+VLOOKUP(AK20,プルダウンリスト!$C$9:$D$12,2,FALSE)))</f>
        <v>0</v>
      </c>
      <c r="AO20" s="59" t="s">
        <v>54</v>
      </c>
      <c r="AP20" s="64" t="s">
        <v>53</v>
      </c>
      <c r="AQ20" s="59" t="s">
        <v>54</v>
      </c>
      <c r="AR20" s="60" t="s">
        <v>53</v>
      </c>
      <c r="AS20" s="99">
        <f>IF(AR20="","",(VLOOKUP(AQ20,プルダウンリスト!$A$9:$B$11,2,FALSE)+VLOOKUP(AR20,プルダウンリスト!$C$9:$D$12,2,FALSE))-(VLOOKUP(AO20,プルダウンリスト!$A$9:$B$11,2,FALSE)+VLOOKUP(AP20,プルダウンリスト!$C$9:$D$12,2,FALSE)))</f>
        <v>0</v>
      </c>
      <c r="AT20" s="59" t="s">
        <v>54</v>
      </c>
      <c r="AU20" s="64" t="s">
        <v>53</v>
      </c>
      <c r="AV20" s="59" t="s">
        <v>54</v>
      </c>
      <c r="AW20" s="60" t="s">
        <v>53</v>
      </c>
      <c r="AX20" s="99">
        <f>IF(AW20="","",(VLOOKUP(AV20,プルダウンリスト!$A$9:$B$11,2,FALSE)+VLOOKUP(AW20,プルダウンリスト!$C$9:$D$12,2,FALSE))-(VLOOKUP(AT20,プルダウンリスト!$A$9:$B$11,2,FALSE)+VLOOKUP(AU20,プルダウンリスト!$C$9:$D$12,2,FALSE)))</f>
        <v>0</v>
      </c>
      <c r="AY20" s="59" t="s">
        <v>54</v>
      </c>
      <c r="AZ20" s="64" t="s">
        <v>53</v>
      </c>
      <c r="BA20" s="59" t="s">
        <v>54</v>
      </c>
      <c r="BB20" s="64" t="s">
        <v>53</v>
      </c>
      <c r="BC20" s="99">
        <f>IF(BB20="","",(VLOOKUP(BA20,プルダウンリスト!$A$9:$B$11,2,FALSE)+VLOOKUP(BB20,プルダウンリスト!$C$9:$D$12,2,FALSE))-(VLOOKUP(AY20,プルダウンリスト!$A$9:$B$11,2,FALSE)+VLOOKUP(AZ20,プルダウンリスト!$C$9:$D$12,2,FALSE)))</f>
        <v>0</v>
      </c>
      <c r="BD20" s="59" t="s">
        <v>54</v>
      </c>
      <c r="BE20" s="64" t="s">
        <v>53</v>
      </c>
      <c r="BF20" s="59" t="s">
        <v>54</v>
      </c>
      <c r="BG20" s="64" t="s">
        <v>53</v>
      </c>
      <c r="BH20" s="63">
        <f>IF(BG20="","",(VLOOKUP(BF20,プルダウンリスト!$A$9:$B$11,2,FALSE)+VLOOKUP(BG20,プルダウンリスト!$C$9:$D$12,2,FALSE))-(VLOOKUP(BD20,プルダウンリスト!$A$9:$B$11,2,FALSE)+VLOOKUP(BE20,プルダウンリスト!$C$9:$D$12,2,FALSE)))</f>
        <v>0</v>
      </c>
      <c r="BI20" s="59" t="s">
        <v>54</v>
      </c>
      <c r="BJ20" s="64" t="s">
        <v>53</v>
      </c>
      <c r="BK20" s="59" t="s">
        <v>54</v>
      </c>
      <c r="BL20" s="60" t="s">
        <v>53</v>
      </c>
      <c r="BM20" s="99">
        <f>IF(BL20="","",(VLOOKUP(BK20,プルダウンリスト!$A$9:$B$11,2,FALSE)+VLOOKUP(BL20,プルダウンリスト!$C$9:$D$12,2,FALSE))-(VLOOKUP(BI20,プルダウンリスト!$A$9:$B$11,2,FALSE)+VLOOKUP(BJ20,プルダウンリスト!$C$9:$D$12,2,FALSE)))</f>
        <v>0</v>
      </c>
      <c r="BN20" s="59"/>
      <c r="BO20" s="64"/>
      <c r="BP20" s="59"/>
      <c r="BQ20" s="60"/>
      <c r="BR20" s="63" t="str">
        <f>IF(BQ20="","",(VLOOKUP(BP20,プルダウンリスト!$A$9:$B$11,2,FALSE)+VLOOKUP(BQ20,プルダウンリスト!$C$9:$D$12,2,FALSE))-(VLOOKUP(BN20,プルダウンリスト!$A$9:$B$11,2,FALSE)+VLOOKUP(BO20,プルダウンリスト!$C$9:$D$12,2,FALSE)))</f>
        <v/>
      </c>
      <c r="BS20" s="59"/>
      <c r="BT20" s="64"/>
      <c r="BU20" s="59"/>
      <c r="BV20" s="60"/>
      <c r="BW20" s="63" t="str">
        <f>IF(BV20="","",(VLOOKUP(BU20,プルダウンリスト!$A$9:$B$11,2,FALSE)+VLOOKUP(BV20,プルダウンリスト!$C$9:$D$12,2,FALSE))-(VLOOKUP(BS20,プルダウンリスト!$A$9:$B$11,2,FALSE)+VLOOKUP(BT20,プルダウンリスト!$C$9:$D$12,2,FALSE)))</f>
        <v/>
      </c>
      <c r="BX20" s="59"/>
      <c r="BY20" s="64"/>
      <c r="BZ20" s="59"/>
      <c r="CA20" s="60"/>
      <c r="CB20" s="63" t="str">
        <f>IF(CA20="","",(VLOOKUP(BZ20,プルダウンリスト!$A$9:$B$11,2,FALSE)+VLOOKUP(CA20,プルダウンリスト!$C$9:$D$12,2,FALSE))-(VLOOKUP(BX20,プルダウンリスト!$A$9:$B$11,2,FALSE)+VLOOKUP(BY20,プルダウンリスト!$C$9:$D$12,2,FALSE)))</f>
        <v/>
      </c>
      <c r="CC20" s="59"/>
      <c r="CD20" s="64"/>
      <c r="CE20" s="59"/>
      <c r="CF20" s="60"/>
      <c r="CG20" s="63" t="str">
        <f>IF(CF20="","",(VLOOKUP(CE20,プルダウンリスト!$A$9:$B$11,2,FALSE)+VLOOKUP(CF20,プルダウンリスト!$C$9:$D$12,2,FALSE))-(VLOOKUP(CC20,プルダウンリスト!$A$9:$B$11,2,FALSE)+VLOOKUP(CD20,プルダウンリスト!$C$9:$D$12,2,FALSE)))</f>
        <v/>
      </c>
      <c r="CH20" s="59"/>
      <c r="CI20" s="64"/>
      <c r="CJ20" s="59"/>
      <c r="CK20" s="60"/>
      <c r="CL20" s="63" t="str">
        <f>IF(CK20="","",(VLOOKUP(CJ20,プルダウンリスト!$A$9:$B$11,2,FALSE)+VLOOKUP(CK20,プルダウンリスト!$C$9:$D$12,2,FALSE))-(VLOOKUP(CH20,プルダウンリスト!$A$9:$B$11,2,FALSE)+VLOOKUP(CI20,プルダウンリスト!$C$9:$D$12,2,FALSE)))</f>
        <v/>
      </c>
      <c r="CM20" s="59"/>
      <c r="CN20" s="64"/>
      <c r="CO20" s="59"/>
      <c r="CP20" s="60"/>
      <c r="CQ20" s="63" t="str">
        <f>IF(CP20="","",(VLOOKUP(CO20,プルダウンリスト!$A$9:$B$11,2,FALSE)+VLOOKUP(CP20,プルダウンリスト!$C$9:$D$12,2,FALSE))-(VLOOKUP(CM20,プルダウンリスト!$A$9:$B$11,2,FALSE)+VLOOKUP(CN20,プルダウンリスト!$C$9:$D$12,2,FALSE)))</f>
        <v/>
      </c>
      <c r="CR20" s="59"/>
      <c r="CS20" s="64"/>
      <c r="CT20" s="59"/>
      <c r="CU20" s="60"/>
      <c r="CV20" s="63" t="str">
        <f>IF(CU20="","",(VLOOKUP(CT20,プルダウンリスト!$A$9:$B$11,2,FALSE)+VLOOKUP(CU20,プルダウンリスト!$C$9:$D$12,2,FALSE))-(VLOOKUP(CR20,プルダウンリスト!$A$9:$B$11,2,FALSE)+VLOOKUP(CS20,プルダウンリスト!$C$9:$D$12,2,FALSE)))</f>
        <v/>
      </c>
      <c r="CW20" s="59"/>
      <c r="CX20" s="64"/>
      <c r="CY20" s="59"/>
      <c r="CZ20" s="60"/>
      <c r="DA20" s="63" t="str">
        <f>IF(CZ20="","",(VLOOKUP(CY20,プルダウンリスト!$A$9:$B$11,2,FALSE)+VLOOKUP(CZ20,プルダウンリスト!$C$9:$D$12,2,FALSE))-(VLOOKUP(CW20,プルダウンリスト!$A$9:$B$11,2,FALSE)+VLOOKUP(CX20,プルダウンリスト!$C$9:$D$12,2,FALSE)))</f>
        <v/>
      </c>
      <c r="DB20" s="59"/>
      <c r="DC20" s="64"/>
      <c r="DD20" s="59"/>
      <c r="DE20" s="60"/>
      <c r="DF20" s="63" t="str">
        <f>IF(DE20="","",(VLOOKUP(DD20,プルダウンリスト!$A$9:$B$11,2,FALSE)+VLOOKUP(DE20,プルダウンリスト!$C$9:$D$12,2,FALSE))-(VLOOKUP(DB20,プルダウンリスト!$A$9:$B$11,2,FALSE)+VLOOKUP(DC20,プルダウンリスト!$C$9:$D$12,2,FALSE)))</f>
        <v/>
      </c>
      <c r="DG20" s="59"/>
      <c r="DH20" s="64"/>
      <c r="DI20" s="59"/>
      <c r="DJ20" s="60"/>
      <c r="DK20" s="63" t="str">
        <f>IF(DJ20="","",(VLOOKUP(DI20,プルダウンリスト!$A$9:$B$11,2,FALSE)+VLOOKUP(DJ20,プルダウンリスト!$C$9:$D$12,2,FALSE))-(VLOOKUP(DG20,プルダウンリスト!$A$9:$B$11,2,FALSE)+VLOOKUP(DH20,プルダウンリスト!$C$9:$D$12,2,FALSE)))</f>
        <v/>
      </c>
      <c r="DL20" s="59"/>
      <c r="DM20" s="64"/>
      <c r="DN20" s="59"/>
      <c r="DO20" s="60"/>
      <c r="DP20" s="63" t="str">
        <f>IF(DO20="","",(VLOOKUP(DN20,プルダウンリスト!$A$9:$B$11,2,FALSE)+VLOOKUP(DO20,プルダウンリスト!$C$9:$D$12,2,FALSE))-(VLOOKUP(DL20,プルダウンリスト!$A$9:$B$11,2,FALSE)+VLOOKUP(DM20,プルダウンリスト!$C$9:$D$12,2,FALSE)))</f>
        <v/>
      </c>
      <c r="DT20" s="85">
        <f>IF($H20="","",((COUNTIFS(H20,プルダウンリスト!$A$2,I20,プルダウンリスト!$A$3)+COUNTIFS(M20,プルダウンリスト!$A$2,N20,プルダウンリスト!$A$3)+COUNTIFS(R20,プルダウンリスト!$A$2,S20,プルダウンリスト!$A$3)+COUNTIFS(W20,プルダウンリスト!$A$2,X20,プルダウンリスト!$A$3)+COUNTIFS(AB20,プルダウンリスト!$A$2,AC20,プルダウンリスト!$A$3)+COUNTIFS(AG20,プルダウンリスト!$A$2,AH20,プルダウンリスト!$A$3)+COUNTIFS(AL20,プルダウンリスト!$A$2,AM20,プルダウンリスト!$A$3)+COUNTIFS(AQ20,プルダウンリスト!$A$2,AR20,プルダウンリスト!$A$3)+COUNTIFS(AV20,プルダウンリスト!$A$2,AW20,プルダウンリスト!$A$3)+COUNTIFS(BA20,プルダウンリスト!$A$2,BB20,プルダウンリスト!$A$3)+COUNTIFS(BF20,プルダウンリスト!$A$2,BG20,プルダウンリスト!$A$3)+COUNTIFS(BK20,プルダウンリスト!$A$2,BL20,プルダウンリスト!$A$3)+COUNTIFS(BP20,プルダウンリスト!$A$2,BQ20,プルダウンリスト!$A$3)+COUNTIFS(BU20,プルダウンリスト!$A$2,BV20,プルダウンリスト!$A$3)+COUNTIFS(BZ20,プルダウンリスト!$A$2,CA20,プルダウンリスト!$A$3)+COUNTIFS(CE20,プルダウンリスト!$A$2,CF20,プルダウンリスト!$A$3)+COUNTIFS(CJ20,プルダウンリスト!$A$2,CK20,プルダウンリスト!$A$3)+COUNTIFS(CO20,プルダウンリスト!$A$2,CP20,プルダウンリスト!$A$3)+COUNTIFS(CT20,プルダウンリスト!$A$2,CU20,プルダウンリスト!$A$3)+COUNTIFS(CY20,プルダウンリスト!$A$2,CZ20,プルダウンリスト!$A$3)+COUNTIFS(DD20,プルダウンリスト!$A$2,DE20,プルダウンリスト!$A$3)+COUNTIFS(DI20,プルダウンリスト!$A$2,DJ20,プルダウンリスト!$A$3)+COUNTIFS(DN20,プルダウンリスト!$A$2,DO20,プルダウンリスト!$A$3))/COUNTA(H20,M20,R20,W20,AB20,AG20,AL20,AQ20,AV20,BA20,BF20,BK20,BP20,BU20,BZ20,CE20,CJ20,CO20,CT20,CY20,DD20,DI20,DN20)))</f>
        <v>0.91666666666666663</v>
      </c>
      <c r="DU20" s="84">
        <f t="shared" si="0"/>
        <v>97.222222222222214</v>
      </c>
    </row>
    <row r="21" spans="1:125" ht="27" customHeight="1" x14ac:dyDescent="0.2">
      <c r="A21" s="148"/>
      <c r="B21" s="151"/>
      <c r="C21" s="154"/>
      <c r="D21" s="137"/>
      <c r="E21" s="71" t="s">
        <v>9</v>
      </c>
      <c r="F21" s="59" t="s">
        <v>54</v>
      </c>
      <c r="G21" s="60" t="s">
        <v>53</v>
      </c>
      <c r="H21" s="59" t="s">
        <v>54</v>
      </c>
      <c r="I21" s="60" t="s">
        <v>53</v>
      </c>
      <c r="J21" s="63">
        <f>IF(I21="","",(VLOOKUP(H21,プルダウンリスト!$A$9:$B$11,2,FALSE)+VLOOKUP(I21,プルダウンリスト!$C$9:$D$12,2,FALSE))-(VLOOKUP(F21,プルダウンリスト!$A$9:$B$11,2,FALSE)+VLOOKUP(G21,プルダウンリスト!$C$9:$D$12,2,FALSE)))</f>
        <v>0</v>
      </c>
      <c r="K21" s="59" t="s">
        <v>54</v>
      </c>
      <c r="L21" s="60" t="s">
        <v>53</v>
      </c>
      <c r="M21" s="59" t="s">
        <v>54</v>
      </c>
      <c r="N21" s="60" t="s">
        <v>53</v>
      </c>
      <c r="O21" s="63">
        <f>IF(N21="","",(VLOOKUP(M21,プルダウンリスト!$A$9:$B$11,2,FALSE)+VLOOKUP(N21,プルダウンリスト!$C$9:$D$12,2,FALSE))-(VLOOKUP(K21,プルダウンリスト!$A$9:$B$11,2,FALSE)+VLOOKUP(L21,プルダウンリスト!$C$9:$D$12,2,FALSE)))</f>
        <v>0</v>
      </c>
      <c r="P21" s="59" t="s">
        <v>54</v>
      </c>
      <c r="Q21" s="60" t="s">
        <v>53</v>
      </c>
      <c r="R21" s="59" t="s">
        <v>54</v>
      </c>
      <c r="S21" s="60" t="s">
        <v>53</v>
      </c>
      <c r="T21" s="63">
        <f>IF(S21="","",(VLOOKUP(R21,プルダウンリスト!$A$9:$B$11,2,FALSE)+VLOOKUP(S21,プルダウンリスト!$C$9:$D$12,2,FALSE))-(VLOOKUP(P21,プルダウンリスト!$A$9:$B$11,2,FALSE)+VLOOKUP(Q21,プルダウンリスト!$C$9:$D$12,2,FALSE)))</f>
        <v>0</v>
      </c>
      <c r="U21" s="59" t="s">
        <v>54</v>
      </c>
      <c r="V21" s="60" t="s">
        <v>53</v>
      </c>
      <c r="W21" s="59" t="s">
        <v>54</v>
      </c>
      <c r="X21" s="60" t="s">
        <v>53</v>
      </c>
      <c r="Y21" s="63">
        <f>IF(X21="","",(VLOOKUP(W21,プルダウンリスト!$A$9:$B$11,2,FALSE)+VLOOKUP(X21,プルダウンリスト!$C$9:$D$12,2,FALSE))-(VLOOKUP(U21,プルダウンリスト!$A$9:$B$11,2,FALSE)+VLOOKUP(V21,プルダウンリスト!$C$9:$D$12,2,FALSE)))</f>
        <v>0</v>
      </c>
      <c r="Z21" s="59" t="s">
        <v>54</v>
      </c>
      <c r="AA21" s="60" t="s">
        <v>53</v>
      </c>
      <c r="AB21" s="59" t="s">
        <v>54</v>
      </c>
      <c r="AC21" s="60" t="s">
        <v>53</v>
      </c>
      <c r="AD21" s="63">
        <f>IF(AC21="","",(VLOOKUP(AB21,プルダウンリスト!$A$9:$B$11,2,FALSE)+VLOOKUP(AC21,プルダウンリスト!$C$9:$D$12,2,FALSE))-(VLOOKUP(Z21,プルダウンリスト!$A$9:$B$11,2,FALSE)+VLOOKUP(AA21,プルダウンリスト!$C$9:$D$12,2,FALSE)))</f>
        <v>0</v>
      </c>
      <c r="AE21" s="59" t="s">
        <v>54</v>
      </c>
      <c r="AF21" s="64" t="s">
        <v>53</v>
      </c>
      <c r="AG21" s="59" t="s">
        <v>54</v>
      </c>
      <c r="AH21" s="60" t="s">
        <v>53</v>
      </c>
      <c r="AI21" s="99">
        <f>IF(AH21="","",(VLOOKUP(AG21,プルダウンリスト!$A$9:$B$11,2,FALSE)+VLOOKUP(AH21,プルダウンリスト!$C$9:$D$12,2,FALSE))-(VLOOKUP(AE21,プルダウンリスト!$A$9:$B$11,2,FALSE)+VLOOKUP(AF21,プルダウンリスト!$C$9:$D$12,2,FALSE)))</f>
        <v>0</v>
      </c>
      <c r="AJ21" s="59" t="s">
        <v>54</v>
      </c>
      <c r="AK21" s="64" t="s">
        <v>55</v>
      </c>
      <c r="AL21" s="59" t="s">
        <v>54</v>
      </c>
      <c r="AM21" s="60" t="s">
        <v>55</v>
      </c>
      <c r="AN21" s="99">
        <f>IF(AM21="","",(VLOOKUP(AL21,プルダウンリスト!$A$9:$B$11,2,FALSE)+VLOOKUP(AM21,プルダウンリスト!$C$9:$D$12,2,FALSE))-(VLOOKUP(AJ21,プルダウンリスト!$A$9:$B$11,2,FALSE)+VLOOKUP(AK21,プルダウンリスト!$C$9:$D$12,2,FALSE)))</f>
        <v>0</v>
      </c>
      <c r="AO21" s="59" t="s">
        <v>54</v>
      </c>
      <c r="AP21" s="64" t="s">
        <v>55</v>
      </c>
      <c r="AQ21" s="59" t="s">
        <v>54</v>
      </c>
      <c r="AR21" s="60" t="s">
        <v>55</v>
      </c>
      <c r="AS21" s="99">
        <f>IF(AR21="","",(VLOOKUP(AQ21,プルダウンリスト!$A$9:$B$11,2,FALSE)+VLOOKUP(AR21,プルダウンリスト!$C$9:$D$12,2,FALSE))-(VLOOKUP(AO21,プルダウンリスト!$A$9:$B$11,2,FALSE)+VLOOKUP(AP21,プルダウンリスト!$C$9:$D$12,2,FALSE)))</f>
        <v>0</v>
      </c>
      <c r="AT21" s="59" t="s">
        <v>54</v>
      </c>
      <c r="AU21" s="64" t="s">
        <v>53</v>
      </c>
      <c r="AV21" s="59" t="s">
        <v>54</v>
      </c>
      <c r="AW21" s="60" t="s">
        <v>53</v>
      </c>
      <c r="AX21" s="99">
        <f>IF(AW21="","",(VLOOKUP(AV21,プルダウンリスト!$A$9:$B$11,2,FALSE)+VLOOKUP(AW21,プルダウンリスト!$C$9:$D$12,2,FALSE))-(VLOOKUP(AT21,プルダウンリスト!$A$9:$B$11,2,FALSE)+VLOOKUP(AU21,プルダウンリスト!$C$9:$D$12,2,FALSE)))</f>
        <v>0</v>
      </c>
      <c r="AY21" s="59" t="s">
        <v>54</v>
      </c>
      <c r="AZ21" s="64" t="s">
        <v>55</v>
      </c>
      <c r="BA21" s="59" t="s">
        <v>54</v>
      </c>
      <c r="BB21" s="64" t="s">
        <v>53</v>
      </c>
      <c r="BC21" s="99">
        <f>IF(BB21="","",(VLOOKUP(BA21,プルダウンリスト!$A$9:$B$11,2,FALSE)+VLOOKUP(BB21,プルダウンリスト!$C$9:$D$12,2,FALSE))-(VLOOKUP(AY21,プルダウンリスト!$A$9:$B$11,2,FALSE)+VLOOKUP(AZ21,プルダウンリスト!$C$9:$D$12,2,FALSE)))</f>
        <v>5</v>
      </c>
      <c r="BD21" s="59" t="s">
        <v>54</v>
      </c>
      <c r="BE21" s="64" t="s">
        <v>53</v>
      </c>
      <c r="BF21" s="59" t="s">
        <v>54</v>
      </c>
      <c r="BG21" s="64" t="s">
        <v>53</v>
      </c>
      <c r="BH21" s="63">
        <f>IF(BG21="","",(VLOOKUP(BF21,プルダウンリスト!$A$9:$B$11,2,FALSE)+VLOOKUP(BG21,プルダウンリスト!$C$9:$D$12,2,FALSE))-(VLOOKUP(BD21,プルダウンリスト!$A$9:$B$11,2,FALSE)+VLOOKUP(BE21,プルダウンリスト!$C$9:$D$12,2,FALSE)))</f>
        <v>0</v>
      </c>
      <c r="BI21" s="59" t="s">
        <v>54</v>
      </c>
      <c r="BJ21" s="64" t="s">
        <v>53</v>
      </c>
      <c r="BK21" s="59" t="s">
        <v>54</v>
      </c>
      <c r="BL21" s="60" t="s">
        <v>53</v>
      </c>
      <c r="BM21" s="99">
        <f>IF(BL21="","",(VLOOKUP(BK21,プルダウンリスト!$A$9:$B$11,2,FALSE)+VLOOKUP(BL21,プルダウンリスト!$C$9:$D$12,2,FALSE))-(VLOOKUP(BI21,プルダウンリスト!$A$9:$B$11,2,FALSE)+VLOOKUP(BJ21,プルダウンリスト!$C$9:$D$12,2,FALSE)))</f>
        <v>0</v>
      </c>
      <c r="BN21" s="59"/>
      <c r="BO21" s="64"/>
      <c r="BP21" s="59"/>
      <c r="BQ21" s="60"/>
      <c r="BR21" s="63" t="str">
        <f>IF(BQ21="","",(VLOOKUP(BP21,プルダウンリスト!$A$9:$B$11,2,FALSE)+VLOOKUP(BQ21,プルダウンリスト!$C$9:$D$12,2,FALSE))-(VLOOKUP(BN21,プルダウンリスト!$A$9:$B$11,2,FALSE)+VLOOKUP(BO21,プルダウンリスト!$C$9:$D$12,2,FALSE)))</f>
        <v/>
      </c>
      <c r="BS21" s="59"/>
      <c r="BT21" s="64"/>
      <c r="BU21" s="59"/>
      <c r="BV21" s="60"/>
      <c r="BW21" s="63" t="str">
        <f>IF(BV21="","",(VLOOKUP(BU21,プルダウンリスト!$A$9:$B$11,2,FALSE)+VLOOKUP(BV21,プルダウンリスト!$C$9:$D$12,2,FALSE))-(VLOOKUP(BS21,プルダウンリスト!$A$9:$B$11,2,FALSE)+VLOOKUP(BT21,プルダウンリスト!$C$9:$D$12,2,FALSE)))</f>
        <v/>
      </c>
      <c r="BX21" s="59"/>
      <c r="BY21" s="64"/>
      <c r="BZ21" s="59"/>
      <c r="CA21" s="60"/>
      <c r="CB21" s="63" t="str">
        <f>IF(CA21="","",(VLOOKUP(BZ21,プルダウンリスト!$A$9:$B$11,2,FALSE)+VLOOKUP(CA21,プルダウンリスト!$C$9:$D$12,2,FALSE))-(VLOOKUP(BX21,プルダウンリスト!$A$9:$B$11,2,FALSE)+VLOOKUP(BY21,プルダウンリスト!$C$9:$D$12,2,FALSE)))</f>
        <v/>
      </c>
      <c r="CC21" s="59"/>
      <c r="CD21" s="64"/>
      <c r="CE21" s="59"/>
      <c r="CF21" s="60"/>
      <c r="CG21" s="63" t="str">
        <f>IF(CF21="","",(VLOOKUP(CE21,プルダウンリスト!$A$9:$B$11,2,FALSE)+VLOOKUP(CF21,プルダウンリスト!$C$9:$D$12,2,FALSE))-(VLOOKUP(CC21,プルダウンリスト!$A$9:$B$11,2,FALSE)+VLOOKUP(CD21,プルダウンリスト!$C$9:$D$12,2,FALSE)))</f>
        <v/>
      </c>
      <c r="CH21" s="59"/>
      <c r="CI21" s="64"/>
      <c r="CJ21" s="59"/>
      <c r="CK21" s="60"/>
      <c r="CL21" s="63" t="str">
        <f>IF(CK21="","",(VLOOKUP(CJ21,プルダウンリスト!$A$9:$B$11,2,FALSE)+VLOOKUP(CK21,プルダウンリスト!$C$9:$D$12,2,FALSE))-(VLOOKUP(CH21,プルダウンリスト!$A$9:$B$11,2,FALSE)+VLOOKUP(CI21,プルダウンリスト!$C$9:$D$12,2,FALSE)))</f>
        <v/>
      </c>
      <c r="CM21" s="59"/>
      <c r="CN21" s="64"/>
      <c r="CO21" s="59"/>
      <c r="CP21" s="60"/>
      <c r="CQ21" s="63" t="str">
        <f>IF(CP21="","",(VLOOKUP(CO21,プルダウンリスト!$A$9:$B$11,2,FALSE)+VLOOKUP(CP21,プルダウンリスト!$C$9:$D$12,2,FALSE))-(VLOOKUP(CM21,プルダウンリスト!$A$9:$B$11,2,FALSE)+VLOOKUP(CN21,プルダウンリスト!$C$9:$D$12,2,FALSE)))</f>
        <v/>
      </c>
      <c r="CR21" s="59"/>
      <c r="CS21" s="64"/>
      <c r="CT21" s="59"/>
      <c r="CU21" s="60"/>
      <c r="CV21" s="63" t="str">
        <f>IF(CU21="","",(VLOOKUP(CT21,プルダウンリスト!$A$9:$B$11,2,FALSE)+VLOOKUP(CU21,プルダウンリスト!$C$9:$D$12,2,FALSE))-(VLOOKUP(CR21,プルダウンリスト!$A$9:$B$11,2,FALSE)+VLOOKUP(CS21,プルダウンリスト!$C$9:$D$12,2,FALSE)))</f>
        <v/>
      </c>
      <c r="CW21" s="59"/>
      <c r="CX21" s="64"/>
      <c r="CY21" s="59"/>
      <c r="CZ21" s="60"/>
      <c r="DA21" s="63" t="str">
        <f>IF(CZ21="","",(VLOOKUP(CY21,プルダウンリスト!$A$9:$B$11,2,FALSE)+VLOOKUP(CZ21,プルダウンリスト!$C$9:$D$12,2,FALSE))-(VLOOKUP(CW21,プルダウンリスト!$A$9:$B$11,2,FALSE)+VLOOKUP(CX21,プルダウンリスト!$C$9:$D$12,2,FALSE)))</f>
        <v/>
      </c>
      <c r="DB21" s="59"/>
      <c r="DC21" s="64"/>
      <c r="DD21" s="59"/>
      <c r="DE21" s="60"/>
      <c r="DF21" s="63" t="str">
        <f>IF(DE21="","",(VLOOKUP(DD21,プルダウンリスト!$A$9:$B$11,2,FALSE)+VLOOKUP(DE21,プルダウンリスト!$C$9:$D$12,2,FALSE))-(VLOOKUP(DB21,プルダウンリスト!$A$9:$B$11,2,FALSE)+VLOOKUP(DC21,プルダウンリスト!$C$9:$D$12,2,FALSE)))</f>
        <v/>
      </c>
      <c r="DG21" s="59"/>
      <c r="DH21" s="64"/>
      <c r="DI21" s="59"/>
      <c r="DJ21" s="60"/>
      <c r="DK21" s="63" t="str">
        <f>IF(DJ21="","",(VLOOKUP(DI21,プルダウンリスト!$A$9:$B$11,2,FALSE)+VLOOKUP(DJ21,プルダウンリスト!$C$9:$D$12,2,FALSE))-(VLOOKUP(DG21,プルダウンリスト!$A$9:$B$11,2,FALSE)+VLOOKUP(DH21,プルダウンリスト!$C$9:$D$12,2,FALSE)))</f>
        <v/>
      </c>
      <c r="DL21" s="59"/>
      <c r="DM21" s="64"/>
      <c r="DN21" s="59"/>
      <c r="DO21" s="60"/>
      <c r="DP21" s="63" t="str">
        <f>IF(DO21="","",(VLOOKUP(DN21,プルダウンリスト!$A$9:$B$11,2,FALSE)+VLOOKUP(DO21,プルダウンリスト!$C$9:$D$12,2,FALSE))-(VLOOKUP(DL21,プルダウンリスト!$A$9:$B$11,2,FALSE)+VLOOKUP(DM21,プルダウンリスト!$C$9:$D$12,2,FALSE)))</f>
        <v/>
      </c>
      <c r="DT21" s="85">
        <f>IF($H21="","",((COUNTIFS(H21,プルダウンリスト!$A$2,I21,プルダウンリスト!$A$3)+COUNTIFS(M21,プルダウンリスト!$A$2,N21,プルダウンリスト!$A$3)+COUNTIFS(R21,プルダウンリスト!$A$2,S21,プルダウンリスト!$A$3)+COUNTIFS(W21,プルダウンリスト!$A$2,X21,プルダウンリスト!$A$3)+COUNTIFS(AB21,プルダウンリスト!$A$2,AC21,プルダウンリスト!$A$3)+COUNTIFS(AG21,プルダウンリスト!$A$2,AH21,プルダウンリスト!$A$3)+COUNTIFS(AL21,プルダウンリスト!$A$2,AM21,プルダウンリスト!$A$3)+COUNTIFS(AQ21,プルダウンリスト!$A$2,AR21,プルダウンリスト!$A$3)+COUNTIFS(AV21,プルダウンリスト!$A$2,AW21,プルダウンリスト!$A$3)+COUNTIFS(BA21,プルダウンリスト!$A$2,BB21,プルダウンリスト!$A$3)+COUNTIFS(BF21,プルダウンリスト!$A$2,BG21,プルダウンリスト!$A$3)+COUNTIFS(BK21,プルダウンリスト!$A$2,BL21,プルダウンリスト!$A$3)+COUNTIFS(BP21,プルダウンリスト!$A$2,BQ21,プルダウンリスト!$A$3)+COUNTIFS(BU21,プルダウンリスト!$A$2,BV21,プルダウンリスト!$A$3)+COUNTIFS(BZ21,プルダウンリスト!$A$2,CA21,プルダウンリスト!$A$3)+COUNTIFS(CE21,プルダウンリスト!$A$2,CF21,プルダウンリスト!$A$3)+COUNTIFS(CJ21,プルダウンリスト!$A$2,CK21,プルダウンリスト!$A$3)+COUNTIFS(CO21,プルダウンリスト!$A$2,CP21,プルダウンリスト!$A$3)+COUNTIFS(CT21,プルダウンリスト!$A$2,CU21,プルダウンリスト!$A$3)+COUNTIFS(CY21,プルダウンリスト!$A$2,CZ21,プルダウンリスト!$A$3)+COUNTIFS(DD21,プルダウンリスト!$A$2,DE21,プルダウンリスト!$A$3)+COUNTIFS(DI21,プルダウンリスト!$A$2,DJ21,プルダウンリスト!$A$3)+COUNTIFS(DN21,プルダウンリスト!$A$2,DO21,プルダウンリスト!$A$3))/COUNTA(H21,M21,R21,W21,AB21,AG21,AL21,AQ21,AV21,BA21,BF21,BK21,BP21,BU21,BZ21,CE21,CJ21,CO21,CT21,CY21,DD21,DI21,DN21)))</f>
        <v>0.83333333333333337</v>
      </c>
      <c r="DU21" s="84">
        <f t="shared" si="0"/>
        <v>94.444444444444443</v>
      </c>
    </row>
    <row r="22" spans="1:125" ht="27" customHeight="1" x14ac:dyDescent="0.2">
      <c r="A22" s="148"/>
      <c r="B22" s="151"/>
      <c r="C22" s="154"/>
      <c r="D22" s="137"/>
      <c r="E22" s="66" t="s">
        <v>5</v>
      </c>
      <c r="F22" s="59" t="s">
        <v>54</v>
      </c>
      <c r="G22" s="60" t="s">
        <v>55</v>
      </c>
      <c r="H22" s="59" t="s">
        <v>54</v>
      </c>
      <c r="I22" s="60" t="s">
        <v>55</v>
      </c>
      <c r="J22" s="63">
        <f>IF(I22="","",(VLOOKUP(H22,プルダウンリスト!$A$9:$B$11,2,FALSE)+VLOOKUP(I22,プルダウンリスト!$C$9:$D$12,2,FALSE))-(VLOOKUP(F22,プルダウンリスト!$A$9:$B$11,2,FALSE)+VLOOKUP(G22,プルダウンリスト!$C$9:$D$12,2,FALSE)))</f>
        <v>0</v>
      </c>
      <c r="K22" s="59" t="s">
        <v>54</v>
      </c>
      <c r="L22" s="60" t="s">
        <v>55</v>
      </c>
      <c r="M22" s="59" t="s">
        <v>54</v>
      </c>
      <c r="N22" s="60" t="s">
        <v>55</v>
      </c>
      <c r="O22" s="63">
        <f>IF(N22="","",(VLOOKUP(M22,プルダウンリスト!$A$9:$B$11,2,FALSE)+VLOOKUP(N22,プルダウンリスト!$C$9:$D$12,2,FALSE))-(VLOOKUP(K22,プルダウンリスト!$A$9:$B$11,2,FALSE)+VLOOKUP(L22,プルダウンリスト!$C$9:$D$12,2,FALSE)))</f>
        <v>0</v>
      </c>
      <c r="P22" s="59" t="s">
        <v>54</v>
      </c>
      <c r="Q22" s="60" t="s">
        <v>55</v>
      </c>
      <c r="R22" s="59" t="s">
        <v>54</v>
      </c>
      <c r="S22" s="60" t="s">
        <v>55</v>
      </c>
      <c r="T22" s="63">
        <f>IF(S22="","",(VLOOKUP(R22,プルダウンリスト!$A$9:$B$11,2,FALSE)+VLOOKUP(S22,プルダウンリスト!$C$9:$D$12,2,FALSE))-(VLOOKUP(P22,プルダウンリスト!$A$9:$B$11,2,FALSE)+VLOOKUP(Q22,プルダウンリスト!$C$9:$D$12,2,FALSE)))</f>
        <v>0</v>
      </c>
      <c r="U22" s="59" t="s">
        <v>54</v>
      </c>
      <c r="V22" s="60" t="s">
        <v>53</v>
      </c>
      <c r="W22" s="59" t="s">
        <v>54</v>
      </c>
      <c r="X22" s="60" t="s">
        <v>53</v>
      </c>
      <c r="Y22" s="63">
        <f>IF(X22="","",(VLOOKUP(W22,プルダウンリスト!$A$9:$B$11,2,FALSE)+VLOOKUP(X22,プルダウンリスト!$C$9:$D$12,2,FALSE))-(VLOOKUP(U22,プルダウンリスト!$A$9:$B$11,2,FALSE)+VLOOKUP(V22,プルダウンリスト!$C$9:$D$12,2,FALSE)))</f>
        <v>0</v>
      </c>
      <c r="Z22" s="59" t="s">
        <v>54</v>
      </c>
      <c r="AA22" s="60" t="s">
        <v>55</v>
      </c>
      <c r="AB22" s="59" t="s">
        <v>54</v>
      </c>
      <c r="AC22" s="60" t="s">
        <v>55</v>
      </c>
      <c r="AD22" s="63">
        <f>IF(AC22="","",(VLOOKUP(AB22,プルダウンリスト!$A$9:$B$11,2,FALSE)+VLOOKUP(AC22,プルダウンリスト!$C$9:$D$12,2,FALSE))-(VLOOKUP(Z22,プルダウンリスト!$A$9:$B$11,2,FALSE)+VLOOKUP(AA22,プルダウンリスト!$C$9:$D$12,2,FALSE)))</f>
        <v>0</v>
      </c>
      <c r="AE22" s="59" t="s">
        <v>54</v>
      </c>
      <c r="AF22" s="64" t="s">
        <v>55</v>
      </c>
      <c r="AG22" s="59" t="s">
        <v>54</v>
      </c>
      <c r="AH22" s="60" t="s">
        <v>55</v>
      </c>
      <c r="AI22" s="99">
        <f>IF(AH22="","",(VLOOKUP(AG22,プルダウンリスト!$A$9:$B$11,2,FALSE)+VLOOKUP(AH22,プルダウンリスト!$C$9:$D$12,2,FALSE))-(VLOOKUP(AE22,プルダウンリスト!$A$9:$B$11,2,FALSE)+VLOOKUP(AF22,プルダウンリスト!$C$9:$D$12,2,FALSE)))</f>
        <v>0</v>
      </c>
      <c r="AJ22" s="59" t="s">
        <v>54</v>
      </c>
      <c r="AK22" s="64" t="s">
        <v>53</v>
      </c>
      <c r="AL22" s="59" t="s">
        <v>54</v>
      </c>
      <c r="AM22" s="60" t="s">
        <v>53</v>
      </c>
      <c r="AN22" s="99">
        <f>IF(AM22="","",(VLOOKUP(AL22,プルダウンリスト!$A$9:$B$11,2,FALSE)+VLOOKUP(AM22,プルダウンリスト!$C$9:$D$12,2,FALSE))-(VLOOKUP(AJ22,プルダウンリスト!$A$9:$B$11,2,FALSE)+VLOOKUP(AK22,プルダウンリスト!$C$9:$D$12,2,FALSE)))</f>
        <v>0</v>
      </c>
      <c r="AO22" s="59" t="s">
        <v>54</v>
      </c>
      <c r="AP22" s="64" t="s">
        <v>55</v>
      </c>
      <c r="AQ22" s="59" t="s">
        <v>54</v>
      </c>
      <c r="AR22" s="60" t="s">
        <v>55</v>
      </c>
      <c r="AS22" s="99">
        <f>IF(AR22="","",(VLOOKUP(AQ22,プルダウンリスト!$A$9:$B$11,2,FALSE)+VLOOKUP(AR22,プルダウンリスト!$C$9:$D$12,2,FALSE))-(VLOOKUP(AO22,プルダウンリスト!$A$9:$B$11,2,FALSE)+VLOOKUP(AP22,プルダウンリスト!$C$9:$D$12,2,FALSE)))</f>
        <v>0</v>
      </c>
      <c r="AT22" s="59" t="s">
        <v>54</v>
      </c>
      <c r="AU22" s="64" t="s">
        <v>55</v>
      </c>
      <c r="AV22" s="59" t="s">
        <v>54</v>
      </c>
      <c r="AW22" s="60" t="s">
        <v>55</v>
      </c>
      <c r="AX22" s="99">
        <f>IF(AW22="","",(VLOOKUP(AV22,プルダウンリスト!$A$9:$B$11,2,FALSE)+VLOOKUP(AW22,プルダウンリスト!$C$9:$D$12,2,FALSE))-(VLOOKUP(AT22,プルダウンリスト!$A$9:$B$11,2,FALSE)+VLOOKUP(AU22,プルダウンリスト!$C$9:$D$12,2,FALSE)))</f>
        <v>0</v>
      </c>
      <c r="AY22" s="59" t="s">
        <v>54</v>
      </c>
      <c r="AZ22" s="64" t="s">
        <v>55</v>
      </c>
      <c r="BA22" s="59" t="s">
        <v>54</v>
      </c>
      <c r="BB22" s="64" t="s">
        <v>55</v>
      </c>
      <c r="BC22" s="99">
        <f>IF(BB22="","",(VLOOKUP(BA22,プルダウンリスト!$A$9:$B$11,2,FALSE)+VLOOKUP(BB22,プルダウンリスト!$C$9:$D$12,2,FALSE))-(VLOOKUP(AY22,プルダウンリスト!$A$9:$B$11,2,FALSE)+VLOOKUP(AZ22,プルダウンリスト!$C$9:$D$12,2,FALSE)))</f>
        <v>0</v>
      </c>
      <c r="BD22" s="59" t="s">
        <v>54</v>
      </c>
      <c r="BE22" s="64" t="s">
        <v>55</v>
      </c>
      <c r="BF22" s="59" t="s">
        <v>54</v>
      </c>
      <c r="BG22" s="64" t="s">
        <v>55</v>
      </c>
      <c r="BH22" s="63">
        <f>IF(BG22="","",(VLOOKUP(BF22,プルダウンリスト!$A$9:$B$11,2,FALSE)+VLOOKUP(BG22,プルダウンリスト!$C$9:$D$12,2,FALSE))-(VLOOKUP(BD22,プルダウンリスト!$A$9:$B$11,2,FALSE)+VLOOKUP(BE22,プルダウンリスト!$C$9:$D$12,2,FALSE)))</f>
        <v>0</v>
      </c>
      <c r="BI22" s="59" t="s">
        <v>54</v>
      </c>
      <c r="BJ22" s="64" t="s">
        <v>55</v>
      </c>
      <c r="BK22" s="59" t="s">
        <v>54</v>
      </c>
      <c r="BL22" s="60" t="s">
        <v>55</v>
      </c>
      <c r="BM22" s="99">
        <f>IF(BL22="","",(VLOOKUP(BK22,プルダウンリスト!$A$9:$B$11,2,FALSE)+VLOOKUP(BL22,プルダウンリスト!$C$9:$D$12,2,FALSE))-(VLOOKUP(BI22,プルダウンリスト!$A$9:$B$11,2,FALSE)+VLOOKUP(BJ22,プルダウンリスト!$C$9:$D$12,2,FALSE)))</f>
        <v>0</v>
      </c>
      <c r="BN22" s="59"/>
      <c r="BO22" s="64"/>
      <c r="BP22" s="59"/>
      <c r="BQ22" s="60"/>
      <c r="BR22" s="63" t="str">
        <f>IF(BQ22="","",(VLOOKUP(BP22,プルダウンリスト!$A$9:$B$11,2,FALSE)+VLOOKUP(BQ22,プルダウンリスト!$C$9:$D$12,2,FALSE))-(VLOOKUP(BN22,プルダウンリスト!$A$9:$B$11,2,FALSE)+VLOOKUP(BO22,プルダウンリスト!$C$9:$D$12,2,FALSE)))</f>
        <v/>
      </c>
      <c r="BS22" s="59"/>
      <c r="BT22" s="64"/>
      <c r="BU22" s="59"/>
      <c r="BV22" s="60"/>
      <c r="BW22" s="63" t="str">
        <f>IF(BV22="","",(VLOOKUP(BU22,プルダウンリスト!$A$9:$B$11,2,FALSE)+VLOOKUP(BV22,プルダウンリスト!$C$9:$D$12,2,FALSE))-(VLOOKUP(BS22,プルダウンリスト!$A$9:$B$11,2,FALSE)+VLOOKUP(BT22,プルダウンリスト!$C$9:$D$12,2,FALSE)))</f>
        <v/>
      </c>
      <c r="BX22" s="59"/>
      <c r="BY22" s="64"/>
      <c r="BZ22" s="59"/>
      <c r="CA22" s="60"/>
      <c r="CB22" s="63" t="str">
        <f>IF(CA22="","",(VLOOKUP(BZ22,プルダウンリスト!$A$9:$B$11,2,FALSE)+VLOOKUP(CA22,プルダウンリスト!$C$9:$D$12,2,FALSE))-(VLOOKUP(BX22,プルダウンリスト!$A$9:$B$11,2,FALSE)+VLOOKUP(BY22,プルダウンリスト!$C$9:$D$12,2,FALSE)))</f>
        <v/>
      </c>
      <c r="CC22" s="59"/>
      <c r="CD22" s="64"/>
      <c r="CE22" s="59"/>
      <c r="CF22" s="60"/>
      <c r="CG22" s="63" t="str">
        <f>IF(CF22="","",(VLOOKUP(CE22,プルダウンリスト!$A$9:$B$11,2,FALSE)+VLOOKUP(CF22,プルダウンリスト!$C$9:$D$12,2,FALSE))-(VLOOKUP(CC22,プルダウンリスト!$A$9:$B$11,2,FALSE)+VLOOKUP(CD22,プルダウンリスト!$C$9:$D$12,2,FALSE)))</f>
        <v/>
      </c>
      <c r="CH22" s="59"/>
      <c r="CI22" s="64"/>
      <c r="CJ22" s="59"/>
      <c r="CK22" s="60"/>
      <c r="CL22" s="63" t="str">
        <f>IF(CK22="","",(VLOOKUP(CJ22,プルダウンリスト!$A$9:$B$11,2,FALSE)+VLOOKUP(CK22,プルダウンリスト!$C$9:$D$12,2,FALSE))-(VLOOKUP(CH22,プルダウンリスト!$A$9:$B$11,2,FALSE)+VLOOKUP(CI22,プルダウンリスト!$C$9:$D$12,2,FALSE)))</f>
        <v/>
      </c>
      <c r="CM22" s="59"/>
      <c r="CN22" s="64"/>
      <c r="CO22" s="59"/>
      <c r="CP22" s="60"/>
      <c r="CQ22" s="63" t="str">
        <f>IF(CP22="","",(VLOOKUP(CO22,プルダウンリスト!$A$9:$B$11,2,FALSE)+VLOOKUP(CP22,プルダウンリスト!$C$9:$D$12,2,FALSE))-(VLOOKUP(CM22,プルダウンリスト!$A$9:$B$11,2,FALSE)+VLOOKUP(CN22,プルダウンリスト!$C$9:$D$12,2,FALSE)))</f>
        <v/>
      </c>
      <c r="CR22" s="59"/>
      <c r="CS22" s="64"/>
      <c r="CT22" s="59"/>
      <c r="CU22" s="60"/>
      <c r="CV22" s="63" t="str">
        <f>IF(CU22="","",(VLOOKUP(CT22,プルダウンリスト!$A$9:$B$11,2,FALSE)+VLOOKUP(CU22,プルダウンリスト!$C$9:$D$12,2,FALSE))-(VLOOKUP(CR22,プルダウンリスト!$A$9:$B$11,2,FALSE)+VLOOKUP(CS22,プルダウンリスト!$C$9:$D$12,2,FALSE)))</f>
        <v/>
      </c>
      <c r="CW22" s="59"/>
      <c r="CX22" s="64"/>
      <c r="CY22" s="59"/>
      <c r="CZ22" s="60"/>
      <c r="DA22" s="63" t="str">
        <f>IF(CZ22="","",(VLOOKUP(CY22,プルダウンリスト!$A$9:$B$11,2,FALSE)+VLOOKUP(CZ22,プルダウンリスト!$C$9:$D$12,2,FALSE))-(VLOOKUP(CW22,プルダウンリスト!$A$9:$B$11,2,FALSE)+VLOOKUP(CX22,プルダウンリスト!$C$9:$D$12,2,FALSE)))</f>
        <v/>
      </c>
      <c r="DB22" s="59"/>
      <c r="DC22" s="64"/>
      <c r="DD22" s="59"/>
      <c r="DE22" s="60"/>
      <c r="DF22" s="63" t="str">
        <f>IF(DE22="","",(VLOOKUP(DD22,プルダウンリスト!$A$9:$B$11,2,FALSE)+VLOOKUP(DE22,プルダウンリスト!$C$9:$D$12,2,FALSE))-(VLOOKUP(DB22,プルダウンリスト!$A$9:$B$11,2,FALSE)+VLOOKUP(DC22,プルダウンリスト!$C$9:$D$12,2,FALSE)))</f>
        <v/>
      </c>
      <c r="DG22" s="59"/>
      <c r="DH22" s="64"/>
      <c r="DI22" s="59"/>
      <c r="DJ22" s="60"/>
      <c r="DK22" s="63" t="str">
        <f>IF(DJ22="","",(VLOOKUP(DI22,プルダウンリスト!$A$9:$B$11,2,FALSE)+VLOOKUP(DJ22,プルダウンリスト!$C$9:$D$12,2,FALSE))-(VLOOKUP(DG22,プルダウンリスト!$A$9:$B$11,2,FALSE)+VLOOKUP(DH22,プルダウンリスト!$C$9:$D$12,2,FALSE)))</f>
        <v/>
      </c>
      <c r="DL22" s="59"/>
      <c r="DM22" s="64"/>
      <c r="DN22" s="59"/>
      <c r="DO22" s="60"/>
      <c r="DP22" s="63" t="str">
        <f>IF(DO22="","",(VLOOKUP(DN22,プルダウンリスト!$A$9:$B$11,2,FALSE)+VLOOKUP(DO22,プルダウンリスト!$C$9:$D$12,2,FALSE))-(VLOOKUP(DL22,プルダウンリスト!$A$9:$B$11,2,FALSE)+VLOOKUP(DM22,プルダウンリスト!$C$9:$D$12,2,FALSE)))</f>
        <v/>
      </c>
      <c r="DT22" s="85">
        <f>IF($H22="","",((COUNTIFS(H22,プルダウンリスト!$A$2,I22,プルダウンリスト!$A$3)+COUNTIFS(M22,プルダウンリスト!$A$2,N22,プルダウンリスト!$A$3)+COUNTIFS(R22,プルダウンリスト!$A$2,S22,プルダウンリスト!$A$3)+COUNTIFS(W22,プルダウンリスト!$A$2,X22,プルダウンリスト!$A$3)+COUNTIFS(AB22,プルダウンリスト!$A$2,AC22,プルダウンリスト!$A$3)+COUNTIFS(AG22,プルダウンリスト!$A$2,AH22,プルダウンリスト!$A$3)+COUNTIFS(AL22,プルダウンリスト!$A$2,AM22,プルダウンリスト!$A$3)+COUNTIFS(AQ22,プルダウンリスト!$A$2,AR22,プルダウンリスト!$A$3)+COUNTIFS(AV22,プルダウンリスト!$A$2,AW22,プルダウンリスト!$A$3)+COUNTIFS(BA22,プルダウンリスト!$A$2,BB22,プルダウンリスト!$A$3)+COUNTIFS(BF22,プルダウンリスト!$A$2,BG22,プルダウンリスト!$A$3)+COUNTIFS(BK22,プルダウンリスト!$A$2,BL22,プルダウンリスト!$A$3)+COUNTIFS(BP22,プルダウンリスト!$A$2,BQ22,プルダウンリスト!$A$3)+COUNTIFS(BU22,プルダウンリスト!$A$2,BV22,プルダウンリスト!$A$3)+COUNTIFS(BZ22,プルダウンリスト!$A$2,CA22,プルダウンリスト!$A$3)+COUNTIFS(CE22,プルダウンリスト!$A$2,CF22,プルダウンリスト!$A$3)+COUNTIFS(CJ22,プルダウンリスト!$A$2,CK22,プルダウンリスト!$A$3)+COUNTIFS(CO22,プルダウンリスト!$A$2,CP22,プルダウンリスト!$A$3)+COUNTIFS(CT22,プルダウンリスト!$A$2,CU22,プルダウンリスト!$A$3)+COUNTIFS(CY22,プルダウンリスト!$A$2,CZ22,プルダウンリスト!$A$3)+COUNTIFS(DD22,プルダウンリスト!$A$2,DE22,プルダウンリスト!$A$3)+COUNTIFS(DI22,プルダウンリスト!$A$2,DJ22,プルダウンリスト!$A$3)+COUNTIFS(DN22,プルダウンリスト!$A$2,DO22,プルダウンリスト!$A$3))/COUNTA(H22,M22,R22,W22,AB22,AG22,AL22,AQ22,AV22,BA22,BF22,BK22,BP22,BU22,BZ22,CE22,CJ22,CO22,CT22,CY22,DD22,DI22,DN22)))</f>
        <v>0.16666666666666666</v>
      </c>
      <c r="DU22" s="84">
        <f t="shared" si="0"/>
        <v>72.222222222222214</v>
      </c>
    </row>
    <row r="23" spans="1:125" ht="27" customHeight="1" x14ac:dyDescent="0.2">
      <c r="A23" s="148"/>
      <c r="B23" s="151"/>
      <c r="C23" s="154"/>
      <c r="D23" s="145" t="s">
        <v>22</v>
      </c>
      <c r="E23" s="70" t="s">
        <v>35</v>
      </c>
      <c r="F23" s="15" t="s">
        <v>64</v>
      </c>
      <c r="G23" s="16" t="s">
        <v>93</v>
      </c>
      <c r="H23" s="15" t="s">
        <v>64</v>
      </c>
      <c r="I23" s="16" t="s">
        <v>93</v>
      </c>
      <c r="J23" s="27">
        <f>IF(I23="","",(VLOOKUP(H23,プルダウンリスト!$A$9:$B$11,2,FALSE)+VLOOKUP(I23,プルダウンリスト!$C$9:$D$12,2,FALSE))-(VLOOKUP(F23,プルダウンリスト!$A$9:$B$11,2,FALSE)+VLOOKUP(G23,プルダウンリスト!$C$9:$D$12,2,FALSE)))</f>
        <v>0</v>
      </c>
      <c r="K23" s="15" t="s">
        <v>64</v>
      </c>
      <c r="L23" s="16" t="s">
        <v>93</v>
      </c>
      <c r="M23" s="15" t="s">
        <v>64</v>
      </c>
      <c r="N23" s="16" t="s">
        <v>93</v>
      </c>
      <c r="O23" s="27">
        <f>IF(N23="","",(VLOOKUP(M23,プルダウンリスト!$A$9:$B$11,2,FALSE)+VLOOKUP(N23,プルダウンリスト!$C$9:$D$12,2,FALSE))-(VLOOKUP(K23,プルダウンリスト!$A$9:$B$11,2,FALSE)+VLOOKUP(L23,プルダウンリスト!$C$9:$D$12,2,FALSE)))</f>
        <v>0</v>
      </c>
      <c r="P23" s="15" t="s">
        <v>64</v>
      </c>
      <c r="Q23" s="16" t="s">
        <v>93</v>
      </c>
      <c r="R23" s="15" t="s">
        <v>64</v>
      </c>
      <c r="S23" s="16" t="s">
        <v>93</v>
      </c>
      <c r="T23" s="27">
        <f>IF(S23="","",(VLOOKUP(R23,プルダウンリスト!$A$9:$B$11,2,FALSE)+VLOOKUP(S23,プルダウンリスト!$C$9:$D$12,2,FALSE))-(VLOOKUP(P23,プルダウンリスト!$A$9:$B$11,2,FALSE)+VLOOKUP(Q23,プルダウンリスト!$C$9:$D$12,2,FALSE)))</f>
        <v>0</v>
      </c>
      <c r="U23" s="15" t="s">
        <v>64</v>
      </c>
      <c r="V23" s="16" t="s">
        <v>93</v>
      </c>
      <c r="W23" s="15" t="s">
        <v>64</v>
      </c>
      <c r="X23" s="16" t="s">
        <v>93</v>
      </c>
      <c r="Y23" s="27">
        <f>IF(X23="","",(VLOOKUP(W23,プルダウンリスト!$A$9:$B$11,2,FALSE)+VLOOKUP(X23,プルダウンリスト!$C$9:$D$12,2,FALSE))-(VLOOKUP(U23,プルダウンリスト!$A$9:$B$11,2,FALSE)+VLOOKUP(V23,プルダウンリスト!$C$9:$D$12,2,FALSE)))</f>
        <v>0</v>
      </c>
      <c r="Z23" s="15" t="s">
        <v>64</v>
      </c>
      <c r="AA23" s="16" t="s">
        <v>93</v>
      </c>
      <c r="AB23" s="15" t="s">
        <v>64</v>
      </c>
      <c r="AC23" s="16" t="s">
        <v>93</v>
      </c>
      <c r="AD23" s="27">
        <f>IF(AC23="","",(VLOOKUP(AB23,プルダウンリスト!$A$9:$B$11,2,FALSE)+VLOOKUP(AC23,プルダウンリスト!$C$9:$D$12,2,FALSE))-(VLOOKUP(Z23,プルダウンリスト!$A$9:$B$11,2,FALSE)+VLOOKUP(AA23,プルダウンリスト!$C$9:$D$12,2,FALSE)))</f>
        <v>0</v>
      </c>
      <c r="AE23" s="15" t="s">
        <v>64</v>
      </c>
      <c r="AF23" s="28" t="s">
        <v>93</v>
      </c>
      <c r="AG23" s="15" t="s">
        <v>64</v>
      </c>
      <c r="AH23" s="16" t="s">
        <v>93</v>
      </c>
      <c r="AI23" s="100">
        <f>IF(AH23="","",(VLOOKUP(AG23,プルダウンリスト!$A$9:$B$11,2,FALSE)+VLOOKUP(AH23,プルダウンリスト!$C$9:$D$12,2,FALSE))-(VLOOKUP(AE23,プルダウンリスト!$A$9:$B$11,2,FALSE)+VLOOKUP(AF23,プルダウンリスト!$C$9:$D$12,2,FALSE)))</f>
        <v>0</v>
      </c>
      <c r="AJ23" s="15" t="s">
        <v>64</v>
      </c>
      <c r="AK23" s="28" t="s">
        <v>93</v>
      </c>
      <c r="AL23" s="15" t="s">
        <v>64</v>
      </c>
      <c r="AM23" s="16" t="s">
        <v>93</v>
      </c>
      <c r="AN23" s="100">
        <f>IF(AM23="","",(VLOOKUP(AL23,プルダウンリスト!$A$9:$B$11,2,FALSE)+VLOOKUP(AM23,プルダウンリスト!$C$9:$D$12,2,FALSE))-(VLOOKUP(AJ23,プルダウンリスト!$A$9:$B$11,2,FALSE)+VLOOKUP(AK23,プルダウンリスト!$C$9:$D$12,2,FALSE)))</f>
        <v>0</v>
      </c>
      <c r="AO23" s="15" t="s">
        <v>64</v>
      </c>
      <c r="AP23" s="28" t="s">
        <v>93</v>
      </c>
      <c r="AQ23" s="15" t="s">
        <v>64</v>
      </c>
      <c r="AR23" s="16" t="s">
        <v>93</v>
      </c>
      <c r="AS23" s="100">
        <f>IF(AR23="","",(VLOOKUP(AQ23,プルダウンリスト!$A$9:$B$11,2,FALSE)+VLOOKUP(AR23,プルダウンリスト!$C$9:$D$12,2,FALSE))-(VLOOKUP(AO23,プルダウンリスト!$A$9:$B$11,2,FALSE)+VLOOKUP(AP23,プルダウンリスト!$C$9:$D$12,2,FALSE)))</f>
        <v>0</v>
      </c>
      <c r="AT23" s="15" t="s">
        <v>64</v>
      </c>
      <c r="AU23" s="28" t="s">
        <v>93</v>
      </c>
      <c r="AV23" s="15" t="s">
        <v>64</v>
      </c>
      <c r="AW23" s="16" t="s">
        <v>93</v>
      </c>
      <c r="AX23" s="100">
        <f>IF(AW23="","",(VLOOKUP(AV23,プルダウンリスト!$A$9:$B$11,2,FALSE)+VLOOKUP(AW23,プルダウンリスト!$C$9:$D$12,2,FALSE))-(VLOOKUP(AT23,プルダウンリスト!$A$9:$B$11,2,FALSE)+VLOOKUP(AU23,プルダウンリスト!$C$9:$D$12,2,FALSE)))</f>
        <v>0</v>
      </c>
      <c r="AY23" s="15" t="s">
        <v>64</v>
      </c>
      <c r="AZ23" s="28" t="s">
        <v>93</v>
      </c>
      <c r="BA23" s="15" t="s">
        <v>64</v>
      </c>
      <c r="BB23" s="28" t="s">
        <v>93</v>
      </c>
      <c r="BC23" s="100">
        <f>IF(BB23="","",(VLOOKUP(BA23,プルダウンリスト!$A$9:$B$11,2,FALSE)+VLOOKUP(BB23,プルダウンリスト!$C$9:$D$12,2,FALSE))-(VLOOKUP(AY23,プルダウンリスト!$A$9:$B$11,2,FALSE)+VLOOKUP(AZ23,プルダウンリスト!$C$9:$D$12,2,FALSE)))</f>
        <v>0</v>
      </c>
      <c r="BD23" s="15" t="s">
        <v>64</v>
      </c>
      <c r="BE23" s="28" t="s">
        <v>93</v>
      </c>
      <c r="BF23" s="15" t="s">
        <v>64</v>
      </c>
      <c r="BG23" s="28" t="s">
        <v>93</v>
      </c>
      <c r="BH23" s="27">
        <f>IF(BG23="","",(VLOOKUP(BF23,プルダウンリスト!$A$9:$B$11,2,FALSE)+VLOOKUP(BG23,プルダウンリスト!$C$9:$D$12,2,FALSE))-(VLOOKUP(BD23,プルダウンリスト!$A$9:$B$11,2,FALSE)+VLOOKUP(BE23,プルダウンリスト!$C$9:$D$12,2,FALSE)))</f>
        <v>0</v>
      </c>
      <c r="BI23" s="15" t="s">
        <v>64</v>
      </c>
      <c r="BJ23" s="28" t="s">
        <v>93</v>
      </c>
      <c r="BK23" s="15" t="s">
        <v>64</v>
      </c>
      <c r="BL23" s="16" t="s">
        <v>93</v>
      </c>
      <c r="BM23" s="100">
        <f>IF(BL23="","",(VLOOKUP(BK23,プルダウンリスト!$A$9:$B$11,2,FALSE)+VLOOKUP(BL23,プルダウンリスト!$C$9:$D$12,2,FALSE))-(VLOOKUP(BI23,プルダウンリスト!$A$9:$B$11,2,FALSE)+VLOOKUP(BJ23,プルダウンリスト!$C$9:$D$12,2,FALSE)))</f>
        <v>0</v>
      </c>
      <c r="BN23" s="15"/>
      <c r="BO23" s="28"/>
      <c r="BP23" s="15"/>
      <c r="BQ23" s="16"/>
      <c r="BR23" s="27" t="str">
        <f>IF(BQ23="","",(VLOOKUP(BP23,プルダウンリスト!$A$9:$B$11,2,FALSE)+VLOOKUP(BQ23,プルダウンリスト!$C$9:$D$12,2,FALSE))-(VLOOKUP(BN23,プルダウンリスト!$A$9:$B$11,2,FALSE)+VLOOKUP(BO23,プルダウンリスト!$C$9:$D$12,2,FALSE)))</f>
        <v/>
      </c>
      <c r="BS23" s="15"/>
      <c r="BT23" s="28"/>
      <c r="BU23" s="15"/>
      <c r="BV23" s="16"/>
      <c r="BW23" s="27" t="str">
        <f>IF(BV23="","",(VLOOKUP(BU23,プルダウンリスト!$A$9:$B$11,2,FALSE)+VLOOKUP(BV23,プルダウンリスト!$C$9:$D$12,2,FALSE))-(VLOOKUP(BS23,プルダウンリスト!$A$9:$B$11,2,FALSE)+VLOOKUP(BT23,プルダウンリスト!$C$9:$D$12,2,FALSE)))</f>
        <v/>
      </c>
      <c r="BX23" s="15"/>
      <c r="BY23" s="28"/>
      <c r="BZ23" s="15"/>
      <c r="CA23" s="16"/>
      <c r="CB23" s="27" t="str">
        <f>IF(CA23="","",(VLOOKUP(BZ23,プルダウンリスト!$A$9:$B$11,2,FALSE)+VLOOKUP(CA23,プルダウンリスト!$C$9:$D$12,2,FALSE))-(VLOOKUP(BX23,プルダウンリスト!$A$9:$B$11,2,FALSE)+VLOOKUP(BY23,プルダウンリスト!$C$9:$D$12,2,FALSE)))</f>
        <v/>
      </c>
      <c r="CC23" s="15"/>
      <c r="CD23" s="28"/>
      <c r="CE23" s="15"/>
      <c r="CF23" s="16"/>
      <c r="CG23" s="27" t="str">
        <f>IF(CF23="","",(VLOOKUP(CE23,プルダウンリスト!$A$9:$B$11,2,FALSE)+VLOOKUP(CF23,プルダウンリスト!$C$9:$D$12,2,FALSE))-(VLOOKUP(CC23,プルダウンリスト!$A$9:$B$11,2,FALSE)+VLOOKUP(CD23,プルダウンリスト!$C$9:$D$12,2,FALSE)))</f>
        <v/>
      </c>
      <c r="CH23" s="15"/>
      <c r="CI23" s="28"/>
      <c r="CJ23" s="15"/>
      <c r="CK23" s="16"/>
      <c r="CL23" s="27" t="str">
        <f>IF(CK23="","",(VLOOKUP(CJ23,プルダウンリスト!$A$9:$B$11,2,FALSE)+VLOOKUP(CK23,プルダウンリスト!$C$9:$D$12,2,FALSE))-(VLOOKUP(CH23,プルダウンリスト!$A$9:$B$11,2,FALSE)+VLOOKUP(CI23,プルダウンリスト!$C$9:$D$12,2,FALSE)))</f>
        <v/>
      </c>
      <c r="CM23" s="15"/>
      <c r="CN23" s="28"/>
      <c r="CO23" s="15"/>
      <c r="CP23" s="16"/>
      <c r="CQ23" s="27" t="str">
        <f>IF(CP23="","",(VLOOKUP(CO23,プルダウンリスト!$A$9:$B$11,2,FALSE)+VLOOKUP(CP23,プルダウンリスト!$C$9:$D$12,2,FALSE))-(VLOOKUP(CM23,プルダウンリスト!$A$9:$B$11,2,FALSE)+VLOOKUP(CN23,プルダウンリスト!$C$9:$D$12,2,FALSE)))</f>
        <v/>
      </c>
      <c r="CR23" s="15"/>
      <c r="CS23" s="28"/>
      <c r="CT23" s="15"/>
      <c r="CU23" s="16"/>
      <c r="CV23" s="27" t="str">
        <f>IF(CU23="","",(VLOOKUP(CT23,プルダウンリスト!$A$9:$B$11,2,FALSE)+VLOOKUP(CU23,プルダウンリスト!$C$9:$D$12,2,FALSE))-(VLOOKUP(CR23,プルダウンリスト!$A$9:$B$11,2,FALSE)+VLOOKUP(CS23,プルダウンリスト!$C$9:$D$12,2,FALSE)))</f>
        <v/>
      </c>
      <c r="CW23" s="15"/>
      <c r="CX23" s="28"/>
      <c r="CY23" s="15"/>
      <c r="CZ23" s="16"/>
      <c r="DA23" s="27" t="str">
        <f>IF(CZ23="","",(VLOOKUP(CY23,プルダウンリスト!$A$9:$B$11,2,FALSE)+VLOOKUP(CZ23,プルダウンリスト!$C$9:$D$12,2,FALSE))-(VLOOKUP(CW23,プルダウンリスト!$A$9:$B$11,2,FALSE)+VLOOKUP(CX23,プルダウンリスト!$C$9:$D$12,2,FALSE)))</f>
        <v/>
      </c>
      <c r="DB23" s="15"/>
      <c r="DC23" s="28"/>
      <c r="DD23" s="15"/>
      <c r="DE23" s="16"/>
      <c r="DF23" s="27" t="str">
        <f>IF(DE23="","",(VLOOKUP(DD23,プルダウンリスト!$A$9:$B$11,2,FALSE)+VLOOKUP(DE23,プルダウンリスト!$C$9:$D$12,2,FALSE))-(VLOOKUP(DB23,プルダウンリスト!$A$9:$B$11,2,FALSE)+VLOOKUP(DC23,プルダウンリスト!$C$9:$D$12,2,FALSE)))</f>
        <v/>
      </c>
      <c r="DG23" s="15"/>
      <c r="DH23" s="28"/>
      <c r="DI23" s="15"/>
      <c r="DJ23" s="16"/>
      <c r="DK23" s="27" t="str">
        <f>IF(DJ23="","",(VLOOKUP(DI23,プルダウンリスト!$A$9:$B$11,2,FALSE)+VLOOKUP(DJ23,プルダウンリスト!$C$9:$D$12,2,FALSE))-(VLOOKUP(DG23,プルダウンリスト!$A$9:$B$11,2,FALSE)+VLOOKUP(DH23,プルダウンリスト!$C$9:$D$12,2,FALSE)))</f>
        <v/>
      </c>
      <c r="DL23" s="15"/>
      <c r="DM23" s="28"/>
      <c r="DN23" s="15"/>
      <c r="DO23" s="16"/>
      <c r="DP23" s="27" t="str">
        <f>IF(DO23="","",(VLOOKUP(DN23,プルダウンリスト!$A$9:$B$11,2,FALSE)+VLOOKUP(DO23,プルダウンリスト!$C$9:$D$12,2,FALSE))-(VLOOKUP(DL23,プルダウンリスト!$A$9:$B$11,2,FALSE)+VLOOKUP(DM23,プルダウンリスト!$C$9:$D$12,2,FALSE)))</f>
        <v/>
      </c>
      <c r="DT23" s="85">
        <f>IF($H23="","",((COUNTIFS(H23,プルダウンリスト!$A$2,I23,プルダウンリスト!$A$3)+COUNTIFS(M23,プルダウンリスト!$A$2,N23,プルダウンリスト!$A$3)+COUNTIFS(R23,プルダウンリスト!$A$2,S23,プルダウンリスト!$A$3)+COUNTIFS(W23,プルダウンリスト!$A$2,X23,プルダウンリスト!$A$3)+COUNTIFS(AB23,プルダウンリスト!$A$2,AC23,プルダウンリスト!$A$3)+COUNTIFS(AG23,プルダウンリスト!$A$2,AH23,プルダウンリスト!$A$3)+COUNTIFS(AL23,プルダウンリスト!$A$2,AM23,プルダウンリスト!$A$3)+COUNTIFS(AQ23,プルダウンリスト!$A$2,AR23,プルダウンリスト!$A$3)+COUNTIFS(AV23,プルダウンリスト!$A$2,AW23,プルダウンリスト!$A$3)+COUNTIFS(BA23,プルダウンリスト!$A$2,BB23,プルダウンリスト!$A$3)+COUNTIFS(BF23,プルダウンリスト!$A$2,BG23,プルダウンリスト!$A$3)+COUNTIFS(BK23,プルダウンリスト!$A$2,BL23,プルダウンリスト!$A$3)+COUNTIFS(BP23,プルダウンリスト!$A$2,BQ23,プルダウンリスト!$A$3)+COUNTIFS(BU23,プルダウンリスト!$A$2,BV23,プルダウンリスト!$A$3)+COUNTIFS(BZ23,プルダウンリスト!$A$2,CA23,プルダウンリスト!$A$3)+COUNTIFS(CE23,プルダウンリスト!$A$2,CF23,プルダウンリスト!$A$3)+COUNTIFS(CJ23,プルダウンリスト!$A$2,CK23,プルダウンリスト!$A$3)+COUNTIFS(CO23,プルダウンリスト!$A$2,CP23,プルダウンリスト!$A$3)+COUNTIFS(CT23,プルダウンリスト!$A$2,CU23,プルダウンリスト!$A$3)+COUNTIFS(CY23,プルダウンリスト!$A$2,CZ23,プルダウンリスト!$A$3)+COUNTIFS(DD23,プルダウンリスト!$A$2,DE23,プルダウンリスト!$A$3)+COUNTIFS(DI23,プルダウンリスト!$A$2,DJ23,プルダウンリスト!$A$3)+COUNTIFS(DN23,プルダウンリスト!$A$2,DO23,プルダウンリスト!$A$3))/COUNTA(H23,M23,R23,W23,AB23,AG23,AL23,AQ23,AV23,BA23,BF23,BK23,BP23,BU23,BZ23,CE23,CJ23,CO23,CT23,CY23,DD23,DI23,DN23)))</f>
        <v>0</v>
      </c>
      <c r="DU23" s="84">
        <f t="shared" si="0"/>
        <v>0</v>
      </c>
    </row>
    <row r="24" spans="1:125" ht="27" customHeight="1" x14ac:dyDescent="0.2">
      <c r="A24" s="148"/>
      <c r="B24" s="151"/>
      <c r="C24" s="154"/>
      <c r="D24" s="145"/>
      <c r="E24" s="70" t="s">
        <v>10</v>
      </c>
      <c r="F24" s="15" t="s">
        <v>54</v>
      </c>
      <c r="G24" s="16" t="s">
        <v>53</v>
      </c>
      <c r="H24" s="15" t="s">
        <v>54</v>
      </c>
      <c r="I24" s="16" t="s">
        <v>53</v>
      </c>
      <c r="J24" s="27">
        <f>IF(I24="","",(VLOOKUP(H24,プルダウンリスト!$A$9:$B$11,2,FALSE)+VLOOKUP(I24,プルダウンリスト!$C$9:$D$12,2,FALSE))-(VLOOKUP(F24,プルダウンリスト!$A$9:$B$11,2,FALSE)+VLOOKUP(G24,プルダウンリスト!$C$9:$D$12,2,FALSE)))</f>
        <v>0</v>
      </c>
      <c r="K24" s="15" t="s">
        <v>63</v>
      </c>
      <c r="L24" s="16" t="s">
        <v>66</v>
      </c>
      <c r="M24" s="15" t="s">
        <v>63</v>
      </c>
      <c r="N24" s="16" t="s">
        <v>66</v>
      </c>
      <c r="O24" s="27">
        <f>IF(N24="","",(VLOOKUP(M24,プルダウンリスト!$A$9:$B$11,2,FALSE)+VLOOKUP(N24,プルダウンリスト!$C$9:$D$12,2,FALSE))-(VLOOKUP(K24,プルダウンリスト!$A$9:$B$11,2,FALSE)+VLOOKUP(L24,プルダウンリスト!$C$9:$D$12,2,FALSE)))</f>
        <v>0</v>
      </c>
      <c r="P24" s="15" t="s">
        <v>63</v>
      </c>
      <c r="Q24" s="16" t="s">
        <v>55</v>
      </c>
      <c r="R24" s="15" t="s">
        <v>63</v>
      </c>
      <c r="S24" s="16" t="s">
        <v>55</v>
      </c>
      <c r="T24" s="27">
        <f>IF(S24="","",(VLOOKUP(R24,プルダウンリスト!$A$9:$B$11,2,FALSE)+VLOOKUP(S24,プルダウンリスト!$C$9:$D$12,2,FALSE))-(VLOOKUP(P24,プルダウンリスト!$A$9:$B$11,2,FALSE)+VLOOKUP(Q24,プルダウンリスト!$C$9:$D$12,2,FALSE)))</f>
        <v>0</v>
      </c>
      <c r="U24" s="15" t="s">
        <v>54</v>
      </c>
      <c r="V24" s="16" t="s">
        <v>53</v>
      </c>
      <c r="W24" s="15" t="s">
        <v>54</v>
      </c>
      <c r="X24" s="16" t="s">
        <v>53</v>
      </c>
      <c r="Y24" s="27">
        <f>IF(X24="","",(VLOOKUP(W24,プルダウンリスト!$A$9:$B$11,2,FALSE)+VLOOKUP(X24,プルダウンリスト!$C$9:$D$12,2,FALSE))-(VLOOKUP(U24,プルダウンリスト!$A$9:$B$11,2,FALSE)+VLOOKUP(V24,プルダウンリスト!$C$9:$D$12,2,FALSE)))</f>
        <v>0</v>
      </c>
      <c r="Z24" s="15" t="s">
        <v>63</v>
      </c>
      <c r="AA24" s="16" t="s">
        <v>55</v>
      </c>
      <c r="AB24" s="15" t="s">
        <v>63</v>
      </c>
      <c r="AC24" s="16" t="s">
        <v>55</v>
      </c>
      <c r="AD24" s="27">
        <f>IF(AC24="","",(VLOOKUP(AB24,プルダウンリスト!$A$9:$B$11,2,FALSE)+VLOOKUP(AC24,プルダウンリスト!$C$9:$D$12,2,FALSE))-(VLOOKUP(Z24,プルダウンリスト!$A$9:$B$11,2,FALSE)+VLOOKUP(AA24,プルダウンリスト!$C$9:$D$12,2,FALSE)))</f>
        <v>0</v>
      </c>
      <c r="AE24" s="15" t="s">
        <v>63</v>
      </c>
      <c r="AF24" s="28" t="s">
        <v>55</v>
      </c>
      <c r="AG24" s="15" t="s">
        <v>63</v>
      </c>
      <c r="AH24" s="16" t="s">
        <v>55</v>
      </c>
      <c r="AI24" s="100">
        <f>IF(AH24="","",(VLOOKUP(AG24,プルダウンリスト!$A$9:$B$11,2,FALSE)+VLOOKUP(AH24,プルダウンリスト!$C$9:$D$12,2,FALSE))-(VLOOKUP(AE24,プルダウンリスト!$A$9:$B$11,2,FALSE)+VLOOKUP(AF24,プルダウンリスト!$C$9:$D$12,2,FALSE)))</f>
        <v>0</v>
      </c>
      <c r="AJ24" s="15" t="s">
        <v>54</v>
      </c>
      <c r="AK24" s="28" t="s">
        <v>55</v>
      </c>
      <c r="AL24" s="15" t="s">
        <v>54</v>
      </c>
      <c r="AM24" s="16" t="s">
        <v>55</v>
      </c>
      <c r="AN24" s="100">
        <f>IF(AM24="","",(VLOOKUP(AL24,プルダウンリスト!$A$9:$B$11,2,FALSE)+VLOOKUP(AM24,プルダウンリスト!$C$9:$D$12,2,FALSE))-(VLOOKUP(AJ24,プルダウンリスト!$A$9:$B$11,2,FALSE)+VLOOKUP(AK24,プルダウンリスト!$C$9:$D$12,2,FALSE)))</f>
        <v>0</v>
      </c>
      <c r="AO24" s="15" t="s">
        <v>54</v>
      </c>
      <c r="AP24" s="28" t="s">
        <v>55</v>
      </c>
      <c r="AQ24" s="15" t="s">
        <v>54</v>
      </c>
      <c r="AR24" s="16" t="s">
        <v>55</v>
      </c>
      <c r="AS24" s="100">
        <f>IF(AR24="","",(VLOOKUP(AQ24,プルダウンリスト!$A$9:$B$11,2,FALSE)+VLOOKUP(AR24,プルダウンリスト!$C$9:$D$12,2,FALSE))-(VLOOKUP(AO24,プルダウンリスト!$A$9:$B$11,2,FALSE)+VLOOKUP(AP24,プルダウンリスト!$C$9:$D$12,2,FALSE)))</f>
        <v>0</v>
      </c>
      <c r="AT24" s="15" t="s">
        <v>63</v>
      </c>
      <c r="AU24" s="28" t="s">
        <v>55</v>
      </c>
      <c r="AV24" s="15" t="s">
        <v>63</v>
      </c>
      <c r="AW24" s="16" t="s">
        <v>55</v>
      </c>
      <c r="AX24" s="100">
        <f>IF(AW24="","",(VLOOKUP(AV24,プルダウンリスト!$A$9:$B$11,2,FALSE)+VLOOKUP(AW24,プルダウンリスト!$C$9:$D$12,2,FALSE))-(VLOOKUP(AT24,プルダウンリスト!$A$9:$B$11,2,FALSE)+VLOOKUP(AU24,プルダウンリスト!$C$9:$D$12,2,FALSE)))</f>
        <v>0</v>
      </c>
      <c r="AY24" s="15" t="s">
        <v>63</v>
      </c>
      <c r="AZ24" s="28" t="s">
        <v>55</v>
      </c>
      <c r="BA24" s="15" t="s">
        <v>63</v>
      </c>
      <c r="BB24" s="28" t="s">
        <v>55</v>
      </c>
      <c r="BC24" s="100">
        <f>IF(BB24="","",(VLOOKUP(BA24,プルダウンリスト!$A$9:$B$11,2,FALSE)+VLOOKUP(BB24,プルダウンリスト!$C$9:$D$12,2,FALSE))-(VLOOKUP(AY24,プルダウンリスト!$A$9:$B$11,2,FALSE)+VLOOKUP(AZ24,プルダウンリスト!$C$9:$D$12,2,FALSE)))</f>
        <v>0</v>
      </c>
      <c r="BD24" s="15" t="s">
        <v>63</v>
      </c>
      <c r="BE24" s="28" t="s">
        <v>55</v>
      </c>
      <c r="BF24" s="15" t="s">
        <v>63</v>
      </c>
      <c r="BG24" s="28" t="s">
        <v>55</v>
      </c>
      <c r="BH24" s="27">
        <f>IF(BG24="","",(VLOOKUP(BF24,プルダウンリスト!$A$9:$B$11,2,FALSE)+VLOOKUP(BG24,プルダウンリスト!$C$9:$D$12,2,FALSE))-(VLOOKUP(BD24,プルダウンリスト!$A$9:$B$11,2,FALSE)+VLOOKUP(BE24,プルダウンリスト!$C$9:$D$12,2,FALSE)))</f>
        <v>0</v>
      </c>
      <c r="BI24" s="15" t="s">
        <v>63</v>
      </c>
      <c r="BJ24" s="28" t="s">
        <v>55</v>
      </c>
      <c r="BK24" s="15" t="s">
        <v>63</v>
      </c>
      <c r="BL24" s="16" t="s">
        <v>55</v>
      </c>
      <c r="BM24" s="100">
        <f>IF(BL24="","",(VLOOKUP(BK24,プルダウンリスト!$A$9:$B$11,2,FALSE)+VLOOKUP(BL24,プルダウンリスト!$C$9:$D$12,2,FALSE))-(VLOOKUP(BI24,プルダウンリスト!$A$9:$B$11,2,FALSE)+VLOOKUP(BJ24,プルダウンリスト!$C$9:$D$12,2,FALSE)))</f>
        <v>0</v>
      </c>
      <c r="BN24" s="15"/>
      <c r="BO24" s="28"/>
      <c r="BP24" s="15"/>
      <c r="BQ24" s="16"/>
      <c r="BR24" s="27" t="str">
        <f>IF(BQ24="","",(VLOOKUP(BP24,プルダウンリスト!$A$9:$B$11,2,FALSE)+VLOOKUP(BQ24,プルダウンリスト!$C$9:$D$12,2,FALSE))-(VLOOKUP(BN24,プルダウンリスト!$A$9:$B$11,2,FALSE)+VLOOKUP(BO24,プルダウンリスト!$C$9:$D$12,2,FALSE)))</f>
        <v/>
      </c>
      <c r="BS24" s="15"/>
      <c r="BT24" s="28"/>
      <c r="BU24" s="15"/>
      <c r="BV24" s="16"/>
      <c r="BW24" s="27" t="str">
        <f>IF(BV24="","",(VLOOKUP(BU24,プルダウンリスト!$A$9:$B$11,2,FALSE)+VLOOKUP(BV24,プルダウンリスト!$C$9:$D$12,2,FALSE))-(VLOOKUP(BS24,プルダウンリスト!$A$9:$B$11,2,FALSE)+VLOOKUP(BT24,プルダウンリスト!$C$9:$D$12,2,FALSE)))</f>
        <v/>
      </c>
      <c r="BX24" s="15"/>
      <c r="BY24" s="28"/>
      <c r="BZ24" s="15"/>
      <c r="CA24" s="16"/>
      <c r="CB24" s="27" t="str">
        <f>IF(CA24="","",(VLOOKUP(BZ24,プルダウンリスト!$A$9:$B$11,2,FALSE)+VLOOKUP(CA24,プルダウンリスト!$C$9:$D$12,2,FALSE))-(VLOOKUP(BX24,プルダウンリスト!$A$9:$B$11,2,FALSE)+VLOOKUP(BY24,プルダウンリスト!$C$9:$D$12,2,FALSE)))</f>
        <v/>
      </c>
      <c r="CC24" s="15"/>
      <c r="CD24" s="28"/>
      <c r="CE24" s="15"/>
      <c r="CF24" s="16"/>
      <c r="CG24" s="27" t="str">
        <f>IF(CF24="","",(VLOOKUP(CE24,プルダウンリスト!$A$9:$B$11,2,FALSE)+VLOOKUP(CF24,プルダウンリスト!$C$9:$D$12,2,FALSE))-(VLOOKUP(CC24,プルダウンリスト!$A$9:$B$11,2,FALSE)+VLOOKUP(CD24,プルダウンリスト!$C$9:$D$12,2,FALSE)))</f>
        <v/>
      </c>
      <c r="CH24" s="15"/>
      <c r="CI24" s="28"/>
      <c r="CJ24" s="15"/>
      <c r="CK24" s="16"/>
      <c r="CL24" s="27" t="str">
        <f>IF(CK24="","",(VLOOKUP(CJ24,プルダウンリスト!$A$9:$B$11,2,FALSE)+VLOOKUP(CK24,プルダウンリスト!$C$9:$D$12,2,FALSE))-(VLOOKUP(CH24,プルダウンリスト!$A$9:$B$11,2,FALSE)+VLOOKUP(CI24,プルダウンリスト!$C$9:$D$12,2,FALSE)))</f>
        <v/>
      </c>
      <c r="CM24" s="15"/>
      <c r="CN24" s="28"/>
      <c r="CO24" s="15"/>
      <c r="CP24" s="16"/>
      <c r="CQ24" s="27" t="str">
        <f>IF(CP24="","",(VLOOKUP(CO24,プルダウンリスト!$A$9:$B$11,2,FALSE)+VLOOKUP(CP24,プルダウンリスト!$C$9:$D$12,2,FALSE))-(VLOOKUP(CM24,プルダウンリスト!$A$9:$B$11,2,FALSE)+VLOOKUP(CN24,プルダウンリスト!$C$9:$D$12,2,FALSE)))</f>
        <v/>
      </c>
      <c r="CR24" s="15"/>
      <c r="CS24" s="28"/>
      <c r="CT24" s="15"/>
      <c r="CU24" s="16"/>
      <c r="CV24" s="27" t="str">
        <f>IF(CU24="","",(VLOOKUP(CT24,プルダウンリスト!$A$9:$B$11,2,FALSE)+VLOOKUP(CU24,プルダウンリスト!$C$9:$D$12,2,FALSE))-(VLOOKUP(CR24,プルダウンリスト!$A$9:$B$11,2,FALSE)+VLOOKUP(CS24,プルダウンリスト!$C$9:$D$12,2,FALSE)))</f>
        <v/>
      </c>
      <c r="CW24" s="15"/>
      <c r="CX24" s="28"/>
      <c r="CY24" s="15"/>
      <c r="CZ24" s="16"/>
      <c r="DA24" s="27" t="str">
        <f>IF(CZ24="","",(VLOOKUP(CY24,プルダウンリスト!$A$9:$B$11,2,FALSE)+VLOOKUP(CZ24,プルダウンリスト!$C$9:$D$12,2,FALSE))-(VLOOKUP(CW24,プルダウンリスト!$A$9:$B$11,2,FALSE)+VLOOKUP(CX24,プルダウンリスト!$C$9:$D$12,2,FALSE)))</f>
        <v/>
      </c>
      <c r="DB24" s="15"/>
      <c r="DC24" s="28"/>
      <c r="DD24" s="15"/>
      <c r="DE24" s="16"/>
      <c r="DF24" s="27" t="str">
        <f>IF(DE24="","",(VLOOKUP(DD24,プルダウンリスト!$A$9:$B$11,2,FALSE)+VLOOKUP(DE24,プルダウンリスト!$C$9:$D$12,2,FALSE))-(VLOOKUP(DB24,プルダウンリスト!$A$9:$B$11,2,FALSE)+VLOOKUP(DC24,プルダウンリスト!$C$9:$D$12,2,FALSE)))</f>
        <v/>
      </c>
      <c r="DG24" s="15"/>
      <c r="DH24" s="28"/>
      <c r="DI24" s="15"/>
      <c r="DJ24" s="16"/>
      <c r="DK24" s="27" t="str">
        <f>IF(DJ24="","",(VLOOKUP(DI24,プルダウンリスト!$A$9:$B$11,2,FALSE)+VLOOKUP(DJ24,プルダウンリスト!$C$9:$D$12,2,FALSE))-(VLOOKUP(DG24,プルダウンリスト!$A$9:$B$11,2,FALSE)+VLOOKUP(DH24,プルダウンリスト!$C$9:$D$12,2,FALSE)))</f>
        <v/>
      </c>
      <c r="DL24" s="15"/>
      <c r="DM24" s="28"/>
      <c r="DN24" s="15"/>
      <c r="DO24" s="16"/>
      <c r="DP24" s="27" t="str">
        <f>IF(DO24="","",(VLOOKUP(DN24,プルダウンリスト!$A$9:$B$11,2,FALSE)+VLOOKUP(DO24,プルダウンリスト!$C$9:$D$12,2,FALSE))-(VLOOKUP(DL24,プルダウンリスト!$A$9:$B$11,2,FALSE)+VLOOKUP(DM24,プルダウンリスト!$C$9:$D$12,2,FALSE)))</f>
        <v/>
      </c>
      <c r="DT24" s="85">
        <f>IF($H24="","",((COUNTIFS(H24,プルダウンリスト!$A$2,I24,プルダウンリスト!$A$3)+COUNTIFS(M24,プルダウンリスト!$A$2,N24,プルダウンリスト!$A$3)+COUNTIFS(R24,プルダウンリスト!$A$2,S24,プルダウンリスト!$A$3)+COUNTIFS(W24,プルダウンリスト!$A$2,X24,プルダウンリスト!$A$3)+COUNTIFS(AB24,プルダウンリスト!$A$2,AC24,プルダウンリスト!$A$3)+COUNTIFS(AG24,プルダウンリスト!$A$2,AH24,プルダウンリスト!$A$3)+COUNTIFS(AL24,プルダウンリスト!$A$2,AM24,プルダウンリスト!$A$3)+COUNTIFS(AQ24,プルダウンリスト!$A$2,AR24,プルダウンリスト!$A$3)+COUNTIFS(AV24,プルダウンリスト!$A$2,AW24,プルダウンリスト!$A$3)+COUNTIFS(BA24,プルダウンリスト!$A$2,BB24,プルダウンリスト!$A$3)+COUNTIFS(BF24,プルダウンリスト!$A$2,BG24,プルダウンリスト!$A$3)+COUNTIFS(BK24,プルダウンリスト!$A$2,BL24,プルダウンリスト!$A$3)+COUNTIFS(BP24,プルダウンリスト!$A$2,BQ24,プルダウンリスト!$A$3)+COUNTIFS(BU24,プルダウンリスト!$A$2,BV24,プルダウンリスト!$A$3)+COUNTIFS(BZ24,プルダウンリスト!$A$2,CA24,プルダウンリスト!$A$3)+COUNTIFS(CE24,プルダウンリスト!$A$2,CF24,プルダウンリスト!$A$3)+COUNTIFS(CJ24,プルダウンリスト!$A$2,CK24,プルダウンリスト!$A$3)+COUNTIFS(CO24,プルダウンリスト!$A$2,CP24,プルダウンリスト!$A$3)+COUNTIFS(CT24,プルダウンリスト!$A$2,CU24,プルダウンリスト!$A$3)+COUNTIFS(CY24,プルダウンリスト!$A$2,CZ24,プルダウンリスト!$A$3)+COUNTIFS(DD24,プルダウンリスト!$A$2,DE24,プルダウンリスト!$A$3)+COUNTIFS(DI24,プルダウンリスト!$A$2,DJ24,プルダウンリスト!$A$3)+COUNTIFS(DN24,プルダウンリスト!$A$2,DO24,プルダウンリスト!$A$3))/COUNTA(H24,M24,R24,W24,AB24,AG24,AL24,AQ24,AV24,BA24,BF24,BK24,BP24,BU24,BZ24,CE24,CJ24,CO24,CT24,CY24,DD24,DI24,DN24)))</f>
        <v>0.16666666666666666</v>
      </c>
      <c r="DU24" s="84">
        <f t="shared" si="0"/>
        <v>60.555555555555564</v>
      </c>
    </row>
    <row r="25" spans="1:125" ht="27" customHeight="1" x14ac:dyDescent="0.2">
      <c r="A25" s="148"/>
      <c r="B25" s="152"/>
      <c r="C25" s="155"/>
      <c r="D25" s="145"/>
      <c r="E25" s="67" t="s">
        <v>36</v>
      </c>
      <c r="F25" s="15" t="s">
        <v>64</v>
      </c>
      <c r="G25" s="16" t="s">
        <v>93</v>
      </c>
      <c r="H25" s="15" t="s">
        <v>64</v>
      </c>
      <c r="I25" s="16" t="s">
        <v>93</v>
      </c>
      <c r="J25" s="27">
        <f>IF(I25="","",(VLOOKUP(H25,プルダウンリスト!$A$9:$B$11,2,FALSE)+VLOOKUP(I25,プルダウンリスト!$C$9:$D$12,2,FALSE))-(VLOOKUP(F25,プルダウンリスト!$A$9:$B$11,2,FALSE)+VLOOKUP(G25,プルダウンリスト!$C$9:$D$12,2,FALSE)))</f>
        <v>0</v>
      </c>
      <c r="K25" s="15" t="s">
        <v>64</v>
      </c>
      <c r="L25" s="16" t="s">
        <v>93</v>
      </c>
      <c r="M25" s="15" t="s">
        <v>64</v>
      </c>
      <c r="N25" s="16" t="s">
        <v>93</v>
      </c>
      <c r="O25" s="27">
        <f>IF(N25="","",(VLOOKUP(M25,プルダウンリスト!$A$9:$B$11,2,FALSE)+VLOOKUP(N25,プルダウンリスト!$C$9:$D$12,2,FALSE))-(VLOOKUP(K25,プルダウンリスト!$A$9:$B$11,2,FALSE)+VLOOKUP(L25,プルダウンリスト!$C$9:$D$12,2,FALSE)))</f>
        <v>0</v>
      </c>
      <c r="P25" s="15" t="s">
        <v>64</v>
      </c>
      <c r="Q25" s="16" t="s">
        <v>93</v>
      </c>
      <c r="R25" s="15" t="s">
        <v>64</v>
      </c>
      <c r="S25" s="16" t="s">
        <v>93</v>
      </c>
      <c r="T25" s="27">
        <f>IF(S25="","",(VLOOKUP(R25,プルダウンリスト!$A$9:$B$11,2,FALSE)+VLOOKUP(S25,プルダウンリスト!$C$9:$D$12,2,FALSE))-(VLOOKUP(P25,プルダウンリスト!$A$9:$B$11,2,FALSE)+VLOOKUP(Q25,プルダウンリスト!$C$9:$D$12,2,FALSE)))</f>
        <v>0</v>
      </c>
      <c r="U25" s="15" t="s">
        <v>64</v>
      </c>
      <c r="V25" s="16" t="s">
        <v>93</v>
      </c>
      <c r="W25" s="15" t="s">
        <v>64</v>
      </c>
      <c r="X25" s="16" t="s">
        <v>93</v>
      </c>
      <c r="Y25" s="27">
        <f>IF(X25="","",(VLOOKUP(W25,プルダウンリスト!$A$9:$B$11,2,FALSE)+VLOOKUP(X25,プルダウンリスト!$C$9:$D$12,2,FALSE))-(VLOOKUP(U25,プルダウンリスト!$A$9:$B$11,2,FALSE)+VLOOKUP(V25,プルダウンリスト!$C$9:$D$12,2,FALSE)))</f>
        <v>0</v>
      </c>
      <c r="Z25" s="15" t="s">
        <v>64</v>
      </c>
      <c r="AA25" s="16" t="s">
        <v>93</v>
      </c>
      <c r="AB25" s="15" t="s">
        <v>64</v>
      </c>
      <c r="AC25" s="16" t="s">
        <v>93</v>
      </c>
      <c r="AD25" s="27">
        <f>IF(AC25="","",(VLOOKUP(AB25,プルダウンリスト!$A$9:$B$11,2,FALSE)+VLOOKUP(AC25,プルダウンリスト!$C$9:$D$12,2,FALSE))-(VLOOKUP(Z25,プルダウンリスト!$A$9:$B$11,2,FALSE)+VLOOKUP(AA25,プルダウンリスト!$C$9:$D$12,2,FALSE)))</f>
        <v>0</v>
      </c>
      <c r="AE25" s="15" t="s">
        <v>64</v>
      </c>
      <c r="AF25" s="28" t="s">
        <v>93</v>
      </c>
      <c r="AG25" s="15" t="s">
        <v>64</v>
      </c>
      <c r="AH25" s="16" t="s">
        <v>93</v>
      </c>
      <c r="AI25" s="100">
        <f>IF(AH25="","",(VLOOKUP(AG25,プルダウンリスト!$A$9:$B$11,2,FALSE)+VLOOKUP(AH25,プルダウンリスト!$C$9:$D$12,2,FALSE))-(VLOOKUP(AE25,プルダウンリスト!$A$9:$B$11,2,FALSE)+VLOOKUP(AF25,プルダウンリスト!$C$9:$D$12,2,FALSE)))</f>
        <v>0</v>
      </c>
      <c r="AJ25" s="15" t="s">
        <v>64</v>
      </c>
      <c r="AK25" s="28" t="s">
        <v>93</v>
      </c>
      <c r="AL25" s="15" t="s">
        <v>64</v>
      </c>
      <c r="AM25" s="16" t="s">
        <v>93</v>
      </c>
      <c r="AN25" s="100">
        <f>IF(AM25="","",(VLOOKUP(AL25,プルダウンリスト!$A$9:$B$11,2,FALSE)+VLOOKUP(AM25,プルダウンリスト!$C$9:$D$12,2,FALSE))-(VLOOKUP(AJ25,プルダウンリスト!$A$9:$B$11,2,FALSE)+VLOOKUP(AK25,プルダウンリスト!$C$9:$D$12,2,FALSE)))</f>
        <v>0</v>
      </c>
      <c r="AO25" s="15" t="s">
        <v>64</v>
      </c>
      <c r="AP25" s="28" t="s">
        <v>93</v>
      </c>
      <c r="AQ25" s="15" t="s">
        <v>64</v>
      </c>
      <c r="AR25" s="16" t="s">
        <v>93</v>
      </c>
      <c r="AS25" s="100">
        <f>IF(AR25="","",(VLOOKUP(AQ25,プルダウンリスト!$A$9:$B$11,2,FALSE)+VLOOKUP(AR25,プルダウンリスト!$C$9:$D$12,2,FALSE))-(VLOOKUP(AO25,プルダウンリスト!$A$9:$B$11,2,FALSE)+VLOOKUP(AP25,プルダウンリスト!$C$9:$D$12,2,FALSE)))</f>
        <v>0</v>
      </c>
      <c r="AT25" s="15" t="s">
        <v>64</v>
      </c>
      <c r="AU25" s="28" t="s">
        <v>93</v>
      </c>
      <c r="AV25" s="15" t="s">
        <v>64</v>
      </c>
      <c r="AW25" s="16" t="s">
        <v>93</v>
      </c>
      <c r="AX25" s="100">
        <f>IF(AW25="","",(VLOOKUP(AV25,プルダウンリスト!$A$9:$B$11,2,FALSE)+VLOOKUP(AW25,プルダウンリスト!$C$9:$D$12,2,FALSE))-(VLOOKUP(AT25,プルダウンリスト!$A$9:$B$11,2,FALSE)+VLOOKUP(AU25,プルダウンリスト!$C$9:$D$12,2,FALSE)))</f>
        <v>0</v>
      </c>
      <c r="AY25" s="15" t="s">
        <v>64</v>
      </c>
      <c r="AZ25" s="28" t="s">
        <v>93</v>
      </c>
      <c r="BA25" s="15" t="s">
        <v>64</v>
      </c>
      <c r="BB25" s="28" t="s">
        <v>93</v>
      </c>
      <c r="BC25" s="100">
        <f>IF(BB25="","",(VLOOKUP(BA25,プルダウンリスト!$A$9:$B$11,2,FALSE)+VLOOKUP(BB25,プルダウンリスト!$C$9:$D$12,2,FALSE))-(VLOOKUP(AY25,プルダウンリスト!$A$9:$B$11,2,FALSE)+VLOOKUP(AZ25,プルダウンリスト!$C$9:$D$12,2,FALSE)))</f>
        <v>0</v>
      </c>
      <c r="BD25" s="15" t="s">
        <v>64</v>
      </c>
      <c r="BE25" s="28" t="s">
        <v>93</v>
      </c>
      <c r="BF25" s="15" t="s">
        <v>64</v>
      </c>
      <c r="BG25" s="28" t="s">
        <v>93</v>
      </c>
      <c r="BH25" s="27">
        <f>IF(BG25="","",(VLOOKUP(BF25,プルダウンリスト!$A$9:$B$11,2,FALSE)+VLOOKUP(BG25,プルダウンリスト!$C$9:$D$12,2,FALSE))-(VLOOKUP(BD25,プルダウンリスト!$A$9:$B$11,2,FALSE)+VLOOKUP(BE25,プルダウンリスト!$C$9:$D$12,2,FALSE)))</f>
        <v>0</v>
      </c>
      <c r="BI25" s="15" t="s">
        <v>64</v>
      </c>
      <c r="BJ25" s="28" t="s">
        <v>93</v>
      </c>
      <c r="BK25" s="15" t="s">
        <v>64</v>
      </c>
      <c r="BL25" s="16" t="s">
        <v>93</v>
      </c>
      <c r="BM25" s="100">
        <f>IF(BL25="","",(VLOOKUP(BK25,プルダウンリスト!$A$9:$B$11,2,FALSE)+VLOOKUP(BL25,プルダウンリスト!$C$9:$D$12,2,FALSE))-(VLOOKUP(BI25,プルダウンリスト!$A$9:$B$11,2,FALSE)+VLOOKUP(BJ25,プルダウンリスト!$C$9:$D$12,2,FALSE)))</f>
        <v>0</v>
      </c>
      <c r="BN25" s="15"/>
      <c r="BO25" s="28"/>
      <c r="BP25" s="15"/>
      <c r="BQ25" s="16"/>
      <c r="BR25" s="27" t="str">
        <f>IF(BQ25="","",(VLOOKUP(BP25,プルダウンリスト!$A$9:$B$11,2,FALSE)+VLOOKUP(BQ25,プルダウンリスト!$C$9:$D$12,2,FALSE))-(VLOOKUP(BN25,プルダウンリスト!$A$9:$B$11,2,FALSE)+VLOOKUP(BO25,プルダウンリスト!$C$9:$D$12,2,FALSE)))</f>
        <v/>
      </c>
      <c r="BS25" s="15"/>
      <c r="BT25" s="28"/>
      <c r="BU25" s="15"/>
      <c r="BV25" s="16"/>
      <c r="BW25" s="27" t="str">
        <f>IF(BV25="","",(VLOOKUP(BU25,プルダウンリスト!$A$9:$B$11,2,FALSE)+VLOOKUP(BV25,プルダウンリスト!$C$9:$D$12,2,FALSE))-(VLOOKUP(BS25,プルダウンリスト!$A$9:$B$11,2,FALSE)+VLOOKUP(BT25,プルダウンリスト!$C$9:$D$12,2,FALSE)))</f>
        <v/>
      </c>
      <c r="BX25" s="15"/>
      <c r="BY25" s="28"/>
      <c r="BZ25" s="15"/>
      <c r="CA25" s="16"/>
      <c r="CB25" s="27" t="str">
        <f>IF(CA25="","",(VLOOKUP(BZ25,プルダウンリスト!$A$9:$B$11,2,FALSE)+VLOOKUP(CA25,プルダウンリスト!$C$9:$D$12,2,FALSE))-(VLOOKUP(BX25,プルダウンリスト!$A$9:$B$11,2,FALSE)+VLOOKUP(BY25,プルダウンリスト!$C$9:$D$12,2,FALSE)))</f>
        <v/>
      </c>
      <c r="CC25" s="15"/>
      <c r="CD25" s="28"/>
      <c r="CE25" s="15"/>
      <c r="CF25" s="16"/>
      <c r="CG25" s="27" t="str">
        <f>IF(CF25="","",(VLOOKUP(CE25,プルダウンリスト!$A$9:$B$11,2,FALSE)+VLOOKUP(CF25,プルダウンリスト!$C$9:$D$12,2,FALSE))-(VLOOKUP(CC25,プルダウンリスト!$A$9:$B$11,2,FALSE)+VLOOKUP(CD25,プルダウンリスト!$C$9:$D$12,2,FALSE)))</f>
        <v/>
      </c>
      <c r="CH25" s="15"/>
      <c r="CI25" s="28"/>
      <c r="CJ25" s="15"/>
      <c r="CK25" s="16"/>
      <c r="CL25" s="27" t="str">
        <f>IF(CK25="","",(VLOOKUP(CJ25,プルダウンリスト!$A$9:$B$11,2,FALSE)+VLOOKUP(CK25,プルダウンリスト!$C$9:$D$12,2,FALSE))-(VLOOKUP(CH25,プルダウンリスト!$A$9:$B$11,2,FALSE)+VLOOKUP(CI25,プルダウンリスト!$C$9:$D$12,2,FALSE)))</f>
        <v/>
      </c>
      <c r="CM25" s="15"/>
      <c r="CN25" s="28"/>
      <c r="CO25" s="15"/>
      <c r="CP25" s="16"/>
      <c r="CQ25" s="27" t="str">
        <f>IF(CP25="","",(VLOOKUP(CO25,プルダウンリスト!$A$9:$B$11,2,FALSE)+VLOOKUP(CP25,プルダウンリスト!$C$9:$D$12,2,FALSE))-(VLOOKUP(CM25,プルダウンリスト!$A$9:$B$11,2,FALSE)+VLOOKUP(CN25,プルダウンリスト!$C$9:$D$12,2,FALSE)))</f>
        <v/>
      </c>
      <c r="CR25" s="15"/>
      <c r="CS25" s="28"/>
      <c r="CT25" s="15"/>
      <c r="CU25" s="16"/>
      <c r="CV25" s="27" t="str">
        <f>IF(CU25="","",(VLOOKUP(CT25,プルダウンリスト!$A$9:$B$11,2,FALSE)+VLOOKUP(CU25,プルダウンリスト!$C$9:$D$12,2,FALSE))-(VLOOKUP(CR25,プルダウンリスト!$A$9:$B$11,2,FALSE)+VLOOKUP(CS25,プルダウンリスト!$C$9:$D$12,2,FALSE)))</f>
        <v/>
      </c>
      <c r="CW25" s="15"/>
      <c r="CX25" s="28"/>
      <c r="CY25" s="15"/>
      <c r="CZ25" s="16"/>
      <c r="DA25" s="27" t="str">
        <f>IF(CZ25="","",(VLOOKUP(CY25,プルダウンリスト!$A$9:$B$11,2,FALSE)+VLOOKUP(CZ25,プルダウンリスト!$C$9:$D$12,2,FALSE))-(VLOOKUP(CW25,プルダウンリスト!$A$9:$B$11,2,FALSE)+VLOOKUP(CX25,プルダウンリスト!$C$9:$D$12,2,FALSE)))</f>
        <v/>
      </c>
      <c r="DB25" s="15"/>
      <c r="DC25" s="28"/>
      <c r="DD25" s="15"/>
      <c r="DE25" s="16"/>
      <c r="DF25" s="27" t="str">
        <f>IF(DE25="","",(VLOOKUP(DD25,プルダウンリスト!$A$9:$B$11,2,FALSE)+VLOOKUP(DE25,プルダウンリスト!$C$9:$D$12,2,FALSE))-(VLOOKUP(DB25,プルダウンリスト!$A$9:$B$11,2,FALSE)+VLOOKUP(DC25,プルダウンリスト!$C$9:$D$12,2,FALSE)))</f>
        <v/>
      </c>
      <c r="DG25" s="15"/>
      <c r="DH25" s="28"/>
      <c r="DI25" s="15"/>
      <c r="DJ25" s="16"/>
      <c r="DK25" s="27" t="str">
        <f>IF(DJ25="","",(VLOOKUP(DI25,プルダウンリスト!$A$9:$B$11,2,FALSE)+VLOOKUP(DJ25,プルダウンリスト!$C$9:$D$12,2,FALSE))-(VLOOKUP(DG25,プルダウンリスト!$A$9:$B$11,2,FALSE)+VLOOKUP(DH25,プルダウンリスト!$C$9:$D$12,2,FALSE)))</f>
        <v/>
      </c>
      <c r="DL25" s="15"/>
      <c r="DM25" s="28"/>
      <c r="DN25" s="15"/>
      <c r="DO25" s="16"/>
      <c r="DP25" s="27" t="str">
        <f>IF(DO25="","",(VLOOKUP(DN25,プルダウンリスト!$A$9:$B$11,2,FALSE)+VLOOKUP(DO25,プルダウンリスト!$C$9:$D$12,2,FALSE))-(VLOOKUP(DL25,プルダウンリスト!$A$9:$B$11,2,FALSE)+VLOOKUP(DM25,プルダウンリスト!$C$9:$D$12,2,FALSE)))</f>
        <v/>
      </c>
      <c r="DT25" s="85">
        <f>IF($H25="","",((COUNTIFS(H25,プルダウンリスト!$A$2,I25,プルダウンリスト!$A$3)+COUNTIFS(M25,プルダウンリスト!$A$2,N25,プルダウンリスト!$A$3)+COUNTIFS(R25,プルダウンリスト!$A$2,S25,プルダウンリスト!$A$3)+COUNTIFS(W25,プルダウンリスト!$A$2,X25,プルダウンリスト!$A$3)+COUNTIFS(AB25,プルダウンリスト!$A$2,AC25,プルダウンリスト!$A$3)+COUNTIFS(AG25,プルダウンリスト!$A$2,AH25,プルダウンリスト!$A$3)+COUNTIFS(AL25,プルダウンリスト!$A$2,AM25,プルダウンリスト!$A$3)+COUNTIFS(AQ25,プルダウンリスト!$A$2,AR25,プルダウンリスト!$A$3)+COUNTIFS(AV25,プルダウンリスト!$A$2,AW25,プルダウンリスト!$A$3)+COUNTIFS(BA25,プルダウンリスト!$A$2,BB25,プルダウンリスト!$A$3)+COUNTIFS(BF25,プルダウンリスト!$A$2,BG25,プルダウンリスト!$A$3)+COUNTIFS(BK25,プルダウンリスト!$A$2,BL25,プルダウンリスト!$A$3)+COUNTIFS(BP25,プルダウンリスト!$A$2,BQ25,プルダウンリスト!$A$3)+COUNTIFS(BU25,プルダウンリスト!$A$2,BV25,プルダウンリスト!$A$3)+COUNTIFS(BZ25,プルダウンリスト!$A$2,CA25,プルダウンリスト!$A$3)+COUNTIFS(CE25,プルダウンリスト!$A$2,CF25,プルダウンリスト!$A$3)+COUNTIFS(CJ25,プルダウンリスト!$A$2,CK25,プルダウンリスト!$A$3)+COUNTIFS(CO25,プルダウンリスト!$A$2,CP25,プルダウンリスト!$A$3)+COUNTIFS(CT25,プルダウンリスト!$A$2,CU25,プルダウンリスト!$A$3)+COUNTIFS(CY25,プルダウンリスト!$A$2,CZ25,プルダウンリスト!$A$3)+COUNTIFS(DD25,プルダウンリスト!$A$2,DE25,プルダウンリスト!$A$3)+COUNTIFS(DI25,プルダウンリスト!$A$2,DJ25,プルダウンリスト!$A$3)+COUNTIFS(DN25,プルダウンリスト!$A$2,DO25,プルダウンリスト!$A$3))/COUNTA(H25,M25,R25,W25,AB25,AG25,AL25,AQ25,AV25,BA25,BF25,BK25,BP25,BU25,BZ25,CE25,CJ25,CO25,CT25,CY25,DD25,DI25,DN25)))</f>
        <v>0</v>
      </c>
      <c r="DU25" s="84">
        <f t="shared" si="0"/>
        <v>0</v>
      </c>
    </row>
    <row r="26" spans="1:125" ht="27" customHeight="1" x14ac:dyDescent="0.2">
      <c r="A26" s="148"/>
      <c r="B26" s="150" t="s">
        <v>33</v>
      </c>
      <c r="C26" s="153" t="s">
        <v>3</v>
      </c>
      <c r="D26" s="137" t="s">
        <v>16</v>
      </c>
      <c r="E26" s="66" t="s">
        <v>37</v>
      </c>
      <c r="F26" s="59" t="s">
        <v>54</v>
      </c>
      <c r="G26" s="60" t="s">
        <v>53</v>
      </c>
      <c r="H26" s="59" t="s">
        <v>54</v>
      </c>
      <c r="I26" s="60" t="s">
        <v>53</v>
      </c>
      <c r="J26" s="63">
        <f>IF(I26="","",(VLOOKUP(H26,プルダウンリスト!$A$9:$B$11,2,FALSE)+VLOOKUP(I26,プルダウンリスト!$C$9:$D$12,2,FALSE))-(VLOOKUP(F26,プルダウンリスト!$A$9:$B$11,2,FALSE)+VLOOKUP(G26,プルダウンリスト!$C$9:$D$12,2,FALSE)))</f>
        <v>0</v>
      </c>
      <c r="K26" s="59" t="s">
        <v>54</v>
      </c>
      <c r="L26" s="60" t="s">
        <v>53</v>
      </c>
      <c r="M26" s="59" t="s">
        <v>54</v>
      </c>
      <c r="N26" s="60" t="s">
        <v>53</v>
      </c>
      <c r="O26" s="63">
        <f>IF(N26="","",(VLOOKUP(M26,プルダウンリスト!$A$9:$B$11,2,FALSE)+VLOOKUP(N26,プルダウンリスト!$C$9:$D$12,2,FALSE))-(VLOOKUP(K26,プルダウンリスト!$A$9:$B$11,2,FALSE)+VLOOKUP(L26,プルダウンリスト!$C$9:$D$12,2,FALSE)))</f>
        <v>0</v>
      </c>
      <c r="P26" s="59" t="s">
        <v>54</v>
      </c>
      <c r="Q26" s="60" t="s">
        <v>55</v>
      </c>
      <c r="R26" s="59" t="s">
        <v>54</v>
      </c>
      <c r="S26" s="60" t="s">
        <v>55</v>
      </c>
      <c r="T26" s="63">
        <f>IF(S26="","",(VLOOKUP(R26,プルダウンリスト!$A$9:$B$11,2,FALSE)+VLOOKUP(S26,プルダウンリスト!$C$9:$D$12,2,FALSE))-(VLOOKUP(P26,プルダウンリスト!$A$9:$B$11,2,FALSE)+VLOOKUP(Q26,プルダウンリスト!$C$9:$D$12,2,FALSE)))</f>
        <v>0</v>
      </c>
      <c r="U26" s="59" t="s">
        <v>54</v>
      </c>
      <c r="V26" s="60" t="s">
        <v>53</v>
      </c>
      <c r="W26" s="59" t="s">
        <v>54</v>
      </c>
      <c r="X26" s="60" t="s">
        <v>53</v>
      </c>
      <c r="Y26" s="63">
        <f>IF(X26="","",(VLOOKUP(W26,プルダウンリスト!$A$9:$B$11,2,FALSE)+VLOOKUP(X26,プルダウンリスト!$C$9:$D$12,2,FALSE))-(VLOOKUP(U26,プルダウンリスト!$A$9:$B$11,2,FALSE)+VLOOKUP(V26,プルダウンリスト!$C$9:$D$12,2,FALSE)))</f>
        <v>0</v>
      </c>
      <c r="Z26" s="59" t="s">
        <v>54</v>
      </c>
      <c r="AA26" s="60" t="s">
        <v>55</v>
      </c>
      <c r="AB26" s="59" t="s">
        <v>54</v>
      </c>
      <c r="AC26" s="60" t="s">
        <v>55</v>
      </c>
      <c r="AD26" s="63">
        <f>IF(AC26="","",(VLOOKUP(AB26,プルダウンリスト!$A$9:$B$11,2,FALSE)+VLOOKUP(AC26,プルダウンリスト!$C$9:$D$12,2,FALSE))-(VLOOKUP(Z26,プルダウンリスト!$A$9:$B$11,2,FALSE)+VLOOKUP(AA26,プルダウンリスト!$C$9:$D$12,2,FALSE)))</f>
        <v>0</v>
      </c>
      <c r="AE26" s="59" t="s">
        <v>54</v>
      </c>
      <c r="AF26" s="64" t="s">
        <v>55</v>
      </c>
      <c r="AG26" s="59" t="s">
        <v>54</v>
      </c>
      <c r="AH26" s="60" t="s">
        <v>55</v>
      </c>
      <c r="AI26" s="99">
        <f>IF(AH26="","",(VLOOKUP(AG26,プルダウンリスト!$A$9:$B$11,2,FALSE)+VLOOKUP(AH26,プルダウンリスト!$C$9:$D$12,2,FALSE))-(VLOOKUP(AE26,プルダウンリスト!$A$9:$B$11,2,FALSE)+VLOOKUP(AF26,プルダウンリスト!$C$9:$D$12,2,FALSE)))</f>
        <v>0</v>
      </c>
      <c r="AJ26" s="59" t="s">
        <v>54</v>
      </c>
      <c r="AK26" s="64" t="s">
        <v>53</v>
      </c>
      <c r="AL26" s="59" t="s">
        <v>54</v>
      </c>
      <c r="AM26" s="60" t="s">
        <v>53</v>
      </c>
      <c r="AN26" s="99">
        <f>IF(AM26="","",(VLOOKUP(AL26,プルダウンリスト!$A$9:$B$11,2,FALSE)+VLOOKUP(AM26,プルダウンリスト!$C$9:$D$12,2,FALSE))-(VLOOKUP(AJ26,プルダウンリスト!$A$9:$B$11,2,FALSE)+VLOOKUP(AK26,プルダウンリスト!$C$9:$D$12,2,FALSE)))</f>
        <v>0</v>
      </c>
      <c r="AO26" s="59" t="s">
        <v>54</v>
      </c>
      <c r="AP26" s="64" t="s">
        <v>53</v>
      </c>
      <c r="AQ26" s="59" t="s">
        <v>54</v>
      </c>
      <c r="AR26" s="60" t="s">
        <v>53</v>
      </c>
      <c r="AS26" s="99">
        <f>IF(AR26="","",(VLOOKUP(AQ26,プルダウンリスト!$A$9:$B$11,2,FALSE)+VLOOKUP(AR26,プルダウンリスト!$C$9:$D$12,2,FALSE))-(VLOOKUP(AO26,プルダウンリスト!$A$9:$B$11,2,FALSE)+VLOOKUP(AP26,プルダウンリスト!$C$9:$D$12,2,FALSE)))</f>
        <v>0</v>
      </c>
      <c r="AT26" s="59" t="s">
        <v>54</v>
      </c>
      <c r="AU26" s="64" t="s">
        <v>53</v>
      </c>
      <c r="AV26" s="59" t="s">
        <v>54</v>
      </c>
      <c r="AW26" s="60" t="s">
        <v>53</v>
      </c>
      <c r="AX26" s="99">
        <f>IF(AW26="","",(VLOOKUP(AV26,プルダウンリスト!$A$9:$B$11,2,FALSE)+VLOOKUP(AW26,プルダウンリスト!$C$9:$D$12,2,FALSE))-(VLOOKUP(AT26,プルダウンリスト!$A$9:$B$11,2,FALSE)+VLOOKUP(AU26,プルダウンリスト!$C$9:$D$12,2,FALSE)))</f>
        <v>0</v>
      </c>
      <c r="AY26" s="59" t="s">
        <v>54</v>
      </c>
      <c r="AZ26" s="64" t="s">
        <v>53</v>
      </c>
      <c r="BA26" s="59" t="s">
        <v>54</v>
      </c>
      <c r="BB26" s="64" t="s">
        <v>53</v>
      </c>
      <c r="BC26" s="99">
        <f>IF(BB26="","",(VLOOKUP(BA26,プルダウンリスト!$A$9:$B$11,2,FALSE)+VLOOKUP(BB26,プルダウンリスト!$C$9:$D$12,2,FALSE))-(VLOOKUP(AY26,プルダウンリスト!$A$9:$B$11,2,FALSE)+VLOOKUP(AZ26,プルダウンリスト!$C$9:$D$12,2,FALSE)))</f>
        <v>0</v>
      </c>
      <c r="BD26" s="59" t="s">
        <v>54</v>
      </c>
      <c r="BE26" s="64" t="s">
        <v>55</v>
      </c>
      <c r="BF26" s="59" t="s">
        <v>54</v>
      </c>
      <c r="BG26" s="64" t="s">
        <v>55</v>
      </c>
      <c r="BH26" s="63">
        <f>IF(BG26="","",(VLOOKUP(BF26,プルダウンリスト!$A$9:$B$11,2,FALSE)+VLOOKUP(BG26,プルダウンリスト!$C$9:$D$12,2,FALSE))-(VLOOKUP(BD26,プルダウンリスト!$A$9:$B$11,2,FALSE)+VLOOKUP(BE26,プルダウンリスト!$C$9:$D$12,2,FALSE)))</f>
        <v>0</v>
      </c>
      <c r="BI26" s="59" t="s">
        <v>54</v>
      </c>
      <c r="BJ26" s="64" t="s">
        <v>55</v>
      </c>
      <c r="BK26" s="59" t="s">
        <v>54</v>
      </c>
      <c r="BL26" s="60" t="s">
        <v>55</v>
      </c>
      <c r="BM26" s="99">
        <f>IF(BL26="","",(VLOOKUP(BK26,プルダウンリスト!$A$9:$B$11,2,FALSE)+VLOOKUP(BL26,プルダウンリスト!$C$9:$D$12,2,FALSE))-(VLOOKUP(BI26,プルダウンリスト!$A$9:$B$11,2,FALSE)+VLOOKUP(BJ26,プルダウンリスト!$C$9:$D$12,2,FALSE)))</f>
        <v>0</v>
      </c>
      <c r="BN26" s="59"/>
      <c r="BO26" s="64"/>
      <c r="BP26" s="59"/>
      <c r="BQ26" s="60"/>
      <c r="BR26" s="63" t="str">
        <f>IF(BQ26="","",(VLOOKUP(BP26,プルダウンリスト!$A$9:$B$11,2,FALSE)+VLOOKUP(BQ26,プルダウンリスト!$C$9:$D$12,2,FALSE))-(VLOOKUP(BN26,プルダウンリスト!$A$9:$B$11,2,FALSE)+VLOOKUP(BO26,プルダウンリスト!$C$9:$D$12,2,FALSE)))</f>
        <v/>
      </c>
      <c r="BS26" s="59"/>
      <c r="BT26" s="64"/>
      <c r="BU26" s="59"/>
      <c r="BV26" s="60"/>
      <c r="BW26" s="63" t="str">
        <f>IF(BV26="","",(VLOOKUP(BU26,プルダウンリスト!$A$9:$B$11,2,FALSE)+VLOOKUP(BV26,プルダウンリスト!$C$9:$D$12,2,FALSE))-(VLOOKUP(BS26,プルダウンリスト!$A$9:$B$11,2,FALSE)+VLOOKUP(BT26,プルダウンリスト!$C$9:$D$12,2,FALSE)))</f>
        <v/>
      </c>
      <c r="BX26" s="59"/>
      <c r="BY26" s="64"/>
      <c r="BZ26" s="59"/>
      <c r="CA26" s="60"/>
      <c r="CB26" s="63" t="str">
        <f>IF(CA26="","",(VLOOKUP(BZ26,プルダウンリスト!$A$9:$B$11,2,FALSE)+VLOOKUP(CA26,プルダウンリスト!$C$9:$D$12,2,FALSE))-(VLOOKUP(BX26,プルダウンリスト!$A$9:$B$11,2,FALSE)+VLOOKUP(BY26,プルダウンリスト!$C$9:$D$12,2,FALSE)))</f>
        <v/>
      </c>
      <c r="CC26" s="59"/>
      <c r="CD26" s="64"/>
      <c r="CE26" s="59"/>
      <c r="CF26" s="60"/>
      <c r="CG26" s="63" t="str">
        <f>IF(CF26="","",(VLOOKUP(CE26,プルダウンリスト!$A$9:$B$11,2,FALSE)+VLOOKUP(CF26,プルダウンリスト!$C$9:$D$12,2,FALSE))-(VLOOKUP(CC26,プルダウンリスト!$A$9:$B$11,2,FALSE)+VLOOKUP(CD26,プルダウンリスト!$C$9:$D$12,2,FALSE)))</f>
        <v/>
      </c>
      <c r="CH26" s="59"/>
      <c r="CI26" s="64"/>
      <c r="CJ26" s="59"/>
      <c r="CK26" s="60"/>
      <c r="CL26" s="63" t="str">
        <f>IF(CK26="","",(VLOOKUP(CJ26,プルダウンリスト!$A$9:$B$11,2,FALSE)+VLOOKUP(CK26,プルダウンリスト!$C$9:$D$12,2,FALSE))-(VLOOKUP(CH26,プルダウンリスト!$A$9:$B$11,2,FALSE)+VLOOKUP(CI26,プルダウンリスト!$C$9:$D$12,2,FALSE)))</f>
        <v/>
      </c>
      <c r="CM26" s="59"/>
      <c r="CN26" s="64"/>
      <c r="CO26" s="59"/>
      <c r="CP26" s="60"/>
      <c r="CQ26" s="63" t="str">
        <f>IF(CP26="","",(VLOOKUP(CO26,プルダウンリスト!$A$9:$B$11,2,FALSE)+VLOOKUP(CP26,プルダウンリスト!$C$9:$D$12,2,FALSE))-(VLOOKUP(CM26,プルダウンリスト!$A$9:$B$11,2,FALSE)+VLOOKUP(CN26,プルダウンリスト!$C$9:$D$12,2,FALSE)))</f>
        <v/>
      </c>
      <c r="CR26" s="59"/>
      <c r="CS26" s="64"/>
      <c r="CT26" s="59"/>
      <c r="CU26" s="60"/>
      <c r="CV26" s="63" t="str">
        <f>IF(CU26="","",(VLOOKUP(CT26,プルダウンリスト!$A$9:$B$11,2,FALSE)+VLOOKUP(CU26,プルダウンリスト!$C$9:$D$12,2,FALSE))-(VLOOKUP(CR26,プルダウンリスト!$A$9:$B$11,2,FALSE)+VLOOKUP(CS26,プルダウンリスト!$C$9:$D$12,2,FALSE)))</f>
        <v/>
      </c>
      <c r="CW26" s="59"/>
      <c r="CX26" s="64"/>
      <c r="CY26" s="59"/>
      <c r="CZ26" s="60"/>
      <c r="DA26" s="63" t="str">
        <f>IF(CZ26="","",(VLOOKUP(CY26,プルダウンリスト!$A$9:$B$11,2,FALSE)+VLOOKUP(CZ26,プルダウンリスト!$C$9:$D$12,2,FALSE))-(VLOOKUP(CW26,プルダウンリスト!$A$9:$B$11,2,FALSE)+VLOOKUP(CX26,プルダウンリスト!$C$9:$D$12,2,FALSE)))</f>
        <v/>
      </c>
      <c r="DB26" s="59"/>
      <c r="DC26" s="64"/>
      <c r="DD26" s="59"/>
      <c r="DE26" s="60"/>
      <c r="DF26" s="63" t="str">
        <f>IF(DE26="","",(VLOOKUP(DD26,プルダウンリスト!$A$9:$B$11,2,FALSE)+VLOOKUP(DE26,プルダウンリスト!$C$9:$D$12,2,FALSE))-(VLOOKUP(DB26,プルダウンリスト!$A$9:$B$11,2,FALSE)+VLOOKUP(DC26,プルダウンリスト!$C$9:$D$12,2,FALSE)))</f>
        <v/>
      </c>
      <c r="DG26" s="59"/>
      <c r="DH26" s="64"/>
      <c r="DI26" s="59"/>
      <c r="DJ26" s="60"/>
      <c r="DK26" s="63" t="str">
        <f>IF(DJ26="","",(VLOOKUP(DI26,プルダウンリスト!$A$9:$B$11,2,FALSE)+VLOOKUP(DJ26,プルダウンリスト!$C$9:$D$12,2,FALSE))-(VLOOKUP(DG26,プルダウンリスト!$A$9:$B$11,2,FALSE)+VLOOKUP(DH26,プルダウンリスト!$C$9:$D$12,2,FALSE)))</f>
        <v/>
      </c>
      <c r="DL26" s="59"/>
      <c r="DM26" s="64"/>
      <c r="DN26" s="59"/>
      <c r="DO26" s="60"/>
      <c r="DP26" s="63" t="str">
        <f>IF(DO26="","",(VLOOKUP(DN26,プルダウンリスト!$A$9:$B$11,2,FALSE)+VLOOKUP(DO26,プルダウンリスト!$C$9:$D$12,2,FALSE))-(VLOOKUP(DL26,プルダウンリスト!$A$9:$B$11,2,FALSE)+VLOOKUP(DM26,プルダウンリスト!$C$9:$D$12,2,FALSE)))</f>
        <v/>
      </c>
      <c r="DT26" s="85">
        <f>IF($H26="","",((COUNTIFS(H26,プルダウンリスト!$A$2,I26,プルダウンリスト!$A$3)+COUNTIFS(M26,プルダウンリスト!$A$2,N26,プルダウンリスト!$A$3)+COUNTIFS(R26,プルダウンリスト!$A$2,S26,プルダウンリスト!$A$3)+COUNTIFS(W26,プルダウンリスト!$A$2,X26,プルダウンリスト!$A$3)+COUNTIFS(AB26,プルダウンリスト!$A$2,AC26,プルダウンリスト!$A$3)+COUNTIFS(AG26,プルダウンリスト!$A$2,AH26,プルダウンリスト!$A$3)+COUNTIFS(AL26,プルダウンリスト!$A$2,AM26,プルダウンリスト!$A$3)+COUNTIFS(AQ26,プルダウンリスト!$A$2,AR26,プルダウンリスト!$A$3)+COUNTIFS(AV26,プルダウンリスト!$A$2,AW26,プルダウンリスト!$A$3)+COUNTIFS(BA26,プルダウンリスト!$A$2,BB26,プルダウンリスト!$A$3)+COUNTIFS(BF26,プルダウンリスト!$A$2,BG26,プルダウンリスト!$A$3)+COUNTIFS(BK26,プルダウンリスト!$A$2,BL26,プルダウンリスト!$A$3)+COUNTIFS(BP26,プルダウンリスト!$A$2,BQ26,プルダウンリスト!$A$3)+COUNTIFS(BU26,プルダウンリスト!$A$2,BV26,プルダウンリスト!$A$3)+COUNTIFS(BZ26,プルダウンリスト!$A$2,CA26,プルダウンリスト!$A$3)+COUNTIFS(CE26,プルダウンリスト!$A$2,CF26,プルダウンリスト!$A$3)+COUNTIFS(CJ26,プルダウンリスト!$A$2,CK26,プルダウンリスト!$A$3)+COUNTIFS(CO26,プルダウンリスト!$A$2,CP26,プルダウンリスト!$A$3)+COUNTIFS(CT26,プルダウンリスト!$A$2,CU26,プルダウンリスト!$A$3)+COUNTIFS(CY26,プルダウンリスト!$A$2,CZ26,プルダウンリスト!$A$3)+COUNTIFS(DD26,プルダウンリスト!$A$2,DE26,プルダウンリスト!$A$3)+COUNTIFS(DI26,プルダウンリスト!$A$2,DJ26,プルダウンリスト!$A$3)+COUNTIFS(DN26,プルダウンリスト!$A$2,DO26,プルダウンリスト!$A$3))/COUNTA(H26,M26,R26,W26,AB26,AG26,AL26,AQ26,AV26,BA26,BF26,BK26,BP26,BU26,BZ26,CE26,CJ26,CO26,CT26,CY26,DD26,DI26,DN26)))</f>
        <v>0.58333333333333337</v>
      </c>
      <c r="DU26" s="84">
        <f t="shared" si="0"/>
        <v>86.1111111111111</v>
      </c>
    </row>
    <row r="27" spans="1:125" ht="27" customHeight="1" x14ac:dyDescent="0.2">
      <c r="A27" s="148"/>
      <c r="B27" s="151"/>
      <c r="C27" s="154"/>
      <c r="D27" s="137"/>
      <c r="E27" s="71" t="s">
        <v>38</v>
      </c>
      <c r="F27" s="59" t="s">
        <v>54</v>
      </c>
      <c r="G27" s="60" t="s">
        <v>53</v>
      </c>
      <c r="H27" s="59" t="s">
        <v>54</v>
      </c>
      <c r="I27" s="60" t="s">
        <v>53</v>
      </c>
      <c r="J27" s="63">
        <f>IF(I27="","",(VLOOKUP(H27,プルダウンリスト!$A$9:$B$11,2,FALSE)+VLOOKUP(I27,プルダウンリスト!$C$9:$D$12,2,FALSE))-(VLOOKUP(F27,プルダウンリスト!$A$9:$B$11,2,FALSE)+VLOOKUP(G27,プルダウンリスト!$C$9:$D$12,2,FALSE)))</f>
        <v>0</v>
      </c>
      <c r="K27" s="59" t="s">
        <v>54</v>
      </c>
      <c r="L27" s="60" t="s">
        <v>53</v>
      </c>
      <c r="M27" s="59" t="s">
        <v>54</v>
      </c>
      <c r="N27" s="60" t="s">
        <v>53</v>
      </c>
      <c r="O27" s="63">
        <f>IF(N27="","",(VLOOKUP(M27,プルダウンリスト!$A$9:$B$11,2,FALSE)+VLOOKUP(N27,プルダウンリスト!$C$9:$D$12,2,FALSE))-(VLOOKUP(K27,プルダウンリスト!$A$9:$B$11,2,FALSE)+VLOOKUP(L27,プルダウンリスト!$C$9:$D$12,2,FALSE)))</f>
        <v>0</v>
      </c>
      <c r="P27" s="59" t="s">
        <v>54</v>
      </c>
      <c r="Q27" s="60" t="s">
        <v>55</v>
      </c>
      <c r="R27" s="59" t="s">
        <v>54</v>
      </c>
      <c r="S27" s="60" t="s">
        <v>55</v>
      </c>
      <c r="T27" s="63">
        <f>IF(S27="","",(VLOOKUP(R27,プルダウンリスト!$A$9:$B$11,2,FALSE)+VLOOKUP(S27,プルダウンリスト!$C$9:$D$12,2,FALSE))-(VLOOKUP(P27,プルダウンリスト!$A$9:$B$11,2,FALSE)+VLOOKUP(Q27,プルダウンリスト!$C$9:$D$12,2,FALSE)))</f>
        <v>0</v>
      </c>
      <c r="U27" s="59" t="s">
        <v>54</v>
      </c>
      <c r="V27" s="60" t="s">
        <v>55</v>
      </c>
      <c r="W27" s="59" t="s">
        <v>54</v>
      </c>
      <c r="X27" s="60" t="s">
        <v>55</v>
      </c>
      <c r="Y27" s="63">
        <f>IF(X27="","",(VLOOKUP(W27,プルダウンリスト!$A$9:$B$11,2,FALSE)+VLOOKUP(X27,プルダウンリスト!$C$9:$D$12,2,FALSE))-(VLOOKUP(U27,プルダウンリスト!$A$9:$B$11,2,FALSE)+VLOOKUP(V27,プルダウンリスト!$C$9:$D$12,2,FALSE)))</f>
        <v>0</v>
      </c>
      <c r="Z27" s="59" t="s">
        <v>54</v>
      </c>
      <c r="AA27" s="60" t="s">
        <v>55</v>
      </c>
      <c r="AB27" s="59" t="s">
        <v>54</v>
      </c>
      <c r="AC27" s="60" t="s">
        <v>55</v>
      </c>
      <c r="AD27" s="63">
        <f>IF(AC27="","",(VLOOKUP(AB27,プルダウンリスト!$A$9:$B$11,2,FALSE)+VLOOKUP(AC27,プルダウンリスト!$C$9:$D$12,2,FALSE))-(VLOOKUP(Z27,プルダウンリスト!$A$9:$B$11,2,FALSE)+VLOOKUP(AA27,プルダウンリスト!$C$9:$D$12,2,FALSE)))</f>
        <v>0</v>
      </c>
      <c r="AE27" s="59" t="s">
        <v>54</v>
      </c>
      <c r="AF27" s="64" t="s">
        <v>55</v>
      </c>
      <c r="AG27" s="59" t="s">
        <v>54</v>
      </c>
      <c r="AH27" s="60" t="s">
        <v>55</v>
      </c>
      <c r="AI27" s="99">
        <f>IF(AH27="","",(VLOOKUP(AG27,プルダウンリスト!$A$9:$B$11,2,FALSE)+VLOOKUP(AH27,プルダウンリスト!$C$9:$D$12,2,FALSE))-(VLOOKUP(AE27,プルダウンリスト!$A$9:$B$11,2,FALSE)+VLOOKUP(AF27,プルダウンリスト!$C$9:$D$12,2,FALSE)))</f>
        <v>0</v>
      </c>
      <c r="AJ27" s="59" t="s">
        <v>54</v>
      </c>
      <c r="AK27" s="64" t="s">
        <v>55</v>
      </c>
      <c r="AL27" s="59" t="s">
        <v>54</v>
      </c>
      <c r="AM27" s="60" t="s">
        <v>55</v>
      </c>
      <c r="AN27" s="99">
        <f>IF(AM27="","",(VLOOKUP(AL27,プルダウンリスト!$A$9:$B$11,2,FALSE)+VLOOKUP(AM27,プルダウンリスト!$C$9:$D$12,2,FALSE))-(VLOOKUP(AJ27,プルダウンリスト!$A$9:$B$11,2,FALSE)+VLOOKUP(AK27,プルダウンリスト!$C$9:$D$12,2,FALSE)))</f>
        <v>0</v>
      </c>
      <c r="AO27" s="59" t="s">
        <v>54</v>
      </c>
      <c r="AP27" s="64" t="s">
        <v>53</v>
      </c>
      <c r="AQ27" s="59" t="s">
        <v>54</v>
      </c>
      <c r="AR27" s="60" t="s">
        <v>53</v>
      </c>
      <c r="AS27" s="99">
        <f>IF(AR27="","",(VLOOKUP(AQ27,プルダウンリスト!$A$9:$B$11,2,FALSE)+VLOOKUP(AR27,プルダウンリスト!$C$9:$D$12,2,FALSE))-(VLOOKUP(AO27,プルダウンリスト!$A$9:$B$11,2,FALSE)+VLOOKUP(AP27,プルダウンリスト!$C$9:$D$12,2,FALSE)))</f>
        <v>0</v>
      </c>
      <c r="AT27" s="59" t="s">
        <v>54</v>
      </c>
      <c r="AU27" s="64" t="s">
        <v>53</v>
      </c>
      <c r="AV27" s="59" t="s">
        <v>54</v>
      </c>
      <c r="AW27" s="60" t="s">
        <v>53</v>
      </c>
      <c r="AX27" s="99">
        <f>IF(AW27="","",(VLOOKUP(AV27,プルダウンリスト!$A$9:$B$11,2,FALSE)+VLOOKUP(AW27,プルダウンリスト!$C$9:$D$12,2,FALSE))-(VLOOKUP(AT27,プルダウンリスト!$A$9:$B$11,2,FALSE)+VLOOKUP(AU27,プルダウンリスト!$C$9:$D$12,2,FALSE)))</f>
        <v>0</v>
      </c>
      <c r="AY27" s="59" t="s">
        <v>54</v>
      </c>
      <c r="AZ27" s="64" t="s">
        <v>55</v>
      </c>
      <c r="BA27" s="59" t="s">
        <v>54</v>
      </c>
      <c r="BB27" s="64" t="s">
        <v>55</v>
      </c>
      <c r="BC27" s="99">
        <f>IF(BB27="","",(VLOOKUP(BA27,プルダウンリスト!$A$9:$B$11,2,FALSE)+VLOOKUP(BB27,プルダウンリスト!$C$9:$D$12,2,FALSE))-(VLOOKUP(AY27,プルダウンリスト!$A$9:$B$11,2,FALSE)+VLOOKUP(AZ27,プルダウンリスト!$C$9:$D$12,2,FALSE)))</f>
        <v>0</v>
      </c>
      <c r="BD27" s="59" t="s">
        <v>54</v>
      </c>
      <c r="BE27" s="64" t="s">
        <v>55</v>
      </c>
      <c r="BF27" s="59" t="s">
        <v>54</v>
      </c>
      <c r="BG27" s="64" t="s">
        <v>55</v>
      </c>
      <c r="BH27" s="63">
        <f>IF(BG27="","",(VLOOKUP(BF27,プルダウンリスト!$A$9:$B$11,2,FALSE)+VLOOKUP(BG27,プルダウンリスト!$C$9:$D$12,2,FALSE))-(VLOOKUP(BD27,プルダウンリスト!$A$9:$B$11,2,FALSE)+VLOOKUP(BE27,プルダウンリスト!$C$9:$D$12,2,FALSE)))</f>
        <v>0</v>
      </c>
      <c r="BI27" s="59" t="s">
        <v>54</v>
      </c>
      <c r="BJ27" s="64" t="s">
        <v>55</v>
      </c>
      <c r="BK27" s="59" t="s">
        <v>54</v>
      </c>
      <c r="BL27" s="60" t="s">
        <v>55</v>
      </c>
      <c r="BM27" s="99">
        <f>IF(BL27="","",(VLOOKUP(BK27,プルダウンリスト!$A$9:$B$11,2,FALSE)+VLOOKUP(BL27,プルダウンリスト!$C$9:$D$12,2,FALSE))-(VLOOKUP(BI27,プルダウンリスト!$A$9:$B$11,2,FALSE)+VLOOKUP(BJ27,プルダウンリスト!$C$9:$D$12,2,FALSE)))</f>
        <v>0</v>
      </c>
      <c r="BN27" s="59"/>
      <c r="BO27" s="64"/>
      <c r="BP27" s="59"/>
      <c r="BQ27" s="60"/>
      <c r="BR27" s="63" t="str">
        <f>IF(BQ27="","",(VLOOKUP(BP27,プルダウンリスト!$A$9:$B$11,2,FALSE)+VLOOKUP(BQ27,プルダウンリスト!$C$9:$D$12,2,FALSE))-(VLOOKUP(BN27,プルダウンリスト!$A$9:$B$11,2,FALSE)+VLOOKUP(BO27,プルダウンリスト!$C$9:$D$12,2,FALSE)))</f>
        <v/>
      </c>
      <c r="BS27" s="59"/>
      <c r="BT27" s="64"/>
      <c r="BU27" s="59"/>
      <c r="BV27" s="60"/>
      <c r="BW27" s="63" t="str">
        <f>IF(BV27="","",(VLOOKUP(BU27,プルダウンリスト!$A$9:$B$11,2,FALSE)+VLOOKUP(BV27,プルダウンリスト!$C$9:$D$12,2,FALSE))-(VLOOKUP(BS27,プルダウンリスト!$A$9:$B$11,2,FALSE)+VLOOKUP(BT27,プルダウンリスト!$C$9:$D$12,2,FALSE)))</f>
        <v/>
      </c>
      <c r="BX27" s="59"/>
      <c r="BY27" s="64"/>
      <c r="BZ27" s="59"/>
      <c r="CA27" s="60"/>
      <c r="CB27" s="63" t="str">
        <f>IF(CA27="","",(VLOOKUP(BZ27,プルダウンリスト!$A$9:$B$11,2,FALSE)+VLOOKUP(CA27,プルダウンリスト!$C$9:$D$12,2,FALSE))-(VLOOKUP(BX27,プルダウンリスト!$A$9:$B$11,2,FALSE)+VLOOKUP(BY27,プルダウンリスト!$C$9:$D$12,2,FALSE)))</f>
        <v/>
      </c>
      <c r="CC27" s="59"/>
      <c r="CD27" s="64"/>
      <c r="CE27" s="59"/>
      <c r="CF27" s="60"/>
      <c r="CG27" s="63" t="str">
        <f>IF(CF27="","",(VLOOKUP(CE27,プルダウンリスト!$A$9:$B$11,2,FALSE)+VLOOKUP(CF27,プルダウンリスト!$C$9:$D$12,2,FALSE))-(VLOOKUP(CC27,プルダウンリスト!$A$9:$B$11,2,FALSE)+VLOOKUP(CD27,プルダウンリスト!$C$9:$D$12,2,FALSE)))</f>
        <v/>
      </c>
      <c r="CH27" s="59"/>
      <c r="CI27" s="64"/>
      <c r="CJ27" s="59"/>
      <c r="CK27" s="60"/>
      <c r="CL27" s="63" t="str">
        <f>IF(CK27="","",(VLOOKUP(CJ27,プルダウンリスト!$A$9:$B$11,2,FALSE)+VLOOKUP(CK27,プルダウンリスト!$C$9:$D$12,2,FALSE))-(VLOOKUP(CH27,プルダウンリスト!$A$9:$B$11,2,FALSE)+VLOOKUP(CI27,プルダウンリスト!$C$9:$D$12,2,FALSE)))</f>
        <v/>
      </c>
      <c r="CM27" s="59"/>
      <c r="CN27" s="64"/>
      <c r="CO27" s="59"/>
      <c r="CP27" s="60"/>
      <c r="CQ27" s="63" t="str">
        <f>IF(CP27="","",(VLOOKUP(CO27,プルダウンリスト!$A$9:$B$11,2,FALSE)+VLOOKUP(CP27,プルダウンリスト!$C$9:$D$12,2,FALSE))-(VLOOKUP(CM27,プルダウンリスト!$A$9:$B$11,2,FALSE)+VLOOKUP(CN27,プルダウンリスト!$C$9:$D$12,2,FALSE)))</f>
        <v/>
      </c>
      <c r="CR27" s="59"/>
      <c r="CS27" s="64"/>
      <c r="CT27" s="59"/>
      <c r="CU27" s="60"/>
      <c r="CV27" s="63" t="str">
        <f>IF(CU27="","",(VLOOKUP(CT27,プルダウンリスト!$A$9:$B$11,2,FALSE)+VLOOKUP(CU27,プルダウンリスト!$C$9:$D$12,2,FALSE))-(VLOOKUP(CR27,プルダウンリスト!$A$9:$B$11,2,FALSE)+VLOOKUP(CS27,プルダウンリスト!$C$9:$D$12,2,FALSE)))</f>
        <v/>
      </c>
      <c r="CW27" s="59"/>
      <c r="CX27" s="64"/>
      <c r="CY27" s="59"/>
      <c r="CZ27" s="60"/>
      <c r="DA27" s="63" t="str">
        <f>IF(CZ27="","",(VLOOKUP(CY27,プルダウンリスト!$A$9:$B$11,2,FALSE)+VLOOKUP(CZ27,プルダウンリスト!$C$9:$D$12,2,FALSE))-(VLOOKUP(CW27,プルダウンリスト!$A$9:$B$11,2,FALSE)+VLOOKUP(CX27,プルダウンリスト!$C$9:$D$12,2,FALSE)))</f>
        <v/>
      </c>
      <c r="DB27" s="59"/>
      <c r="DC27" s="64"/>
      <c r="DD27" s="59"/>
      <c r="DE27" s="60"/>
      <c r="DF27" s="63" t="str">
        <f>IF(DE27="","",(VLOOKUP(DD27,プルダウンリスト!$A$9:$B$11,2,FALSE)+VLOOKUP(DE27,プルダウンリスト!$C$9:$D$12,2,FALSE))-(VLOOKUP(DB27,プルダウンリスト!$A$9:$B$11,2,FALSE)+VLOOKUP(DC27,プルダウンリスト!$C$9:$D$12,2,FALSE)))</f>
        <v/>
      </c>
      <c r="DG27" s="59"/>
      <c r="DH27" s="64"/>
      <c r="DI27" s="59"/>
      <c r="DJ27" s="60"/>
      <c r="DK27" s="63" t="str">
        <f>IF(DJ27="","",(VLOOKUP(DI27,プルダウンリスト!$A$9:$B$11,2,FALSE)+VLOOKUP(DJ27,プルダウンリスト!$C$9:$D$12,2,FALSE))-(VLOOKUP(DG27,プルダウンリスト!$A$9:$B$11,2,FALSE)+VLOOKUP(DH27,プルダウンリスト!$C$9:$D$12,2,FALSE)))</f>
        <v/>
      </c>
      <c r="DL27" s="59"/>
      <c r="DM27" s="64"/>
      <c r="DN27" s="59"/>
      <c r="DO27" s="60"/>
      <c r="DP27" s="63" t="str">
        <f>IF(DO27="","",(VLOOKUP(DN27,プルダウンリスト!$A$9:$B$11,2,FALSE)+VLOOKUP(DO27,プルダウンリスト!$C$9:$D$12,2,FALSE))-(VLOOKUP(DL27,プルダウンリスト!$A$9:$B$11,2,FALSE)+VLOOKUP(DM27,プルダウンリスト!$C$9:$D$12,2,FALSE)))</f>
        <v/>
      </c>
      <c r="DT27" s="85">
        <f>IF($H27="","",((COUNTIFS(H27,プルダウンリスト!$A$2,I27,プルダウンリスト!$A$3)+COUNTIFS(M27,プルダウンリスト!$A$2,N27,プルダウンリスト!$A$3)+COUNTIFS(R27,プルダウンリスト!$A$2,S27,プルダウンリスト!$A$3)+COUNTIFS(W27,プルダウンリスト!$A$2,X27,プルダウンリスト!$A$3)+COUNTIFS(AB27,プルダウンリスト!$A$2,AC27,プルダウンリスト!$A$3)+COUNTIFS(AG27,プルダウンリスト!$A$2,AH27,プルダウンリスト!$A$3)+COUNTIFS(AL27,プルダウンリスト!$A$2,AM27,プルダウンリスト!$A$3)+COUNTIFS(AQ27,プルダウンリスト!$A$2,AR27,プルダウンリスト!$A$3)+COUNTIFS(AV27,プルダウンリスト!$A$2,AW27,プルダウンリスト!$A$3)+COUNTIFS(BA27,プルダウンリスト!$A$2,BB27,プルダウンリスト!$A$3)+COUNTIFS(BF27,プルダウンリスト!$A$2,BG27,プルダウンリスト!$A$3)+COUNTIFS(BK27,プルダウンリスト!$A$2,BL27,プルダウンリスト!$A$3)+COUNTIFS(BP27,プルダウンリスト!$A$2,BQ27,プルダウンリスト!$A$3)+COUNTIFS(BU27,プルダウンリスト!$A$2,BV27,プルダウンリスト!$A$3)+COUNTIFS(BZ27,プルダウンリスト!$A$2,CA27,プルダウンリスト!$A$3)+COUNTIFS(CE27,プルダウンリスト!$A$2,CF27,プルダウンリスト!$A$3)+COUNTIFS(CJ27,プルダウンリスト!$A$2,CK27,プルダウンリスト!$A$3)+COUNTIFS(CO27,プルダウンリスト!$A$2,CP27,プルダウンリスト!$A$3)+COUNTIFS(CT27,プルダウンリスト!$A$2,CU27,プルダウンリスト!$A$3)+COUNTIFS(CY27,プルダウンリスト!$A$2,CZ27,プルダウンリスト!$A$3)+COUNTIFS(DD27,プルダウンリスト!$A$2,DE27,プルダウンリスト!$A$3)+COUNTIFS(DI27,プルダウンリスト!$A$2,DJ27,プルダウンリスト!$A$3)+COUNTIFS(DN27,プルダウンリスト!$A$2,DO27,プルダウンリスト!$A$3))/COUNTA(H27,M27,R27,W27,AB27,AG27,AL27,AQ27,AV27,BA27,BF27,BK27,BP27,BU27,BZ27,CE27,CJ27,CO27,CT27,CY27,DD27,DI27,DN27)))</f>
        <v>0.33333333333333331</v>
      </c>
      <c r="DU27" s="84">
        <f t="shared" si="0"/>
        <v>77.777777777777786</v>
      </c>
    </row>
    <row r="28" spans="1:125" ht="27" customHeight="1" x14ac:dyDescent="0.2">
      <c r="A28" s="148"/>
      <c r="B28" s="151"/>
      <c r="C28" s="154"/>
      <c r="D28" s="137"/>
      <c r="E28" s="71" t="s">
        <v>39</v>
      </c>
      <c r="F28" s="59" t="s">
        <v>54</v>
      </c>
      <c r="G28" s="60" t="s">
        <v>53</v>
      </c>
      <c r="H28" s="59" t="s">
        <v>54</v>
      </c>
      <c r="I28" s="60" t="s">
        <v>53</v>
      </c>
      <c r="J28" s="63">
        <f>IF(I28="","",(VLOOKUP(H28,プルダウンリスト!$A$9:$B$11,2,FALSE)+VLOOKUP(I28,プルダウンリスト!$C$9:$D$12,2,FALSE))-(VLOOKUP(F28,プルダウンリスト!$A$9:$B$11,2,FALSE)+VLOOKUP(G28,プルダウンリスト!$C$9:$D$12,2,FALSE)))</f>
        <v>0</v>
      </c>
      <c r="K28" s="59" t="s">
        <v>54</v>
      </c>
      <c r="L28" s="60" t="s">
        <v>55</v>
      </c>
      <c r="M28" s="59" t="s">
        <v>54</v>
      </c>
      <c r="N28" s="60" t="s">
        <v>55</v>
      </c>
      <c r="O28" s="63">
        <f>IF(N28="","",(VLOOKUP(M28,プルダウンリスト!$A$9:$B$11,2,FALSE)+VLOOKUP(N28,プルダウンリスト!$C$9:$D$12,2,FALSE))-(VLOOKUP(K28,プルダウンリスト!$A$9:$B$11,2,FALSE)+VLOOKUP(L28,プルダウンリスト!$C$9:$D$12,2,FALSE)))</f>
        <v>0</v>
      </c>
      <c r="P28" s="59" t="s">
        <v>54</v>
      </c>
      <c r="Q28" s="60" t="s">
        <v>55</v>
      </c>
      <c r="R28" s="59" t="s">
        <v>54</v>
      </c>
      <c r="S28" s="60" t="s">
        <v>55</v>
      </c>
      <c r="T28" s="63">
        <f>IF(S28="","",(VLOOKUP(R28,プルダウンリスト!$A$9:$B$11,2,FALSE)+VLOOKUP(S28,プルダウンリスト!$C$9:$D$12,2,FALSE))-(VLOOKUP(P28,プルダウンリスト!$A$9:$B$11,2,FALSE)+VLOOKUP(Q28,プルダウンリスト!$C$9:$D$12,2,FALSE)))</f>
        <v>0</v>
      </c>
      <c r="U28" s="59" t="s">
        <v>54</v>
      </c>
      <c r="V28" s="60" t="s">
        <v>55</v>
      </c>
      <c r="W28" s="59" t="s">
        <v>54</v>
      </c>
      <c r="X28" s="60" t="s">
        <v>55</v>
      </c>
      <c r="Y28" s="63">
        <f>IF(X28="","",(VLOOKUP(W28,プルダウンリスト!$A$9:$B$11,2,FALSE)+VLOOKUP(X28,プルダウンリスト!$C$9:$D$12,2,FALSE))-(VLOOKUP(U28,プルダウンリスト!$A$9:$B$11,2,FALSE)+VLOOKUP(V28,プルダウンリスト!$C$9:$D$12,2,FALSE)))</f>
        <v>0</v>
      </c>
      <c r="Z28" s="59" t="s">
        <v>54</v>
      </c>
      <c r="AA28" s="60" t="s">
        <v>55</v>
      </c>
      <c r="AB28" s="59" t="s">
        <v>54</v>
      </c>
      <c r="AC28" s="60" t="s">
        <v>55</v>
      </c>
      <c r="AD28" s="63">
        <f>IF(AC28="","",(VLOOKUP(AB28,プルダウンリスト!$A$9:$B$11,2,FALSE)+VLOOKUP(AC28,プルダウンリスト!$C$9:$D$12,2,FALSE))-(VLOOKUP(Z28,プルダウンリスト!$A$9:$B$11,2,FALSE)+VLOOKUP(AA28,プルダウンリスト!$C$9:$D$12,2,FALSE)))</f>
        <v>0</v>
      </c>
      <c r="AE28" s="59" t="s">
        <v>54</v>
      </c>
      <c r="AF28" s="64" t="s">
        <v>55</v>
      </c>
      <c r="AG28" s="59" t="s">
        <v>54</v>
      </c>
      <c r="AH28" s="60" t="s">
        <v>55</v>
      </c>
      <c r="AI28" s="99">
        <f>IF(AH28="","",(VLOOKUP(AG28,プルダウンリスト!$A$9:$B$11,2,FALSE)+VLOOKUP(AH28,プルダウンリスト!$C$9:$D$12,2,FALSE))-(VLOOKUP(AE28,プルダウンリスト!$A$9:$B$11,2,FALSE)+VLOOKUP(AF28,プルダウンリスト!$C$9:$D$12,2,FALSE)))</f>
        <v>0</v>
      </c>
      <c r="AJ28" s="59" t="s">
        <v>54</v>
      </c>
      <c r="AK28" s="64" t="s">
        <v>55</v>
      </c>
      <c r="AL28" s="59" t="s">
        <v>54</v>
      </c>
      <c r="AM28" s="60" t="s">
        <v>55</v>
      </c>
      <c r="AN28" s="99">
        <f>IF(AM28="","",(VLOOKUP(AL28,プルダウンリスト!$A$9:$B$11,2,FALSE)+VLOOKUP(AM28,プルダウンリスト!$C$9:$D$12,2,FALSE))-(VLOOKUP(AJ28,プルダウンリスト!$A$9:$B$11,2,FALSE)+VLOOKUP(AK28,プルダウンリスト!$C$9:$D$12,2,FALSE)))</f>
        <v>0</v>
      </c>
      <c r="AO28" s="59" t="s">
        <v>54</v>
      </c>
      <c r="AP28" s="64" t="s">
        <v>53</v>
      </c>
      <c r="AQ28" s="59" t="s">
        <v>54</v>
      </c>
      <c r="AR28" s="60" t="s">
        <v>53</v>
      </c>
      <c r="AS28" s="99">
        <f>IF(AR28="","",(VLOOKUP(AQ28,プルダウンリスト!$A$9:$B$11,2,FALSE)+VLOOKUP(AR28,プルダウンリスト!$C$9:$D$12,2,FALSE))-(VLOOKUP(AO28,プルダウンリスト!$A$9:$B$11,2,FALSE)+VLOOKUP(AP28,プルダウンリスト!$C$9:$D$12,2,FALSE)))</f>
        <v>0</v>
      </c>
      <c r="AT28" s="59" t="s">
        <v>54</v>
      </c>
      <c r="AU28" s="64" t="s">
        <v>53</v>
      </c>
      <c r="AV28" s="59" t="s">
        <v>54</v>
      </c>
      <c r="AW28" s="60" t="s">
        <v>53</v>
      </c>
      <c r="AX28" s="99">
        <f>IF(AW28="","",(VLOOKUP(AV28,プルダウンリスト!$A$9:$B$11,2,FALSE)+VLOOKUP(AW28,プルダウンリスト!$C$9:$D$12,2,FALSE))-(VLOOKUP(AT28,プルダウンリスト!$A$9:$B$11,2,FALSE)+VLOOKUP(AU28,プルダウンリスト!$C$9:$D$12,2,FALSE)))</f>
        <v>0</v>
      </c>
      <c r="AY28" s="59" t="s">
        <v>54</v>
      </c>
      <c r="AZ28" s="64" t="s">
        <v>55</v>
      </c>
      <c r="BA28" s="59" t="s">
        <v>54</v>
      </c>
      <c r="BB28" s="64" t="s">
        <v>55</v>
      </c>
      <c r="BC28" s="99">
        <f>IF(BB28="","",(VLOOKUP(BA28,プルダウンリスト!$A$9:$B$11,2,FALSE)+VLOOKUP(BB28,プルダウンリスト!$C$9:$D$12,2,FALSE))-(VLOOKUP(AY28,プルダウンリスト!$A$9:$B$11,2,FALSE)+VLOOKUP(AZ28,プルダウンリスト!$C$9:$D$12,2,FALSE)))</f>
        <v>0</v>
      </c>
      <c r="BD28" s="59" t="s">
        <v>54</v>
      </c>
      <c r="BE28" s="64" t="s">
        <v>55</v>
      </c>
      <c r="BF28" s="59" t="s">
        <v>54</v>
      </c>
      <c r="BG28" s="64" t="s">
        <v>55</v>
      </c>
      <c r="BH28" s="63">
        <f>IF(BG28="","",(VLOOKUP(BF28,プルダウンリスト!$A$9:$B$11,2,FALSE)+VLOOKUP(BG28,プルダウンリスト!$C$9:$D$12,2,FALSE))-(VLOOKUP(BD28,プルダウンリスト!$A$9:$B$11,2,FALSE)+VLOOKUP(BE28,プルダウンリスト!$C$9:$D$12,2,FALSE)))</f>
        <v>0</v>
      </c>
      <c r="BI28" s="59" t="s">
        <v>54</v>
      </c>
      <c r="BJ28" s="64" t="s">
        <v>55</v>
      </c>
      <c r="BK28" s="59" t="s">
        <v>54</v>
      </c>
      <c r="BL28" s="60" t="s">
        <v>55</v>
      </c>
      <c r="BM28" s="99">
        <f>IF(BL28="","",(VLOOKUP(BK28,プルダウンリスト!$A$9:$B$11,2,FALSE)+VLOOKUP(BL28,プルダウンリスト!$C$9:$D$12,2,FALSE))-(VLOOKUP(BI28,プルダウンリスト!$A$9:$B$11,2,FALSE)+VLOOKUP(BJ28,プルダウンリスト!$C$9:$D$12,2,FALSE)))</f>
        <v>0</v>
      </c>
      <c r="BN28" s="59"/>
      <c r="BO28" s="64"/>
      <c r="BP28" s="59"/>
      <c r="BQ28" s="60"/>
      <c r="BR28" s="63" t="str">
        <f>IF(BQ28="","",(VLOOKUP(BP28,プルダウンリスト!$A$9:$B$11,2,FALSE)+VLOOKUP(BQ28,プルダウンリスト!$C$9:$D$12,2,FALSE))-(VLOOKUP(BN28,プルダウンリスト!$A$9:$B$11,2,FALSE)+VLOOKUP(BO28,プルダウンリスト!$C$9:$D$12,2,FALSE)))</f>
        <v/>
      </c>
      <c r="BS28" s="59"/>
      <c r="BT28" s="64"/>
      <c r="BU28" s="59"/>
      <c r="BV28" s="60"/>
      <c r="BW28" s="63" t="str">
        <f>IF(BV28="","",(VLOOKUP(BU28,プルダウンリスト!$A$9:$B$11,2,FALSE)+VLOOKUP(BV28,プルダウンリスト!$C$9:$D$12,2,FALSE))-(VLOOKUP(BS28,プルダウンリスト!$A$9:$B$11,2,FALSE)+VLOOKUP(BT28,プルダウンリスト!$C$9:$D$12,2,FALSE)))</f>
        <v/>
      </c>
      <c r="BX28" s="59"/>
      <c r="BY28" s="64"/>
      <c r="BZ28" s="59"/>
      <c r="CA28" s="60"/>
      <c r="CB28" s="63" t="str">
        <f>IF(CA28="","",(VLOOKUP(BZ28,プルダウンリスト!$A$9:$B$11,2,FALSE)+VLOOKUP(CA28,プルダウンリスト!$C$9:$D$12,2,FALSE))-(VLOOKUP(BX28,プルダウンリスト!$A$9:$B$11,2,FALSE)+VLOOKUP(BY28,プルダウンリスト!$C$9:$D$12,2,FALSE)))</f>
        <v/>
      </c>
      <c r="CC28" s="59"/>
      <c r="CD28" s="64"/>
      <c r="CE28" s="59"/>
      <c r="CF28" s="60"/>
      <c r="CG28" s="63" t="str">
        <f>IF(CF28="","",(VLOOKUP(CE28,プルダウンリスト!$A$9:$B$11,2,FALSE)+VLOOKUP(CF28,プルダウンリスト!$C$9:$D$12,2,FALSE))-(VLOOKUP(CC28,プルダウンリスト!$A$9:$B$11,2,FALSE)+VLOOKUP(CD28,プルダウンリスト!$C$9:$D$12,2,FALSE)))</f>
        <v/>
      </c>
      <c r="CH28" s="59"/>
      <c r="CI28" s="64"/>
      <c r="CJ28" s="59"/>
      <c r="CK28" s="60"/>
      <c r="CL28" s="63" t="str">
        <f>IF(CK28="","",(VLOOKUP(CJ28,プルダウンリスト!$A$9:$B$11,2,FALSE)+VLOOKUP(CK28,プルダウンリスト!$C$9:$D$12,2,FALSE))-(VLOOKUP(CH28,プルダウンリスト!$A$9:$B$11,2,FALSE)+VLOOKUP(CI28,プルダウンリスト!$C$9:$D$12,2,FALSE)))</f>
        <v/>
      </c>
      <c r="CM28" s="59"/>
      <c r="CN28" s="64"/>
      <c r="CO28" s="59"/>
      <c r="CP28" s="60"/>
      <c r="CQ28" s="63" t="str">
        <f>IF(CP28="","",(VLOOKUP(CO28,プルダウンリスト!$A$9:$B$11,2,FALSE)+VLOOKUP(CP28,プルダウンリスト!$C$9:$D$12,2,FALSE))-(VLOOKUP(CM28,プルダウンリスト!$A$9:$B$11,2,FALSE)+VLOOKUP(CN28,プルダウンリスト!$C$9:$D$12,2,FALSE)))</f>
        <v/>
      </c>
      <c r="CR28" s="59"/>
      <c r="CS28" s="64"/>
      <c r="CT28" s="59"/>
      <c r="CU28" s="60"/>
      <c r="CV28" s="63" t="str">
        <f>IF(CU28="","",(VLOOKUP(CT28,プルダウンリスト!$A$9:$B$11,2,FALSE)+VLOOKUP(CU28,プルダウンリスト!$C$9:$D$12,2,FALSE))-(VLOOKUP(CR28,プルダウンリスト!$A$9:$B$11,2,FALSE)+VLOOKUP(CS28,プルダウンリスト!$C$9:$D$12,2,FALSE)))</f>
        <v/>
      </c>
      <c r="CW28" s="59"/>
      <c r="CX28" s="64"/>
      <c r="CY28" s="59"/>
      <c r="CZ28" s="60"/>
      <c r="DA28" s="63" t="str">
        <f>IF(CZ28="","",(VLOOKUP(CY28,プルダウンリスト!$A$9:$B$11,2,FALSE)+VLOOKUP(CZ28,プルダウンリスト!$C$9:$D$12,2,FALSE))-(VLOOKUP(CW28,プルダウンリスト!$A$9:$B$11,2,FALSE)+VLOOKUP(CX28,プルダウンリスト!$C$9:$D$12,2,FALSE)))</f>
        <v/>
      </c>
      <c r="DB28" s="59"/>
      <c r="DC28" s="64"/>
      <c r="DD28" s="59"/>
      <c r="DE28" s="60"/>
      <c r="DF28" s="63" t="str">
        <f>IF(DE28="","",(VLOOKUP(DD28,プルダウンリスト!$A$9:$B$11,2,FALSE)+VLOOKUP(DE28,プルダウンリスト!$C$9:$D$12,2,FALSE))-(VLOOKUP(DB28,プルダウンリスト!$A$9:$B$11,2,FALSE)+VLOOKUP(DC28,プルダウンリスト!$C$9:$D$12,2,FALSE)))</f>
        <v/>
      </c>
      <c r="DG28" s="59"/>
      <c r="DH28" s="64"/>
      <c r="DI28" s="59"/>
      <c r="DJ28" s="60"/>
      <c r="DK28" s="63" t="str">
        <f>IF(DJ28="","",(VLOOKUP(DI28,プルダウンリスト!$A$9:$B$11,2,FALSE)+VLOOKUP(DJ28,プルダウンリスト!$C$9:$D$12,2,FALSE))-(VLOOKUP(DG28,プルダウンリスト!$A$9:$B$11,2,FALSE)+VLOOKUP(DH28,プルダウンリスト!$C$9:$D$12,2,FALSE)))</f>
        <v/>
      </c>
      <c r="DL28" s="59"/>
      <c r="DM28" s="64"/>
      <c r="DN28" s="59"/>
      <c r="DO28" s="60"/>
      <c r="DP28" s="63" t="str">
        <f>IF(DO28="","",(VLOOKUP(DN28,プルダウンリスト!$A$9:$B$11,2,FALSE)+VLOOKUP(DO28,プルダウンリスト!$C$9:$D$12,2,FALSE))-(VLOOKUP(DL28,プルダウンリスト!$A$9:$B$11,2,FALSE)+VLOOKUP(DM28,プルダウンリスト!$C$9:$D$12,2,FALSE)))</f>
        <v/>
      </c>
      <c r="DT28" s="85">
        <f>IF($H28="","",((COUNTIFS(H28,プルダウンリスト!$A$2,I28,プルダウンリスト!$A$3)+COUNTIFS(M28,プルダウンリスト!$A$2,N28,プルダウンリスト!$A$3)+COUNTIFS(R28,プルダウンリスト!$A$2,S28,プルダウンリスト!$A$3)+COUNTIFS(W28,プルダウンリスト!$A$2,X28,プルダウンリスト!$A$3)+COUNTIFS(AB28,プルダウンリスト!$A$2,AC28,プルダウンリスト!$A$3)+COUNTIFS(AG28,プルダウンリスト!$A$2,AH28,プルダウンリスト!$A$3)+COUNTIFS(AL28,プルダウンリスト!$A$2,AM28,プルダウンリスト!$A$3)+COUNTIFS(AQ28,プルダウンリスト!$A$2,AR28,プルダウンリスト!$A$3)+COUNTIFS(AV28,プルダウンリスト!$A$2,AW28,プルダウンリスト!$A$3)+COUNTIFS(BA28,プルダウンリスト!$A$2,BB28,プルダウンリスト!$A$3)+COUNTIFS(BF28,プルダウンリスト!$A$2,BG28,プルダウンリスト!$A$3)+COUNTIFS(BK28,プルダウンリスト!$A$2,BL28,プルダウンリスト!$A$3)+COUNTIFS(BP28,プルダウンリスト!$A$2,BQ28,プルダウンリスト!$A$3)+COUNTIFS(BU28,プルダウンリスト!$A$2,BV28,プルダウンリスト!$A$3)+COUNTIFS(BZ28,プルダウンリスト!$A$2,CA28,プルダウンリスト!$A$3)+COUNTIFS(CE28,プルダウンリスト!$A$2,CF28,プルダウンリスト!$A$3)+COUNTIFS(CJ28,プルダウンリスト!$A$2,CK28,プルダウンリスト!$A$3)+COUNTIFS(CO28,プルダウンリスト!$A$2,CP28,プルダウンリスト!$A$3)+COUNTIFS(CT28,プルダウンリスト!$A$2,CU28,プルダウンリスト!$A$3)+COUNTIFS(CY28,プルダウンリスト!$A$2,CZ28,プルダウンリスト!$A$3)+COUNTIFS(DD28,プルダウンリスト!$A$2,DE28,プルダウンリスト!$A$3)+COUNTIFS(DI28,プルダウンリスト!$A$2,DJ28,プルダウンリスト!$A$3)+COUNTIFS(DN28,プルダウンリスト!$A$2,DO28,プルダウンリスト!$A$3))/COUNTA(H28,M28,R28,W28,AB28,AG28,AL28,AQ28,AV28,BA28,BF28,BK28,BP28,BU28,BZ28,CE28,CJ28,CO28,CT28,CY28,DD28,DI28,DN28)))</f>
        <v>0.25</v>
      </c>
      <c r="DU28" s="84">
        <f t="shared" si="0"/>
        <v>75</v>
      </c>
    </row>
    <row r="29" spans="1:125" ht="27" customHeight="1" x14ac:dyDescent="0.2">
      <c r="A29" s="148"/>
      <c r="B29" s="151"/>
      <c r="C29" s="154"/>
      <c r="D29" s="145" t="s">
        <v>22</v>
      </c>
      <c r="E29" s="70" t="s">
        <v>40</v>
      </c>
      <c r="F29" s="15" t="s">
        <v>64</v>
      </c>
      <c r="G29" s="16" t="s">
        <v>93</v>
      </c>
      <c r="H29" s="15" t="s">
        <v>64</v>
      </c>
      <c r="I29" s="16" t="s">
        <v>93</v>
      </c>
      <c r="J29" s="27">
        <f>IF(I29="","",(VLOOKUP(H29,プルダウンリスト!$A$9:$B$11,2,FALSE)+VLOOKUP(I29,プルダウンリスト!$C$9:$D$12,2,FALSE))-(VLOOKUP(F29,プルダウンリスト!$A$9:$B$11,2,FALSE)+VLOOKUP(G29,プルダウンリスト!$C$9:$D$12,2,FALSE)))</f>
        <v>0</v>
      </c>
      <c r="K29" s="15" t="s">
        <v>64</v>
      </c>
      <c r="L29" s="16" t="s">
        <v>93</v>
      </c>
      <c r="M29" s="15" t="s">
        <v>64</v>
      </c>
      <c r="N29" s="16" t="s">
        <v>93</v>
      </c>
      <c r="O29" s="27">
        <f>IF(N29="","",(VLOOKUP(M29,プルダウンリスト!$A$9:$B$11,2,FALSE)+VLOOKUP(N29,プルダウンリスト!$C$9:$D$12,2,FALSE))-(VLOOKUP(K29,プルダウンリスト!$A$9:$B$11,2,FALSE)+VLOOKUP(L29,プルダウンリスト!$C$9:$D$12,2,FALSE)))</f>
        <v>0</v>
      </c>
      <c r="P29" s="15" t="s">
        <v>64</v>
      </c>
      <c r="Q29" s="16" t="s">
        <v>93</v>
      </c>
      <c r="R29" s="15" t="s">
        <v>64</v>
      </c>
      <c r="S29" s="16" t="s">
        <v>93</v>
      </c>
      <c r="T29" s="27">
        <f>IF(S29="","",(VLOOKUP(R29,プルダウンリスト!$A$9:$B$11,2,FALSE)+VLOOKUP(S29,プルダウンリスト!$C$9:$D$12,2,FALSE))-(VLOOKUP(P29,プルダウンリスト!$A$9:$B$11,2,FALSE)+VLOOKUP(Q29,プルダウンリスト!$C$9:$D$12,2,FALSE)))</f>
        <v>0</v>
      </c>
      <c r="U29" s="15" t="s">
        <v>64</v>
      </c>
      <c r="V29" s="16" t="s">
        <v>93</v>
      </c>
      <c r="W29" s="15" t="s">
        <v>64</v>
      </c>
      <c r="X29" s="16" t="s">
        <v>93</v>
      </c>
      <c r="Y29" s="27">
        <f>IF(X29="","",(VLOOKUP(W29,プルダウンリスト!$A$9:$B$11,2,FALSE)+VLOOKUP(X29,プルダウンリスト!$C$9:$D$12,2,FALSE))-(VLOOKUP(U29,プルダウンリスト!$A$9:$B$11,2,FALSE)+VLOOKUP(V29,プルダウンリスト!$C$9:$D$12,2,FALSE)))</f>
        <v>0</v>
      </c>
      <c r="Z29" s="15" t="s">
        <v>64</v>
      </c>
      <c r="AA29" s="16" t="s">
        <v>93</v>
      </c>
      <c r="AB29" s="15" t="s">
        <v>64</v>
      </c>
      <c r="AC29" s="16" t="s">
        <v>93</v>
      </c>
      <c r="AD29" s="27">
        <f>IF(AC29="","",(VLOOKUP(AB29,プルダウンリスト!$A$9:$B$11,2,FALSE)+VLOOKUP(AC29,プルダウンリスト!$C$9:$D$12,2,FALSE))-(VLOOKUP(Z29,プルダウンリスト!$A$9:$B$11,2,FALSE)+VLOOKUP(AA29,プルダウンリスト!$C$9:$D$12,2,FALSE)))</f>
        <v>0</v>
      </c>
      <c r="AE29" s="15" t="s">
        <v>64</v>
      </c>
      <c r="AF29" s="28" t="s">
        <v>93</v>
      </c>
      <c r="AG29" s="15" t="s">
        <v>64</v>
      </c>
      <c r="AH29" s="16" t="s">
        <v>93</v>
      </c>
      <c r="AI29" s="100">
        <f>IF(AH29="","",(VLOOKUP(AG29,プルダウンリスト!$A$9:$B$11,2,FALSE)+VLOOKUP(AH29,プルダウンリスト!$C$9:$D$12,2,FALSE))-(VLOOKUP(AE29,プルダウンリスト!$A$9:$B$11,2,FALSE)+VLOOKUP(AF29,プルダウンリスト!$C$9:$D$12,2,FALSE)))</f>
        <v>0</v>
      </c>
      <c r="AJ29" s="15" t="s">
        <v>64</v>
      </c>
      <c r="AK29" s="28" t="s">
        <v>93</v>
      </c>
      <c r="AL29" s="15" t="s">
        <v>64</v>
      </c>
      <c r="AM29" s="16" t="s">
        <v>93</v>
      </c>
      <c r="AN29" s="100">
        <f>IF(AM29="","",(VLOOKUP(AL29,プルダウンリスト!$A$9:$B$11,2,FALSE)+VLOOKUP(AM29,プルダウンリスト!$C$9:$D$12,2,FALSE))-(VLOOKUP(AJ29,プルダウンリスト!$A$9:$B$11,2,FALSE)+VLOOKUP(AK29,プルダウンリスト!$C$9:$D$12,2,FALSE)))</f>
        <v>0</v>
      </c>
      <c r="AO29" s="15" t="s">
        <v>64</v>
      </c>
      <c r="AP29" s="28" t="s">
        <v>93</v>
      </c>
      <c r="AQ29" s="15" t="s">
        <v>64</v>
      </c>
      <c r="AR29" s="16" t="s">
        <v>93</v>
      </c>
      <c r="AS29" s="100">
        <f>IF(AR29="","",(VLOOKUP(AQ29,プルダウンリスト!$A$9:$B$11,2,FALSE)+VLOOKUP(AR29,プルダウンリスト!$C$9:$D$12,2,FALSE))-(VLOOKUP(AO29,プルダウンリスト!$A$9:$B$11,2,FALSE)+VLOOKUP(AP29,プルダウンリスト!$C$9:$D$12,2,FALSE)))</f>
        <v>0</v>
      </c>
      <c r="AT29" s="15" t="s">
        <v>64</v>
      </c>
      <c r="AU29" s="28" t="s">
        <v>93</v>
      </c>
      <c r="AV29" s="15" t="s">
        <v>64</v>
      </c>
      <c r="AW29" s="16" t="s">
        <v>93</v>
      </c>
      <c r="AX29" s="100">
        <f>IF(AW29="","",(VLOOKUP(AV29,プルダウンリスト!$A$9:$B$11,2,FALSE)+VLOOKUP(AW29,プルダウンリスト!$C$9:$D$12,2,FALSE))-(VLOOKUP(AT29,プルダウンリスト!$A$9:$B$11,2,FALSE)+VLOOKUP(AU29,プルダウンリスト!$C$9:$D$12,2,FALSE)))</f>
        <v>0</v>
      </c>
      <c r="AY29" s="15" t="s">
        <v>64</v>
      </c>
      <c r="AZ29" s="28" t="s">
        <v>93</v>
      </c>
      <c r="BA29" s="15" t="s">
        <v>64</v>
      </c>
      <c r="BB29" s="28" t="s">
        <v>93</v>
      </c>
      <c r="BC29" s="100">
        <f>IF(BB29="","",(VLOOKUP(BA29,プルダウンリスト!$A$9:$B$11,2,FALSE)+VLOOKUP(BB29,プルダウンリスト!$C$9:$D$12,2,FALSE))-(VLOOKUP(AY29,プルダウンリスト!$A$9:$B$11,2,FALSE)+VLOOKUP(AZ29,プルダウンリスト!$C$9:$D$12,2,FALSE)))</f>
        <v>0</v>
      </c>
      <c r="BD29" s="15" t="s">
        <v>64</v>
      </c>
      <c r="BE29" s="28" t="s">
        <v>93</v>
      </c>
      <c r="BF29" s="15" t="s">
        <v>64</v>
      </c>
      <c r="BG29" s="28" t="s">
        <v>93</v>
      </c>
      <c r="BH29" s="27">
        <f>IF(BG29="","",(VLOOKUP(BF29,プルダウンリスト!$A$9:$B$11,2,FALSE)+VLOOKUP(BG29,プルダウンリスト!$C$9:$D$12,2,FALSE))-(VLOOKUP(BD29,プルダウンリスト!$A$9:$B$11,2,FALSE)+VLOOKUP(BE29,プルダウンリスト!$C$9:$D$12,2,FALSE)))</f>
        <v>0</v>
      </c>
      <c r="BI29" s="15" t="s">
        <v>64</v>
      </c>
      <c r="BJ29" s="28" t="s">
        <v>93</v>
      </c>
      <c r="BK29" s="15" t="s">
        <v>64</v>
      </c>
      <c r="BL29" s="16" t="s">
        <v>93</v>
      </c>
      <c r="BM29" s="100">
        <f>IF(BL29="","",(VLOOKUP(BK29,プルダウンリスト!$A$9:$B$11,2,FALSE)+VLOOKUP(BL29,プルダウンリスト!$C$9:$D$12,2,FALSE))-(VLOOKUP(BI29,プルダウンリスト!$A$9:$B$11,2,FALSE)+VLOOKUP(BJ29,プルダウンリスト!$C$9:$D$12,2,FALSE)))</f>
        <v>0</v>
      </c>
      <c r="BN29" s="15"/>
      <c r="BO29" s="28"/>
      <c r="BP29" s="15"/>
      <c r="BQ29" s="16"/>
      <c r="BR29" s="27" t="str">
        <f>IF(BQ29="","",(VLOOKUP(BP29,プルダウンリスト!$A$9:$B$11,2,FALSE)+VLOOKUP(BQ29,プルダウンリスト!$C$9:$D$12,2,FALSE))-(VLOOKUP(BN29,プルダウンリスト!$A$9:$B$11,2,FALSE)+VLOOKUP(BO29,プルダウンリスト!$C$9:$D$12,2,FALSE)))</f>
        <v/>
      </c>
      <c r="BS29" s="15"/>
      <c r="BT29" s="28"/>
      <c r="BU29" s="15"/>
      <c r="BV29" s="16"/>
      <c r="BW29" s="27" t="str">
        <f>IF(BV29="","",(VLOOKUP(BU29,プルダウンリスト!$A$9:$B$11,2,FALSE)+VLOOKUP(BV29,プルダウンリスト!$C$9:$D$12,2,FALSE))-(VLOOKUP(BS29,プルダウンリスト!$A$9:$B$11,2,FALSE)+VLOOKUP(BT29,プルダウンリスト!$C$9:$D$12,2,FALSE)))</f>
        <v/>
      </c>
      <c r="BX29" s="15"/>
      <c r="BY29" s="28"/>
      <c r="BZ29" s="15"/>
      <c r="CA29" s="16"/>
      <c r="CB29" s="27" t="str">
        <f>IF(CA29="","",(VLOOKUP(BZ29,プルダウンリスト!$A$9:$B$11,2,FALSE)+VLOOKUP(CA29,プルダウンリスト!$C$9:$D$12,2,FALSE))-(VLOOKUP(BX29,プルダウンリスト!$A$9:$B$11,2,FALSE)+VLOOKUP(BY29,プルダウンリスト!$C$9:$D$12,2,FALSE)))</f>
        <v/>
      </c>
      <c r="CC29" s="15"/>
      <c r="CD29" s="28"/>
      <c r="CE29" s="15"/>
      <c r="CF29" s="16"/>
      <c r="CG29" s="27" t="str">
        <f>IF(CF29="","",(VLOOKUP(CE29,プルダウンリスト!$A$9:$B$11,2,FALSE)+VLOOKUP(CF29,プルダウンリスト!$C$9:$D$12,2,FALSE))-(VLOOKUP(CC29,プルダウンリスト!$A$9:$B$11,2,FALSE)+VLOOKUP(CD29,プルダウンリスト!$C$9:$D$12,2,FALSE)))</f>
        <v/>
      </c>
      <c r="CH29" s="15"/>
      <c r="CI29" s="28"/>
      <c r="CJ29" s="15"/>
      <c r="CK29" s="16"/>
      <c r="CL29" s="27" t="str">
        <f>IF(CK29="","",(VLOOKUP(CJ29,プルダウンリスト!$A$9:$B$11,2,FALSE)+VLOOKUP(CK29,プルダウンリスト!$C$9:$D$12,2,FALSE))-(VLOOKUP(CH29,プルダウンリスト!$A$9:$B$11,2,FALSE)+VLOOKUP(CI29,プルダウンリスト!$C$9:$D$12,2,FALSE)))</f>
        <v/>
      </c>
      <c r="CM29" s="15"/>
      <c r="CN29" s="28"/>
      <c r="CO29" s="15"/>
      <c r="CP29" s="16"/>
      <c r="CQ29" s="27" t="str">
        <f>IF(CP29="","",(VLOOKUP(CO29,プルダウンリスト!$A$9:$B$11,2,FALSE)+VLOOKUP(CP29,プルダウンリスト!$C$9:$D$12,2,FALSE))-(VLOOKUP(CM29,プルダウンリスト!$A$9:$B$11,2,FALSE)+VLOOKUP(CN29,プルダウンリスト!$C$9:$D$12,2,FALSE)))</f>
        <v/>
      </c>
      <c r="CR29" s="15"/>
      <c r="CS29" s="28"/>
      <c r="CT29" s="15"/>
      <c r="CU29" s="16"/>
      <c r="CV29" s="27" t="str">
        <f>IF(CU29="","",(VLOOKUP(CT29,プルダウンリスト!$A$9:$B$11,2,FALSE)+VLOOKUP(CU29,プルダウンリスト!$C$9:$D$12,2,FALSE))-(VLOOKUP(CR29,プルダウンリスト!$A$9:$B$11,2,FALSE)+VLOOKUP(CS29,プルダウンリスト!$C$9:$D$12,2,FALSE)))</f>
        <v/>
      </c>
      <c r="CW29" s="15"/>
      <c r="CX29" s="28"/>
      <c r="CY29" s="15"/>
      <c r="CZ29" s="16"/>
      <c r="DA29" s="27" t="str">
        <f>IF(CZ29="","",(VLOOKUP(CY29,プルダウンリスト!$A$9:$B$11,2,FALSE)+VLOOKUP(CZ29,プルダウンリスト!$C$9:$D$12,2,FALSE))-(VLOOKUP(CW29,プルダウンリスト!$A$9:$B$11,2,FALSE)+VLOOKUP(CX29,プルダウンリスト!$C$9:$D$12,2,FALSE)))</f>
        <v/>
      </c>
      <c r="DB29" s="15"/>
      <c r="DC29" s="28"/>
      <c r="DD29" s="15"/>
      <c r="DE29" s="16"/>
      <c r="DF29" s="27" t="str">
        <f>IF(DE29="","",(VLOOKUP(DD29,プルダウンリスト!$A$9:$B$11,2,FALSE)+VLOOKUP(DE29,プルダウンリスト!$C$9:$D$12,2,FALSE))-(VLOOKUP(DB29,プルダウンリスト!$A$9:$B$11,2,FALSE)+VLOOKUP(DC29,プルダウンリスト!$C$9:$D$12,2,FALSE)))</f>
        <v/>
      </c>
      <c r="DG29" s="15"/>
      <c r="DH29" s="28"/>
      <c r="DI29" s="15"/>
      <c r="DJ29" s="16"/>
      <c r="DK29" s="27" t="str">
        <f>IF(DJ29="","",(VLOOKUP(DI29,プルダウンリスト!$A$9:$B$11,2,FALSE)+VLOOKUP(DJ29,プルダウンリスト!$C$9:$D$12,2,FALSE))-(VLOOKUP(DG29,プルダウンリスト!$A$9:$B$11,2,FALSE)+VLOOKUP(DH29,プルダウンリスト!$C$9:$D$12,2,FALSE)))</f>
        <v/>
      </c>
      <c r="DL29" s="15"/>
      <c r="DM29" s="28"/>
      <c r="DN29" s="15"/>
      <c r="DO29" s="16"/>
      <c r="DP29" s="27" t="str">
        <f>IF(DO29="","",(VLOOKUP(DN29,プルダウンリスト!$A$9:$B$11,2,FALSE)+VLOOKUP(DO29,プルダウンリスト!$C$9:$D$12,2,FALSE))-(VLOOKUP(DL29,プルダウンリスト!$A$9:$B$11,2,FALSE)+VLOOKUP(DM29,プルダウンリスト!$C$9:$D$12,2,FALSE)))</f>
        <v/>
      </c>
      <c r="DT29" s="85">
        <f>IF($H29="","",((COUNTIFS(H29,プルダウンリスト!$A$2,I29,プルダウンリスト!$A$3)+COUNTIFS(M29,プルダウンリスト!$A$2,N29,プルダウンリスト!$A$3)+COUNTIFS(R29,プルダウンリスト!$A$2,S29,プルダウンリスト!$A$3)+COUNTIFS(W29,プルダウンリスト!$A$2,X29,プルダウンリスト!$A$3)+COUNTIFS(AB29,プルダウンリスト!$A$2,AC29,プルダウンリスト!$A$3)+COUNTIFS(AG29,プルダウンリスト!$A$2,AH29,プルダウンリスト!$A$3)+COUNTIFS(AL29,プルダウンリスト!$A$2,AM29,プルダウンリスト!$A$3)+COUNTIFS(AQ29,プルダウンリスト!$A$2,AR29,プルダウンリスト!$A$3)+COUNTIFS(AV29,プルダウンリスト!$A$2,AW29,プルダウンリスト!$A$3)+COUNTIFS(BA29,プルダウンリスト!$A$2,BB29,プルダウンリスト!$A$3)+COUNTIFS(BF29,プルダウンリスト!$A$2,BG29,プルダウンリスト!$A$3)+COUNTIFS(BK29,プルダウンリスト!$A$2,BL29,プルダウンリスト!$A$3)+COUNTIFS(BP29,プルダウンリスト!$A$2,BQ29,プルダウンリスト!$A$3)+COUNTIFS(BU29,プルダウンリスト!$A$2,BV29,プルダウンリスト!$A$3)+COUNTIFS(BZ29,プルダウンリスト!$A$2,CA29,プルダウンリスト!$A$3)+COUNTIFS(CE29,プルダウンリスト!$A$2,CF29,プルダウンリスト!$A$3)+COUNTIFS(CJ29,プルダウンリスト!$A$2,CK29,プルダウンリスト!$A$3)+COUNTIFS(CO29,プルダウンリスト!$A$2,CP29,プルダウンリスト!$A$3)+COUNTIFS(CT29,プルダウンリスト!$A$2,CU29,プルダウンリスト!$A$3)+COUNTIFS(CY29,プルダウンリスト!$A$2,CZ29,プルダウンリスト!$A$3)+COUNTIFS(DD29,プルダウンリスト!$A$2,DE29,プルダウンリスト!$A$3)+COUNTIFS(DI29,プルダウンリスト!$A$2,DJ29,プルダウンリスト!$A$3)+COUNTIFS(DN29,プルダウンリスト!$A$2,DO29,プルダウンリスト!$A$3))/COUNTA(H29,M29,R29,W29,AB29,AG29,AL29,AQ29,AV29,BA29,BF29,BK29,BP29,BU29,BZ29,CE29,CJ29,CO29,CT29,CY29,DD29,DI29,DN29)))</f>
        <v>0</v>
      </c>
      <c r="DU29" s="84">
        <f t="shared" si="0"/>
        <v>0</v>
      </c>
    </row>
    <row r="30" spans="1:125" ht="27" customHeight="1" x14ac:dyDescent="0.2">
      <c r="A30" s="148"/>
      <c r="B30" s="151"/>
      <c r="C30" s="155"/>
      <c r="D30" s="145"/>
      <c r="E30" s="67" t="s">
        <v>41</v>
      </c>
      <c r="F30" s="15" t="s">
        <v>54</v>
      </c>
      <c r="G30" s="16" t="s">
        <v>53</v>
      </c>
      <c r="H30" s="15" t="s">
        <v>54</v>
      </c>
      <c r="I30" s="16" t="s">
        <v>53</v>
      </c>
      <c r="J30" s="27">
        <f>IF(I30="","",(VLOOKUP(H30,プルダウンリスト!$A$9:$B$11,2,FALSE)+VLOOKUP(I30,プルダウンリスト!$C$9:$D$12,2,FALSE))-(VLOOKUP(F30,プルダウンリスト!$A$9:$B$11,2,FALSE)+VLOOKUP(G30,プルダウンリスト!$C$9:$D$12,2,FALSE)))</f>
        <v>0</v>
      </c>
      <c r="K30" s="15" t="s">
        <v>64</v>
      </c>
      <c r="L30" s="16" t="s">
        <v>93</v>
      </c>
      <c r="M30" s="15" t="s">
        <v>64</v>
      </c>
      <c r="N30" s="16" t="s">
        <v>93</v>
      </c>
      <c r="O30" s="27">
        <f>IF(N30="","",(VLOOKUP(M30,プルダウンリスト!$A$9:$B$11,2,FALSE)+VLOOKUP(N30,プルダウンリスト!$C$9:$D$12,2,FALSE))-(VLOOKUP(K30,プルダウンリスト!$A$9:$B$11,2,FALSE)+VLOOKUP(L30,プルダウンリスト!$C$9:$D$12,2,FALSE)))</f>
        <v>0</v>
      </c>
      <c r="P30" s="15" t="s">
        <v>54</v>
      </c>
      <c r="Q30" s="16" t="s">
        <v>66</v>
      </c>
      <c r="R30" s="15" t="s">
        <v>63</v>
      </c>
      <c r="S30" s="16" t="s">
        <v>66</v>
      </c>
      <c r="T30" s="27">
        <f>IF(S30="","",(VLOOKUP(R30,プルダウンリスト!$A$9:$B$11,2,FALSE)+VLOOKUP(S30,プルダウンリスト!$C$9:$D$12,2,FALSE))-(VLOOKUP(P30,プルダウンリスト!$A$9:$B$11,2,FALSE)+VLOOKUP(Q30,プルダウンリスト!$C$9:$D$12,2,FALSE)))</f>
        <v>-2</v>
      </c>
      <c r="U30" s="15" t="s">
        <v>63</v>
      </c>
      <c r="V30" s="16" t="s">
        <v>66</v>
      </c>
      <c r="W30" s="15" t="s">
        <v>63</v>
      </c>
      <c r="X30" s="16" t="s">
        <v>66</v>
      </c>
      <c r="Y30" s="27">
        <f>IF(X30="","",(VLOOKUP(W30,プルダウンリスト!$A$9:$B$11,2,FALSE)+VLOOKUP(X30,プルダウンリスト!$C$9:$D$12,2,FALSE))-(VLOOKUP(U30,プルダウンリスト!$A$9:$B$11,2,FALSE)+VLOOKUP(V30,プルダウンリスト!$C$9:$D$12,2,FALSE)))</f>
        <v>0</v>
      </c>
      <c r="Z30" s="15" t="s">
        <v>64</v>
      </c>
      <c r="AA30" s="16" t="s">
        <v>93</v>
      </c>
      <c r="AB30" s="15" t="s">
        <v>64</v>
      </c>
      <c r="AC30" s="16" t="s">
        <v>93</v>
      </c>
      <c r="AD30" s="27">
        <f>IF(AC30="","",(VLOOKUP(AB30,プルダウンリスト!$A$9:$B$11,2,FALSE)+VLOOKUP(AC30,プルダウンリスト!$C$9:$D$12,2,FALSE))-(VLOOKUP(Z30,プルダウンリスト!$A$9:$B$11,2,FALSE)+VLOOKUP(AA30,プルダウンリスト!$C$9:$D$12,2,FALSE)))</f>
        <v>0</v>
      </c>
      <c r="AE30" s="15" t="s">
        <v>63</v>
      </c>
      <c r="AF30" s="28" t="s">
        <v>66</v>
      </c>
      <c r="AG30" s="15" t="s">
        <v>63</v>
      </c>
      <c r="AH30" s="16" t="s">
        <v>66</v>
      </c>
      <c r="AI30" s="100">
        <f>IF(AH30="","",(VLOOKUP(AG30,プルダウンリスト!$A$9:$B$11,2,FALSE)+VLOOKUP(AH30,プルダウンリスト!$C$9:$D$12,2,FALSE))-(VLOOKUP(AE30,プルダウンリスト!$A$9:$B$11,2,FALSE)+VLOOKUP(AF30,プルダウンリスト!$C$9:$D$12,2,FALSE)))</f>
        <v>0</v>
      </c>
      <c r="AJ30" s="15" t="s">
        <v>54</v>
      </c>
      <c r="AK30" s="28" t="s">
        <v>66</v>
      </c>
      <c r="AL30" s="15" t="s">
        <v>63</v>
      </c>
      <c r="AM30" s="16" t="s">
        <v>66</v>
      </c>
      <c r="AN30" s="100">
        <f>IF(AM30="","",(VLOOKUP(AL30,プルダウンリスト!$A$9:$B$11,2,FALSE)+VLOOKUP(AM30,プルダウンリスト!$C$9:$D$12,2,FALSE))-(VLOOKUP(AJ30,プルダウンリスト!$A$9:$B$11,2,FALSE)+VLOOKUP(AK30,プルダウンリスト!$C$9:$D$12,2,FALSE)))</f>
        <v>-2</v>
      </c>
      <c r="AO30" s="15" t="s">
        <v>54</v>
      </c>
      <c r="AP30" s="28" t="s">
        <v>55</v>
      </c>
      <c r="AQ30" s="15" t="s">
        <v>63</v>
      </c>
      <c r="AR30" s="16" t="s">
        <v>55</v>
      </c>
      <c r="AS30" s="100">
        <f>IF(AR30="","",(VLOOKUP(AQ30,プルダウンリスト!$A$9:$B$11,2,FALSE)+VLOOKUP(AR30,プルダウンリスト!$C$9:$D$12,2,FALSE))-(VLOOKUP(AO30,プルダウンリスト!$A$9:$B$11,2,FALSE)+VLOOKUP(AP30,プルダウンリスト!$C$9:$D$12,2,FALSE)))</f>
        <v>-2</v>
      </c>
      <c r="AT30" s="15" t="s">
        <v>63</v>
      </c>
      <c r="AU30" s="28" t="s">
        <v>66</v>
      </c>
      <c r="AV30" s="15" t="s">
        <v>63</v>
      </c>
      <c r="AW30" s="16" t="s">
        <v>66</v>
      </c>
      <c r="AX30" s="100">
        <f>IF(AW30="","",(VLOOKUP(AV30,プルダウンリスト!$A$9:$B$11,2,FALSE)+VLOOKUP(AW30,プルダウンリスト!$C$9:$D$12,2,FALSE))-(VLOOKUP(AT30,プルダウンリスト!$A$9:$B$11,2,FALSE)+VLOOKUP(AU30,プルダウンリスト!$C$9:$D$12,2,FALSE)))</f>
        <v>0</v>
      </c>
      <c r="AY30" s="15" t="s">
        <v>54</v>
      </c>
      <c r="AZ30" s="28" t="s">
        <v>55</v>
      </c>
      <c r="BA30" s="15" t="s">
        <v>54</v>
      </c>
      <c r="BB30" s="28" t="s">
        <v>55</v>
      </c>
      <c r="BC30" s="100">
        <f>IF(BB30="","",(VLOOKUP(BA30,プルダウンリスト!$A$9:$B$11,2,FALSE)+VLOOKUP(BB30,プルダウンリスト!$C$9:$D$12,2,FALSE))-(VLOOKUP(AY30,プルダウンリスト!$A$9:$B$11,2,FALSE)+VLOOKUP(AZ30,プルダウンリスト!$C$9:$D$12,2,FALSE)))</f>
        <v>0</v>
      </c>
      <c r="BD30" s="15" t="s">
        <v>54</v>
      </c>
      <c r="BE30" s="28" t="s">
        <v>66</v>
      </c>
      <c r="BF30" s="15" t="s">
        <v>54</v>
      </c>
      <c r="BG30" s="28" t="s">
        <v>66</v>
      </c>
      <c r="BH30" s="27">
        <f>IF(BG30="","",(VLOOKUP(BF30,プルダウンリスト!$A$9:$B$11,2,FALSE)+VLOOKUP(BG30,プルダウンリスト!$C$9:$D$12,2,FALSE))-(VLOOKUP(BD30,プルダウンリスト!$A$9:$B$11,2,FALSE)+VLOOKUP(BE30,プルダウンリスト!$C$9:$D$12,2,FALSE)))</f>
        <v>0</v>
      </c>
      <c r="BI30" s="15" t="s">
        <v>54</v>
      </c>
      <c r="BJ30" s="28" t="s">
        <v>66</v>
      </c>
      <c r="BK30" s="15" t="s">
        <v>54</v>
      </c>
      <c r="BL30" s="16" t="s">
        <v>66</v>
      </c>
      <c r="BM30" s="100">
        <f>IF(BL30="","",(VLOOKUP(BK30,プルダウンリスト!$A$9:$B$11,2,FALSE)+VLOOKUP(BL30,プルダウンリスト!$C$9:$D$12,2,FALSE))-(VLOOKUP(BI30,プルダウンリスト!$A$9:$B$11,2,FALSE)+VLOOKUP(BJ30,プルダウンリスト!$C$9:$D$12,2,FALSE)))</f>
        <v>0</v>
      </c>
      <c r="BN30" s="15"/>
      <c r="BO30" s="28"/>
      <c r="BP30" s="15"/>
      <c r="BQ30" s="16"/>
      <c r="BR30" s="27" t="str">
        <f>IF(BQ30="","",(VLOOKUP(BP30,プルダウンリスト!$A$9:$B$11,2,FALSE)+VLOOKUP(BQ30,プルダウンリスト!$C$9:$D$12,2,FALSE))-(VLOOKUP(BN30,プルダウンリスト!$A$9:$B$11,2,FALSE)+VLOOKUP(BO30,プルダウンリスト!$C$9:$D$12,2,FALSE)))</f>
        <v/>
      </c>
      <c r="BS30" s="15"/>
      <c r="BT30" s="28"/>
      <c r="BU30" s="15"/>
      <c r="BV30" s="16"/>
      <c r="BW30" s="27" t="str">
        <f>IF(BV30="","",(VLOOKUP(BU30,プルダウンリスト!$A$9:$B$11,2,FALSE)+VLOOKUP(BV30,プルダウンリスト!$C$9:$D$12,2,FALSE))-(VLOOKUP(BS30,プルダウンリスト!$A$9:$B$11,2,FALSE)+VLOOKUP(BT30,プルダウンリスト!$C$9:$D$12,2,FALSE)))</f>
        <v/>
      </c>
      <c r="BX30" s="15"/>
      <c r="BY30" s="28"/>
      <c r="BZ30" s="15"/>
      <c r="CA30" s="16"/>
      <c r="CB30" s="27" t="str">
        <f>IF(CA30="","",(VLOOKUP(BZ30,プルダウンリスト!$A$9:$B$11,2,FALSE)+VLOOKUP(CA30,プルダウンリスト!$C$9:$D$12,2,FALSE))-(VLOOKUP(BX30,プルダウンリスト!$A$9:$B$11,2,FALSE)+VLOOKUP(BY30,プルダウンリスト!$C$9:$D$12,2,FALSE)))</f>
        <v/>
      </c>
      <c r="CC30" s="15"/>
      <c r="CD30" s="28"/>
      <c r="CE30" s="15"/>
      <c r="CF30" s="16"/>
      <c r="CG30" s="27" t="str">
        <f>IF(CF30="","",(VLOOKUP(CE30,プルダウンリスト!$A$9:$B$11,2,FALSE)+VLOOKUP(CF30,プルダウンリスト!$C$9:$D$12,2,FALSE))-(VLOOKUP(CC30,プルダウンリスト!$A$9:$B$11,2,FALSE)+VLOOKUP(CD30,プルダウンリスト!$C$9:$D$12,2,FALSE)))</f>
        <v/>
      </c>
      <c r="CH30" s="15"/>
      <c r="CI30" s="28"/>
      <c r="CJ30" s="15"/>
      <c r="CK30" s="16"/>
      <c r="CL30" s="27" t="str">
        <f>IF(CK30="","",(VLOOKUP(CJ30,プルダウンリスト!$A$9:$B$11,2,FALSE)+VLOOKUP(CK30,プルダウンリスト!$C$9:$D$12,2,FALSE))-(VLOOKUP(CH30,プルダウンリスト!$A$9:$B$11,2,FALSE)+VLOOKUP(CI30,プルダウンリスト!$C$9:$D$12,2,FALSE)))</f>
        <v/>
      </c>
      <c r="CM30" s="15"/>
      <c r="CN30" s="28"/>
      <c r="CO30" s="15"/>
      <c r="CP30" s="16"/>
      <c r="CQ30" s="27" t="str">
        <f>IF(CP30="","",(VLOOKUP(CO30,プルダウンリスト!$A$9:$B$11,2,FALSE)+VLOOKUP(CP30,プルダウンリスト!$C$9:$D$12,2,FALSE))-(VLOOKUP(CM30,プルダウンリスト!$A$9:$B$11,2,FALSE)+VLOOKUP(CN30,プルダウンリスト!$C$9:$D$12,2,FALSE)))</f>
        <v/>
      </c>
      <c r="CR30" s="15"/>
      <c r="CS30" s="28"/>
      <c r="CT30" s="15"/>
      <c r="CU30" s="16"/>
      <c r="CV30" s="27" t="str">
        <f>IF(CU30="","",(VLOOKUP(CT30,プルダウンリスト!$A$9:$B$11,2,FALSE)+VLOOKUP(CU30,プルダウンリスト!$C$9:$D$12,2,FALSE))-(VLOOKUP(CR30,プルダウンリスト!$A$9:$B$11,2,FALSE)+VLOOKUP(CS30,プルダウンリスト!$C$9:$D$12,2,FALSE)))</f>
        <v/>
      </c>
      <c r="CW30" s="15"/>
      <c r="CX30" s="28"/>
      <c r="CY30" s="15"/>
      <c r="CZ30" s="16"/>
      <c r="DA30" s="27" t="str">
        <f>IF(CZ30="","",(VLOOKUP(CY30,プルダウンリスト!$A$9:$B$11,2,FALSE)+VLOOKUP(CZ30,プルダウンリスト!$C$9:$D$12,2,FALSE))-(VLOOKUP(CW30,プルダウンリスト!$A$9:$B$11,2,FALSE)+VLOOKUP(CX30,プルダウンリスト!$C$9:$D$12,2,FALSE)))</f>
        <v/>
      </c>
      <c r="DB30" s="15"/>
      <c r="DC30" s="28"/>
      <c r="DD30" s="15"/>
      <c r="DE30" s="16"/>
      <c r="DF30" s="27" t="str">
        <f>IF(DE30="","",(VLOOKUP(DD30,プルダウンリスト!$A$9:$B$11,2,FALSE)+VLOOKUP(DE30,プルダウンリスト!$C$9:$D$12,2,FALSE))-(VLOOKUP(DB30,プルダウンリスト!$A$9:$B$11,2,FALSE)+VLOOKUP(DC30,プルダウンリスト!$C$9:$D$12,2,FALSE)))</f>
        <v/>
      </c>
      <c r="DG30" s="15"/>
      <c r="DH30" s="28"/>
      <c r="DI30" s="15"/>
      <c r="DJ30" s="16"/>
      <c r="DK30" s="27" t="str">
        <f>IF(DJ30="","",(VLOOKUP(DI30,プルダウンリスト!$A$9:$B$11,2,FALSE)+VLOOKUP(DJ30,プルダウンリスト!$C$9:$D$12,2,FALSE))-(VLOOKUP(DG30,プルダウンリスト!$A$9:$B$11,2,FALSE)+VLOOKUP(DH30,プルダウンリスト!$C$9:$D$12,2,FALSE)))</f>
        <v/>
      </c>
      <c r="DL30" s="15"/>
      <c r="DM30" s="28"/>
      <c r="DN30" s="15"/>
      <c r="DO30" s="16"/>
      <c r="DP30" s="27" t="str">
        <f>IF(DO30="","",(VLOOKUP(DN30,プルダウンリスト!$A$9:$B$11,2,FALSE)+VLOOKUP(DO30,プルダウンリスト!$C$9:$D$12,2,FALSE))-(VLOOKUP(DL30,プルダウンリスト!$A$9:$B$11,2,FALSE)+VLOOKUP(DM30,プルダウンリスト!$C$9:$D$12,2,FALSE)))</f>
        <v/>
      </c>
      <c r="DT30" s="85">
        <f>IF($H30="","",((COUNTIFS(H30,プルダウンリスト!$A$2,I30,プルダウンリスト!$A$3)+COUNTIFS(M30,プルダウンリスト!$A$2,N30,プルダウンリスト!$A$3)+COUNTIFS(R30,プルダウンリスト!$A$2,S30,プルダウンリスト!$A$3)+COUNTIFS(W30,プルダウンリスト!$A$2,X30,プルダウンリスト!$A$3)+COUNTIFS(AB30,プルダウンリスト!$A$2,AC30,プルダウンリスト!$A$3)+COUNTIFS(AG30,プルダウンリスト!$A$2,AH30,プルダウンリスト!$A$3)+COUNTIFS(AL30,プルダウンリスト!$A$2,AM30,プルダウンリスト!$A$3)+COUNTIFS(AQ30,プルダウンリスト!$A$2,AR30,プルダウンリスト!$A$3)+COUNTIFS(AV30,プルダウンリスト!$A$2,AW30,プルダウンリスト!$A$3)+COUNTIFS(BA30,プルダウンリスト!$A$2,BB30,プルダウンリスト!$A$3)+COUNTIFS(BF30,プルダウンリスト!$A$2,BG30,プルダウンリスト!$A$3)+COUNTIFS(BK30,プルダウンリスト!$A$2,BL30,プルダウンリスト!$A$3)+COUNTIFS(BP30,プルダウンリスト!$A$2,BQ30,プルダウンリスト!$A$3)+COUNTIFS(BU30,プルダウンリスト!$A$2,BV30,プルダウンリスト!$A$3)+COUNTIFS(BZ30,プルダウンリスト!$A$2,CA30,プルダウンリスト!$A$3)+COUNTIFS(CE30,プルダウンリスト!$A$2,CF30,プルダウンリスト!$A$3)+COUNTIFS(CJ30,プルダウンリスト!$A$2,CK30,プルダウンリスト!$A$3)+COUNTIFS(CO30,プルダウンリスト!$A$2,CP30,プルダウンリスト!$A$3)+COUNTIFS(CT30,プルダウンリスト!$A$2,CU30,プルダウンリスト!$A$3)+COUNTIFS(CY30,プルダウンリスト!$A$2,CZ30,プルダウンリスト!$A$3)+COUNTIFS(DD30,プルダウンリスト!$A$2,DE30,プルダウンリスト!$A$3)+COUNTIFS(DI30,プルダウンリスト!$A$2,DJ30,プルダウンリスト!$A$3)+COUNTIFS(DN30,プルダウンリスト!$A$2,DO30,プルダウンリスト!$A$3))/COUNTA(H30,M30,R30,W30,AB30,AG30,AL30,AQ30,AV30,BA30,BF30,BK30,BP30,BU30,BZ30,CE30,CJ30,CO30,CT30,CY30,DD30,DI30,DN30)))</f>
        <v>8.3333333333333329E-2</v>
      </c>
      <c r="DU30" s="84">
        <f t="shared" si="0"/>
        <v>32.222222222222221</v>
      </c>
    </row>
    <row r="31" spans="1:125" ht="27" customHeight="1" x14ac:dyDescent="0.2">
      <c r="A31" s="148"/>
      <c r="B31" s="151"/>
      <c r="C31" s="153" t="s">
        <v>4</v>
      </c>
      <c r="D31" s="137" t="s">
        <v>16</v>
      </c>
      <c r="E31" s="67" t="s">
        <v>42</v>
      </c>
      <c r="F31" s="15" t="s">
        <v>54</v>
      </c>
      <c r="G31" s="16" t="s">
        <v>53</v>
      </c>
      <c r="H31" s="15" t="s">
        <v>54</v>
      </c>
      <c r="I31" s="16" t="s">
        <v>53</v>
      </c>
      <c r="J31" s="27">
        <f>IF(I31="","",(VLOOKUP(H31,プルダウンリスト!$A$9:$B$11,2,FALSE)+VLOOKUP(I31,プルダウンリスト!$C$9:$D$12,2,FALSE))-(VLOOKUP(F31,プルダウンリスト!$A$9:$B$11,2,FALSE)+VLOOKUP(G31,プルダウンリスト!$C$9:$D$12,2,FALSE)))</f>
        <v>0</v>
      </c>
      <c r="K31" s="15" t="s">
        <v>54</v>
      </c>
      <c r="L31" s="16" t="s">
        <v>53</v>
      </c>
      <c r="M31" s="15" t="s">
        <v>54</v>
      </c>
      <c r="N31" s="16" t="s">
        <v>53</v>
      </c>
      <c r="O31" s="27">
        <f>IF(N31="","",(VLOOKUP(M31,プルダウンリスト!$A$9:$B$11,2,FALSE)+VLOOKUP(N31,プルダウンリスト!$C$9:$D$12,2,FALSE))-(VLOOKUP(K31,プルダウンリスト!$A$9:$B$11,2,FALSE)+VLOOKUP(L31,プルダウンリスト!$C$9:$D$12,2,FALSE)))</f>
        <v>0</v>
      </c>
      <c r="P31" s="15" t="s">
        <v>54</v>
      </c>
      <c r="Q31" s="16" t="s">
        <v>53</v>
      </c>
      <c r="R31" s="15" t="s">
        <v>54</v>
      </c>
      <c r="S31" s="16" t="s">
        <v>53</v>
      </c>
      <c r="T31" s="27">
        <f>IF(S31="","",(VLOOKUP(R31,プルダウンリスト!$A$9:$B$11,2,FALSE)+VLOOKUP(S31,プルダウンリスト!$C$9:$D$12,2,FALSE))-(VLOOKUP(P31,プルダウンリスト!$A$9:$B$11,2,FALSE)+VLOOKUP(Q31,プルダウンリスト!$C$9:$D$12,2,FALSE)))</f>
        <v>0</v>
      </c>
      <c r="U31" s="15" t="s">
        <v>54</v>
      </c>
      <c r="V31" s="16" t="s">
        <v>53</v>
      </c>
      <c r="W31" s="15" t="s">
        <v>54</v>
      </c>
      <c r="X31" s="16" t="s">
        <v>53</v>
      </c>
      <c r="Y31" s="27">
        <f>IF(X31="","",(VLOOKUP(W31,プルダウンリスト!$A$9:$B$11,2,FALSE)+VLOOKUP(X31,プルダウンリスト!$C$9:$D$12,2,FALSE))-(VLOOKUP(U31,プルダウンリスト!$A$9:$B$11,2,FALSE)+VLOOKUP(V31,プルダウンリスト!$C$9:$D$12,2,FALSE)))</f>
        <v>0</v>
      </c>
      <c r="Z31" s="15" t="s">
        <v>54</v>
      </c>
      <c r="AA31" s="16" t="s">
        <v>53</v>
      </c>
      <c r="AB31" s="15" t="s">
        <v>54</v>
      </c>
      <c r="AC31" s="16" t="s">
        <v>53</v>
      </c>
      <c r="AD31" s="27">
        <f>IF(AC31="","",(VLOOKUP(AB31,プルダウンリスト!$A$9:$B$11,2,FALSE)+VLOOKUP(AC31,プルダウンリスト!$C$9:$D$12,2,FALSE))-(VLOOKUP(Z31,プルダウンリスト!$A$9:$B$11,2,FALSE)+VLOOKUP(AA31,プルダウンリスト!$C$9:$D$12,2,FALSE)))</f>
        <v>0</v>
      </c>
      <c r="AE31" s="15" t="s">
        <v>54</v>
      </c>
      <c r="AF31" s="28" t="s">
        <v>53</v>
      </c>
      <c r="AG31" s="15" t="s">
        <v>54</v>
      </c>
      <c r="AH31" s="16" t="s">
        <v>53</v>
      </c>
      <c r="AI31" s="100">
        <f>IF(AH31="","",(VLOOKUP(AG31,プルダウンリスト!$A$9:$B$11,2,FALSE)+VLOOKUP(AH31,プルダウンリスト!$C$9:$D$12,2,FALSE))-(VLOOKUP(AE31,プルダウンリスト!$A$9:$B$11,2,FALSE)+VLOOKUP(AF31,プルダウンリスト!$C$9:$D$12,2,FALSE)))</f>
        <v>0</v>
      </c>
      <c r="AJ31" s="15" t="s">
        <v>54</v>
      </c>
      <c r="AK31" s="28" t="s">
        <v>53</v>
      </c>
      <c r="AL31" s="15" t="s">
        <v>54</v>
      </c>
      <c r="AM31" s="16" t="s">
        <v>53</v>
      </c>
      <c r="AN31" s="100">
        <f>IF(AM31="","",(VLOOKUP(AL31,プルダウンリスト!$A$9:$B$11,2,FALSE)+VLOOKUP(AM31,プルダウンリスト!$C$9:$D$12,2,FALSE))-(VLOOKUP(AJ31,プルダウンリスト!$A$9:$B$11,2,FALSE)+VLOOKUP(AK31,プルダウンリスト!$C$9:$D$12,2,FALSE)))</f>
        <v>0</v>
      </c>
      <c r="AO31" s="15" t="s">
        <v>54</v>
      </c>
      <c r="AP31" s="28" t="s">
        <v>53</v>
      </c>
      <c r="AQ31" s="15" t="s">
        <v>54</v>
      </c>
      <c r="AR31" s="16" t="s">
        <v>53</v>
      </c>
      <c r="AS31" s="100">
        <f>IF(AR31="","",(VLOOKUP(AQ31,プルダウンリスト!$A$9:$B$11,2,FALSE)+VLOOKUP(AR31,プルダウンリスト!$C$9:$D$12,2,FALSE))-(VLOOKUP(AO31,プルダウンリスト!$A$9:$B$11,2,FALSE)+VLOOKUP(AP31,プルダウンリスト!$C$9:$D$12,2,FALSE)))</f>
        <v>0</v>
      </c>
      <c r="AT31" s="15" t="s">
        <v>54</v>
      </c>
      <c r="AU31" s="28" t="s">
        <v>53</v>
      </c>
      <c r="AV31" s="15" t="s">
        <v>54</v>
      </c>
      <c r="AW31" s="16" t="s">
        <v>53</v>
      </c>
      <c r="AX31" s="100">
        <f>IF(AW31="","",(VLOOKUP(AV31,プルダウンリスト!$A$9:$B$11,2,FALSE)+VLOOKUP(AW31,プルダウンリスト!$C$9:$D$12,2,FALSE))-(VLOOKUP(AT31,プルダウンリスト!$A$9:$B$11,2,FALSE)+VLOOKUP(AU31,プルダウンリスト!$C$9:$D$12,2,FALSE)))</f>
        <v>0</v>
      </c>
      <c r="AY31" s="15" t="s">
        <v>54</v>
      </c>
      <c r="AZ31" s="28" t="s">
        <v>53</v>
      </c>
      <c r="BA31" s="15" t="s">
        <v>54</v>
      </c>
      <c r="BB31" s="28" t="s">
        <v>53</v>
      </c>
      <c r="BC31" s="100">
        <f>IF(BB31="","",(VLOOKUP(BA31,プルダウンリスト!$A$9:$B$11,2,FALSE)+VLOOKUP(BB31,プルダウンリスト!$C$9:$D$12,2,FALSE))-(VLOOKUP(AY31,プルダウンリスト!$A$9:$B$11,2,FALSE)+VLOOKUP(AZ31,プルダウンリスト!$C$9:$D$12,2,FALSE)))</f>
        <v>0</v>
      </c>
      <c r="BD31" s="15" t="s">
        <v>54</v>
      </c>
      <c r="BE31" s="28" t="s">
        <v>53</v>
      </c>
      <c r="BF31" s="15" t="s">
        <v>54</v>
      </c>
      <c r="BG31" s="28" t="s">
        <v>53</v>
      </c>
      <c r="BH31" s="27">
        <f>IF(BG31="","",(VLOOKUP(BF31,プルダウンリスト!$A$9:$B$11,2,FALSE)+VLOOKUP(BG31,プルダウンリスト!$C$9:$D$12,2,FALSE))-(VLOOKUP(BD31,プルダウンリスト!$A$9:$B$11,2,FALSE)+VLOOKUP(BE31,プルダウンリスト!$C$9:$D$12,2,FALSE)))</f>
        <v>0</v>
      </c>
      <c r="BI31" s="15" t="s">
        <v>54</v>
      </c>
      <c r="BJ31" s="28" t="s">
        <v>53</v>
      </c>
      <c r="BK31" s="15" t="s">
        <v>54</v>
      </c>
      <c r="BL31" s="16" t="s">
        <v>53</v>
      </c>
      <c r="BM31" s="100">
        <f>IF(BL31="","",(VLOOKUP(BK31,プルダウンリスト!$A$9:$B$11,2,FALSE)+VLOOKUP(BL31,プルダウンリスト!$C$9:$D$12,2,FALSE))-(VLOOKUP(BI31,プルダウンリスト!$A$9:$B$11,2,FALSE)+VLOOKUP(BJ31,プルダウンリスト!$C$9:$D$12,2,FALSE)))</f>
        <v>0</v>
      </c>
      <c r="BN31" s="15"/>
      <c r="BO31" s="28"/>
      <c r="BP31" s="15"/>
      <c r="BQ31" s="16"/>
      <c r="BR31" s="27" t="str">
        <f>IF(BQ31="","",(VLOOKUP(BP31,プルダウンリスト!$A$9:$B$11,2,FALSE)+VLOOKUP(BQ31,プルダウンリスト!$C$9:$D$12,2,FALSE))-(VLOOKUP(BN31,プルダウンリスト!$A$9:$B$11,2,FALSE)+VLOOKUP(BO31,プルダウンリスト!$C$9:$D$12,2,FALSE)))</f>
        <v/>
      </c>
      <c r="BS31" s="15"/>
      <c r="BT31" s="28"/>
      <c r="BU31" s="15"/>
      <c r="BV31" s="16"/>
      <c r="BW31" s="27" t="str">
        <f>IF(BV31="","",(VLOOKUP(BU31,プルダウンリスト!$A$9:$B$11,2,FALSE)+VLOOKUP(BV31,プルダウンリスト!$C$9:$D$12,2,FALSE))-(VLOOKUP(BS31,プルダウンリスト!$A$9:$B$11,2,FALSE)+VLOOKUP(BT31,プルダウンリスト!$C$9:$D$12,2,FALSE)))</f>
        <v/>
      </c>
      <c r="BX31" s="15"/>
      <c r="BY31" s="28"/>
      <c r="BZ31" s="15"/>
      <c r="CA31" s="16"/>
      <c r="CB31" s="27" t="str">
        <f>IF(CA31="","",(VLOOKUP(BZ31,プルダウンリスト!$A$9:$B$11,2,FALSE)+VLOOKUP(CA31,プルダウンリスト!$C$9:$D$12,2,FALSE))-(VLOOKUP(BX31,プルダウンリスト!$A$9:$B$11,2,FALSE)+VLOOKUP(BY31,プルダウンリスト!$C$9:$D$12,2,FALSE)))</f>
        <v/>
      </c>
      <c r="CC31" s="15"/>
      <c r="CD31" s="28"/>
      <c r="CE31" s="15"/>
      <c r="CF31" s="16"/>
      <c r="CG31" s="27" t="str">
        <f>IF(CF31="","",(VLOOKUP(CE31,プルダウンリスト!$A$9:$B$11,2,FALSE)+VLOOKUP(CF31,プルダウンリスト!$C$9:$D$12,2,FALSE))-(VLOOKUP(CC31,プルダウンリスト!$A$9:$B$11,2,FALSE)+VLOOKUP(CD31,プルダウンリスト!$C$9:$D$12,2,FALSE)))</f>
        <v/>
      </c>
      <c r="CH31" s="15"/>
      <c r="CI31" s="28"/>
      <c r="CJ31" s="15"/>
      <c r="CK31" s="16"/>
      <c r="CL31" s="27" t="str">
        <f>IF(CK31="","",(VLOOKUP(CJ31,プルダウンリスト!$A$9:$B$11,2,FALSE)+VLOOKUP(CK31,プルダウンリスト!$C$9:$D$12,2,FALSE))-(VLOOKUP(CH31,プルダウンリスト!$A$9:$B$11,2,FALSE)+VLOOKUP(CI31,プルダウンリスト!$C$9:$D$12,2,FALSE)))</f>
        <v/>
      </c>
      <c r="CM31" s="15"/>
      <c r="CN31" s="28"/>
      <c r="CO31" s="15"/>
      <c r="CP31" s="16"/>
      <c r="CQ31" s="27" t="str">
        <f>IF(CP31="","",(VLOOKUP(CO31,プルダウンリスト!$A$9:$B$11,2,FALSE)+VLOOKUP(CP31,プルダウンリスト!$C$9:$D$12,2,FALSE))-(VLOOKUP(CM31,プルダウンリスト!$A$9:$B$11,2,FALSE)+VLOOKUP(CN31,プルダウンリスト!$C$9:$D$12,2,FALSE)))</f>
        <v/>
      </c>
      <c r="CR31" s="15"/>
      <c r="CS31" s="28"/>
      <c r="CT31" s="15"/>
      <c r="CU31" s="16"/>
      <c r="CV31" s="27" t="str">
        <f>IF(CU31="","",(VLOOKUP(CT31,プルダウンリスト!$A$9:$B$11,2,FALSE)+VLOOKUP(CU31,プルダウンリスト!$C$9:$D$12,2,FALSE))-(VLOOKUP(CR31,プルダウンリスト!$A$9:$B$11,2,FALSE)+VLOOKUP(CS31,プルダウンリスト!$C$9:$D$12,2,FALSE)))</f>
        <v/>
      </c>
      <c r="CW31" s="15"/>
      <c r="CX31" s="28"/>
      <c r="CY31" s="15"/>
      <c r="CZ31" s="16"/>
      <c r="DA31" s="27" t="str">
        <f>IF(CZ31="","",(VLOOKUP(CY31,プルダウンリスト!$A$9:$B$11,2,FALSE)+VLOOKUP(CZ31,プルダウンリスト!$C$9:$D$12,2,FALSE))-(VLOOKUP(CW31,プルダウンリスト!$A$9:$B$11,2,FALSE)+VLOOKUP(CX31,プルダウンリスト!$C$9:$D$12,2,FALSE)))</f>
        <v/>
      </c>
      <c r="DB31" s="15"/>
      <c r="DC31" s="28"/>
      <c r="DD31" s="15"/>
      <c r="DE31" s="16"/>
      <c r="DF31" s="27" t="str">
        <f>IF(DE31="","",(VLOOKUP(DD31,プルダウンリスト!$A$9:$B$11,2,FALSE)+VLOOKUP(DE31,プルダウンリスト!$C$9:$D$12,2,FALSE))-(VLOOKUP(DB31,プルダウンリスト!$A$9:$B$11,2,FALSE)+VLOOKUP(DC31,プルダウンリスト!$C$9:$D$12,2,FALSE)))</f>
        <v/>
      </c>
      <c r="DG31" s="15"/>
      <c r="DH31" s="28"/>
      <c r="DI31" s="15"/>
      <c r="DJ31" s="16"/>
      <c r="DK31" s="27" t="str">
        <f>IF(DJ31="","",(VLOOKUP(DI31,プルダウンリスト!$A$9:$B$11,2,FALSE)+VLOOKUP(DJ31,プルダウンリスト!$C$9:$D$12,2,FALSE))-(VLOOKUP(DG31,プルダウンリスト!$A$9:$B$11,2,FALSE)+VLOOKUP(DH31,プルダウンリスト!$C$9:$D$12,2,FALSE)))</f>
        <v/>
      </c>
      <c r="DL31" s="15"/>
      <c r="DM31" s="28"/>
      <c r="DN31" s="15"/>
      <c r="DO31" s="16"/>
      <c r="DP31" s="27" t="str">
        <f>IF(DO31="","",(VLOOKUP(DN31,プルダウンリスト!$A$9:$B$11,2,FALSE)+VLOOKUP(DO31,プルダウンリスト!$C$9:$D$12,2,FALSE))-(VLOOKUP(DL31,プルダウンリスト!$A$9:$B$11,2,FALSE)+VLOOKUP(DM31,プルダウンリスト!$C$9:$D$12,2,FALSE)))</f>
        <v/>
      </c>
      <c r="DT31" s="85">
        <f>IF($H31="","",((COUNTIFS(H31,プルダウンリスト!$A$2,I31,プルダウンリスト!$A$3)+COUNTIFS(M31,プルダウンリスト!$A$2,N31,プルダウンリスト!$A$3)+COUNTIFS(R31,プルダウンリスト!$A$2,S31,プルダウンリスト!$A$3)+COUNTIFS(W31,プルダウンリスト!$A$2,X31,プルダウンリスト!$A$3)+COUNTIFS(AB31,プルダウンリスト!$A$2,AC31,プルダウンリスト!$A$3)+COUNTIFS(AG31,プルダウンリスト!$A$2,AH31,プルダウンリスト!$A$3)+COUNTIFS(AL31,プルダウンリスト!$A$2,AM31,プルダウンリスト!$A$3)+COUNTIFS(AQ31,プルダウンリスト!$A$2,AR31,プルダウンリスト!$A$3)+COUNTIFS(AV31,プルダウンリスト!$A$2,AW31,プルダウンリスト!$A$3)+COUNTIFS(BA31,プルダウンリスト!$A$2,BB31,プルダウンリスト!$A$3)+COUNTIFS(BF31,プルダウンリスト!$A$2,BG31,プルダウンリスト!$A$3)+COUNTIFS(BK31,プルダウンリスト!$A$2,BL31,プルダウンリスト!$A$3)+COUNTIFS(BP31,プルダウンリスト!$A$2,BQ31,プルダウンリスト!$A$3)+COUNTIFS(BU31,プルダウンリスト!$A$2,BV31,プルダウンリスト!$A$3)+COUNTIFS(BZ31,プルダウンリスト!$A$2,CA31,プルダウンリスト!$A$3)+COUNTIFS(CE31,プルダウンリスト!$A$2,CF31,プルダウンリスト!$A$3)+COUNTIFS(CJ31,プルダウンリスト!$A$2,CK31,プルダウンリスト!$A$3)+COUNTIFS(CO31,プルダウンリスト!$A$2,CP31,プルダウンリスト!$A$3)+COUNTIFS(CT31,プルダウンリスト!$A$2,CU31,プルダウンリスト!$A$3)+COUNTIFS(CY31,プルダウンリスト!$A$2,CZ31,プルダウンリスト!$A$3)+COUNTIFS(DD31,プルダウンリスト!$A$2,DE31,プルダウンリスト!$A$3)+COUNTIFS(DI31,プルダウンリスト!$A$2,DJ31,プルダウンリスト!$A$3)+COUNTIFS(DN31,プルダウンリスト!$A$2,DO31,プルダウンリスト!$A$3))/COUNTA(H31,M31,R31,W31,AB31,AG31,AL31,AQ31,AV31,BA31,BF31,BK31,BP31,BU31,BZ31,CE31,CJ31,CO31,CT31,CY31,DD31,DI31,DN31)))</f>
        <v>1</v>
      </c>
      <c r="DU31" s="84">
        <f t="shared" si="0"/>
        <v>100</v>
      </c>
    </row>
    <row r="32" spans="1:125" ht="27" customHeight="1" x14ac:dyDescent="0.2">
      <c r="A32" s="148"/>
      <c r="B32" s="151"/>
      <c r="C32" s="154"/>
      <c r="D32" s="137"/>
      <c r="E32" s="67" t="s">
        <v>43</v>
      </c>
      <c r="F32" s="15" t="s">
        <v>54</v>
      </c>
      <c r="G32" s="16" t="s">
        <v>53</v>
      </c>
      <c r="H32" s="15" t="s">
        <v>54</v>
      </c>
      <c r="I32" s="16" t="s">
        <v>53</v>
      </c>
      <c r="J32" s="27">
        <f>IF(I32="","",(VLOOKUP(H32,プルダウンリスト!$A$9:$B$11,2,FALSE)+VLOOKUP(I32,プルダウンリスト!$C$9:$D$12,2,FALSE))-(VLOOKUP(F32,プルダウンリスト!$A$9:$B$11,2,FALSE)+VLOOKUP(G32,プルダウンリスト!$C$9:$D$12,2,FALSE)))</f>
        <v>0</v>
      </c>
      <c r="K32" s="15" t="s">
        <v>54</v>
      </c>
      <c r="L32" s="16" t="s">
        <v>53</v>
      </c>
      <c r="M32" s="15" t="s">
        <v>54</v>
      </c>
      <c r="N32" s="16" t="s">
        <v>53</v>
      </c>
      <c r="O32" s="27">
        <f>IF(N32="","",(VLOOKUP(M32,プルダウンリスト!$A$9:$B$11,2,FALSE)+VLOOKUP(N32,プルダウンリスト!$C$9:$D$12,2,FALSE))-(VLOOKUP(K32,プルダウンリスト!$A$9:$B$11,2,FALSE)+VLOOKUP(L32,プルダウンリスト!$C$9:$D$12,2,FALSE)))</f>
        <v>0</v>
      </c>
      <c r="P32" s="15" t="s">
        <v>54</v>
      </c>
      <c r="Q32" s="16" t="s">
        <v>53</v>
      </c>
      <c r="R32" s="15" t="s">
        <v>54</v>
      </c>
      <c r="S32" s="16" t="s">
        <v>53</v>
      </c>
      <c r="T32" s="27">
        <f>IF(S32="","",(VLOOKUP(R32,プルダウンリスト!$A$9:$B$11,2,FALSE)+VLOOKUP(S32,プルダウンリスト!$C$9:$D$12,2,FALSE))-(VLOOKUP(P32,プルダウンリスト!$A$9:$B$11,2,FALSE)+VLOOKUP(Q32,プルダウンリスト!$C$9:$D$12,2,FALSE)))</f>
        <v>0</v>
      </c>
      <c r="U32" s="15" t="s">
        <v>54</v>
      </c>
      <c r="V32" s="16" t="s">
        <v>53</v>
      </c>
      <c r="W32" s="15" t="s">
        <v>54</v>
      </c>
      <c r="X32" s="16" t="s">
        <v>53</v>
      </c>
      <c r="Y32" s="27">
        <f>IF(X32="","",(VLOOKUP(W32,プルダウンリスト!$A$9:$B$11,2,FALSE)+VLOOKUP(X32,プルダウンリスト!$C$9:$D$12,2,FALSE))-(VLOOKUP(U32,プルダウンリスト!$A$9:$B$11,2,FALSE)+VLOOKUP(V32,プルダウンリスト!$C$9:$D$12,2,FALSE)))</f>
        <v>0</v>
      </c>
      <c r="Z32" s="15" t="s">
        <v>54</v>
      </c>
      <c r="AA32" s="16" t="s">
        <v>53</v>
      </c>
      <c r="AB32" s="15" t="s">
        <v>54</v>
      </c>
      <c r="AC32" s="16" t="s">
        <v>53</v>
      </c>
      <c r="AD32" s="27">
        <f>IF(AC32="","",(VLOOKUP(AB32,プルダウンリスト!$A$9:$B$11,2,FALSE)+VLOOKUP(AC32,プルダウンリスト!$C$9:$D$12,2,FALSE))-(VLOOKUP(Z32,プルダウンリスト!$A$9:$B$11,2,FALSE)+VLOOKUP(AA32,プルダウンリスト!$C$9:$D$12,2,FALSE)))</f>
        <v>0</v>
      </c>
      <c r="AE32" s="15" t="s">
        <v>54</v>
      </c>
      <c r="AF32" s="28" t="s">
        <v>53</v>
      </c>
      <c r="AG32" s="15" t="s">
        <v>54</v>
      </c>
      <c r="AH32" s="16" t="s">
        <v>53</v>
      </c>
      <c r="AI32" s="100">
        <f>IF(AH32="","",(VLOOKUP(AG32,プルダウンリスト!$A$9:$B$11,2,FALSE)+VLOOKUP(AH32,プルダウンリスト!$C$9:$D$12,2,FALSE))-(VLOOKUP(AE32,プルダウンリスト!$A$9:$B$11,2,FALSE)+VLOOKUP(AF32,プルダウンリスト!$C$9:$D$12,2,FALSE)))</f>
        <v>0</v>
      </c>
      <c r="AJ32" s="15" t="s">
        <v>54</v>
      </c>
      <c r="AK32" s="28" t="s">
        <v>53</v>
      </c>
      <c r="AL32" s="15" t="s">
        <v>54</v>
      </c>
      <c r="AM32" s="16" t="s">
        <v>53</v>
      </c>
      <c r="AN32" s="100">
        <f>IF(AM32="","",(VLOOKUP(AL32,プルダウンリスト!$A$9:$B$11,2,FALSE)+VLOOKUP(AM32,プルダウンリスト!$C$9:$D$12,2,FALSE))-(VLOOKUP(AJ32,プルダウンリスト!$A$9:$B$11,2,FALSE)+VLOOKUP(AK32,プルダウンリスト!$C$9:$D$12,2,FALSE)))</f>
        <v>0</v>
      </c>
      <c r="AO32" s="15" t="s">
        <v>54</v>
      </c>
      <c r="AP32" s="28" t="s">
        <v>53</v>
      </c>
      <c r="AQ32" s="15" t="s">
        <v>54</v>
      </c>
      <c r="AR32" s="16" t="s">
        <v>53</v>
      </c>
      <c r="AS32" s="100">
        <f>IF(AR32="","",(VLOOKUP(AQ32,プルダウンリスト!$A$9:$B$11,2,FALSE)+VLOOKUP(AR32,プルダウンリスト!$C$9:$D$12,2,FALSE))-(VLOOKUP(AO32,プルダウンリスト!$A$9:$B$11,2,FALSE)+VLOOKUP(AP32,プルダウンリスト!$C$9:$D$12,2,FALSE)))</f>
        <v>0</v>
      </c>
      <c r="AT32" s="15" t="s">
        <v>54</v>
      </c>
      <c r="AU32" s="28" t="s">
        <v>53</v>
      </c>
      <c r="AV32" s="15" t="s">
        <v>54</v>
      </c>
      <c r="AW32" s="16" t="s">
        <v>53</v>
      </c>
      <c r="AX32" s="100">
        <f>IF(AW32="","",(VLOOKUP(AV32,プルダウンリスト!$A$9:$B$11,2,FALSE)+VLOOKUP(AW32,プルダウンリスト!$C$9:$D$12,2,FALSE))-(VLOOKUP(AT32,プルダウンリスト!$A$9:$B$11,2,FALSE)+VLOOKUP(AU32,プルダウンリスト!$C$9:$D$12,2,FALSE)))</f>
        <v>0</v>
      </c>
      <c r="AY32" s="15" t="s">
        <v>54</v>
      </c>
      <c r="AZ32" s="28" t="s">
        <v>53</v>
      </c>
      <c r="BA32" s="15" t="s">
        <v>54</v>
      </c>
      <c r="BB32" s="28" t="s">
        <v>53</v>
      </c>
      <c r="BC32" s="100">
        <f>IF(BB32="","",(VLOOKUP(BA32,プルダウンリスト!$A$9:$B$11,2,FALSE)+VLOOKUP(BB32,プルダウンリスト!$C$9:$D$12,2,FALSE))-(VLOOKUP(AY32,プルダウンリスト!$A$9:$B$11,2,FALSE)+VLOOKUP(AZ32,プルダウンリスト!$C$9:$D$12,2,FALSE)))</f>
        <v>0</v>
      </c>
      <c r="BD32" s="15" t="s">
        <v>54</v>
      </c>
      <c r="BE32" s="28" t="s">
        <v>53</v>
      </c>
      <c r="BF32" s="15" t="s">
        <v>54</v>
      </c>
      <c r="BG32" s="28" t="s">
        <v>53</v>
      </c>
      <c r="BH32" s="27">
        <f>IF(BG32="","",(VLOOKUP(BF32,プルダウンリスト!$A$9:$B$11,2,FALSE)+VLOOKUP(BG32,プルダウンリスト!$C$9:$D$12,2,FALSE))-(VLOOKUP(BD32,プルダウンリスト!$A$9:$B$11,2,FALSE)+VLOOKUP(BE32,プルダウンリスト!$C$9:$D$12,2,FALSE)))</f>
        <v>0</v>
      </c>
      <c r="BI32" s="15" t="s">
        <v>54</v>
      </c>
      <c r="BJ32" s="28" t="s">
        <v>53</v>
      </c>
      <c r="BK32" s="15" t="s">
        <v>54</v>
      </c>
      <c r="BL32" s="16" t="s">
        <v>53</v>
      </c>
      <c r="BM32" s="100">
        <f>IF(BL32="","",(VLOOKUP(BK32,プルダウンリスト!$A$9:$B$11,2,FALSE)+VLOOKUP(BL32,プルダウンリスト!$C$9:$D$12,2,FALSE))-(VLOOKUP(BI32,プルダウンリスト!$A$9:$B$11,2,FALSE)+VLOOKUP(BJ32,プルダウンリスト!$C$9:$D$12,2,FALSE)))</f>
        <v>0</v>
      </c>
      <c r="BN32" s="15"/>
      <c r="BO32" s="28"/>
      <c r="BP32" s="15"/>
      <c r="BQ32" s="16"/>
      <c r="BR32" s="27" t="str">
        <f>IF(BQ32="","",(VLOOKUP(BP32,プルダウンリスト!$A$9:$B$11,2,FALSE)+VLOOKUP(BQ32,プルダウンリスト!$C$9:$D$12,2,FALSE))-(VLOOKUP(BN32,プルダウンリスト!$A$9:$B$11,2,FALSE)+VLOOKUP(BO32,プルダウンリスト!$C$9:$D$12,2,FALSE)))</f>
        <v/>
      </c>
      <c r="BS32" s="15"/>
      <c r="BT32" s="28"/>
      <c r="BU32" s="15"/>
      <c r="BV32" s="16"/>
      <c r="BW32" s="27" t="str">
        <f>IF(BV32="","",(VLOOKUP(BU32,プルダウンリスト!$A$9:$B$11,2,FALSE)+VLOOKUP(BV32,プルダウンリスト!$C$9:$D$12,2,FALSE))-(VLOOKUP(BS32,プルダウンリスト!$A$9:$B$11,2,FALSE)+VLOOKUP(BT32,プルダウンリスト!$C$9:$D$12,2,FALSE)))</f>
        <v/>
      </c>
      <c r="BX32" s="15"/>
      <c r="BY32" s="28"/>
      <c r="BZ32" s="15"/>
      <c r="CA32" s="16"/>
      <c r="CB32" s="27" t="str">
        <f>IF(CA32="","",(VLOOKUP(BZ32,プルダウンリスト!$A$9:$B$11,2,FALSE)+VLOOKUP(CA32,プルダウンリスト!$C$9:$D$12,2,FALSE))-(VLOOKUP(BX32,プルダウンリスト!$A$9:$B$11,2,FALSE)+VLOOKUP(BY32,プルダウンリスト!$C$9:$D$12,2,FALSE)))</f>
        <v/>
      </c>
      <c r="CC32" s="15"/>
      <c r="CD32" s="28"/>
      <c r="CE32" s="15"/>
      <c r="CF32" s="16"/>
      <c r="CG32" s="27" t="str">
        <f>IF(CF32="","",(VLOOKUP(CE32,プルダウンリスト!$A$9:$B$11,2,FALSE)+VLOOKUP(CF32,プルダウンリスト!$C$9:$D$12,2,FALSE))-(VLOOKUP(CC32,プルダウンリスト!$A$9:$B$11,2,FALSE)+VLOOKUP(CD32,プルダウンリスト!$C$9:$D$12,2,FALSE)))</f>
        <v/>
      </c>
      <c r="CH32" s="15"/>
      <c r="CI32" s="28"/>
      <c r="CJ32" s="15"/>
      <c r="CK32" s="16"/>
      <c r="CL32" s="27" t="str">
        <f>IF(CK32="","",(VLOOKUP(CJ32,プルダウンリスト!$A$9:$B$11,2,FALSE)+VLOOKUP(CK32,プルダウンリスト!$C$9:$D$12,2,FALSE))-(VLOOKUP(CH32,プルダウンリスト!$A$9:$B$11,2,FALSE)+VLOOKUP(CI32,プルダウンリスト!$C$9:$D$12,2,FALSE)))</f>
        <v/>
      </c>
      <c r="CM32" s="15"/>
      <c r="CN32" s="28"/>
      <c r="CO32" s="15"/>
      <c r="CP32" s="16"/>
      <c r="CQ32" s="27" t="str">
        <f>IF(CP32="","",(VLOOKUP(CO32,プルダウンリスト!$A$9:$B$11,2,FALSE)+VLOOKUP(CP32,プルダウンリスト!$C$9:$D$12,2,FALSE))-(VLOOKUP(CM32,プルダウンリスト!$A$9:$B$11,2,FALSE)+VLOOKUP(CN32,プルダウンリスト!$C$9:$D$12,2,FALSE)))</f>
        <v/>
      </c>
      <c r="CR32" s="15"/>
      <c r="CS32" s="28"/>
      <c r="CT32" s="15"/>
      <c r="CU32" s="16"/>
      <c r="CV32" s="27" t="str">
        <f>IF(CU32="","",(VLOOKUP(CT32,プルダウンリスト!$A$9:$B$11,2,FALSE)+VLOOKUP(CU32,プルダウンリスト!$C$9:$D$12,2,FALSE))-(VLOOKUP(CR32,プルダウンリスト!$A$9:$B$11,2,FALSE)+VLOOKUP(CS32,プルダウンリスト!$C$9:$D$12,2,FALSE)))</f>
        <v/>
      </c>
      <c r="CW32" s="15"/>
      <c r="CX32" s="28"/>
      <c r="CY32" s="15"/>
      <c r="CZ32" s="16"/>
      <c r="DA32" s="27" t="str">
        <f>IF(CZ32="","",(VLOOKUP(CY32,プルダウンリスト!$A$9:$B$11,2,FALSE)+VLOOKUP(CZ32,プルダウンリスト!$C$9:$D$12,2,FALSE))-(VLOOKUP(CW32,プルダウンリスト!$A$9:$B$11,2,FALSE)+VLOOKUP(CX32,プルダウンリスト!$C$9:$D$12,2,FALSE)))</f>
        <v/>
      </c>
      <c r="DB32" s="15"/>
      <c r="DC32" s="28"/>
      <c r="DD32" s="15"/>
      <c r="DE32" s="16"/>
      <c r="DF32" s="27" t="str">
        <f>IF(DE32="","",(VLOOKUP(DD32,プルダウンリスト!$A$9:$B$11,2,FALSE)+VLOOKUP(DE32,プルダウンリスト!$C$9:$D$12,2,FALSE))-(VLOOKUP(DB32,プルダウンリスト!$A$9:$B$11,2,FALSE)+VLOOKUP(DC32,プルダウンリスト!$C$9:$D$12,2,FALSE)))</f>
        <v/>
      </c>
      <c r="DG32" s="15"/>
      <c r="DH32" s="28"/>
      <c r="DI32" s="15"/>
      <c r="DJ32" s="16"/>
      <c r="DK32" s="27" t="str">
        <f>IF(DJ32="","",(VLOOKUP(DI32,プルダウンリスト!$A$9:$B$11,2,FALSE)+VLOOKUP(DJ32,プルダウンリスト!$C$9:$D$12,2,FALSE))-(VLOOKUP(DG32,プルダウンリスト!$A$9:$B$11,2,FALSE)+VLOOKUP(DH32,プルダウンリスト!$C$9:$D$12,2,FALSE)))</f>
        <v/>
      </c>
      <c r="DL32" s="15"/>
      <c r="DM32" s="28"/>
      <c r="DN32" s="15"/>
      <c r="DO32" s="16"/>
      <c r="DP32" s="27" t="str">
        <f>IF(DO32="","",(VLOOKUP(DN32,プルダウンリスト!$A$9:$B$11,2,FALSE)+VLOOKUP(DO32,プルダウンリスト!$C$9:$D$12,2,FALSE))-(VLOOKUP(DL32,プルダウンリスト!$A$9:$B$11,2,FALSE)+VLOOKUP(DM32,プルダウンリスト!$C$9:$D$12,2,FALSE)))</f>
        <v/>
      </c>
      <c r="DT32" s="85">
        <f>IF($H32="","",((COUNTIFS(H32,プルダウンリスト!$A$2,I32,プルダウンリスト!$A$3)+COUNTIFS(M32,プルダウンリスト!$A$2,N32,プルダウンリスト!$A$3)+COUNTIFS(R32,プルダウンリスト!$A$2,S32,プルダウンリスト!$A$3)+COUNTIFS(W32,プルダウンリスト!$A$2,X32,プルダウンリスト!$A$3)+COUNTIFS(AB32,プルダウンリスト!$A$2,AC32,プルダウンリスト!$A$3)+COUNTIFS(AG32,プルダウンリスト!$A$2,AH32,プルダウンリスト!$A$3)+COUNTIFS(AL32,プルダウンリスト!$A$2,AM32,プルダウンリスト!$A$3)+COUNTIFS(AQ32,プルダウンリスト!$A$2,AR32,プルダウンリスト!$A$3)+COUNTIFS(AV32,プルダウンリスト!$A$2,AW32,プルダウンリスト!$A$3)+COUNTIFS(BA32,プルダウンリスト!$A$2,BB32,プルダウンリスト!$A$3)+COUNTIFS(BF32,プルダウンリスト!$A$2,BG32,プルダウンリスト!$A$3)+COUNTIFS(BK32,プルダウンリスト!$A$2,BL32,プルダウンリスト!$A$3)+COUNTIFS(BP32,プルダウンリスト!$A$2,BQ32,プルダウンリスト!$A$3)+COUNTIFS(BU32,プルダウンリスト!$A$2,BV32,プルダウンリスト!$A$3)+COUNTIFS(BZ32,プルダウンリスト!$A$2,CA32,プルダウンリスト!$A$3)+COUNTIFS(CE32,プルダウンリスト!$A$2,CF32,プルダウンリスト!$A$3)+COUNTIFS(CJ32,プルダウンリスト!$A$2,CK32,プルダウンリスト!$A$3)+COUNTIFS(CO32,プルダウンリスト!$A$2,CP32,プルダウンリスト!$A$3)+COUNTIFS(CT32,プルダウンリスト!$A$2,CU32,プルダウンリスト!$A$3)+COUNTIFS(CY32,プルダウンリスト!$A$2,CZ32,プルダウンリスト!$A$3)+COUNTIFS(DD32,プルダウンリスト!$A$2,DE32,プルダウンリスト!$A$3)+COUNTIFS(DI32,プルダウンリスト!$A$2,DJ32,プルダウンリスト!$A$3)+COUNTIFS(DN32,プルダウンリスト!$A$2,DO32,プルダウンリスト!$A$3))/COUNTA(H32,M32,R32,W32,AB32,AG32,AL32,AQ32,AV32,BA32,BF32,BK32,BP32,BU32,BZ32,CE32,CJ32,CO32,CT32,CY32,DD32,DI32,DN32)))</f>
        <v>1</v>
      </c>
      <c r="DU32" s="84">
        <f t="shared" si="0"/>
        <v>100</v>
      </c>
    </row>
    <row r="33" spans="1:125" ht="27" customHeight="1" x14ac:dyDescent="0.2">
      <c r="A33" s="148"/>
      <c r="B33" s="151"/>
      <c r="C33" s="154"/>
      <c r="D33" s="145" t="s">
        <v>22</v>
      </c>
      <c r="E33" s="67" t="s">
        <v>44</v>
      </c>
      <c r="F33" s="15" t="s">
        <v>54</v>
      </c>
      <c r="G33" s="16" t="s">
        <v>53</v>
      </c>
      <c r="H33" s="15" t="s">
        <v>54</v>
      </c>
      <c r="I33" s="16" t="s">
        <v>53</v>
      </c>
      <c r="J33" s="27">
        <f>IF(I33="","",(VLOOKUP(H33,プルダウンリスト!$A$9:$B$11,2,FALSE)+VLOOKUP(I33,プルダウンリスト!$C$9:$D$12,2,FALSE))-(VLOOKUP(F33,プルダウンリスト!$A$9:$B$11,2,FALSE)+VLOOKUP(G33,プルダウンリスト!$C$9:$D$12,2,FALSE)))</f>
        <v>0</v>
      </c>
      <c r="K33" s="15" t="s">
        <v>64</v>
      </c>
      <c r="L33" s="16" t="s">
        <v>93</v>
      </c>
      <c r="M33" s="15" t="s">
        <v>64</v>
      </c>
      <c r="N33" s="16" t="s">
        <v>93</v>
      </c>
      <c r="O33" s="27">
        <f>IF(N33="","",(VLOOKUP(M33,プルダウンリスト!$A$9:$B$11,2,FALSE)+VLOOKUP(N33,プルダウンリスト!$C$9:$D$12,2,FALSE))-(VLOOKUP(K33,プルダウンリスト!$A$9:$B$11,2,FALSE)+VLOOKUP(L33,プルダウンリスト!$C$9:$D$12,2,FALSE)))</f>
        <v>0</v>
      </c>
      <c r="P33" s="15" t="s">
        <v>54</v>
      </c>
      <c r="Q33" s="16" t="s">
        <v>53</v>
      </c>
      <c r="R33" s="15" t="s">
        <v>63</v>
      </c>
      <c r="S33" s="16" t="s">
        <v>55</v>
      </c>
      <c r="T33" s="27">
        <f>IF(S33="","",(VLOOKUP(R33,プルダウンリスト!$A$9:$B$11,2,FALSE)+VLOOKUP(S33,プルダウンリスト!$C$9:$D$12,2,FALSE))-(VLOOKUP(P33,プルダウンリスト!$A$9:$B$11,2,FALSE)+VLOOKUP(Q33,プルダウンリスト!$C$9:$D$12,2,FALSE)))</f>
        <v>-7</v>
      </c>
      <c r="U33" s="15" t="s">
        <v>54</v>
      </c>
      <c r="V33" s="16" t="s">
        <v>66</v>
      </c>
      <c r="W33" s="15" t="s">
        <v>63</v>
      </c>
      <c r="X33" s="16" t="s">
        <v>66</v>
      </c>
      <c r="Y33" s="27">
        <f>IF(X33="","",(VLOOKUP(W33,プルダウンリスト!$A$9:$B$11,2,FALSE)+VLOOKUP(X33,プルダウンリスト!$C$9:$D$12,2,FALSE))-(VLOOKUP(U33,プルダウンリスト!$A$9:$B$11,2,FALSE)+VLOOKUP(V33,プルダウンリスト!$C$9:$D$12,2,FALSE)))</f>
        <v>-2</v>
      </c>
      <c r="Z33" s="15" t="s">
        <v>64</v>
      </c>
      <c r="AA33" s="16" t="s">
        <v>93</v>
      </c>
      <c r="AB33" s="15" t="s">
        <v>64</v>
      </c>
      <c r="AC33" s="16" t="s">
        <v>93</v>
      </c>
      <c r="AD33" s="27">
        <f>IF(AC33="","",(VLOOKUP(AB33,プルダウンリスト!$A$9:$B$11,2,FALSE)+VLOOKUP(AC33,プルダウンリスト!$C$9:$D$12,2,FALSE))-(VLOOKUP(Z33,プルダウンリスト!$A$9:$B$11,2,FALSE)+VLOOKUP(AA33,プルダウンリスト!$C$9:$D$12,2,FALSE)))</f>
        <v>0</v>
      </c>
      <c r="AE33" s="15" t="s">
        <v>54</v>
      </c>
      <c r="AF33" s="28" t="s">
        <v>55</v>
      </c>
      <c r="AG33" s="15" t="s">
        <v>63</v>
      </c>
      <c r="AH33" s="16" t="s">
        <v>55</v>
      </c>
      <c r="AI33" s="100">
        <f>IF(AH33="","",(VLOOKUP(AG33,プルダウンリスト!$A$9:$B$11,2,FALSE)+VLOOKUP(AH33,プルダウンリスト!$C$9:$D$12,2,FALSE))-(VLOOKUP(AE33,プルダウンリスト!$A$9:$B$11,2,FALSE)+VLOOKUP(AF33,プルダウンリスト!$C$9:$D$12,2,FALSE)))</f>
        <v>-2</v>
      </c>
      <c r="AJ33" s="15" t="s">
        <v>54</v>
      </c>
      <c r="AK33" s="28" t="s">
        <v>66</v>
      </c>
      <c r="AL33" s="15" t="s">
        <v>63</v>
      </c>
      <c r="AM33" s="16" t="s">
        <v>66</v>
      </c>
      <c r="AN33" s="100">
        <f>IF(AM33="","",(VLOOKUP(AL33,プルダウンリスト!$A$9:$B$11,2,FALSE)+VLOOKUP(AM33,プルダウンリスト!$C$9:$D$12,2,FALSE))-(VLOOKUP(AJ33,プルダウンリスト!$A$9:$B$11,2,FALSE)+VLOOKUP(AK33,プルダウンリスト!$C$9:$D$12,2,FALSE)))</f>
        <v>-2</v>
      </c>
      <c r="AO33" s="15" t="s">
        <v>63</v>
      </c>
      <c r="AP33" s="28" t="s">
        <v>55</v>
      </c>
      <c r="AQ33" s="15" t="s">
        <v>54</v>
      </c>
      <c r="AR33" s="16" t="s">
        <v>55</v>
      </c>
      <c r="AS33" s="100">
        <f>IF(AR33="","",(VLOOKUP(AQ33,プルダウンリスト!$A$9:$B$11,2,FALSE)+VLOOKUP(AR33,プルダウンリスト!$C$9:$D$12,2,FALSE))-(VLOOKUP(AO33,プルダウンリスト!$A$9:$B$11,2,FALSE)+VLOOKUP(AP33,プルダウンリスト!$C$9:$D$12,2,FALSE)))</f>
        <v>2</v>
      </c>
      <c r="AT33" s="15" t="s">
        <v>63</v>
      </c>
      <c r="AU33" s="28" t="s">
        <v>66</v>
      </c>
      <c r="AV33" s="15" t="s">
        <v>63</v>
      </c>
      <c r="AW33" s="16" t="s">
        <v>66</v>
      </c>
      <c r="AX33" s="100">
        <f>IF(AW33="","",(VLOOKUP(AV33,プルダウンリスト!$A$9:$B$11,2,FALSE)+VLOOKUP(AW33,プルダウンリスト!$C$9:$D$12,2,FALSE))-(VLOOKUP(AT33,プルダウンリスト!$A$9:$B$11,2,FALSE)+VLOOKUP(AU33,プルダウンリスト!$C$9:$D$12,2,FALSE)))</f>
        <v>0</v>
      </c>
      <c r="AY33" s="15" t="s">
        <v>63</v>
      </c>
      <c r="AZ33" s="28" t="s">
        <v>55</v>
      </c>
      <c r="BA33" s="15" t="s">
        <v>63</v>
      </c>
      <c r="BB33" s="28" t="s">
        <v>55</v>
      </c>
      <c r="BC33" s="100">
        <f>IF(BB33="","",(VLOOKUP(BA33,プルダウンリスト!$A$9:$B$11,2,FALSE)+VLOOKUP(BB33,プルダウンリスト!$C$9:$D$12,2,FALSE))-(VLOOKUP(AY33,プルダウンリスト!$A$9:$B$11,2,FALSE)+VLOOKUP(AZ33,プルダウンリスト!$C$9:$D$12,2,FALSE)))</f>
        <v>0</v>
      </c>
      <c r="BD33" s="15" t="s">
        <v>54</v>
      </c>
      <c r="BE33" s="28" t="s">
        <v>66</v>
      </c>
      <c r="BF33" s="15" t="s">
        <v>54</v>
      </c>
      <c r="BG33" s="28" t="s">
        <v>66</v>
      </c>
      <c r="BH33" s="27">
        <f>IF(BG33="","",(VLOOKUP(BF33,プルダウンリスト!$A$9:$B$11,2,FALSE)+VLOOKUP(BG33,プルダウンリスト!$C$9:$D$12,2,FALSE))-(VLOOKUP(BD33,プルダウンリスト!$A$9:$B$11,2,FALSE)+VLOOKUP(BE33,プルダウンリスト!$C$9:$D$12,2,FALSE)))</f>
        <v>0</v>
      </c>
      <c r="BI33" s="15" t="s">
        <v>63</v>
      </c>
      <c r="BJ33" s="28" t="s">
        <v>66</v>
      </c>
      <c r="BK33" s="15" t="s">
        <v>63</v>
      </c>
      <c r="BL33" s="16" t="s">
        <v>66</v>
      </c>
      <c r="BM33" s="100">
        <f>IF(BL33="","",(VLOOKUP(BK33,プルダウンリスト!$A$9:$B$11,2,FALSE)+VLOOKUP(BL33,プルダウンリスト!$C$9:$D$12,2,FALSE))-(VLOOKUP(BI33,プルダウンリスト!$A$9:$B$11,2,FALSE)+VLOOKUP(BJ33,プルダウンリスト!$C$9:$D$12,2,FALSE)))</f>
        <v>0</v>
      </c>
      <c r="BN33" s="15"/>
      <c r="BO33" s="28"/>
      <c r="BP33" s="15"/>
      <c r="BQ33" s="16"/>
      <c r="BR33" s="27" t="str">
        <f>IF(BQ33="","",(VLOOKUP(BP33,プルダウンリスト!$A$9:$B$11,2,FALSE)+VLOOKUP(BQ33,プルダウンリスト!$C$9:$D$12,2,FALSE))-(VLOOKUP(BN33,プルダウンリスト!$A$9:$B$11,2,FALSE)+VLOOKUP(BO33,プルダウンリスト!$C$9:$D$12,2,FALSE)))</f>
        <v/>
      </c>
      <c r="BS33" s="15"/>
      <c r="BT33" s="28"/>
      <c r="BU33" s="15"/>
      <c r="BV33" s="16"/>
      <c r="BW33" s="27" t="str">
        <f>IF(BV33="","",(VLOOKUP(BU33,プルダウンリスト!$A$9:$B$11,2,FALSE)+VLOOKUP(BV33,プルダウンリスト!$C$9:$D$12,2,FALSE))-(VLOOKUP(BS33,プルダウンリスト!$A$9:$B$11,2,FALSE)+VLOOKUP(BT33,プルダウンリスト!$C$9:$D$12,2,FALSE)))</f>
        <v/>
      </c>
      <c r="BX33" s="15"/>
      <c r="BY33" s="28"/>
      <c r="BZ33" s="15"/>
      <c r="CA33" s="16"/>
      <c r="CB33" s="27" t="str">
        <f>IF(CA33="","",(VLOOKUP(BZ33,プルダウンリスト!$A$9:$B$11,2,FALSE)+VLOOKUP(CA33,プルダウンリスト!$C$9:$D$12,2,FALSE))-(VLOOKUP(BX33,プルダウンリスト!$A$9:$B$11,2,FALSE)+VLOOKUP(BY33,プルダウンリスト!$C$9:$D$12,2,FALSE)))</f>
        <v/>
      </c>
      <c r="CC33" s="15"/>
      <c r="CD33" s="28"/>
      <c r="CE33" s="15"/>
      <c r="CF33" s="16"/>
      <c r="CG33" s="27" t="str">
        <f>IF(CF33="","",(VLOOKUP(CE33,プルダウンリスト!$A$9:$B$11,2,FALSE)+VLOOKUP(CF33,プルダウンリスト!$C$9:$D$12,2,FALSE))-(VLOOKUP(CC33,プルダウンリスト!$A$9:$B$11,2,FALSE)+VLOOKUP(CD33,プルダウンリスト!$C$9:$D$12,2,FALSE)))</f>
        <v/>
      </c>
      <c r="CH33" s="15"/>
      <c r="CI33" s="28"/>
      <c r="CJ33" s="15"/>
      <c r="CK33" s="16"/>
      <c r="CL33" s="27" t="str">
        <f>IF(CK33="","",(VLOOKUP(CJ33,プルダウンリスト!$A$9:$B$11,2,FALSE)+VLOOKUP(CK33,プルダウンリスト!$C$9:$D$12,2,FALSE))-(VLOOKUP(CH33,プルダウンリスト!$A$9:$B$11,2,FALSE)+VLOOKUP(CI33,プルダウンリスト!$C$9:$D$12,2,FALSE)))</f>
        <v/>
      </c>
      <c r="CM33" s="15"/>
      <c r="CN33" s="28"/>
      <c r="CO33" s="15"/>
      <c r="CP33" s="16"/>
      <c r="CQ33" s="27" t="str">
        <f>IF(CP33="","",(VLOOKUP(CO33,プルダウンリスト!$A$9:$B$11,2,FALSE)+VLOOKUP(CP33,プルダウンリスト!$C$9:$D$12,2,FALSE))-(VLOOKUP(CM33,プルダウンリスト!$A$9:$B$11,2,FALSE)+VLOOKUP(CN33,プルダウンリスト!$C$9:$D$12,2,FALSE)))</f>
        <v/>
      </c>
      <c r="CR33" s="15"/>
      <c r="CS33" s="28"/>
      <c r="CT33" s="15"/>
      <c r="CU33" s="16"/>
      <c r="CV33" s="27" t="str">
        <f>IF(CU33="","",(VLOOKUP(CT33,プルダウンリスト!$A$9:$B$11,2,FALSE)+VLOOKUP(CU33,プルダウンリスト!$C$9:$D$12,2,FALSE))-(VLOOKUP(CR33,プルダウンリスト!$A$9:$B$11,2,FALSE)+VLOOKUP(CS33,プルダウンリスト!$C$9:$D$12,2,FALSE)))</f>
        <v/>
      </c>
      <c r="CW33" s="15"/>
      <c r="CX33" s="28"/>
      <c r="CY33" s="15"/>
      <c r="CZ33" s="16"/>
      <c r="DA33" s="27" t="str">
        <f>IF(CZ33="","",(VLOOKUP(CY33,プルダウンリスト!$A$9:$B$11,2,FALSE)+VLOOKUP(CZ33,プルダウンリスト!$C$9:$D$12,2,FALSE))-(VLOOKUP(CW33,プルダウンリスト!$A$9:$B$11,2,FALSE)+VLOOKUP(CX33,プルダウンリスト!$C$9:$D$12,2,FALSE)))</f>
        <v/>
      </c>
      <c r="DB33" s="15"/>
      <c r="DC33" s="28"/>
      <c r="DD33" s="15"/>
      <c r="DE33" s="16"/>
      <c r="DF33" s="27" t="str">
        <f>IF(DE33="","",(VLOOKUP(DD33,プルダウンリスト!$A$9:$B$11,2,FALSE)+VLOOKUP(DE33,プルダウンリスト!$C$9:$D$12,2,FALSE))-(VLOOKUP(DB33,プルダウンリスト!$A$9:$B$11,2,FALSE)+VLOOKUP(DC33,プルダウンリスト!$C$9:$D$12,2,FALSE)))</f>
        <v/>
      </c>
      <c r="DG33" s="15"/>
      <c r="DH33" s="28"/>
      <c r="DI33" s="15"/>
      <c r="DJ33" s="16"/>
      <c r="DK33" s="27" t="str">
        <f>IF(DJ33="","",(VLOOKUP(DI33,プルダウンリスト!$A$9:$B$11,2,FALSE)+VLOOKUP(DJ33,プルダウンリスト!$C$9:$D$12,2,FALSE))-(VLOOKUP(DG33,プルダウンリスト!$A$9:$B$11,2,FALSE)+VLOOKUP(DH33,プルダウンリスト!$C$9:$D$12,2,FALSE)))</f>
        <v/>
      </c>
      <c r="DL33" s="15"/>
      <c r="DM33" s="28"/>
      <c r="DN33" s="15"/>
      <c r="DO33" s="16"/>
      <c r="DP33" s="27" t="str">
        <f>IF(DO33="","",(VLOOKUP(DN33,プルダウンリスト!$A$9:$B$11,2,FALSE)+VLOOKUP(DO33,プルダウンリスト!$C$9:$D$12,2,FALSE))-(VLOOKUP(DL33,プルダウンリスト!$A$9:$B$11,2,FALSE)+VLOOKUP(DM33,プルダウンリスト!$C$9:$D$12,2,FALSE)))</f>
        <v/>
      </c>
      <c r="DT33" s="85">
        <f>IF($H33="","",((COUNTIFS(H33,プルダウンリスト!$A$2,I33,プルダウンリスト!$A$3)+COUNTIFS(M33,プルダウンリスト!$A$2,N33,プルダウンリスト!$A$3)+COUNTIFS(R33,プルダウンリスト!$A$2,S33,プルダウンリスト!$A$3)+COUNTIFS(W33,プルダウンリスト!$A$2,X33,プルダウンリスト!$A$3)+COUNTIFS(AB33,プルダウンリスト!$A$2,AC33,プルダウンリスト!$A$3)+COUNTIFS(AG33,プルダウンリスト!$A$2,AH33,プルダウンリスト!$A$3)+COUNTIFS(AL33,プルダウンリスト!$A$2,AM33,プルダウンリスト!$A$3)+COUNTIFS(AQ33,プルダウンリスト!$A$2,AR33,プルダウンリスト!$A$3)+COUNTIFS(AV33,プルダウンリスト!$A$2,AW33,プルダウンリスト!$A$3)+COUNTIFS(BA33,プルダウンリスト!$A$2,BB33,プルダウンリスト!$A$3)+COUNTIFS(BF33,プルダウンリスト!$A$2,BG33,プルダウンリスト!$A$3)+COUNTIFS(BK33,プルダウンリスト!$A$2,BL33,プルダウンリスト!$A$3)+COUNTIFS(BP33,プルダウンリスト!$A$2,BQ33,プルダウンリスト!$A$3)+COUNTIFS(BU33,プルダウンリスト!$A$2,BV33,プルダウンリスト!$A$3)+COUNTIFS(BZ33,プルダウンリスト!$A$2,CA33,プルダウンリスト!$A$3)+COUNTIFS(CE33,プルダウンリスト!$A$2,CF33,プルダウンリスト!$A$3)+COUNTIFS(CJ33,プルダウンリスト!$A$2,CK33,プルダウンリスト!$A$3)+COUNTIFS(CO33,プルダウンリスト!$A$2,CP33,プルダウンリスト!$A$3)+COUNTIFS(CT33,プルダウンリスト!$A$2,CU33,プルダウンリスト!$A$3)+COUNTIFS(CY33,プルダウンリスト!$A$2,CZ33,プルダウンリスト!$A$3)+COUNTIFS(DD33,プルダウンリスト!$A$2,DE33,プルダウンリスト!$A$3)+COUNTIFS(DI33,プルダウンリスト!$A$2,DJ33,プルダウンリスト!$A$3)+COUNTIFS(DN33,プルダウンリスト!$A$2,DO33,プルダウンリスト!$A$3))/COUNTA(H33,M33,R33,W33,AB33,AG33,AL33,AQ33,AV33,BA33,BF33,BK33,BP33,BU33,BZ33,CE33,CJ33,CO33,CT33,CY33,DD33,DI33,DN33)))</f>
        <v>8.3333333333333329E-2</v>
      </c>
      <c r="DU33" s="84">
        <f t="shared" si="0"/>
        <v>36.666666666666664</v>
      </c>
    </row>
    <row r="34" spans="1:125" ht="27" customHeight="1" x14ac:dyDescent="0.2">
      <c r="A34" s="149"/>
      <c r="B34" s="152"/>
      <c r="C34" s="155"/>
      <c r="D34" s="145"/>
      <c r="E34" s="67" t="s">
        <v>45</v>
      </c>
      <c r="F34" s="15" t="s">
        <v>54</v>
      </c>
      <c r="G34" s="16" t="s">
        <v>53</v>
      </c>
      <c r="H34" s="15" t="s">
        <v>54</v>
      </c>
      <c r="I34" s="16" t="s">
        <v>53</v>
      </c>
      <c r="J34" s="27">
        <f>IF(I34="","",(VLOOKUP(H34,プルダウンリスト!$A$9:$B$11,2,FALSE)+VLOOKUP(I34,プルダウンリスト!$C$9:$D$12,2,FALSE))-(VLOOKUP(F34,プルダウンリスト!$A$9:$B$11,2,FALSE)+VLOOKUP(G34,プルダウンリスト!$C$9:$D$12,2,FALSE)))</f>
        <v>0</v>
      </c>
      <c r="K34" s="15" t="s">
        <v>63</v>
      </c>
      <c r="L34" s="16" t="s">
        <v>55</v>
      </c>
      <c r="M34" s="15" t="s">
        <v>63</v>
      </c>
      <c r="N34" s="16" t="s">
        <v>55</v>
      </c>
      <c r="O34" s="27">
        <f>IF(N34="","",(VLOOKUP(M34,プルダウンリスト!$A$9:$B$11,2,FALSE)+VLOOKUP(N34,プルダウンリスト!$C$9:$D$12,2,FALSE))-(VLOOKUP(K34,プルダウンリスト!$A$9:$B$11,2,FALSE)+VLOOKUP(L34,プルダウンリスト!$C$9:$D$12,2,FALSE)))</f>
        <v>0</v>
      </c>
      <c r="P34" s="15" t="s">
        <v>63</v>
      </c>
      <c r="Q34" s="16" t="s">
        <v>55</v>
      </c>
      <c r="R34" s="15" t="s">
        <v>63</v>
      </c>
      <c r="S34" s="16" t="s">
        <v>55</v>
      </c>
      <c r="T34" s="27">
        <f>IF(S34="","",(VLOOKUP(R34,プルダウンリスト!$A$9:$B$11,2,FALSE)+VLOOKUP(S34,プルダウンリスト!$C$9:$D$12,2,FALSE))-(VLOOKUP(P34,プルダウンリスト!$A$9:$B$11,2,FALSE)+VLOOKUP(Q34,プルダウンリスト!$C$9:$D$12,2,FALSE)))</f>
        <v>0</v>
      </c>
      <c r="U34" s="15" t="s">
        <v>54</v>
      </c>
      <c r="V34" s="16" t="s">
        <v>53</v>
      </c>
      <c r="W34" s="15" t="s">
        <v>54</v>
      </c>
      <c r="X34" s="16" t="s">
        <v>53</v>
      </c>
      <c r="Y34" s="27">
        <f>IF(X34="","",(VLOOKUP(W34,プルダウンリスト!$A$9:$B$11,2,FALSE)+VLOOKUP(X34,プルダウンリスト!$C$9:$D$12,2,FALSE))-(VLOOKUP(U34,プルダウンリスト!$A$9:$B$11,2,FALSE)+VLOOKUP(V34,プルダウンリスト!$C$9:$D$12,2,FALSE)))</f>
        <v>0</v>
      </c>
      <c r="Z34" s="15" t="s">
        <v>63</v>
      </c>
      <c r="AA34" s="16" t="s">
        <v>55</v>
      </c>
      <c r="AB34" s="15" t="s">
        <v>63</v>
      </c>
      <c r="AC34" s="16" t="s">
        <v>55</v>
      </c>
      <c r="AD34" s="27">
        <f>IF(AC34="","",(VLOOKUP(AB34,プルダウンリスト!$A$9:$B$11,2,FALSE)+VLOOKUP(AC34,プルダウンリスト!$C$9:$D$12,2,FALSE))-(VLOOKUP(Z34,プルダウンリスト!$A$9:$B$11,2,FALSE)+VLOOKUP(AA34,プルダウンリスト!$C$9:$D$12,2,FALSE)))</f>
        <v>0</v>
      </c>
      <c r="AE34" s="15" t="s">
        <v>54</v>
      </c>
      <c r="AF34" s="28" t="s">
        <v>53</v>
      </c>
      <c r="AG34" s="15" t="s">
        <v>54</v>
      </c>
      <c r="AH34" s="16" t="s">
        <v>53</v>
      </c>
      <c r="AI34" s="100">
        <f>IF(AH34="","",(VLOOKUP(AG34,プルダウンリスト!$A$9:$B$11,2,FALSE)+VLOOKUP(AH34,プルダウンリスト!$C$9:$D$12,2,FALSE))-(VLOOKUP(AE34,プルダウンリスト!$A$9:$B$11,2,FALSE)+VLOOKUP(AF34,プルダウンリスト!$C$9:$D$12,2,FALSE)))</f>
        <v>0</v>
      </c>
      <c r="AJ34" s="15" t="s">
        <v>63</v>
      </c>
      <c r="AK34" s="28" t="s">
        <v>66</v>
      </c>
      <c r="AL34" s="15" t="s">
        <v>63</v>
      </c>
      <c r="AM34" s="16" t="s">
        <v>66</v>
      </c>
      <c r="AN34" s="100">
        <f>IF(AM34="","",(VLOOKUP(AL34,プルダウンリスト!$A$9:$B$11,2,FALSE)+VLOOKUP(AM34,プルダウンリスト!$C$9:$D$12,2,FALSE))-(VLOOKUP(AJ34,プルダウンリスト!$A$9:$B$11,2,FALSE)+VLOOKUP(AK34,プルダウンリスト!$C$9:$D$12,2,FALSE)))</f>
        <v>0</v>
      </c>
      <c r="AO34" s="15" t="s">
        <v>54</v>
      </c>
      <c r="AP34" s="28" t="s">
        <v>55</v>
      </c>
      <c r="AQ34" s="15" t="s">
        <v>54</v>
      </c>
      <c r="AR34" s="16" t="s">
        <v>55</v>
      </c>
      <c r="AS34" s="100">
        <f>IF(AR34="","",(VLOOKUP(AQ34,プルダウンリスト!$A$9:$B$11,2,FALSE)+VLOOKUP(AR34,プルダウンリスト!$C$9:$D$12,2,FALSE))-(VLOOKUP(AO34,プルダウンリスト!$A$9:$B$11,2,FALSE)+VLOOKUP(AP34,プルダウンリスト!$C$9:$D$12,2,FALSE)))</f>
        <v>0</v>
      </c>
      <c r="AT34" s="15" t="s">
        <v>63</v>
      </c>
      <c r="AU34" s="28" t="s">
        <v>55</v>
      </c>
      <c r="AV34" s="15" t="s">
        <v>54</v>
      </c>
      <c r="AW34" s="16" t="s">
        <v>55</v>
      </c>
      <c r="AX34" s="100">
        <f>IF(AW34="","",(VLOOKUP(AV34,プルダウンリスト!$A$9:$B$11,2,FALSE)+VLOOKUP(AW34,プルダウンリスト!$C$9:$D$12,2,FALSE))-(VLOOKUP(AT34,プルダウンリスト!$A$9:$B$11,2,FALSE)+VLOOKUP(AU34,プルダウンリスト!$C$9:$D$12,2,FALSE)))</f>
        <v>2</v>
      </c>
      <c r="AY34" s="15" t="s">
        <v>54</v>
      </c>
      <c r="AZ34" s="28" t="s">
        <v>53</v>
      </c>
      <c r="BA34" s="15" t="s">
        <v>54</v>
      </c>
      <c r="BB34" s="28" t="s">
        <v>53</v>
      </c>
      <c r="BC34" s="100">
        <f>IF(BB34="","",(VLOOKUP(BA34,プルダウンリスト!$A$9:$B$11,2,FALSE)+VLOOKUP(BB34,プルダウンリスト!$C$9:$D$12,2,FALSE))-(VLOOKUP(AY34,プルダウンリスト!$A$9:$B$11,2,FALSE)+VLOOKUP(AZ34,プルダウンリスト!$C$9:$D$12,2,FALSE)))</f>
        <v>0</v>
      </c>
      <c r="BD34" s="15" t="s">
        <v>54</v>
      </c>
      <c r="BE34" s="28" t="s">
        <v>55</v>
      </c>
      <c r="BF34" s="15" t="s">
        <v>54</v>
      </c>
      <c r="BG34" s="28" t="s">
        <v>55</v>
      </c>
      <c r="BH34" s="27">
        <f>IF(BG34="","",(VLOOKUP(BF34,プルダウンリスト!$A$9:$B$11,2,FALSE)+VLOOKUP(BG34,プルダウンリスト!$C$9:$D$12,2,FALSE))-(VLOOKUP(BD34,プルダウンリスト!$A$9:$B$11,2,FALSE)+VLOOKUP(BE34,プルダウンリスト!$C$9:$D$12,2,FALSE)))</f>
        <v>0</v>
      </c>
      <c r="BI34" s="15" t="s">
        <v>54</v>
      </c>
      <c r="BJ34" s="28" t="s">
        <v>55</v>
      </c>
      <c r="BK34" s="15" t="s">
        <v>54</v>
      </c>
      <c r="BL34" s="16" t="s">
        <v>55</v>
      </c>
      <c r="BM34" s="100">
        <f>IF(BL34="","",(VLOOKUP(BK34,プルダウンリスト!$A$9:$B$11,2,FALSE)+VLOOKUP(BL34,プルダウンリスト!$C$9:$D$12,2,FALSE))-(VLOOKUP(BI34,プルダウンリスト!$A$9:$B$11,2,FALSE)+VLOOKUP(BJ34,プルダウンリスト!$C$9:$D$12,2,FALSE)))</f>
        <v>0</v>
      </c>
      <c r="BN34" s="15"/>
      <c r="BO34" s="28"/>
      <c r="BP34" s="15"/>
      <c r="BQ34" s="16"/>
      <c r="BR34" s="27" t="str">
        <f>IF(BQ34="","",(VLOOKUP(BP34,プルダウンリスト!$A$9:$B$11,2,FALSE)+VLOOKUP(BQ34,プルダウンリスト!$C$9:$D$12,2,FALSE))-(VLOOKUP(BN34,プルダウンリスト!$A$9:$B$11,2,FALSE)+VLOOKUP(BO34,プルダウンリスト!$C$9:$D$12,2,FALSE)))</f>
        <v/>
      </c>
      <c r="BS34" s="15"/>
      <c r="BT34" s="28"/>
      <c r="BU34" s="15"/>
      <c r="BV34" s="16"/>
      <c r="BW34" s="27" t="str">
        <f>IF(BV34="","",(VLOOKUP(BU34,プルダウンリスト!$A$9:$B$11,2,FALSE)+VLOOKUP(BV34,プルダウンリスト!$C$9:$D$12,2,FALSE))-(VLOOKUP(BS34,プルダウンリスト!$A$9:$B$11,2,FALSE)+VLOOKUP(BT34,プルダウンリスト!$C$9:$D$12,2,FALSE)))</f>
        <v/>
      </c>
      <c r="BX34" s="15"/>
      <c r="BY34" s="28"/>
      <c r="BZ34" s="15"/>
      <c r="CA34" s="16"/>
      <c r="CB34" s="27" t="str">
        <f>IF(CA34="","",(VLOOKUP(BZ34,プルダウンリスト!$A$9:$B$11,2,FALSE)+VLOOKUP(CA34,プルダウンリスト!$C$9:$D$12,2,FALSE))-(VLOOKUP(BX34,プルダウンリスト!$A$9:$B$11,2,FALSE)+VLOOKUP(BY34,プルダウンリスト!$C$9:$D$12,2,FALSE)))</f>
        <v/>
      </c>
      <c r="CC34" s="15"/>
      <c r="CD34" s="28"/>
      <c r="CE34" s="15"/>
      <c r="CF34" s="16"/>
      <c r="CG34" s="27" t="str">
        <f>IF(CF34="","",(VLOOKUP(CE34,プルダウンリスト!$A$9:$B$11,2,FALSE)+VLOOKUP(CF34,プルダウンリスト!$C$9:$D$12,2,FALSE))-(VLOOKUP(CC34,プルダウンリスト!$A$9:$B$11,2,FALSE)+VLOOKUP(CD34,プルダウンリスト!$C$9:$D$12,2,FALSE)))</f>
        <v/>
      </c>
      <c r="CH34" s="15"/>
      <c r="CI34" s="28"/>
      <c r="CJ34" s="15"/>
      <c r="CK34" s="16"/>
      <c r="CL34" s="27" t="str">
        <f>IF(CK34="","",(VLOOKUP(CJ34,プルダウンリスト!$A$9:$B$11,2,FALSE)+VLOOKUP(CK34,プルダウンリスト!$C$9:$D$12,2,FALSE))-(VLOOKUP(CH34,プルダウンリスト!$A$9:$B$11,2,FALSE)+VLOOKUP(CI34,プルダウンリスト!$C$9:$D$12,2,FALSE)))</f>
        <v/>
      </c>
      <c r="CM34" s="15"/>
      <c r="CN34" s="28"/>
      <c r="CO34" s="15"/>
      <c r="CP34" s="16"/>
      <c r="CQ34" s="27" t="str">
        <f>IF(CP34="","",(VLOOKUP(CO34,プルダウンリスト!$A$9:$B$11,2,FALSE)+VLOOKUP(CP34,プルダウンリスト!$C$9:$D$12,2,FALSE))-(VLOOKUP(CM34,プルダウンリスト!$A$9:$B$11,2,FALSE)+VLOOKUP(CN34,プルダウンリスト!$C$9:$D$12,2,FALSE)))</f>
        <v/>
      </c>
      <c r="CR34" s="15"/>
      <c r="CS34" s="28"/>
      <c r="CT34" s="15"/>
      <c r="CU34" s="16"/>
      <c r="CV34" s="27" t="str">
        <f>IF(CU34="","",(VLOOKUP(CT34,プルダウンリスト!$A$9:$B$11,2,FALSE)+VLOOKUP(CU34,プルダウンリスト!$C$9:$D$12,2,FALSE))-(VLOOKUP(CR34,プルダウンリスト!$A$9:$B$11,2,FALSE)+VLOOKUP(CS34,プルダウンリスト!$C$9:$D$12,2,FALSE)))</f>
        <v/>
      </c>
      <c r="CW34" s="15"/>
      <c r="CX34" s="28"/>
      <c r="CY34" s="15"/>
      <c r="CZ34" s="16"/>
      <c r="DA34" s="27" t="str">
        <f>IF(CZ34="","",(VLOOKUP(CY34,プルダウンリスト!$A$9:$B$11,2,FALSE)+VLOOKUP(CZ34,プルダウンリスト!$C$9:$D$12,2,FALSE))-(VLOOKUP(CW34,プルダウンリスト!$A$9:$B$11,2,FALSE)+VLOOKUP(CX34,プルダウンリスト!$C$9:$D$12,2,FALSE)))</f>
        <v/>
      </c>
      <c r="DB34" s="15"/>
      <c r="DC34" s="28"/>
      <c r="DD34" s="15"/>
      <c r="DE34" s="16"/>
      <c r="DF34" s="27" t="str">
        <f>IF(DE34="","",(VLOOKUP(DD34,プルダウンリスト!$A$9:$B$11,2,FALSE)+VLOOKUP(DE34,プルダウンリスト!$C$9:$D$12,2,FALSE))-(VLOOKUP(DB34,プルダウンリスト!$A$9:$B$11,2,FALSE)+VLOOKUP(DC34,プルダウンリスト!$C$9:$D$12,2,FALSE)))</f>
        <v/>
      </c>
      <c r="DG34" s="15"/>
      <c r="DH34" s="28"/>
      <c r="DI34" s="15"/>
      <c r="DJ34" s="16"/>
      <c r="DK34" s="27" t="str">
        <f>IF(DJ34="","",(VLOOKUP(DI34,プルダウンリスト!$A$9:$B$11,2,FALSE)+VLOOKUP(DJ34,プルダウンリスト!$C$9:$D$12,2,FALSE))-(VLOOKUP(DG34,プルダウンリスト!$A$9:$B$11,2,FALSE)+VLOOKUP(DH34,プルダウンリスト!$C$9:$D$12,2,FALSE)))</f>
        <v/>
      </c>
      <c r="DL34" s="15"/>
      <c r="DM34" s="28"/>
      <c r="DN34" s="15"/>
      <c r="DO34" s="16"/>
      <c r="DP34" s="27" t="str">
        <f>IF(DO34="","",(VLOOKUP(DN34,プルダウンリスト!$A$9:$B$11,2,FALSE)+VLOOKUP(DO34,プルダウンリスト!$C$9:$D$12,2,FALSE))-(VLOOKUP(DL34,プルダウンリスト!$A$9:$B$11,2,FALSE)+VLOOKUP(DM34,プルダウンリスト!$C$9:$D$12,2,FALSE)))</f>
        <v/>
      </c>
      <c r="DT34" s="85">
        <f>IF($H34="","",((COUNTIFS(H34,プルダウンリスト!$A$2,I34,プルダウンリスト!$A$3)+COUNTIFS(M34,プルダウンリスト!$A$2,N34,プルダウンリスト!$A$3)+COUNTIFS(R34,プルダウンリスト!$A$2,S34,プルダウンリスト!$A$3)+COUNTIFS(W34,プルダウンリスト!$A$2,X34,プルダウンリスト!$A$3)+COUNTIFS(AB34,プルダウンリスト!$A$2,AC34,プルダウンリスト!$A$3)+COUNTIFS(AG34,プルダウンリスト!$A$2,AH34,プルダウンリスト!$A$3)+COUNTIFS(AL34,プルダウンリスト!$A$2,AM34,プルダウンリスト!$A$3)+COUNTIFS(AQ34,プルダウンリスト!$A$2,AR34,プルダウンリスト!$A$3)+COUNTIFS(AV34,プルダウンリスト!$A$2,AW34,プルダウンリスト!$A$3)+COUNTIFS(BA34,プルダウンリスト!$A$2,BB34,プルダウンリスト!$A$3)+COUNTIFS(BF34,プルダウンリスト!$A$2,BG34,プルダウンリスト!$A$3)+COUNTIFS(BK34,プルダウンリスト!$A$2,BL34,プルダウンリスト!$A$3)+COUNTIFS(BP34,プルダウンリスト!$A$2,BQ34,プルダウンリスト!$A$3)+COUNTIFS(BU34,プルダウンリスト!$A$2,BV34,プルダウンリスト!$A$3)+COUNTIFS(BZ34,プルダウンリスト!$A$2,CA34,プルダウンリスト!$A$3)+COUNTIFS(CE34,プルダウンリスト!$A$2,CF34,プルダウンリスト!$A$3)+COUNTIFS(CJ34,プルダウンリスト!$A$2,CK34,プルダウンリスト!$A$3)+COUNTIFS(CO34,プルダウンリスト!$A$2,CP34,プルダウンリスト!$A$3)+COUNTIFS(CT34,プルダウンリスト!$A$2,CU34,プルダウンリスト!$A$3)+COUNTIFS(CY34,プルダウンリスト!$A$2,CZ34,プルダウンリスト!$A$3)+COUNTIFS(DD34,プルダウンリスト!$A$2,DE34,プルダウンリスト!$A$3)+COUNTIFS(DI34,プルダウンリスト!$A$2,DJ34,プルダウンリスト!$A$3)+COUNTIFS(DN34,プルダウンリスト!$A$2,DO34,プルダウンリスト!$A$3))/COUNTA(H34,M34,R34,W34,AB34,AG34,AL34,AQ34,AV34,BA34,BF34,BK34,BP34,BU34,BZ34,CE34,CJ34,CO34,CT34,CY34,DD34,DI34,DN34)))</f>
        <v>0.33333333333333331</v>
      </c>
      <c r="DU34" s="84">
        <f t="shared" si="0"/>
        <v>70.555555555555557</v>
      </c>
    </row>
    <row r="35" spans="1:125" ht="27" hidden="1" customHeight="1" x14ac:dyDescent="0.2">
      <c r="A35" s="72" t="s">
        <v>56</v>
      </c>
      <c r="B35" s="29" t="s">
        <v>60</v>
      </c>
      <c r="C35" s="73" t="s">
        <v>0</v>
      </c>
      <c r="D35" s="138" t="s">
        <v>80</v>
      </c>
      <c r="E35" s="146"/>
      <c r="F35" s="115" cm="1">
        <f t="array" ref="F35">IF(F10="","",(SUMPRODUCT(COUNTIF(F$5:F$10,プルダウンリスト!$A$9:$A$11)*プルダウンリスト!$B$9:$B$11)+SUMPRODUCT(COUNTIF(G$5:G$10,プルダウンリスト!$C$9:$C$11)*プルダウンリスト!$D$9:$D$11))/6)</f>
        <v>15</v>
      </c>
      <c r="G35" s="116"/>
      <c r="H35" s="115" cm="1">
        <f t="array" ref="H35">IF(H10="","",(SUMPRODUCT(COUNTIF(H$5:H$10,プルダウンリスト!$A$9:$A$11)*プルダウンリスト!$B$9:$B$11)+SUMPRODUCT(COUNTIF(I$5:I$10,プルダウンリスト!$C$9:$C$11)*プルダウンリスト!$D$9:$D$11))/6)</f>
        <v>15</v>
      </c>
      <c r="I35" s="117"/>
      <c r="J35" s="97">
        <f>IF(J10="","",AVERAGE(J5:J10))</f>
        <v>0</v>
      </c>
      <c r="K35" s="115" cm="1">
        <f t="array" ref="K35">IF(K10="","",(SUMPRODUCT(COUNTIF(K$5:K$10,プルダウンリスト!$A$9:$A$11)*プルダウンリスト!$B$9:$B$11)+SUMPRODUCT(COUNTIF(L$5:L$10,プルダウンリスト!$C$9:$C$11)*プルダウンリスト!$D$9:$D$11))/6)</f>
        <v>13</v>
      </c>
      <c r="L35" s="116"/>
      <c r="M35" s="115" cm="1">
        <f t="array" ref="M35">IF(M10="","",(SUMPRODUCT(COUNTIF(M$5:M$10,プルダウンリスト!$A$9:$A$11)*プルダウンリスト!$B$9:$B$11)+SUMPRODUCT(COUNTIF(N$5:N$10,プルダウンリスト!$C$9:$C$11)*プルダウンリスト!$D$9:$D$11))/6)</f>
        <v>13</v>
      </c>
      <c r="N35" s="117"/>
      <c r="O35" s="97">
        <f t="shared" ref="O35" si="1">IF(O10="","",AVERAGE(O5:O10))</f>
        <v>0</v>
      </c>
      <c r="P35" s="115" cm="1">
        <f t="array" ref="P35">IF(P10="","",(SUMPRODUCT(COUNTIF(P$5:P$10,プルダウンリスト!$A$9:$A$11)*プルダウンリスト!$B$9:$B$11)+SUMPRODUCT(COUNTIF(Q$5:Q$10,プルダウンリスト!$C$9:$C$11)*プルダウンリスト!$D$9:$D$11))/6)</f>
        <v>15</v>
      </c>
      <c r="Q35" s="116"/>
      <c r="R35" s="115" cm="1">
        <f t="array" ref="R35">IF(R10="","",(SUMPRODUCT(COUNTIF(R$5:R$10,プルダウンリスト!$A$9:$A$11)*プルダウンリスト!$B$9:$B$11)+SUMPRODUCT(COUNTIF(S$5:S$10,プルダウンリスト!$C$9:$C$11)*プルダウンリスト!$D$9:$D$11))/6)</f>
        <v>15</v>
      </c>
      <c r="S35" s="117"/>
      <c r="T35" s="97">
        <f t="shared" ref="T35" si="2">IF(T10="","",AVERAGE(T5:T10))</f>
        <v>0</v>
      </c>
      <c r="U35" s="115" cm="1">
        <f t="array" ref="U35">IF(U10="","",(SUMPRODUCT(COUNTIF(U$5:U$10,プルダウンリスト!$A$9:$A$11)*プルダウンリスト!$B$9:$B$11)+SUMPRODUCT(COUNTIF(V$5:V$10,プルダウンリスト!$C$9:$C$11)*プルダウンリスト!$D$9:$D$11))/6)</f>
        <v>15</v>
      </c>
      <c r="V35" s="116"/>
      <c r="W35" s="115" cm="1">
        <f t="array" ref="W35">IF(W10="","",(SUMPRODUCT(COUNTIF(W$5:W$10,プルダウンリスト!$A$9:$A$11)*プルダウンリスト!$B$9:$B$11)+SUMPRODUCT(COUNTIF(X$5:X$10,プルダウンリスト!$C$9:$C$11)*プルダウンリスト!$D$9:$D$11))/6)</f>
        <v>15</v>
      </c>
      <c r="X35" s="117"/>
      <c r="Y35" s="97">
        <f t="shared" ref="Y35" si="3">IF(Y10="","",AVERAGE(Y5:Y10))</f>
        <v>0</v>
      </c>
      <c r="Z35" s="115" cm="1">
        <f t="array" ref="Z35">IF(Z10="","",(SUMPRODUCT(COUNTIF(Z$5:Z$10,プルダウンリスト!$A$9:$A$11)*プルダウンリスト!$B$9:$B$11)+SUMPRODUCT(COUNTIF(AA$5:AA$10,プルダウンリスト!$C$9:$C$11)*プルダウンリスト!$D$9:$D$11))/6)</f>
        <v>15</v>
      </c>
      <c r="AA35" s="116"/>
      <c r="AB35" s="115" cm="1">
        <f t="array" ref="AB35">IF(AB10="","",(SUMPRODUCT(COUNTIF(AB$5:AB$10,プルダウンリスト!$A$9:$A$11)*プルダウンリスト!$B$9:$B$11)+SUMPRODUCT(COUNTIF(AC$5:AC$10,プルダウンリスト!$C$9:$C$11)*プルダウンリスト!$D$9:$D$11))/6)</f>
        <v>15</v>
      </c>
      <c r="AC35" s="117"/>
      <c r="AD35" s="97">
        <f t="shared" ref="AD35" si="4">IF(AD10="","",AVERAGE(AD5:AD10))</f>
        <v>0</v>
      </c>
      <c r="AE35" s="115" cm="1">
        <f t="array" ref="AE35">IF(AE10="","",(SUMPRODUCT(COUNTIF(AE$5:AE$10,プルダウンリスト!$A$9:$A$11)*プルダウンリスト!$B$9:$B$11)+SUMPRODUCT(COUNTIF(AF$5:AF$10,プルダウンリスト!$C$9:$C$11)*プルダウンリスト!$D$9:$D$11))/6)</f>
        <v>12.5</v>
      </c>
      <c r="AF35" s="116"/>
      <c r="AG35" s="115" cm="1">
        <f t="array" ref="AG35">IF(AG10="","",(SUMPRODUCT(COUNTIF(AG$5:AG$10,プルダウンリスト!$A$9:$A$11)*プルダウンリスト!$B$9:$B$11)+SUMPRODUCT(COUNTIF(AH$5:AH$10,プルダウンリスト!$C$9:$C$11)*プルダウンリスト!$D$9:$D$11))/6)</f>
        <v>12.5</v>
      </c>
      <c r="AH35" s="117"/>
      <c r="AI35" s="97">
        <f t="shared" ref="AI35" si="5">IF(AI10="","",AVERAGE(AI5:AI10))</f>
        <v>0</v>
      </c>
      <c r="AJ35" s="115" cm="1">
        <f t="array" ref="AJ35">IF(AJ10="","",(SUMPRODUCT(COUNTIF(AJ$5:AJ$10,プルダウンリスト!$A$9:$A$11)*プルダウンリスト!$B$9:$B$11)+SUMPRODUCT(COUNTIF(AK$5:AK$10,プルダウンリスト!$C$9:$C$11)*プルダウンリスト!$D$9:$D$11))/6)</f>
        <v>13</v>
      </c>
      <c r="AK35" s="116"/>
      <c r="AL35" s="115" cm="1">
        <f t="array" ref="AL35">IF(AL10="","",(SUMPRODUCT(COUNTIF(AL$5:AL$10,プルダウンリスト!$A$9:$A$11)*プルダウンリスト!$B$9:$B$11)+SUMPRODUCT(COUNTIF(AM$5:AM$10,プルダウンリスト!$C$9:$C$11)*プルダウンリスト!$D$9:$D$11))/6)</f>
        <v>13</v>
      </c>
      <c r="AM35" s="117"/>
      <c r="AN35" s="97">
        <f t="shared" ref="AN35" si="6">IF(AN10="","",AVERAGE(AN5:AN10))</f>
        <v>0</v>
      </c>
      <c r="AO35" s="115" cm="1">
        <f t="array" ref="AO35">IF(AO10="","",(SUMPRODUCT(COUNTIF(AO$5:AO$10,プルダウンリスト!$A$9:$A$11)*プルダウンリスト!$B$9:$B$11)+SUMPRODUCT(COUNTIF(AP$5:AP$10,プルダウンリスト!$C$9:$C$11)*プルダウンリスト!$D$9:$D$11))/6)</f>
        <v>15</v>
      </c>
      <c r="AP35" s="116"/>
      <c r="AQ35" s="115" cm="1">
        <f t="array" ref="AQ35">IF(AQ10="","",(SUMPRODUCT(COUNTIF(AQ$5:AQ$10,プルダウンリスト!$A$9:$A$11)*プルダウンリスト!$B$9:$B$11)+SUMPRODUCT(COUNTIF(AR$5:AR$10,プルダウンリスト!$C$9:$C$11)*プルダウンリスト!$D$9:$D$11))/6)</f>
        <v>15</v>
      </c>
      <c r="AR35" s="117"/>
      <c r="AS35" s="97">
        <f t="shared" ref="AS35" si="7">IF(AS10="","",AVERAGE(AS5:AS10))</f>
        <v>0</v>
      </c>
      <c r="AT35" s="115" cm="1">
        <f t="array" ref="AT35">IF(AT10="","",(SUMPRODUCT(COUNTIF(AT$5:AT$10,プルダウンリスト!$A$9:$A$11)*プルダウンリスト!$B$9:$B$11)+SUMPRODUCT(COUNTIF(AU$5:AU$10,プルダウンリスト!$C$9:$C$11)*プルダウンリスト!$D$9:$D$11))/6)</f>
        <v>15</v>
      </c>
      <c r="AU35" s="116"/>
      <c r="AV35" s="115" cm="1">
        <f t="array" ref="AV35">IF(AV10="","",(SUMPRODUCT(COUNTIF(AV$5:AV$10,プルダウンリスト!$A$9:$A$11)*プルダウンリスト!$B$9:$B$11)+SUMPRODUCT(COUNTIF(AW$5:AW$10,プルダウンリスト!$C$9:$C$11)*プルダウンリスト!$D$9:$D$11))/6)</f>
        <v>15</v>
      </c>
      <c r="AW35" s="117"/>
      <c r="AX35" s="97">
        <f t="shared" ref="AX35" si="8">IF(AX10="","",AVERAGE(AX5:AX10))</f>
        <v>0</v>
      </c>
      <c r="AY35" s="115" cm="1">
        <f t="array" ref="AY35">IF(AY10="","",(SUMPRODUCT(COUNTIF(AY$5:AY$10,プルダウンリスト!$A$9:$A$11)*プルダウンリスト!$B$9:$B$11)+SUMPRODUCT(COUNTIF(AZ$5:AZ$10,プルダウンリスト!$C$9:$C$11)*プルダウンリスト!$D$9:$D$11))/6)</f>
        <v>15</v>
      </c>
      <c r="AZ35" s="116"/>
      <c r="BA35" s="115" cm="1">
        <f t="array" ref="BA35">IF(BA10="","",(SUMPRODUCT(COUNTIF(BA$5:BA$10,プルダウンリスト!$A$9:$A$11)*プルダウンリスト!$B$9:$B$11)+SUMPRODUCT(COUNTIF(BB$5:BB$10,プルダウンリスト!$C$9:$C$11)*プルダウンリスト!$D$9:$D$11))/6)</f>
        <v>15</v>
      </c>
      <c r="BB35" s="117"/>
      <c r="BC35" s="97">
        <f t="shared" ref="BC35" si="9">IF(BC10="","",AVERAGE(BC5:BC10))</f>
        <v>0</v>
      </c>
      <c r="BD35" s="115" cm="1">
        <f t="array" ref="BD35">IF(BD10="","",(SUMPRODUCT(COUNTIF(BD$5:BD$10,プルダウンリスト!$A$9:$A$11)*プルダウンリスト!$B$9:$B$11)+SUMPRODUCT(COUNTIF(BE$5:BE$10,プルダウンリスト!$C$9:$C$11)*プルダウンリスト!$D$9:$D$11))/6)</f>
        <v>15</v>
      </c>
      <c r="BE35" s="116"/>
      <c r="BF35" s="115" cm="1">
        <f t="array" ref="BF35">IF(BF10="","",(SUMPRODUCT(COUNTIF(BF$5:BF$10,プルダウンリスト!$A$9:$A$11)*プルダウンリスト!$B$9:$B$11)+SUMPRODUCT(COUNTIF(BG$5:BG$10,プルダウンリスト!$C$9:$C$11)*プルダウンリスト!$D$9:$D$11))/6)</f>
        <v>15</v>
      </c>
      <c r="BG35" s="117"/>
      <c r="BH35" s="97">
        <f t="shared" ref="BH35" si="10">IF(BH10="","",AVERAGE(BH5:BH10))</f>
        <v>0</v>
      </c>
      <c r="BI35" s="115" cm="1">
        <f t="array" ref="BI35">IF(BI10="","",(SUMPRODUCT(COUNTIF(BI$5:BI$10,プルダウンリスト!$A$9:$A$11)*プルダウンリスト!$B$9:$B$11)+SUMPRODUCT(COUNTIF(BJ$5:BJ$10,プルダウンリスト!$C$9:$C$11)*プルダウンリスト!$D$9:$D$11))/6)</f>
        <v>15</v>
      </c>
      <c r="BJ35" s="116"/>
      <c r="BK35" s="115" cm="1">
        <f t="array" ref="BK35">IF(BK10="","",(SUMPRODUCT(COUNTIF(BK$5:BK$10,プルダウンリスト!$A$9:$A$11)*プルダウンリスト!$B$9:$B$11)+SUMPRODUCT(COUNTIF(BL$5:BL$10,プルダウンリスト!$C$9:$C$11)*プルダウンリスト!$D$9:$D$11))/6)</f>
        <v>15</v>
      </c>
      <c r="BL35" s="117"/>
      <c r="BM35" s="97">
        <f t="shared" ref="BM35" si="11">IF(BM10="","",AVERAGE(BM5:BM10))</f>
        <v>0</v>
      </c>
      <c r="BN35" s="115" t="str" cm="1">
        <f t="array" ref="BN35">IF(BN10="","",(SUMPRODUCT(COUNTIF(BN$5:BN$10,プルダウンリスト!$A$9:$A$11)*プルダウンリスト!$B$9:$B$11)+SUMPRODUCT(COUNTIF(BO$5:BO$10,プルダウンリスト!$C$9:$C$11)*プルダウンリスト!$D$9:$D$11))/6)</f>
        <v/>
      </c>
      <c r="BO35" s="116"/>
      <c r="BP35" s="115" t="str" cm="1">
        <f t="array" ref="BP35">IF(BP10="","",(SUMPRODUCT(COUNTIF(BP$5:BP$10,プルダウンリスト!$A$9:$A$11)*プルダウンリスト!$B$9:$B$11)+SUMPRODUCT(COUNTIF(BQ$5:BQ$10,プルダウンリスト!$C$9:$C$11)*プルダウンリスト!$D$9:$D$11))/6)</f>
        <v/>
      </c>
      <c r="BQ35" s="117"/>
      <c r="BR35" s="97" t="str">
        <f t="shared" ref="BR35" si="12">IF(BR10="","",AVERAGE(BR5:BR10))</f>
        <v/>
      </c>
      <c r="BS35" s="115" t="str" cm="1">
        <f t="array" ref="BS35">IF(BS10="","",(SUMPRODUCT(COUNTIF(BS$5:BS$10,プルダウンリスト!$A$9:$A$11)*プルダウンリスト!$B$9:$B$11)+SUMPRODUCT(COUNTIF(BT$5:BT$10,プルダウンリスト!$C$9:$C$11)*プルダウンリスト!$D$9:$D$11))/6)</f>
        <v/>
      </c>
      <c r="BT35" s="116"/>
      <c r="BU35" s="115" t="str" cm="1">
        <f t="array" ref="BU35">IF(BU10="","",(SUMPRODUCT(COUNTIF(BU$5:BU$10,プルダウンリスト!$A$9:$A$11)*プルダウンリスト!$B$9:$B$11)+SUMPRODUCT(COUNTIF(BV$5:BV$10,プルダウンリスト!$C$9:$C$11)*プルダウンリスト!$D$9:$D$11))/6)</f>
        <v/>
      </c>
      <c r="BV35" s="117"/>
      <c r="BW35" s="97" t="str">
        <f t="shared" ref="BW35" si="13">IF(BW10="","",AVERAGE(BW5:BW10))</f>
        <v/>
      </c>
      <c r="BX35" s="115" t="str" cm="1">
        <f t="array" ref="BX35">IF(BX10="","",(SUMPRODUCT(COUNTIF(BX$5:BX$10,プルダウンリスト!$A$9:$A$11)*プルダウンリスト!$B$9:$B$11)+SUMPRODUCT(COUNTIF(BY$5:BY$10,プルダウンリスト!$C$9:$C$11)*プルダウンリスト!$D$9:$D$11))/6)</f>
        <v/>
      </c>
      <c r="BY35" s="116"/>
      <c r="BZ35" s="115" t="str" cm="1">
        <f t="array" ref="BZ35">IF(BZ10="","",(SUMPRODUCT(COUNTIF(BZ$5:BZ$10,プルダウンリスト!$A$9:$A$11)*プルダウンリスト!$B$9:$B$11)+SUMPRODUCT(COUNTIF(CA$5:CA$10,プルダウンリスト!$C$9:$C$11)*プルダウンリスト!$D$9:$D$11))/6)</f>
        <v/>
      </c>
      <c r="CA35" s="117"/>
      <c r="CB35" s="97" t="str">
        <f t="shared" ref="CB35" si="14">IF(CB10="","",AVERAGE(CB5:CB10))</f>
        <v/>
      </c>
      <c r="CC35" s="115" t="str" cm="1">
        <f t="array" ref="CC35">IF(CC10="","",(SUMPRODUCT(COUNTIF(CC$5:CC$10,プルダウンリスト!$A$9:$A$11)*プルダウンリスト!$B$9:$B$11)+SUMPRODUCT(COUNTIF(CD$5:CD$10,プルダウンリスト!$C$9:$C$11)*プルダウンリスト!$D$9:$D$11))/6)</f>
        <v/>
      </c>
      <c r="CD35" s="116"/>
      <c r="CE35" s="115" t="str" cm="1">
        <f t="array" ref="CE35">IF(CE10="","",(SUMPRODUCT(COUNTIF(CE$5:CE$10,プルダウンリスト!$A$9:$A$11)*プルダウンリスト!$B$9:$B$11)+SUMPRODUCT(COUNTIF(CF$5:CF$10,プルダウンリスト!$C$9:$C$11)*プルダウンリスト!$D$9:$D$11))/6)</f>
        <v/>
      </c>
      <c r="CF35" s="117"/>
      <c r="CG35" s="97" t="str">
        <f t="shared" ref="CG35" si="15">IF(CG10="","",AVERAGE(CG5:CG10))</f>
        <v/>
      </c>
      <c r="CH35" s="115" t="str" cm="1">
        <f t="array" ref="CH35">IF(CH10="","",(SUMPRODUCT(COUNTIF(CH$5:CH$10,プルダウンリスト!$A$9:$A$11)*プルダウンリスト!$B$9:$B$11)+SUMPRODUCT(COUNTIF(CI$5:CI$10,プルダウンリスト!$C$9:$C$11)*プルダウンリスト!$D$9:$D$11))/6)</f>
        <v/>
      </c>
      <c r="CI35" s="116"/>
      <c r="CJ35" s="115" t="str" cm="1">
        <f t="array" ref="CJ35">IF(CJ10="","",(SUMPRODUCT(COUNTIF(CJ$5:CJ$10,プルダウンリスト!$A$9:$A$11)*プルダウンリスト!$B$9:$B$11)+SUMPRODUCT(COUNTIF(CK$5:CK$10,プルダウンリスト!$C$9:$C$11)*プルダウンリスト!$D$9:$D$11))/6)</f>
        <v/>
      </c>
      <c r="CK35" s="117"/>
      <c r="CL35" s="97" t="str">
        <f t="shared" ref="CL35" si="16">IF(CL10="","",AVERAGE(CL5:CL10))</f>
        <v/>
      </c>
      <c r="CM35" s="115" t="str" cm="1">
        <f t="array" ref="CM35">IF(CM10="","",(SUMPRODUCT(COUNTIF(CM$5:CM$10,プルダウンリスト!$A$9:$A$11)*プルダウンリスト!$B$9:$B$11)+SUMPRODUCT(COUNTIF(CN$5:CN$10,プルダウンリスト!$C$9:$C$11)*プルダウンリスト!$D$9:$D$11))/6)</f>
        <v/>
      </c>
      <c r="CN35" s="116"/>
      <c r="CO35" s="115" t="str" cm="1">
        <f t="array" ref="CO35">IF(CO10="","",(SUMPRODUCT(COUNTIF(CO$5:CO$10,プルダウンリスト!$A$9:$A$11)*プルダウンリスト!$B$9:$B$11)+SUMPRODUCT(COUNTIF(CP$5:CP$10,プルダウンリスト!$C$9:$C$11)*プルダウンリスト!$D$9:$D$11))/6)</f>
        <v/>
      </c>
      <c r="CP35" s="117"/>
      <c r="CQ35" s="97" t="str">
        <f t="shared" ref="CQ35" si="17">IF(CQ10="","",AVERAGE(CQ5:CQ10))</f>
        <v/>
      </c>
      <c r="CR35" s="115" t="str" cm="1">
        <f t="array" ref="CR35">IF(CR10="","",(SUMPRODUCT(COUNTIF(CR$5:CR$10,プルダウンリスト!$A$9:$A$11)*プルダウンリスト!$B$9:$B$11)+SUMPRODUCT(COUNTIF(CS$5:CS$10,プルダウンリスト!$C$9:$C$11)*プルダウンリスト!$D$9:$D$11))/6)</f>
        <v/>
      </c>
      <c r="CS35" s="116"/>
      <c r="CT35" s="115" t="str" cm="1">
        <f t="array" ref="CT35">IF(CT10="","",(SUMPRODUCT(COUNTIF(CT$5:CT$10,プルダウンリスト!$A$9:$A$11)*プルダウンリスト!$B$9:$B$11)+SUMPRODUCT(COUNTIF(CU$5:CU$10,プルダウンリスト!$C$9:$C$11)*プルダウンリスト!$D$9:$D$11))/6)</f>
        <v/>
      </c>
      <c r="CU35" s="117"/>
      <c r="CV35" s="97" t="str">
        <f t="shared" ref="CV35" si="18">IF(CV10="","",AVERAGE(CV5:CV10))</f>
        <v/>
      </c>
      <c r="CW35" s="115" t="str" cm="1">
        <f t="array" ref="CW35">IF(CW10="","",(SUMPRODUCT(COUNTIF(CW$5:CW$10,プルダウンリスト!$A$9:$A$11)*プルダウンリスト!$B$9:$B$11)+SUMPRODUCT(COUNTIF(CX$5:CX$10,プルダウンリスト!$C$9:$C$11)*プルダウンリスト!$D$9:$D$11))/6)</f>
        <v/>
      </c>
      <c r="CX35" s="116"/>
      <c r="CY35" s="115" t="str" cm="1">
        <f t="array" ref="CY35">IF(CY10="","",(SUMPRODUCT(COUNTIF(CY$5:CY$10,プルダウンリスト!$A$9:$A$11)*プルダウンリスト!$B$9:$B$11)+SUMPRODUCT(COUNTIF(CZ$5:CZ$10,プルダウンリスト!$C$9:$C$11)*プルダウンリスト!$D$9:$D$11))/6)</f>
        <v/>
      </c>
      <c r="CZ35" s="117"/>
      <c r="DA35" s="97" t="str">
        <f t="shared" ref="DA35" si="19">IF(DA10="","",AVERAGE(DA5:DA10))</f>
        <v/>
      </c>
      <c r="DB35" s="115" t="str" cm="1">
        <f t="array" ref="DB35">IF(DB10="","",(SUMPRODUCT(COUNTIF(DB$5:DB$10,プルダウンリスト!$A$9:$A$11)*プルダウンリスト!$B$9:$B$11)+SUMPRODUCT(COUNTIF(DC$5:DC$10,プルダウンリスト!$C$9:$C$11)*プルダウンリスト!$D$9:$D$11))/6)</f>
        <v/>
      </c>
      <c r="DC35" s="116"/>
      <c r="DD35" s="115" t="str" cm="1">
        <f t="array" ref="DD35">IF(DD10="","",(SUMPRODUCT(COUNTIF(DD$5:DD$10,プルダウンリスト!$A$9:$A$11)*プルダウンリスト!$B$9:$B$11)+SUMPRODUCT(COUNTIF(DE$5:DE$10,プルダウンリスト!$C$9:$C$11)*プルダウンリスト!$D$9:$D$11))/6)</f>
        <v/>
      </c>
      <c r="DE35" s="117"/>
      <c r="DF35" s="97" t="str">
        <f t="shared" ref="DF35" si="20">IF(DF10="","",AVERAGE(DF5:DF10))</f>
        <v/>
      </c>
      <c r="DG35" s="115" t="str" cm="1">
        <f t="array" ref="DG35">IF(DG10="","",(SUMPRODUCT(COUNTIF(DG$5:DG$10,プルダウンリスト!$A$9:$A$11)*プルダウンリスト!$B$9:$B$11)+SUMPRODUCT(COUNTIF(DH$5:DH$10,プルダウンリスト!$C$9:$C$11)*プルダウンリスト!$D$9:$D$11))/6)</f>
        <v/>
      </c>
      <c r="DH35" s="116"/>
      <c r="DI35" s="115" t="str" cm="1">
        <f t="array" ref="DI35">IF(DI10="","",(SUMPRODUCT(COUNTIF(DI$5:DI$10,プルダウンリスト!$A$9:$A$11)*プルダウンリスト!$B$9:$B$11)+SUMPRODUCT(COUNTIF(DJ$5:DJ$10,プルダウンリスト!$C$9:$C$11)*プルダウンリスト!$D$9:$D$11))/6)</f>
        <v/>
      </c>
      <c r="DJ35" s="117"/>
      <c r="DK35" s="97" t="str">
        <f t="shared" ref="DK35" si="21">IF(DK10="","",AVERAGE(DK5:DK10))</f>
        <v/>
      </c>
      <c r="DL35" s="115" t="str" cm="1">
        <f t="array" ref="DL35">IF(DL10="","",(SUMPRODUCT(COUNTIF(DL$5:DL$10,プルダウンリスト!$A$9:$A$11)*プルダウンリスト!$B$9:$B$11)+SUMPRODUCT(COUNTIF(DM$5:DM$10,プルダウンリスト!$C$9:$C$11)*プルダウンリスト!$D$9:$D$11))/6)</f>
        <v/>
      </c>
      <c r="DM35" s="116"/>
      <c r="DN35" s="115" t="str" cm="1">
        <f t="array" ref="DN35">IF(DN10="","",(SUMPRODUCT(COUNTIF(DN$5:DN$10,プルダウンリスト!$A$9:$A$11)*プルダウンリスト!$B$9:$B$11)+SUMPRODUCT(COUNTIF(DO$5:DO$10,プルダウンリスト!$C$9:$C$11)*プルダウンリスト!$D$9:$D$11))/6)</f>
        <v/>
      </c>
      <c r="DO35" s="117"/>
      <c r="DP35" s="97" t="str">
        <f t="shared" ref="DP35" si="22">IF(DP10="","",AVERAGE(DP5:DP10))</f>
        <v/>
      </c>
    </row>
    <row r="36" spans="1:125" ht="27" hidden="1" customHeight="1" x14ac:dyDescent="0.2">
      <c r="A36" s="144" t="s">
        <v>57</v>
      </c>
      <c r="B36" s="74" t="s">
        <v>59</v>
      </c>
      <c r="C36" s="75" t="s">
        <v>1</v>
      </c>
      <c r="D36" s="142" t="s">
        <v>80</v>
      </c>
      <c r="E36" s="143"/>
      <c r="F36" s="113" cm="1">
        <f t="array" ref="F36">IF(F12="","",(SUMPRODUCT(COUNTIF(F11:F12,プルダウンリスト!$A$9:$A$11)*プルダウンリスト!$B$9:$B$11)+SUMPRODUCT(COUNTIF(G11:G12,プルダウンリスト!$C$9:$C$11)*プルダウンリスト!$D$9:$D$11))/2)</f>
        <v>15</v>
      </c>
      <c r="G36" s="118"/>
      <c r="H36" s="113" cm="1">
        <f t="array" ref="H36">IF(H12="","",(SUMPRODUCT(COUNTIF(H11:H12,プルダウンリスト!$A$9:$A$11)*プルダウンリスト!$B$9:$B$11)+SUMPRODUCT(COUNTIF(I11:I12,プルダウンリスト!$C$9:$C$11)*プルダウンリスト!$D$9:$D$11))/2)</f>
        <v>15</v>
      </c>
      <c r="I36" s="114"/>
      <c r="J36" s="98">
        <f>IF(J12="","",AVERAGE(J11:J12))</f>
        <v>0</v>
      </c>
      <c r="K36" s="113" cm="1">
        <f t="array" ref="K36">IF(K12="","",(SUMPRODUCT(COUNTIF(K11:K12,プルダウンリスト!$A$9:$A$11)*プルダウンリスト!$B$9:$B$11)+SUMPRODUCT(COUNTIF(L11:L12,プルダウンリスト!$C$9:$C$11)*プルダウンリスト!$D$9:$D$11))/2)</f>
        <v>11.5</v>
      </c>
      <c r="L36" s="118"/>
      <c r="M36" s="113" cm="1">
        <f t="array" ref="M36">IF(M12="","",(SUMPRODUCT(COUNTIF(M11:M12,プルダウンリスト!$A$9:$A$11)*プルダウンリスト!$B$9:$B$11)+SUMPRODUCT(COUNTIF(N11:N12,プルダウンリスト!$C$9:$C$11)*プルダウンリスト!$D$9:$D$11))/2)</f>
        <v>11.5</v>
      </c>
      <c r="N36" s="114"/>
      <c r="O36" s="98">
        <f t="shared" ref="O36" si="23">IF(O12="","",AVERAGE(O11:O12))</f>
        <v>0</v>
      </c>
      <c r="P36" s="113" cm="1">
        <f t="array" ref="P36">IF(P12="","",(SUMPRODUCT(COUNTIF(P11:P12,プルダウンリスト!$A$9:$A$11)*プルダウンリスト!$B$9:$B$11)+SUMPRODUCT(COUNTIF(Q11:Q12,プルダウンリスト!$C$9:$C$11)*プルダウンリスト!$D$9:$D$11))/2)</f>
        <v>11.5</v>
      </c>
      <c r="Q36" s="118"/>
      <c r="R36" s="113" cm="1">
        <f t="array" ref="R36">IF(R12="","",(SUMPRODUCT(COUNTIF(R11:R12,プルダウンリスト!$A$9:$A$11)*プルダウンリスト!$B$9:$B$11)+SUMPRODUCT(COUNTIF(S11:S12,プルダウンリスト!$C$9:$C$11)*プルダウンリスト!$D$9:$D$11))/2)</f>
        <v>11.5</v>
      </c>
      <c r="S36" s="114"/>
      <c r="T36" s="98">
        <f t="shared" ref="T36" si="24">IF(T12="","",AVERAGE(T11:T12))</f>
        <v>0</v>
      </c>
      <c r="U36" s="113" cm="1">
        <f t="array" ref="U36">IF(U12="","",(SUMPRODUCT(COUNTIF(U11:U12,プルダウンリスト!$A$9:$A$11)*プルダウンリスト!$B$9:$B$11)+SUMPRODUCT(COUNTIF(V11:V12,プルダウンリスト!$C$9:$C$11)*プルダウンリスト!$D$9:$D$11))/2)</f>
        <v>11.5</v>
      </c>
      <c r="V36" s="118"/>
      <c r="W36" s="113" cm="1">
        <f t="array" ref="W36">IF(W12="","",(SUMPRODUCT(COUNTIF(W11:W12,プルダウンリスト!$A$9:$A$11)*プルダウンリスト!$B$9:$B$11)+SUMPRODUCT(COUNTIF(X11:X12,プルダウンリスト!$C$9:$C$11)*プルダウンリスト!$D$9:$D$11))/2)</f>
        <v>11.5</v>
      </c>
      <c r="X36" s="114"/>
      <c r="Y36" s="98">
        <f t="shared" ref="Y36" si="25">IF(Y12="","",AVERAGE(Y11:Y12))</f>
        <v>0</v>
      </c>
      <c r="Z36" s="113" cm="1">
        <f t="array" ref="Z36">IF(Z12="","",(SUMPRODUCT(COUNTIF(Z11:Z12,プルダウンリスト!$A$9:$A$11)*プルダウンリスト!$B$9:$B$11)+SUMPRODUCT(COUNTIF(AA11:AA12,プルダウンリスト!$C$9:$C$11)*プルダウンリスト!$D$9:$D$11))/2)</f>
        <v>5.5</v>
      </c>
      <c r="AA36" s="118"/>
      <c r="AB36" s="113" cm="1">
        <f t="array" ref="AB36">IF(AB12="","",(SUMPRODUCT(COUNTIF(AB11:AB12,プルダウンリスト!$A$9:$A$11)*プルダウンリスト!$B$9:$B$11)+SUMPRODUCT(COUNTIF(AC11:AC12,プルダウンリスト!$C$9:$C$11)*プルダウンリスト!$D$9:$D$11))/2)</f>
        <v>6.5</v>
      </c>
      <c r="AC36" s="114"/>
      <c r="AD36" s="98">
        <f t="shared" ref="AD36" si="26">IF(AD12="","",AVERAGE(AD11:AD12))</f>
        <v>1</v>
      </c>
      <c r="AE36" s="113" cm="1">
        <f t="array" ref="AE36">IF(AE12="","",(SUMPRODUCT(COUNTIF(AE11:AE12,プルダウンリスト!$A$9:$A$11)*プルダウンリスト!$B$9:$B$11)+SUMPRODUCT(COUNTIF(AF11:AF12,プルダウンリスト!$C$9:$C$11)*プルダウンリスト!$D$9:$D$11))/2)</f>
        <v>11.5</v>
      </c>
      <c r="AF36" s="118"/>
      <c r="AG36" s="113" cm="1">
        <f t="array" ref="AG36">IF(AG12="","",(SUMPRODUCT(COUNTIF(AG11:AG12,プルダウンリスト!$A$9:$A$11)*プルダウンリスト!$B$9:$B$11)+SUMPRODUCT(COUNTIF(AH11:AH12,プルダウンリスト!$C$9:$C$11)*プルダウンリスト!$D$9:$D$11))/2)</f>
        <v>11.5</v>
      </c>
      <c r="AH36" s="114"/>
      <c r="AI36" s="98">
        <f t="shared" ref="AI36" si="27">IF(AI12="","",AVERAGE(AI11:AI12))</f>
        <v>0</v>
      </c>
      <c r="AJ36" s="113" cm="1">
        <f t="array" ref="AJ36">IF(AJ12="","",(SUMPRODUCT(COUNTIF(AJ11:AJ12,プルダウンリスト!$A$9:$A$11)*プルダウンリスト!$B$9:$B$11)+SUMPRODUCT(COUNTIF(AK11:AK12,プルダウンリスト!$C$9:$C$11)*プルダウンリスト!$D$9:$D$11))/2)</f>
        <v>9</v>
      </c>
      <c r="AK36" s="118"/>
      <c r="AL36" s="113" cm="1">
        <f t="array" ref="AL36">IF(AL12="","",(SUMPRODUCT(COUNTIF(AL11:AL12,プルダウンリスト!$A$9:$A$11)*プルダウンリスト!$B$9:$B$11)+SUMPRODUCT(COUNTIF(AM11:AM12,プルダウンリスト!$C$9:$C$11)*プルダウンリスト!$D$9:$D$11))/2)</f>
        <v>9</v>
      </c>
      <c r="AM36" s="114"/>
      <c r="AN36" s="98">
        <f t="shared" ref="AN36" si="28">IF(AN12="","",AVERAGE(AN11:AN12))</f>
        <v>0</v>
      </c>
      <c r="AO36" s="113" cm="1">
        <f t="array" ref="AO36">IF(AO12="","",(SUMPRODUCT(COUNTIF(AO11:AO12,プルダウンリスト!$A$9:$A$11)*プルダウンリスト!$B$9:$B$11)+SUMPRODUCT(COUNTIF(AP11:AP12,プルダウンリスト!$C$9:$C$11)*プルダウンリスト!$D$9:$D$11))/2)</f>
        <v>12.5</v>
      </c>
      <c r="AP36" s="118"/>
      <c r="AQ36" s="113" cm="1">
        <f t="array" ref="AQ36">IF(AQ12="","",(SUMPRODUCT(COUNTIF(AQ11:AQ12,プルダウンリスト!$A$9:$A$11)*プルダウンリスト!$B$9:$B$11)+SUMPRODUCT(COUNTIF(AR11:AR12,プルダウンリスト!$C$9:$C$11)*プルダウンリスト!$D$9:$D$11))/2)</f>
        <v>12.5</v>
      </c>
      <c r="AR36" s="114"/>
      <c r="AS36" s="98">
        <f t="shared" ref="AS36" si="29">IF(AS12="","",AVERAGE(AS11:AS12))</f>
        <v>0</v>
      </c>
      <c r="AT36" s="113" cm="1">
        <f t="array" ref="AT36">IF(AT12="","",(SUMPRODUCT(COUNTIF(AT11:AT12,プルダウンリスト!$A$9:$A$11)*プルダウンリスト!$B$9:$B$11)+SUMPRODUCT(COUNTIF(AU11:AU12,プルダウンリスト!$C$9:$C$11)*プルダウンリスト!$D$9:$D$11))/2)</f>
        <v>15</v>
      </c>
      <c r="AU36" s="118"/>
      <c r="AV36" s="113" cm="1">
        <f t="array" ref="AV36">IF(AV12="","",(SUMPRODUCT(COUNTIF(AV11:AV12,プルダウンリスト!$A$9:$A$11)*プルダウンリスト!$B$9:$B$11)+SUMPRODUCT(COUNTIF(AW11:AW12,プルダウンリスト!$C$9:$C$11)*プルダウンリスト!$D$9:$D$11))/2)</f>
        <v>15</v>
      </c>
      <c r="AW36" s="114"/>
      <c r="AX36" s="98">
        <f t="shared" ref="AX36" si="30">IF(AX12="","",AVERAGE(AX11:AX12))</f>
        <v>0</v>
      </c>
      <c r="AY36" s="113" cm="1">
        <f t="array" ref="AY36">IF(AY12="","",(SUMPRODUCT(COUNTIF(AY11:AY12,プルダウンリスト!$A$9:$A$11)*プルダウンリスト!$B$9:$B$11)+SUMPRODUCT(COUNTIF(AZ11:AZ12,プルダウンリスト!$C$9:$C$11)*プルダウンリスト!$D$9:$D$11))/2)</f>
        <v>15</v>
      </c>
      <c r="AZ36" s="118"/>
      <c r="BA36" s="113" cm="1">
        <f t="array" ref="BA36">IF(BA12="","",(SUMPRODUCT(COUNTIF(BA11:BA12,プルダウンリスト!$A$9:$A$11)*プルダウンリスト!$B$9:$B$11)+SUMPRODUCT(COUNTIF(BB11:BB12,プルダウンリスト!$C$9:$C$11)*プルダウンリスト!$D$9:$D$11))/2)</f>
        <v>15</v>
      </c>
      <c r="BB36" s="114"/>
      <c r="BC36" s="98">
        <f t="shared" ref="BC36" si="31">IF(BC12="","",AVERAGE(BC11:BC12))</f>
        <v>0</v>
      </c>
      <c r="BD36" s="113" cm="1">
        <f t="array" ref="BD36">IF(BD12="","",(SUMPRODUCT(COUNTIF(BD11:BD12,プルダウンリスト!$A$9:$A$11)*プルダウンリスト!$B$9:$B$11)+SUMPRODUCT(COUNTIF(BE11:BE12,プルダウンリスト!$C$9:$C$11)*プルダウンリスト!$D$9:$D$11))/2)</f>
        <v>15</v>
      </c>
      <c r="BE36" s="118"/>
      <c r="BF36" s="113" cm="1">
        <f t="array" ref="BF36">IF(BF12="","",(SUMPRODUCT(COUNTIF(BF11:BF12,プルダウンリスト!$A$9:$A$11)*プルダウンリスト!$B$9:$B$11)+SUMPRODUCT(COUNTIF(BG11:BG12,プルダウンリスト!$C$9:$C$11)*プルダウンリスト!$D$9:$D$11))/2)</f>
        <v>15</v>
      </c>
      <c r="BG36" s="114"/>
      <c r="BH36" s="98">
        <f t="shared" ref="BH36" si="32">IF(BH12="","",AVERAGE(BH11:BH12))</f>
        <v>0</v>
      </c>
      <c r="BI36" s="113" cm="1">
        <f t="array" ref="BI36">IF(BI12="","",(SUMPRODUCT(COUNTIF(BI11:BI12,プルダウンリスト!$A$9:$A$11)*プルダウンリスト!$B$9:$B$11)+SUMPRODUCT(COUNTIF(BJ11:BJ12,プルダウンリスト!$C$9:$C$11)*プルダウンリスト!$D$9:$D$11))/2)</f>
        <v>11.5</v>
      </c>
      <c r="BJ36" s="118"/>
      <c r="BK36" s="113" cm="1">
        <f t="array" ref="BK36">IF(BK12="","",(SUMPRODUCT(COUNTIF(BK11:BK12,プルダウンリスト!$A$9:$A$11)*プルダウンリスト!$B$9:$B$11)+SUMPRODUCT(COUNTIF(BL11:BL12,プルダウンリスト!$C$9:$C$11)*プルダウンリスト!$D$9:$D$11))/2)</f>
        <v>11.5</v>
      </c>
      <c r="BL36" s="114"/>
      <c r="BM36" s="98">
        <f t="shared" ref="BM36" si="33">IF(BM12="","",AVERAGE(BM11:BM12))</f>
        <v>0</v>
      </c>
      <c r="BN36" s="113" t="str" cm="1">
        <f t="array" ref="BN36">IF(BN12="","",(SUMPRODUCT(COUNTIF(BN11:BN12,プルダウンリスト!$A$9:$A$11)*プルダウンリスト!$B$9:$B$11)+SUMPRODUCT(COUNTIF(BO11:BO12,プルダウンリスト!$C$9:$C$11)*プルダウンリスト!$D$9:$D$11))/2)</f>
        <v/>
      </c>
      <c r="BO36" s="118"/>
      <c r="BP36" s="113" t="str" cm="1">
        <f t="array" ref="BP36">IF(BP12="","",(SUMPRODUCT(COUNTIF(BP11:BP12,プルダウンリスト!$A$9:$A$11)*プルダウンリスト!$B$9:$B$11)+SUMPRODUCT(COUNTIF(BQ11:BQ12,プルダウンリスト!$C$9:$C$11)*プルダウンリスト!$D$9:$D$11))/2)</f>
        <v/>
      </c>
      <c r="BQ36" s="114"/>
      <c r="BR36" s="98" t="str">
        <f t="shared" ref="BR36" si="34">IF(BR12="","",AVERAGE(BR11:BR12))</f>
        <v/>
      </c>
      <c r="BS36" s="113" t="str" cm="1">
        <f t="array" ref="BS36">IF(BS12="","",(SUMPRODUCT(COUNTIF(BS11:BS12,プルダウンリスト!$A$9:$A$11)*プルダウンリスト!$B$9:$B$11)+SUMPRODUCT(COUNTIF(BT11:BT12,プルダウンリスト!$C$9:$C$11)*プルダウンリスト!$D$9:$D$11))/2)</f>
        <v/>
      </c>
      <c r="BT36" s="118"/>
      <c r="BU36" s="113" t="str" cm="1">
        <f t="array" ref="BU36">IF(BU12="","",(SUMPRODUCT(COUNTIF(BU11:BU12,プルダウンリスト!$A$9:$A$11)*プルダウンリスト!$B$9:$B$11)+SUMPRODUCT(COUNTIF(BV11:BV12,プルダウンリスト!$C$9:$C$11)*プルダウンリスト!$D$9:$D$11))/2)</f>
        <v/>
      </c>
      <c r="BV36" s="114"/>
      <c r="BW36" s="98" t="str">
        <f t="shared" ref="BW36" si="35">IF(BW12="","",AVERAGE(BW11:BW12))</f>
        <v/>
      </c>
      <c r="BX36" s="113" t="str" cm="1">
        <f t="array" ref="BX36">IF(BX12="","",(SUMPRODUCT(COUNTIF(BX11:BX12,プルダウンリスト!$A$9:$A$11)*プルダウンリスト!$B$9:$B$11)+SUMPRODUCT(COUNTIF(BY11:BY12,プルダウンリスト!$C$9:$C$11)*プルダウンリスト!$D$9:$D$11))/2)</f>
        <v/>
      </c>
      <c r="BY36" s="118"/>
      <c r="BZ36" s="113" t="str" cm="1">
        <f t="array" ref="BZ36">IF(BZ12="","",(SUMPRODUCT(COUNTIF(BZ11:BZ12,プルダウンリスト!$A$9:$A$11)*プルダウンリスト!$B$9:$B$11)+SUMPRODUCT(COUNTIF(CA11:CA12,プルダウンリスト!$C$9:$C$11)*プルダウンリスト!$D$9:$D$11))/2)</f>
        <v/>
      </c>
      <c r="CA36" s="114"/>
      <c r="CB36" s="98" t="str">
        <f t="shared" ref="CB36" si="36">IF(CB12="","",AVERAGE(CB11:CB12))</f>
        <v/>
      </c>
      <c r="CC36" s="113" t="str" cm="1">
        <f t="array" ref="CC36">IF(CC12="","",(SUMPRODUCT(COUNTIF(CC11:CC12,プルダウンリスト!$A$9:$A$11)*プルダウンリスト!$B$9:$B$11)+SUMPRODUCT(COUNTIF(CD11:CD12,プルダウンリスト!$C$9:$C$11)*プルダウンリスト!$D$9:$D$11))/2)</f>
        <v/>
      </c>
      <c r="CD36" s="118"/>
      <c r="CE36" s="113" t="str" cm="1">
        <f t="array" ref="CE36">IF(CE12="","",(SUMPRODUCT(COUNTIF(CE11:CE12,プルダウンリスト!$A$9:$A$11)*プルダウンリスト!$B$9:$B$11)+SUMPRODUCT(COUNTIF(CF11:CF12,プルダウンリスト!$C$9:$C$11)*プルダウンリスト!$D$9:$D$11))/2)</f>
        <v/>
      </c>
      <c r="CF36" s="114"/>
      <c r="CG36" s="98" t="str">
        <f t="shared" ref="CG36" si="37">IF(CG12="","",AVERAGE(CG11:CG12))</f>
        <v/>
      </c>
      <c r="CH36" s="113" t="str" cm="1">
        <f t="array" ref="CH36">IF(CH12="","",(SUMPRODUCT(COUNTIF(CH11:CH12,プルダウンリスト!$A$9:$A$11)*プルダウンリスト!$B$9:$B$11)+SUMPRODUCT(COUNTIF(CI11:CI12,プルダウンリスト!$C$9:$C$11)*プルダウンリスト!$D$9:$D$11))/2)</f>
        <v/>
      </c>
      <c r="CI36" s="118"/>
      <c r="CJ36" s="113" t="str" cm="1">
        <f t="array" ref="CJ36">IF(CJ12="","",(SUMPRODUCT(COUNTIF(CJ11:CJ12,プルダウンリスト!$A$9:$A$11)*プルダウンリスト!$B$9:$B$11)+SUMPRODUCT(COUNTIF(CK11:CK12,プルダウンリスト!$C$9:$C$11)*プルダウンリスト!$D$9:$D$11))/2)</f>
        <v/>
      </c>
      <c r="CK36" s="114"/>
      <c r="CL36" s="98" t="str">
        <f t="shared" ref="CL36" si="38">IF(CL12="","",AVERAGE(CL11:CL12))</f>
        <v/>
      </c>
      <c r="CM36" s="113" t="str" cm="1">
        <f t="array" ref="CM36">IF(CM12="","",(SUMPRODUCT(COUNTIF(CM11:CM12,プルダウンリスト!$A$9:$A$11)*プルダウンリスト!$B$9:$B$11)+SUMPRODUCT(COUNTIF(CN11:CN12,プルダウンリスト!$C$9:$C$11)*プルダウンリスト!$D$9:$D$11))/2)</f>
        <v/>
      </c>
      <c r="CN36" s="118"/>
      <c r="CO36" s="113" t="str" cm="1">
        <f t="array" ref="CO36">IF(CO12="","",(SUMPRODUCT(COUNTIF(CO11:CO12,プルダウンリスト!$A$9:$A$11)*プルダウンリスト!$B$9:$B$11)+SUMPRODUCT(COUNTIF(CP11:CP12,プルダウンリスト!$C$9:$C$11)*プルダウンリスト!$D$9:$D$11))/2)</f>
        <v/>
      </c>
      <c r="CP36" s="114"/>
      <c r="CQ36" s="98" t="str">
        <f t="shared" ref="CQ36" si="39">IF(CQ12="","",AVERAGE(CQ11:CQ12))</f>
        <v/>
      </c>
      <c r="CR36" s="113" t="str" cm="1">
        <f t="array" ref="CR36">IF(CR12="","",(SUMPRODUCT(COUNTIF(CR11:CR12,プルダウンリスト!$A$9:$A$11)*プルダウンリスト!$B$9:$B$11)+SUMPRODUCT(COUNTIF(CS11:CS12,プルダウンリスト!$C$9:$C$11)*プルダウンリスト!$D$9:$D$11))/2)</f>
        <v/>
      </c>
      <c r="CS36" s="118"/>
      <c r="CT36" s="113" t="str" cm="1">
        <f t="array" ref="CT36">IF(CT12="","",(SUMPRODUCT(COUNTIF(CT11:CT12,プルダウンリスト!$A$9:$A$11)*プルダウンリスト!$B$9:$B$11)+SUMPRODUCT(COUNTIF(CU11:CU12,プルダウンリスト!$C$9:$C$11)*プルダウンリスト!$D$9:$D$11))/2)</f>
        <v/>
      </c>
      <c r="CU36" s="114"/>
      <c r="CV36" s="98" t="str">
        <f t="shared" ref="CV36" si="40">IF(CV12="","",AVERAGE(CV11:CV12))</f>
        <v/>
      </c>
      <c r="CW36" s="113" t="str" cm="1">
        <f t="array" ref="CW36">IF(CW12="","",(SUMPRODUCT(COUNTIF(CW11:CW12,プルダウンリスト!$A$9:$A$11)*プルダウンリスト!$B$9:$B$11)+SUMPRODUCT(COUNTIF(CX11:CX12,プルダウンリスト!$C$9:$C$11)*プルダウンリスト!$D$9:$D$11))/2)</f>
        <v/>
      </c>
      <c r="CX36" s="118"/>
      <c r="CY36" s="113" t="str" cm="1">
        <f t="array" ref="CY36">IF(CY12="","",(SUMPRODUCT(COUNTIF(CY11:CY12,プルダウンリスト!$A$9:$A$11)*プルダウンリスト!$B$9:$B$11)+SUMPRODUCT(COUNTIF(CZ11:CZ12,プルダウンリスト!$C$9:$C$11)*プルダウンリスト!$D$9:$D$11))/2)</f>
        <v/>
      </c>
      <c r="CZ36" s="114"/>
      <c r="DA36" s="98" t="str">
        <f t="shared" ref="DA36" si="41">IF(DA12="","",AVERAGE(DA11:DA12))</f>
        <v/>
      </c>
      <c r="DB36" s="113" t="str" cm="1">
        <f t="array" ref="DB36">IF(DB12="","",(SUMPRODUCT(COUNTIF(DB11:DB12,プルダウンリスト!$A$9:$A$11)*プルダウンリスト!$B$9:$B$11)+SUMPRODUCT(COUNTIF(DC11:DC12,プルダウンリスト!$C$9:$C$11)*プルダウンリスト!$D$9:$D$11))/2)</f>
        <v/>
      </c>
      <c r="DC36" s="118"/>
      <c r="DD36" s="113" t="str" cm="1">
        <f t="array" ref="DD36">IF(DD12="","",(SUMPRODUCT(COUNTIF(DD11:DD12,プルダウンリスト!$A$9:$A$11)*プルダウンリスト!$B$9:$B$11)+SUMPRODUCT(COUNTIF(DE11:DE12,プルダウンリスト!$C$9:$C$11)*プルダウンリスト!$D$9:$D$11))/2)</f>
        <v/>
      </c>
      <c r="DE36" s="114"/>
      <c r="DF36" s="98" t="str">
        <f t="shared" ref="DF36" si="42">IF(DF12="","",AVERAGE(DF11:DF12))</f>
        <v/>
      </c>
      <c r="DG36" s="113" t="str" cm="1">
        <f t="array" ref="DG36">IF(DG12="","",(SUMPRODUCT(COUNTIF(DG11:DG12,プルダウンリスト!$A$9:$A$11)*プルダウンリスト!$B$9:$B$11)+SUMPRODUCT(COUNTIF(DH11:DH12,プルダウンリスト!$C$9:$C$11)*プルダウンリスト!$D$9:$D$11))/2)</f>
        <v/>
      </c>
      <c r="DH36" s="118"/>
      <c r="DI36" s="113" t="str" cm="1">
        <f t="array" ref="DI36">IF(DI12="","",(SUMPRODUCT(COUNTIF(DI11:DI12,プルダウンリスト!$A$9:$A$11)*プルダウンリスト!$B$9:$B$11)+SUMPRODUCT(COUNTIF(DJ11:DJ12,プルダウンリスト!$C$9:$C$11)*プルダウンリスト!$D$9:$D$11))/2)</f>
        <v/>
      </c>
      <c r="DJ36" s="114"/>
      <c r="DK36" s="98" t="str">
        <f t="shared" ref="DK36" si="43">IF(DK12="","",AVERAGE(DK11:DK12))</f>
        <v/>
      </c>
      <c r="DL36" s="113" t="str" cm="1">
        <f t="array" ref="DL36">IF(DL12="","",(SUMPRODUCT(COUNTIF(DL11:DL12,プルダウンリスト!$A$9:$A$11)*プルダウンリスト!$B$9:$B$11)+SUMPRODUCT(COUNTIF(DM11:DM12,プルダウンリスト!$C$9:$C$11)*プルダウンリスト!$D$9:$D$11))/2)</f>
        <v/>
      </c>
      <c r="DM36" s="118"/>
      <c r="DN36" s="113" t="str" cm="1">
        <f t="array" ref="DN36">IF(DN12="","",(SUMPRODUCT(COUNTIF(DN11:DN12,プルダウンリスト!$A$9:$A$11)*プルダウンリスト!$B$9:$B$11)+SUMPRODUCT(COUNTIF(DO11:DO12,プルダウンリスト!$C$9:$C$11)*プルダウンリスト!$D$9:$D$11))/2)</f>
        <v/>
      </c>
      <c r="DO36" s="114"/>
      <c r="DP36" s="98" t="str">
        <f t="shared" ref="DP36" si="44">IF(DP12="","",AVERAGE(DP11:DP12))</f>
        <v/>
      </c>
    </row>
    <row r="37" spans="1:125" ht="27" hidden="1" customHeight="1" x14ac:dyDescent="0.2">
      <c r="A37" s="144"/>
      <c r="B37" s="140" t="s">
        <v>62</v>
      </c>
      <c r="C37" s="76" t="s">
        <v>81</v>
      </c>
      <c r="D37" s="138" t="s">
        <v>80</v>
      </c>
      <c r="E37" s="139"/>
      <c r="F37" s="115" cm="1">
        <f t="array" ref="F37">IF(F16="","",(SUMPRODUCT(COUNTIF(F13:F16,プルダウンリスト!$A$9:$A$11)*プルダウンリスト!$B$9:$B$11)+SUMPRODUCT(COUNTIF(G13:G16,プルダウンリスト!$C$9:$C$11)*プルダウンリスト!$D$9:$D$11))/4)</f>
        <v>15</v>
      </c>
      <c r="G37" s="116"/>
      <c r="H37" s="115" cm="1">
        <f t="array" ref="H37">IF(H16="","",(SUMPRODUCT(COUNTIF(H13:H16,プルダウンリスト!$A$9:$A$11)*プルダウンリスト!$B$9:$B$11)+SUMPRODUCT(COUNTIF(I13:I16,プルダウンリスト!$C$9:$C$11)*プルダウンリスト!$D$9:$D$11))/4)</f>
        <v>15</v>
      </c>
      <c r="I37" s="117"/>
      <c r="J37" s="97">
        <f>IF(J16="","",AVERAGE(J13:J16))</f>
        <v>0</v>
      </c>
      <c r="K37" s="115" cm="1">
        <f t="array" ref="K37">IF(K16="","",(SUMPRODUCT(COUNTIF(K13:K16,プルダウンリスト!$A$9:$A$11)*プルダウンリスト!$B$9:$B$11)+SUMPRODUCT(COUNTIF(L13:L16,プルダウンリスト!$C$9:$C$11)*プルダウンリスト!$D$9:$D$11))/4)</f>
        <v>11.5</v>
      </c>
      <c r="L37" s="116"/>
      <c r="M37" s="115" cm="1">
        <f t="array" ref="M37">IF(M16="","",(SUMPRODUCT(COUNTIF(M13:M16,プルダウンリスト!$A$9:$A$11)*プルダウンリスト!$B$9:$B$11)+SUMPRODUCT(COUNTIF(N13:N16,プルダウンリスト!$C$9:$C$11)*プルダウンリスト!$D$9:$D$11))/4)</f>
        <v>12</v>
      </c>
      <c r="N37" s="117"/>
      <c r="O37" s="97">
        <f t="shared" ref="O37" si="45">IF(O16="","",AVERAGE(O13:O16))</f>
        <v>0.5</v>
      </c>
      <c r="P37" s="115" cm="1">
        <f t="array" ref="P37">IF(P16="","",(SUMPRODUCT(COUNTIF(P13:P16,プルダウンリスト!$A$9:$A$11)*プルダウンリスト!$B$9:$B$11)+SUMPRODUCT(COUNTIF(Q13:Q16,プルダウンリスト!$C$9:$C$11)*プルダウンリスト!$D$9:$D$11))/4)</f>
        <v>12</v>
      </c>
      <c r="Q37" s="116"/>
      <c r="R37" s="115" cm="1">
        <f t="array" ref="R37">IF(R16="","",(SUMPRODUCT(COUNTIF(R13:R16,プルダウンリスト!$A$9:$A$11)*プルダウンリスト!$B$9:$B$11)+SUMPRODUCT(COUNTIF(S13:S16,プルダウンリスト!$C$9:$C$11)*プルダウンリスト!$D$9:$D$11))/4)</f>
        <v>12</v>
      </c>
      <c r="S37" s="117"/>
      <c r="T37" s="97">
        <f t="shared" ref="T37" si="46">IF(T16="","",AVERAGE(T13:T16))</f>
        <v>0</v>
      </c>
      <c r="U37" s="115" cm="1">
        <f t="array" ref="U37">IF(U16="","",(SUMPRODUCT(COUNTIF(U13:U16,プルダウンリスト!$A$9:$A$11)*プルダウンリスト!$B$9:$B$11)+SUMPRODUCT(COUNTIF(V13:V16,プルダウンリスト!$C$9:$C$11)*プルダウンリスト!$D$9:$D$11))/4)</f>
        <v>15</v>
      </c>
      <c r="V37" s="116"/>
      <c r="W37" s="115" cm="1">
        <f t="array" ref="W37">IF(W16="","",(SUMPRODUCT(COUNTIF(W13:W16,プルダウンリスト!$A$9:$A$11)*プルダウンリスト!$B$9:$B$11)+SUMPRODUCT(COUNTIF(X13:X16,プルダウンリスト!$C$9:$C$11)*プルダウンリスト!$D$9:$D$11))/4)</f>
        <v>15</v>
      </c>
      <c r="X37" s="117"/>
      <c r="Y37" s="97">
        <f t="shared" ref="Y37" si="47">IF(Y16="","",AVERAGE(Y13:Y16))</f>
        <v>0</v>
      </c>
      <c r="Z37" s="115" cm="1">
        <f t="array" ref="Z37">IF(Z16="","",(SUMPRODUCT(COUNTIF(Z13:Z16,プルダウンリスト!$A$9:$A$11)*プルダウンリスト!$B$9:$B$11)+SUMPRODUCT(COUNTIF(AA13:AA16,プルダウンリスト!$C$9:$C$11)*プルダウンリスト!$D$9:$D$11))/4)</f>
        <v>11.5</v>
      </c>
      <c r="AA37" s="116"/>
      <c r="AB37" s="115" cm="1">
        <f t="array" ref="AB37">IF(AB16="","",(SUMPRODUCT(COUNTIF(AB13:AB16,プルダウンリスト!$A$9:$A$11)*プルダウンリスト!$B$9:$B$11)+SUMPRODUCT(COUNTIF(AC13:AC16,プルダウンリスト!$C$9:$C$11)*プルダウンリスト!$D$9:$D$11))/4)</f>
        <v>11.5</v>
      </c>
      <c r="AC37" s="117"/>
      <c r="AD37" s="97">
        <f t="shared" ref="AD37" si="48">IF(AD16="","",AVERAGE(AD13:AD16))</f>
        <v>0</v>
      </c>
      <c r="AE37" s="115" cm="1">
        <f t="array" ref="AE37">IF(AE16="","",(SUMPRODUCT(COUNTIF(AE13:AE16,プルダウンリスト!$A$9:$A$11)*プルダウンリスト!$B$9:$B$11)+SUMPRODUCT(COUNTIF(AF13:AF16,プルダウンリスト!$C$9:$C$11)*プルダウンリスト!$D$9:$D$11))/4)</f>
        <v>13.25</v>
      </c>
      <c r="AF37" s="116"/>
      <c r="AG37" s="115" cm="1">
        <f t="array" ref="AG37">IF(AG16="","",(SUMPRODUCT(COUNTIF(AG13:AG16,プルダウンリスト!$A$9:$A$11)*プルダウンリスト!$B$9:$B$11)+SUMPRODUCT(COUNTIF(AH13:AH16,プルダウンリスト!$C$9:$C$11)*プルダウンリスト!$D$9:$D$11))/4)</f>
        <v>13.25</v>
      </c>
      <c r="AH37" s="117"/>
      <c r="AI37" s="97">
        <f t="shared" ref="AI37" si="49">IF(AI16="","",AVERAGE(AI13:AI16))</f>
        <v>0</v>
      </c>
      <c r="AJ37" s="115" cm="1">
        <f t="array" ref="AJ37">IF(AJ16="","",(SUMPRODUCT(COUNTIF(AJ13:AJ16,プルダウンリスト!$A$9:$A$11)*プルダウンリスト!$B$9:$B$11)+SUMPRODUCT(COUNTIF(AK13:AK16,プルダウンリスト!$C$9:$C$11)*プルダウンリスト!$D$9:$D$11))/4)</f>
        <v>9.5</v>
      </c>
      <c r="AK37" s="116"/>
      <c r="AL37" s="115" cm="1">
        <f t="array" ref="AL37">IF(AL16="","",(SUMPRODUCT(COUNTIF(AL13:AL16,プルダウンリスト!$A$9:$A$11)*プルダウンリスト!$B$9:$B$11)+SUMPRODUCT(COUNTIF(AM13:AM16,プルダウンリスト!$C$9:$C$11)*プルダウンリスト!$D$9:$D$11))/4)</f>
        <v>9.5</v>
      </c>
      <c r="AM37" s="117"/>
      <c r="AN37" s="97">
        <f t="shared" ref="AN37" si="50">IF(AN16="","",AVERAGE(AN13:AN16))</f>
        <v>0</v>
      </c>
      <c r="AO37" s="115" cm="1">
        <f t="array" ref="AO37">IF(AO16="","",(SUMPRODUCT(COUNTIF(AO13:AO16,プルダウンリスト!$A$9:$A$11)*プルダウンリスト!$B$9:$B$11)+SUMPRODUCT(COUNTIF(AP13:AP16,プルダウンリスト!$C$9:$C$11)*プルダウンリスト!$D$9:$D$11))/4)</f>
        <v>13.75</v>
      </c>
      <c r="AP37" s="116"/>
      <c r="AQ37" s="115" cm="1">
        <f t="array" ref="AQ37">IF(AQ16="","",(SUMPRODUCT(COUNTIF(AQ13:AQ16,プルダウンリスト!$A$9:$A$11)*プルダウンリスト!$B$9:$B$11)+SUMPRODUCT(COUNTIF(AR13:AR16,プルダウンリスト!$C$9:$C$11)*プルダウンリスト!$D$9:$D$11))/4)</f>
        <v>13.75</v>
      </c>
      <c r="AR37" s="117"/>
      <c r="AS37" s="97">
        <f t="shared" ref="AS37" si="51">IF(AS16="","",AVERAGE(AS13:AS16))</f>
        <v>0</v>
      </c>
      <c r="AT37" s="115" cm="1">
        <f t="array" ref="AT37">IF(AT16="","",(SUMPRODUCT(COUNTIF(AT13:AT16,プルダウンリスト!$A$9:$A$11)*プルダウンリスト!$B$9:$B$11)+SUMPRODUCT(COUNTIF(AU13:AU16,プルダウンリスト!$C$9:$C$11)*プルダウンリスト!$D$9:$D$11))/4)</f>
        <v>13.75</v>
      </c>
      <c r="AU37" s="116"/>
      <c r="AV37" s="115" cm="1">
        <f t="array" ref="AV37">IF(AV16="","",(SUMPRODUCT(COUNTIF(AV13:AV16,プルダウンリスト!$A$9:$A$11)*プルダウンリスト!$B$9:$B$11)+SUMPRODUCT(COUNTIF(AW13:AW16,プルダウンリスト!$C$9:$C$11)*プルダウンリスト!$D$9:$D$11))/4)</f>
        <v>13.75</v>
      </c>
      <c r="AW37" s="117"/>
      <c r="AX37" s="97">
        <f t="shared" ref="AX37" si="52">IF(AX16="","",AVERAGE(AX13:AX16))</f>
        <v>0</v>
      </c>
      <c r="AY37" s="115" cm="1">
        <f t="array" ref="AY37">IF(AY16="","",(SUMPRODUCT(COUNTIF(AY13:AY16,プルダウンリスト!$A$9:$A$11)*プルダウンリスト!$B$9:$B$11)+SUMPRODUCT(COUNTIF(AZ13:AZ16,プルダウンリスト!$C$9:$C$11)*プルダウンリスト!$D$9:$D$11))/4)</f>
        <v>13.75</v>
      </c>
      <c r="AZ37" s="116"/>
      <c r="BA37" s="115" cm="1">
        <f t="array" ref="BA37">IF(BA16="","",(SUMPRODUCT(COUNTIF(BA13:BA16,プルダウンリスト!$A$9:$A$11)*プルダウンリスト!$B$9:$B$11)+SUMPRODUCT(COUNTIF(BB13:BB16,プルダウンリスト!$C$9:$C$11)*プルダウンリスト!$D$9:$D$11))/4)</f>
        <v>13.75</v>
      </c>
      <c r="BB37" s="117"/>
      <c r="BC37" s="97">
        <f t="shared" ref="BC37" si="53">IF(BC16="","",AVERAGE(BC13:BC16))</f>
        <v>0</v>
      </c>
      <c r="BD37" s="115" cm="1">
        <f t="array" ref="BD37">IF(BD16="","",(SUMPRODUCT(COUNTIF(BD13:BD16,プルダウンリスト!$A$9:$A$11)*プルダウンリスト!$B$9:$B$11)+SUMPRODUCT(COUNTIF(BE13:BE16,プルダウンリスト!$C$9:$C$11)*プルダウンリスト!$D$9:$D$11))/4)</f>
        <v>13.25</v>
      </c>
      <c r="BE37" s="116"/>
      <c r="BF37" s="115" cm="1">
        <f t="array" ref="BF37">IF(BF16="","",(SUMPRODUCT(COUNTIF(BF13:BF16,プルダウンリスト!$A$9:$A$11)*プルダウンリスト!$B$9:$B$11)+SUMPRODUCT(COUNTIF(BG13:BG16,プルダウンリスト!$C$9:$C$11)*プルダウンリスト!$D$9:$D$11))/4)</f>
        <v>13.25</v>
      </c>
      <c r="BG37" s="117"/>
      <c r="BH37" s="97">
        <f t="shared" ref="BH37" si="54">IF(BH16="","",AVERAGE(BH13:BH16))</f>
        <v>0</v>
      </c>
      <c r="BI37" s="115" cm="1">
        <f t="array" ref="BI37">IF(BI16="","",(SUMPRODUCT(COUNTIF(BI13:BI16,プルダウンリスト!$A$9:$A$11)*プルダウンリスト!$B$9:$B$11)+SUMPRODUCT(COUNTIF(BJ13:BJ16,プルダウンリスト!$C$9:$C$11)*プルダウンリスト!$D$9:$D$11))/4)</f>
        <v>13.25</v>
      </c>
      <c r="BJ37" s="116"/>
      <c r="BK37" s="115" cm="1">
        <f t="array" ref="BK37">IF(BK16="","",(SUMPRODUCT(COUNTIF(BK13:BK16,プルダウンリスト!$A$9:$A$11)*プルダウンリスト!$B$9:$B$11)+SUMPRODUCT(COUNTIF(BL13:BL16,プルダウンリスト!$C$9:$C$11)*プルダウンリスト!$D$9:$D$11))/4)</f>
        <v>13.25</v>
      </c>
      <c r="BL37" s="117"/>
      <c r="BM37" s="97">
        <f t="shared" ref="BM37" si="55">IF(BM16="","",AVERAGE(BM13:BM16))</f>
        <v>0</v>
      </c>
      <c r="BN37" s="115" t="str" cm="1">
        <f t="array" ref="BN37">IF(BN16="","",(SUMPRODUCT(COUNTIF(BN13:BN16,プルダウンリスト!$A$9:$A$11)*プルダウンリスト!$B$9:$B$11)+SUMPRODUCT(COUNTIF(BO13:BO16,プルダウンリスト!$C$9:$C$11)*プルダウンリスト!$D$9:$D$11))/4)</f>
        <v/>
      </c>
      <c r="BO37" s="116"/>
      <c r="BP37" s="115" t="str" cm="1">
        <f t="array" ref="BP37">IF(BP16="","",(SUMPRODUCT(COUNTIF(BP13:BP16,プルダウンリスト!$A$9:$A$11)*プルダウンリスト!$B$9:$B$11)+SUMPRODUCT(COUNTIF(BQ13:BQ16,プルダウンリスト!$C$9:$C$11)*プルダウンリスト!$D$9:$D$11))/4)</f>
        <v/>
      </c>
      <c r="BQ37" s="117"/>
      <c r="BR37" s="97" t="str">
        <f t="shared" ref="BR37" si="56">IF(BR16="","",AVERAGE(BR13:BR16))</f>
        <v/>
      </c>
      <c r="BS37" s="115" t="str" cm="1">
        <f t="array" ref="BS37">IF(BS16="","",(SUMPRODUCT(COUNTIF(BS13:BS16,プルダウンリスト!$A$9:$A$11)*プルダウンリスト!$B$9:$B$11)+SUMPRODUCT(COUNTIF(BT13:BT16,プルダウンリスト!$C$9:$C$11)*プルダウンリスト!$D$9:$D$11))/4)</f>
        <v/>
      </c>
      <c r="BT37" s="116"/>
      <c r="BU37" s="115" t="str" cm="1">
        <f t="array" ref="BU37">IF(BU16="","",(SUMPRODUCT(COUNTIF(BU13:BU16,プルダウンリスト!$A$9:$A$11)*プルダウンリスト!$B$9:$B$11)+SUMPRODUCT(COUNTIF(BV13:BV16,プルダウンリスト!$C$9:$C$11)*プルダウンリスト!$D$9:$D$11))/4)</f>
        <v/>
      </c>
      <c r="BV37" s="117"/>
      <c r="BW37" s="97" t="str">
        <f t="shared" ref="BW37" si="57">IF(BW16="","",AVERAGE(BW13:BW16))</f>
        <v/>
      </c>
      <c r="BX37" s="115" t="str" cm="1">
        <f t="array" ref="BX37">IF(BX16="","",(SUMPRODUCT(COUNTIF(BX13:BX16,プルダウンリスト!$A$9:$A$11)*プルダウンリスト!$B$9:$B$11)+SUMPRODUCT(COUNTIF(BY13:BY16,プルダウンリスト!$C$9:$C$11)*プルダウンリスト!$D$9:$D$11))/4)</f>
        <v/>
      </c>
      <c r="BY37" s="116"/>
      <c r="BZ37" s="115" t="str" cm="1">
        <f t="array" ref="BZ37">IF(BZ16="","",(SUMPRODUCT(COUNTIF(BZ13:BZ16,プルダウンリスト!$A$9:$A$11)*プルダウンリスト!$B$9:$B$11)+SUMPRODUCT(COUNTIF(CA13:CA16,プルダウンリスト!$C$9:$C$11)*プルダウンリスト!$D$9:$D$11))/4)</f>
        <v/>
      </c>
      <c r="CA37" s="117"/>
      <c r="CB37" s="97" t="str">
        <f t="shared" ref="CB37" si="58">IF(CB16="","",AVERAGE(CB13:CB16))</f>
        <v/>
      </c>
      <c r="CC37" s="115" t="str" cm="1">
        <f t="array" ref="CC37">IF(CC16="","",(SUMPRODUCT(COUNTIF(CC13:CC16,プルダウンリスト!$A$9:$A$11)*プルダウンリスト!$B$9:$B$11)+SUMPRODUCT(COUNTIF(CD13:CD16,プルダウンリスト!$C$9:$C$11)*プルダウンリスト!$D$9:$D$11))/4)</f>
        <v/>
      </c>
      <c r="CD37" s="116"/>
      <c r="CE37" s="115" t="str" cm="1">
        <f t="array" ref="CE37">IF(CE16="","",(SUMPRODUCT(COUNTIF(CE13:CE16,プルダウンリスト!$A$9:$A$11)*プルダウンリスト!$B$9:$B$11)+SUMPRODUCT(COUNTIF(CF13:CF16,プルダウンリスト!$C$9:$C$11)*プルダウンリスト!$D$9:$D$11))/4)</f>
        <v/>
      </c>
      <c r="CF37" s="117"/>
      <c r="CG37" s="97" t="str">
        <f t="shared" ref="CG37" si="59">IF(CG16="","",AVERAGE(CG13:CG16))</f>
        <v/>
      </c>
      <c r="CH37" s="115" t="str" cm="1">
        <f t="array" ref="CH37">IF(CH16="","",(SUMPRODUCT(COUNTIF(CH13:CH16,プルダウンリスト!$A$9:$A$11)*プルダウンリスト!$B$9:$B$11)+SUMPRODUCT(COUNTIF(CI13:CI16,プルダウンリスト!$C$9:$C$11)*プルダウンリスト!$D$9:$D$11))/4)</f>
        <v/>
      </c>
      <c r="CI37" s="116"/>
      <c r="CJ37" s="115" t="str" cm="1">
        <f t="array" ref="CJ37">IF(CJ16="","",(SUMPRODUCT(COUNTIF(CJ13:CJ16,プルダウンリスト!$A$9:$A$11)*プルダウンリスト!$B$9:$B$11)+SUMPRODUCT(COUNTIF(CK13:CK16,プルダウンリスト!$C$9:$C$11)*プルダウンリスト!$D$9:$D$11))/4)</f>
        <v/>
      </c>
      <c r="CK37" s="117"/>
      <c r="CL37" s="97" t="str">
        <f t="shared" ref="CL37" si="60">IF(CL16="","",AVERAGE(CL13:CL16))</f>
        <v/>
      </c>
      <c r="CM37" s="115" t="str" cm="1">
        <f t="array" ref="CM37">IF(CM16="","",(SUMPRODUCT(COUNTIF(CM13:CM16,プルダウンリスト!$A$9:$A$11)*プルダウンリスト!$B$9:$B$11)+SUMPRODUCT(COUNTIF(CN13:CN16,プルダウンリスト!$C$9:$C$11)*プルダウンリスト!$D$9:$D$11))/4)</f>
        <v/>
      </c>
      <c r="CN37" s="116"/>
      <c r="CO37" s="115" t="str" cm="1">
        <f t="array" ref="CO37">IF(CO16="","",(SUMPRODUCT(COUNTIF(CO13:CO16,プルダウンリスト!$A$9:$A$11)*プルダウンリスト!$B$9:$B$11)+SUMPRODUCT(COUNTIF(CP13:CP16,プルダウンリスト!$C$9:$C$11)*プルダウンリスト!$D$9:$D$11))/4)</f>
        <v/>
      </c>
      <c r="CP37" s="117"/>
      <c r="CQ37" s="97" t="str">
        <f t="shared" ref="CQ37" si="61">IF(CQ16="","",AVERAGE(CQ13:CQ16))</f>
        <v/>
      </c>
      <c r="CR37" s="115" t="str" cm="1">
        <f t="array" ref="CR37">IF(CR16="","",(SUMPRODUCT(COUNTIF(CR13:CR16,プルダウンリスト!$A$9:$A$11)*プルダウンリスト!$B$9:$B$11)+SUMPRODUCT(COUNTIF(CS13:CS16,プルダウンリスト!$C$9:$C$11)*プルダウンリスト!$D$9:$D$11))/4)</f>
        <v/>
      </c>
      <c r="CS37" s="116"/>
      <c r="CT37" s="115" t="str" cm="1">
        <f t="array" ref="CT37">IF(CT16="","",(SUMPRODUCT(COUNTIF(CT13:CT16,プルダウンリスト!$A$9:$A$11)*プルダウンリスト!$B$9:$B$11)+SUMPRODUCT(COUNTIF(CU13:CU16,プルダウンリスト!$C$9:$C$11)*プルダウンリスト!$D$9:$D$11))/4)</f>
        <v/>
      </c>
      <c r="CU37" s="117"/>
      <c r="CV37" s="97" t="str">
        <f t="shared" ref="CV37" si="62">IF(CV16="","",AVERAGE(CV13:CV16))</f>
        <v/>
      </c>
      <c r="CW37" s="115" t="str" cm="1">
        <f t="array" ref="CW37">IF(CW16="","",(SUMPRODUCT(COUNTIF(CW13:CW16,プルダウンリスト!$A$9:$A$11)*プルダウンリスト!$B$9:$B$11)+SUMPRODUCT(COUNTIF(CX13:CX16,プルダウンリスト!$C$9:$C$11)*プルダウンリスト!$D$9:$D$11))/4)</f>
        <v/>
      </c>
      <c r="CX37" s="116"/>
      <c r="CY37" s="115" t="str" cm="1">
        <f t="array" ref="CY37">IF(CY16="","",(SUMPRODUCT(COUNTIF(CY13:CY16,プルダウンリスト!$A$9:$A$11)*プルダウンリスト!$B$9:$B$11)+SUMPRODUCT(COUNTIF(CZ13:CZ16,プルダウンリスト!$C$9:$C$11)*プルダウンリスト!$D$9:$D$11))/4)</f>
        <v/>
      </c>
      <c r="CZ37" s="117"/>
      <c r="DA37" s="97" t="str">
        <f t="shared" ref="DA37" si="63">IF(DA16="","",AVERAGE(DA13:DA16))</f>
        <v/>
      </c>
      <c r="DB37" s="115" t="str" cm="1">
        <f t="array" ref="DB37">IF(DB16="","",(SUMPRODUCT(COUNTIF(DB13:DB16,プルダウンリスト!$A$9:$A$11)*プルダウンリスト!$B$9:$B$11)+SUMPRODUCT(COUNTIF(DC13:DC16,プルダウンリスト!$C$9:$C$11)*プルダウンリスト!$D$9:$D$11))/4)</f>
        <v/>
      </c>
      <c r="DC37" s="116"/>
      <c r="DD37" s="115" t="str" cm="1">
        <f t="array" ref="DD37">IF(DD16="","",(SUMPRODUCT(COUNTIF(DD13:DD16,プルダウンリスト!$A$9:$A$11)*プルダウンリスト!$B$9:$B$11)+SUMPRODUCT(COUNTIF(DE13:DE16,プルダウンリスト!$C$9:$C$11)*プルダウンリスト!$D$9:$D$11))/4)</f>
        <v/>
      </c>
      <c r="DE37" s="117"/>
      <c r="DF37" s="97" t="str">
        <f t="shared" ref="DF37" si="64">IF(DF16="","",AVERAGE(DF13:DF16))</f>
        <v/>
      </c>
      <c r="DG37" s="115" t="str" cm="1">
        <f t="array" ref="DG37">IF(DG16="","",(SUMPRODUCT(COUNTIF(DG13:DG16,プルダウンリスト!$A$9:$A$11)*プルダウンリスト!$B$9:$B$11)+SUMPRODUCT(COUNTIF(DH13:DH16,プルダウンリスト!$C$9:$C$11)*プルダウンリスト!$D$9:$D$11))/4)</f>
        <v/>
      </c>
      <c r="DH37" s="116"/>
      <c r="DI37" s="115" t="str" cm="1">
        <f t="array" ref="DI37">IF(DI16="","",(SUMPRODUCT(COUNTIF(DI13:DI16,プルダウンリスト!$A$9:$A$11)*プルダウンリスト!$B$9:$B$11)+SUMPRODUCT(COUNTIF(DJ13:DJ16,プルダウンリスト!$C$9:$C$11)*プルダウンリスト!$D$9:$D$11))/4)</f>
        <v/>
      </c>
      <c r="DJ37" s="117"/>
      <c r="DK37" s="97" t="str">
        <f t="shared" ref="DK37" si="65">IF(DK16="","",AVERAGE(DK13:DK16))</f>
        <v/>
      </c>
      <c r="DL37" s="115" t="str" cm="1">
        <f t="array" ref="DL37">IF(DL16="","",(SUMPRODUCT(COUNTIF(DL13:DL16,プルダウンリスト!$A$9:$A$11)*プルダウンリスト!$B$9:$B$11)+SUMPRODUCT(COUNTIF(DM13:DM16,プルダウンリスト!$C$9:$C$11)*プルダウンリスト!$D$9:$D$11))/4)</f>
        <v/>
      </c>
      <c r="DM37" s="116"/>
      <c r="DN37" s="115" t="str" cm="1">
        <f t="array" ref="DN37">IF(DN16="","",(SUMPRODUCT(COUNTIF(DN13:DN16,プルダウンリスト!$A$9:$A$11)*プルダウンリスト!$B$9:$B$11)+SUMPRODUCT(COUNTIF(DO13:DO16,プルダウンリスト!$C$9:$C$11)*プルダウンリスト!$D$9:$D$11))/4)</f>
        <v/>
      </c>
      <c r="DO37" s="117"/>
      <c r="DP37" s="97" t="str">
        <f t="shared" ref="DP37" si="66">IF(DP16="","",AVERAGE(DP13:DP16))</f>
        <v/>
      </c>
    </row>
    <row r="38" spans="1:125" ht="27" hidden="1" customHeight="1" x14ac:dyDescent="0.2">
      <c r="A38" s="144"/>
      <c r="B38" s="141"/>
      <c r="C38" s="77" t="s">
        <v>82</v>
      </c>
      <c r="D38" s="142" t="s">
        <v>80</v>
      </c>
      <c r="E38" s="143"/>
      <c r="F38" s="113" cm="1">
        <f t="array" ref="F38">IF(F19="","",(SUMPRODUCT(COUNTIF(F17:F19,プルダウンリスト!$A$9:$A$11)*プルダウンリスト!$B$9:$B$11)+SUMPRODUCT(COUNTIF(G17:G19,プルダウンリスト!$C$9:$C$11)*プルダウンリスト!$D$9:$D$11))/3)</f>
        <v>15</v>
      </c>
      <c r="G38" s="118"/>
      <c r="H38" s="113" cm="1">
        <f t="array" ref="H38">IF(H19="","",(SUMPRODUCT(COUNTIF(H17:H19,プルダウンリスト!$A$9:$A$11)*プルダウンリスト!$B$9:$B$11)+SUMPRODUCT(COUNTIF(I17:I19,プルダウンリスト!$C$9:$C$11)*プルダウンリスト!$D$9:$D$11))/3)</f>
        <v>15</v>
      </c>
      <c r="I38" s="114"/>
      <c r="J38" s="98">
        <f>IF(J19="","",AVERAGE(J17:J19))</f>
        <v>0</v>
      </c>
      <c r="K38" s="113" cm="1">
        <f t="array" ref="K38">IF(K19="","",(SUMPRODUCT(COUNTIF(K17:K19,プルダウンリスト!$A$9:$A$11)*プルダウンリスト!$B$9:$B$11)+SUMPRODUCT(COUNTIF(L17:L19,プルダウンリスト!$C$9:$C$11)*プルダウンリスト!$D$9:$D$11))/3)</f>
        <v>15</v>
      </c>
      <c r="L38" s="118"/>
      <c r="M38" s="113" cm="1">
        <f t="array" ref="M38">IF(M19="","",(SUMPRODUCT(COUNTIF(M17:M19,プルダウンリスト!$A$9:$A$11)*プルダウンリスト!$B$9:$B$11)+SUMPRODUCT(COUNTIF(N17:N19,プルダウンリスト!$C$9:$C$11)*プルダウンリスト!$D$9:$D$11))/3)</f>
        <v>15</v>
      </c>
      <c r="N38" s="114"/>
      <c r="O38" s="98">
        <f t="shared" ref="O38" si="67">IF(O19="","",AVERAGE(O17:O19))</f>
        <v>0</v>
      </c>
      <c r="P38" s="113" cm="1">
        <f t="array" ref="P38">IF(P19="","",(SUMPRODUCT(COUNTIF(P17:P19,プルダウンリスト!$A$9:$A$11)*プルダウンリスト!$B$9:$B$11)+SUMPRODUCT(COUNTIF(Q17:Q19,プルダウンリスト!$C$9:$C$11)*プルダウンリスト!$D$9:$D$11))/3)</f>
        <v>9.3333333333333339</v>
      </c>
      <c r="Q38" s="118"/>
      <c r="R38" s="113" cm="1">
        <f t="array" ref="R38">IF(R19="","",(SUMPRODUCT(COUNTIF(R17:R19,プルダウンリスト!$A$9:$A$11)*プルダウンリスト!$B$9:$B$11)+SUMPRODUCT(COUNTIF(S17:S19,プルダウンリスト!$C$9:$C$11)*プルダウンリスト!$D$9:$D$11))/3)</f>
        <v>10</v>
      </c>
      <c r="S38" s="114"/>
      <c r="T38" s="98">
        <f t="shared" ref="T38" si="68">IF(T19="","",AVERAGE(T17:T19))</f>
        <v>0.66666666666666663</v>
      </c>
      <c r="U38" s="113" cm="1">
        <f t="array" ref="U38">IF(U19="","",(SUMPRODUCT(COUNTIF(U17:U19,プルダウンリスト!$A$9:$A$11)*プルダウンリスト!$B$9:$B$11)+SUMPRODUCT(COUNTIF(V17:V19,プルダウンリスト!$C$9:$C$11)*プルダウンリスト!$D$9:$D$11))/3)</f>
        <v>15</v>
      </c>
      <c r="V38" s="118"/>
      <c r="W38" s="113" cm="1">
        <f t="array" ref="W38">IF(W19="","",(SUMPRODUCT(COUNTIF(W17:W19,プルダウンリスト!$A$9:$A$11)*プルダウンリスト!$B$9:$B$11)+SUMPRODUCT(COUNTIF(X17:X19,プルダウンリスト!$C$9:$C$11)*プルダウンリスト!$D$9:$D$11))/3)</f>
        <v>15</v>
      </c>
      <c r="X38" s="114"/>
      <c r="Y38" s="98">
        <f t="shared" ref="Y38" si="69">IF(Y19="","",AVERAGE(Y17:Y19))</f>
        <v>0</v>
      </c>
      <c r="Z38" s="113" cm="1">
        <f t="array" ref="Z38">IF(Z19="","",(SUMPRODUCT(COUNTIF(Z17:Z19,プルダウンリスト!$A$9:$A$11)*プルダウンリスト!$B$9:$B$11)+SUMPRODUCT(COUNTIF(AA17:AA19,プルダウンリスト!$C$9:$C$11)*プルダウンリスト!$D$9:$D$11))/3)</f>
        <v>8</v>
      </c>
      <c r="AA38" s="118"/>
      <c r="AB38" s="113" cm="1">
        <f t="array" ref="AB38">IF(AB19="","",(SUMPRODUCT(COUNTIF(AB17:AB19,プルダウンリスト!$A$9:$A$11)*プルダウンリスト!$B$9:$B$11)+SUMPRODUCT(COUNTIF(AC17:AC19,プルダウンリスト!$C$9:$C$11)*プルダウンリスト!$D$9:$D$11))/3)</f>
        <v>8</v>
      </c>
      <c r="AC38" s="114"/>
      <c r="AD38" s="98">
        <f t="shared" ref="AD38" si="70">IF(AD19="","",AVERAGE(AD17:AD19))</f>
        <v>0</v>
      </c>
      <c r="AE38" s="113" cm="1">
        <f t="array" ref="AE38">IF(AE19="","",(SUMPRODUCT(COUNTIF(AE17:AE19,プルダウンリスト!$A$9:$A$11)*プルダウンリスト!$B$9:$B$11)+SUMPRODUCT(COUNTIF(AF17:AF19,プルダウンリスト!$C$9:$C$11)*プルダウンリスト!$D$9:$D$11))/3)</f>
        <v>10.333333333333334</v>
      </c>
      <c r="AF38" s="118"/>
      <c r="AG38" s="113" cm="1">
        <f t="array" ref="AG38">IF(AG19="","",(SUMPRODUCT(COUNTIF(AG17:AG19,プルダウンリスト!$A$9:$A$11)*プルダウンリスト!$B$9:$B$11)+SUMPRODUCT(COUNTIF(AH17:AH19,プルダウンリスト!$C$9:$C$11)*プルダウンリスト!$D$9:$D$11))/3)</f>
        <v>10.333333333333334</v>
      </c>
      <c r="AH38" s="114"/>
      <c r="AI38" s="98">
        <f t="shared" ref="AI38" si="71">IF(AI19="","",AVERAGE(AI17:AI19))</f>
        <v>0</v>
      </c>
      <c r="AJ38" s="113" cm="1">
        <f t="array" ref="AJ38">IF(AJ19="","",(SUMPRODUCT(COUNTIF(AJ17:AJ19,プルダウンリスト!$A$9:$A$11)*プルダウンリスト!$B$9:$B$11)+SUMPRODUCT(COUNTIF(AK17:AK19,プルダウンリスト!$C$9:$C$11)*プルダウンリスト!$D$9:$D$11))/3)</f>
        <v>8</v>
      </c>
      <c r="AK38" s="118"/>
      <c r="AL38" s="113" cm="1">
        <f t="array" ref="AL38">IF(AL19="","",(SUMPRODUCT(COUNTIF(AL17:AL19,プルダウンリスト!$A$9:$A$11)*プルダウンリスト!$B$9:$B$11)+SUMPRODUCT(COUNTIF(AM17:AM19,プルダウンリスト!$C$9:$C$11)*プルダウンリスト!$D$9:$D$11))/3)</f>
        <v>8</v>
      </c>
      <c r="AM38" s="114"/>
      <c r="AN38" s="98">
        <f t="shared" ref="AN38" si="72">IF(AN19="","",AVERAGE(AN17:AN19))</f>
        <v>0</v>
      </c>
      <c r="AO38" s="113" cm="1">
        <f t="array" ref="AO38">IF(AO19="","",(SUMPRODUCT(COUNTIF(AO17:AO19,プルダウンリスト!$A$9:$A$11)*プルダウンリスト!$B$9:$B$11)+SUMPRODUCT(COUNTIF(AP17:AP19,プルダウンリスト!$C$9:$C$11)*プルダウンリスト!$D$9:$D$11))/3)</f>
        <v>13.333333333333334</v>
      </c>
      <c r="AP38" s="118"/>
      <c r="AQ38" s="113" cm="1">
        <f t="array" ref="AQ38">IF(AQ19="","",(SUMPRODUCT(COUNTIF(AQ17:AQ19,プルダウンリスト!$A$9:$A$11)*プルダウンリスト!$B$9:$B$11)+SUMPRODUCT(COUNTIF(AR17:AR19,プルダウンリスト!$C$9:$C$11)*プルダウンリスト!$D$9:$D$11))/3)</f>
        <v>13.333333333333334</v>
      </c>
      <c r="AR38" s="114"/>
      <c r="AS38" s="98">
        <f t="shared" ref="AS38" si="73">IF(AS19="","",AVERAGE(AS17:AS19))</f>
        <v>0</v>
      </c>
      <c r="AT38" s="113" cm="1">
        <f t="array" ref="AT38">IF(AT19="","",(SUMPRODUCT(COUNTIF(AT17:AT19,プルダウンリスト!$A$9:$A$11)*プルダウンリスト!$B$9:$B$11)+SUMPRODUCT(COUNTIF(AU17:AU19,プルダウンリスト!$C$9:$C$11)*プルダウンリスト!$D$9:$D$11))/3)</f>
        <v>15</v>
      </c>
      <c r="AU38" s="118"/>
      <c r="AV38" s="113" cm="1">
        <f t="array" ref="AV38">IF(AV19="","",(SUMPRODUCT(COUNTIF(AV17:AV19,プルダウンリスト!$A$9:$A$11)*プルダウンリスト!$B$9:$B$11)+SUMPRODUCT(COUNTIF(AW17:AW19,プルダウンリスト!$C$9:$C$11)*プルダウンリスト!$D$9:$D$11))/3)</f>
        <v>15</v>
      </c>
      <c r="AW38" s="114"/>
      <c r="AX38" s="98">
        <f t="shared" ref="AX38" si="74">IF(AX19="","",AVERAGE(AX17:AX19))</f>
        <v>0</v>
      </c>
      <c r="AY38" s="113" cm="1">
        <f t="array" ref="AY38">IF(AY19="","",(SUMPRODUCT(COUNTIF(AY17:AY19,プルダウンリスト!$A$9:$A$11)*プルダウンリスト!$B$9:$B$11)+SUMPRODUCT(COUNTIF(AZ17:AZ19,プルダウンリスト!$C$9:$C$11)*プルダウンリスト!$D$9:$D$11))/3)</f>
        <v>15</v>
      </c>
      <c r="AZ38" s="118"/>
      <c r="BA38" s="113" cm="1">
        <f t="array" ref="BA38">IF(BA19="","",(SUMPRODUCT(COUNTIF(BA17:BA19,プルダウンリスト!$A$9:$A$11)*プルダウンリスト!$B$9:$B$11)+SUMPRODUCT(COUNTIF(BB17:BB19,プルダウンリスト!$C$9:$C$11)*プルダウンリスト!$D$9:$D$11))/3)</f>
        <v>15</v>
      </c>
      <c r="BB38" s="114"/>
      <c r="BC38" s="98">
        <f t="shared" ref="BC38" si="75">IF(BC19="","",AVERAGE(BC17:BC19))</f>
        <v>0</v>
      </c>
      <c r="BD38" s="113" cm="1">
        <f t="array" ref="BD38">IF(BD19="","",(SUMPRODUCT(COUNTIF(BD17:BD19,プルダウンリスト!$A$9:$A$11)*プルダウンリスト!$B$9:$B$11)+SUMPRODUCT(COUNTIF(BE17:BE19,プルダウンリスト!$C$9:$C$11)*プルダウンリスト!$D$9:$D$11))/3)</f>
        <v>9.3333333333333339</v>
      </c>
      <c r="BE38" s="118"/>
      <c r="BF38" s="113" cm="1">
        <f t="array" ref="BF38">IF(BF19="","",(SUMPRODUCT(COUNTIF(BF17:BF19,プルダウンリスト!$A$9:$A$11)*プルダウンリスト!$B$9:$B$11)+SUMPRODUCT(COUNTIF(BG17:BG19,プルダウンリスト!$C$9:$C$11)*プルダウンリスト!$D$9:$D$11))/3)</f>
        <v>9.3333333333333339</v>
      </c>
      <c r="BG38" s="114"/>
      <c r="BH38" s="98">
        <f t="shared" ref="BH38" si="76">IF(BH19="","",AVERAGE(BH17:BH19))</f>
        <v>0</v>
      </c>
      <c r="BI38" s="113" cm="1">
        <f t="array" ref="BI38">IF(BI19="","",(SUMPRODUCT(COUNTIF(BI17:BI19,プルダウンリスト!$A$9:$A$11)*プルダウンリスト!$B$9:$B$11)+SUMPRODUCT(COUNTIF(BJ17:BJ19,プルダウンリスト!$C$9:$C$11)*プルダウンリスト!$D$9:$D$11))/3)</f>
        <v>8.6666666666666661</v>
      </c>
      <c r="BJ38" s="118"/>
      <c r="BK38" s="113" cm="1">
        <f t="array" ref="BK38">IF(BK19="","",(SUMPRODUCT(COUNTIF(BK17:BK19,プルダウンリスト!$A$9:$A$11)*プルダウンリスト!$B$9:$B$11)+SUMPRODUCT(COUNTIF(BL17:BL19,プルダウンリスト!$C$9:$C$11)*プルダウンリスト!$D$9:$D$11))/3)</f>
        <v>8.6666666666666661</v>
      </c>
      <c r="BL38" s="114"/>
      <c r="BM38" s="98">
        <f t="shared" ref="BM38" si="77">IF(BM19="","",AVERAGE(BM17:BM19))</f>
        <v>0</v>
      </c>
      <c r="BN38" s="113" t="str" cm="1">
        <f t="array" ref="BN38">IF(BN19="","",(SUMPRODUCT(COUNTIF(BN17:BN19,プルダウンリスト!$A$9:$A$11)*プルダウンリスト!$B$9:$B$11)+SUMPRODUCT(COUNTIF(BO17:BO19,プルダウンリスト!$C$9:$C$11)*プルダウンリスト!$D$9:$D$11))/3)</f>
        <v/>
      </c>
      <c r="BO38" s="118"/>
      <c r="BP38" s="113" t="str" cm="1">
        <f t="array" ref="BP38">IF(BP19="","",(SUMPRODUCT(COUNTIF(BP17:BP19,プルダウンリスト!$A$9:$A$11)*プルダウンリスト!$B$9:$B$11)+SUMPRODUCT(COUNTIF(BQ17:BQ19,プルダウンリスト!$C$9:$C$11)*プルダウンリスト!$D$9:$D$11))/3)</f>
        <v/>
      </c>
      <c r="BQ38" s="114"/>
      <c r="BR38" s="98" t="str">
        <f t="shared" ref="BR38" si="78">IF(BR19="","",AVERAGE(BR17:BR19))</f>
        <v/>
      </c>
      <c r="BS38" s="113" t="str" cm="1">
        <f t="array" ref="BS38">IF(BS19="","",(SUMPRODUCT(COUNTIF(BS17:BS19,プルダウンリスト!$A$9:$A$11)*プルダウンリスト!$B$9:$B$11)+SUMPRODUCT(COUNTIF(BT17:BT19,プルダウンリスト!$C$9:$C$11)*プルダウンリスト!$D$9:$D$11))/3)</f>
        <v/>
      </c>
      <c r="BT38" s="118"/>
      <c r="BU38" s="113" t="str" cm="1">
        <f t="array" ref="BU38">IF(BU19="","",(SUMPRODUCT(COUNTIF(BU17:BU19,プルダウンリスト!$A$9:$A$11)*プルダウンリスト!$B$9:$B$11)+SUMPRODUCT(COUNTIF(BV17:BV19,プルダウンリスト!$C$9:$C$11)*プルダウンリスト!$D$9:$D$11))/3)</f>
        <v/>
      </c>
      <c r="BV38" s="114"/>
      <c r="BW38" s="98" t="str">
        <f t="shared" ref="BW38" si="79">IF(BW19="","",AVERAGE(BW17:BW19))</f>
        <v/>
      </c>
      <c r="BX38" s="113" t="str" cm="1">
        <f t="array" ref="BX38">IF(BX19="","",(SUMPRODUCT(COUNTIF(BX17:BX19,プルダウンリスト!$A$9:$A$11)*プルダウンリスト!$B$9:$B$11)+SUMPRODUCT(COUNTIF(BY17:BY19,プルダウンリスト!$C$9:$C$11)*プルダウンリスト!$D$9:$D$11))/3)</f>
        <v/>
      </c>
      <c r="BY38" s="118"/>
      <c r="BZ38" s="113" t="str" cm="1">
        <f t="array" ref="BZ38">IF(BZ19="","",(SUMPRODUCT(COUNTIF(BZ17:BZ19,プルダウンリスト!$A$9:$A$11)*プルダウンリスト!$B$9:$B$11)+SUMPRODUCT(COUNTIF(CA17:CA19,プルダウンリスト!$C$9:$C$11)*プルダウンリスト!$D$9:$D$11))/3)</f>
        <v/>
      </c>
      <c r="CA38" s="114"/>
      <c r="CB38" s="98" t="str">
        <f t="shared" ref="CB38" si="80">IF(CB19="","",AVERAGE(CB17:CB19))</f>
        <v/>
      </c>
      <c r="CC38" s="113" t="str" cm="1">
        <f t="array" ref="CC38">IF(CC19="","",(SUMPRODUCT(COUNTIF(CC17:CC19,プルダウンリスト!$A$9:$A$11)*プルダウンリスト!$B$9:$B$11)+SUMPRODUCT(COUNTIF(CD17:CD19,プルダウンリスト!$C$9:$C$11)*プルダウンリスト!$D$9:$D$11))/3)</f>
        <v/>
      </c>
      <c r="CD38" s="118"/>
      <c r="CE38" s="113" t="str" cm="1">
        <f t="array" ref="CE38">IF(CE19="","",(SUMPRODUCT(COUNTIF(CE17:CE19,プルダウンリスト!$A$9:$A$11)*プルダウンリスト!$B$9:$B$11)+SUMPRODUCT(COUNTIF(CF17:CF19,プルダウンリスト!$C$9:$C$11)*プルダウンリスト!$D$9:$D$11))/3)</f>
        <v/>
      </c>
      <c r="CF38" s="114"/>
      <c r="CG38" s="98" t="str">
        <f t="shared" ref="CG38" si="81">IF(CG19="","",AVERAGE(CG17:CG19))</f>
        <v/>
      </c>
      <c r="CH38" s="113" t="str" cm="1">
        <f t="array" ref="CH38">IF(CH19="","",(SUMPRODUCT(COUNTIF(CH17:CH19,プルダウンリスト!$A$9:$A$11)*プルダウンリスト!$B$9:$B$11)+SUMPRODUCT(COUNTIF(CI17:CI19,プルダウンリスト!$C$9:$C$11)*プルダウンリスト!$D$9:$D$11))/3)</f>
        <v/>
      </c>
      <c r="CI38" s="118"/>
      <c r="CJ38" s="113" t="str" cm="1">
        <f t="array" ref="CJ38">IF(CJ19="","",(SUMPRODUCT(COUNTIF(CJ17:CJ19,プルダウンリスト!$A$9:$A$11)*プルダウンリスト!$B$9:$B$11)+SUMPRODUCT(COUNTIF(CK17:CK19,プルダウンリスト!$C$9:$C$11)*プルダウンリスト!$D$9:$D$11))/3)</f>
        <v/>
      </c>
      <c r="CK38" s="114"/>
      <c r="CL38" s="98" t="str">
        <f t="shared" ref="CL38" si="82">IF(CL19="","",AVERAGE(CL17:CL19))</f>
        <v/>
      </c>
      <c r="CM38" s="113" t="str" cm="1">
        <f t="array" ref="CM38">IF(CM19="","",(SUMPRODUCT(COUNTIF(CM17:CM19,プルダウンリスト!$A$9:$A$11)*プルダウンリスト!$B$9:$B$11)+SUMPRODUCT(COUNTIF(CN17:CN19,プルダウンリスト!$C$9:$C$11)*プルダウンリスト!$D$9:$D$11))/3)</f>
        <v/>
      </c>
      <c r="CN38" s="118"/>
      <c r="CO38" s="113" t="str" cm="1">
        <f t="array" ref="CO38">IF(CO19="","",(SUMPRODUCT(COUNTIF(CO17:CO19,プルダウンリスト!$A$9:$A$11)*プルダウンリスト!$B$9:$B$11)+SUMPRODUCT(COUNTIF(CP17:CP19,プルダウンリスト!$C$9:$C$11)*プルダウンリスト!$D$9:$D$11))/3)</f>
        <v/>
      </c>
      <c r="CP38" s="114"/>
      <c r="CQ38" s="98" t="str">
        <f t="shared" ref="CQ38" si="83">IF(CQ19="","",AVERAGE(CQ17:CQ19))</f>
        <v/>
      </c>
      <c r="CR38" s="113" t="str" cm="1">
        <f t="array" ref="CR38">IF(CR19="","",(SUMPRODUCT(COUNTIF(CR17:CR19,プルダウンリスト!$A$9:$A$11)*プルダウンリスト!$B$9:$B$11)+SUMPRODUCT(COUNTIF(CS17:CS19,プルダウンリスト!$C$9:$C$11)*プルダウンリスト!$D$9:$D$11))/3)</f>
        <v/>
      </c>
      <c r="CS38" s="118"/>
      <c r="CT38" s="113" t="str" cm="1">
        <f t="array" ref="CT38">IF(CT19="","",(SUMPRODUCT(COUNTIF(CT17:CT19,プルダウンリスト!$A$9:$A$11)*プルダウンリスト!$B$9:$B$11)+SUMPRODUCT(COUNTIF(CU17:CU19,プルダウンリスト!$C$9:$C$11)*プルダウンリスト!$D$9:$D$11))/3)</f>
        <v/>
      </c>
      <c r="CU38" s="114"/>
      <c r="CV38" s="98" t="str">
        <f t="shared" ref="CV38" si="84">IF(CV19="","",AVERAGE(CV17:CV19))</f>
        <v/>
      </c>
      <c r="CW38" s="113" t="str" cm="1">
        <f t="array" ref="CW38">IF(CW19="","",(SUMPRODUCT(COUNTIF(CW17:CW19,プルダウンリスト!$A$9:$A$11)*プルダウンリスト!$B$9:$B$11)+SUMPRODUCT(COUNTIF(CX17:CX19,プルダウンリスト!$C$9:$C$11)*プルダウンリスト!$D$9:$D$11))/3)</f>
        <v/>
      </c>
      <c r="CX38" s="118"/>
      <c r="CY38" s="113" t="str" cm="1">
        <f t="array" ref="CY38">IF(CY19="","",(SUMPRODUCT(COUNTIF(CY17:CY19,プルダウンリスト!$A$9:$A$11)*プルダウンリスト!$B$9:$B$11)+SUMPRODUCT(COUNTIF(CZ17:CZ19,プルダウンリスト!$C$9:$C$11)*プルダウンリスト!$D$9:$D$11))/3)</f>
        <v/>
      </c>
      <c r="CZ38" s="114"/>
      <c r="DA38" s="98" t="str">
        <f t="shared" ref="DA38" si="85">IF(DA19="","",AVERAGE(DA17:DA19))</f>
        <v/>
      </c>
      <c r="DB38" s="113" t="str" cm="1">
        <f t="array" ref="DB38">IF(DB19="","",(SUMPRODUCT(COUNTIF(DB17:DB19,プルダウンリスト!$A$9:$A$11)*プルダウンリスト!$B$9:$B$11)+SUMPRODUCT(COUNTIF(DC17:DC19,プルダウンリスト!$C$9:$C$11)*プルダウンリスト!$D$9:$D$11))/3)</f>
        <v/>
      </c>
      <c r="DC38" s="118"/>
      <c r="DD38" s="113" t="str" cm="1">
        <f t="array" ref="DD38">IF(DD19="","",(SUMPRODUCT(COUNTIF(DD17:DD19,プルダウンリスト!$A$9:$A$11)*プルダウンリスト!$B$9:$B$11)+SUMPRODUCT(COUNTIF(DE17:DE19,プルダウンリスト!$C$9:$C$11)*プルダウンリスト!$D$9:$D$11))/3)</f>
        <v/>
      </c>
      <c r="DE38" s="114"/>
      <c r="DF38" s="98" t="str">
        <f t="shared" ref="DF38" si="86">IF(DF19="","",AVERAGE(DF17:DF19))</f>
        <v/>
      </c>
      <c r="DG38" s="113" t="str" cm="1">
        <f t="array" ref="DG38">IF(DG19="","",(SUMPRODUCT(COUNTIF(DG17:DG19,プルダウンリスト!$A$9:$A$11)*プルダウンリスト!$B$9:$B$11)+SUMPRODUCT(COUNTIF(DH17:DH19,プルダウンリスト!$C$9:$C$11)*プルダウンリスト!$D$9:$D$11))/3)</f>
        <v/>
      </c>
      <c r="DH38" s="118"/>
      <c r="DI38" s="113" t="str" cm="1">
        <f t="array" ref="DI38">IF(DI19="","",(SUMPRODUCT(COUNTIF(DI17:DI19,プルダウンリスト!$A$9:$A$11)*プルダウンリスト!$B$9:$B$11)+SUMPRODUCT(COUNTIF(DJ17:DJ19,プルダウンリスト!$C$9:$C$11)*プルダウンリスト!$D$9:$D$11))/3)</f>
        <v/>
      </c>
      <c r="DJ38" s="114"/>
      <c r="DK38" s="98" t="str">
        <f t="shared" ref="DK38" si="87">IF(DK19="","",AVERAGE(DK17:DK19))</f>
        <v/>
      </c>
      <c r="DL38" s="113" t="str" cm="1">
        <f t="array" ref="DL38">IF(DL19="","",(SUMPRODUCT(COUNTIF(DL17:DL19,プルダウンリスト!$A$9:$A$11)*プルダウンリスト!$B$9:$B$11)+SUMPRODUCT(COUNTIF(DM17:DM19,プルダウンリスト!$C$9:$C$11)*プルダウンリスト!$D$9:$D$11))/3)</f>
        <v/>
      </c>
      <c r="DM38" s="118"/>
      <c r="DN38" s="113" t="str" cm="1">
        <f t="array" ref="DN38">IF(DN19="","",(SUMPRODUCT(COUNTIF(DN17:DN19,プルダウンリスト!$A$9:$A$11)*プルダウンリスト!$B$9:$B$11)+SUMPRODUCT(COUNTIF(DO17:DO19,プルダウンリスト!$C$9:$C$11)*プルダウンリスト!$D$9:$D$11))/3)</f>
        <v/>
      </c>
      <c r="DO38" s="114"/>
      <c r="DP38" s="98" t="str">
        <f t="shared" ref="DP38" si="88">IF(DP19="","",AVERAGE(DP17:DP19))</f>
        <v/>
      </c>
    </row>
    <row r="39" spans="1:125" ht="27" hidden="1" customHeight="1" x14ac:dyDescent="0.2">
      <c r="A39" s="144" t="s">
        <v>58</v>
      </c>
      <c r="B39" s="78" t="s">
        <v>61</v>
      </c>
      <c r="C39" s="76" t="s">
        <v>2</v>
      </c>
      <c r="D39" s="138" t="s">
        <v>80</v>
      </c>
      <c r="E39" s="139"/>
      <c r="F39" s="115" cm="1">
        <f t="array" ref="F39">IF(F25="","",(SUMPRODUCT(COUNTIF(F20:F25,プルダウンリスト!$A$9:$A$11)*プルダウンリスト!$B$9:$B$11)+SUMPRODUCT(COUNTIF(G20:G25,プルダウンリスト!$C$9:$C$11)*プルダウンリスト!$D$9:$D$11))/6)</f>
        <v>9.1666666666666661</v>
      </c>
      <c r="G39" s="116"/>
      <c r="H39" s="115" cm="1">
        <f t="array" ref="H39">IF(H25="","",(SUMPRODUCT(COUNTIF(H20:H25,プルダウンリスト!$A$9:$A$11)*プルダウンリスト!$B$9:$B$11)+SUMPRODUCT(COUNTIF(I20:I25,プルダウンリスト!$C$9:$C$11)*プルダウンリスト!$D$9:$D$11))/6)</f>
        <v>9.1666666666666661</v>
      </c>
      <c r="I39" s="117"/>
      <c r="J39" s="97">
        <f>IF(J25="","",AVERAGE(J20:J25))</f>
        <v>0</v>
      </c>
      <c r="K39" s="115" cm="1">
        <f t="array" ref="K39">IF(K25="","",(SUMPRODUCT(COUNTIF(K20:K25,プルダウンリスト!$A$9:$A$11)*プルダウンリスト!$B$9:$B$11)+SUMPRODUCT(COUNTIF(L20:L25,プルダウンリスト!$C$9:$C$11)*プルダウンリスト!$D$9:$D$11))/6)</f>
        <v>6.333333333333333</v>
      </c>
      <c r="L39" s="116"/>
      <c r="M39" s="115" cm="1">
        <f t="array" ref="M39">IF(M25="","",(SUMPRODUCT(COUNTIF(M20:M25,プルダウンリスト!$A$9:$A$11)*プルダウンリスト!$B$9:$B$11)+SUMPRODUCT(COUNTIF(N20:N25,プルダウンリスト!$C$9:$C$11)*プルダウンリスト!$D$9:$D$11))/6)</f>
        <v>6.333333333333333</v>
      </c>
      <c r="N39" s="117"/>
      <c r="O39" s="97">
        <f t="shared" ref="O39" si="89">IF(O25="","",AVERAGE(O20:O25))</f>
        <v>0</v>
      </c>
      <c r="P39" s="115" cm="1">
        <f t="array" ref="P39">IF(P25="","",(SUMPRODUCT(COUNTIF(P20:P25,プルダウンリスト!$A$9:$A$11)*プルダウンリスト!$B$9:$B$11)+SUMPRODUCT(COUNTIF(Q20:Q25,プルダウンリスト!$C$9:$C$11)*プルダウンリスト!$D$9:$D$11))/6)</f>
        <v>8</v>
      </c>
      <c r="Q39" s="116"/>
      <c r="R39" s="115" cm="1">
        <f t="array" ref="R39">IF(R25="","",(SUMPRODUCT(COUNTIF(R20:R25,プルダウンリスト!$A$9:$A$11)*プルダウンリスト!$B$9:$B$11)+SUMPRODUCT(COUNTIF(S20:S25,プルダウンリスト!$C$9:$C$11)*プルダウンリスト!$D$9:$D$11))/6)</f>
        <v>8</v>
      </c>
      <c r="S39" s="117"/>
      <c r="T39" s="97">
        <f t="shared" ref="T39" si="90">IF(T25="","",AVERAGE(T20:T25))</f>
        <v>0</v>
      </c>
      <c r="U39" s="115" cm="1">
        <f t="array" ref="U39">IF(U25="","",(SUMPRODUCT(COUNTIF(U20:U25,プルダウンリスト!$A$9:$A$11)*プルダウンリスト!$B$9:$B$11)+SUMPRODUCT(COUNTIF(V20:V25,プルダウンリスト!$C$9:$C$11)*プルダウンリスト!$D$9:$D$11))/6)</f>
        <v>10</v>
      </c>
      <c r="V39" s="116"/>
      <c r="W39" s="115" cm="1">
        <f t="array" ref="W39">IF(W25="","",(SUMPRODUCT(COUNTIF(W20:W25,プルダウンリスト!$A$9:$A$11)*プルダウンリスト!$B$9:$B$11)+SUMPRODUCT(COUNTIF(X20:X25,プルダウンリスト!$C$9:$C$11)*プルダウンリスト!$D$9:$D$11))/6)</f>
        <v>10</v>
      </c>
      <c r="X39" s="117"/>
      <c r="Y39" s="97">
        <f t="shared" ref="Y39" si="91">IF(Y25="","",AVERAGE(Y20:Y25))</f>
        <v>0</v>
      </c>
      <c r="Z39" s="115" cm="1">
        <f t="array" ref="Z39">IF(Z25="","",(SUMPRODUCT(COUNTIF(Z20:Z25,プルダウンリスト!$A$9:$A$11)*プルダウンリスト!$B$9:$B$11)+SUMPRODUCT(COUNTIF(AA20:AA25,プルダウンリスト!$C$9:$C$11)*プルダウンリスト!$D$9:$D$11))/6)</f>
        <v>8</v>
      </c>
      <c r="AA39" s="116"/>
      <c r="AB39" s="115" cm="1">
        <f t="array" ref="AB39">IF(AB25="","",(SUMPRODUCT(COUNTIF(AB20:AB25,プルダウンリスト!$A$9:$A$11)*プルダウンリスト!$B$9:$B$11)+SUMPRODUCT(COUNTIF(AC20:AC25,プルダウンリスト!$C$9:$C$11)*プルダウンリスト!$D$9:$D$11))/6)</f>
        <v>8</v>
      </c>
      <c r="AC39" s="117"/>
      <c r="AD39" s="97">
        <f t="shared" ref="AD39" si="92">IF(AD25="","",AVERAGE(AD20:AD25))</f>
        <v>0</v>
      </c>
      <c r="AE39" s="115" cm="1">
        <f t="array" ref="AE39">IF(AE25="","",(SUMPRODUCT(COUNTIF(AE20:AE25,プルダウンリスト!$A$9:$A$11)*プルダウンリスト!$B$9:$B$11)+SUMPRODUCT(COUNTIF(AF20:AF25,プルダウンリスト!$C$9:$C$11)*プルダウンリスト!$D$9:$D$11))/6)</f>
        <v>8</v>
      </c>
      <c r="AF39" s="116"/>
      <c r="AG39" s="115" cm="1">
        <f t="array" ref="AG39">IF(AG25="","",(SUMPRODUCT(COUNTIF(AG20:AG25,プルダウンリスト!$A$9:$A$11)*プルダウンリスト!$B$9:$B$11)+SUMPRODUCT(COUNTIF(AH20:AH25,プルダウンリスト!$C$9:$C$11)*プルダウンリスト!$D$9:$D$11))/6)</f>
        <v>8</v>
      </c>
      <c r="AH39" s="117"/>
      <c r="AI39" s="97">
        <f t="shared" ref="AI39" si="93">IF(AI25="","",AVERAGE(AI20:AI25))</f>
        <v>0</v>
      </c>
      <c r="AJ39" s="115" cm="1">
        <f t="array" ref="AJ39">IF(AJ25="","",(SUMPRODUCT(COUNTIF(AJ20:AJ25,プルダウンリスト!$A$9:$A$11)*プルダウンリスト!$B$9:$B$11)+SUMPRODUCT(COUNTIF(AK20:AK25,プルダウンリスト!$C$9:$C$11)*プルダウンリスト!$D$9:$D$11))/6)</f>
        <v>8.3333333333333339</v>
      </c>
      <c r="AK39" s="116"/>
      <c r="AL39" s="115" cm="1">
        <f t="array" ref="AL39">IF(AL25="","",(SUMPRODUCT(COUNTIF(AL20:AL25,プルダウンリスト!$A$9:$A$11)*プルダウンリスト!$B$9:$B$11)+SUMPRODUCT(COUNTIF(AM20:AM25,プルダウンリスト!$C$9:$C$11)*プルダウンリスト!$D$9:$D$11))/6)</f>
        <v>8.3333333333333339</v>
      </c>
      <c r="AM39" s="117"/>
      <c r="AN39" s="97">
        <f t="shared" ref="AN39" si="94">IF(AN25="","",AVERAGE(AN20:AN25))</f>
        <v>0</v>
      </c>
      <c r="AO39" s="115" cm="1">
        <f t="array" ref="AO39">IF(AO25="","",(SUMPRODUCT(COUNTIF(AO20:AO25,プルダウンリスト!$A$9:$A$11)*プルダウンリスト!$B$9:$B$11)+SUMPRODUCT(COUNTIF(AP20:AP25,プルダウンリスト!$C$9:$C$11)*プルダウンリスト!$D$9:$D$11))/6)</f>
        <v>7.5</v>
      </c>
      <c r="AP39" s="116"/>
      <c r="AQ39" s="115" cm="1">
        <f t="array" ref="AQ39">IF(AQ25="","",(SUMPRODUCT(COUNTIF(AQ20:AQ25,プルダウンリスト!$A$9:$A$11)*プルダウンリスト!$B$9:$B$11)+SUMPRODUCT(COUNTIF(AR20:AR25,プルダウンリスト!$C$9:$C$11)*プルダウンリスト!$D$9:$D$11))/6)</f>
        <v>7.5</v>
      </c>
      <c r="AR39" s="117"/>
      <c r="AS39" s="97">
        <f t="shared" ref="AS39" si="95">IF(AS25="","",AVERAGE(AS20:AS25))</f>
        <v>0</v>
      </c>
      <c r="AT39" s="115" cm="1">
        <f t="array" ref="AT39">IF(AT25="","",(SUMPRODUCT(COUNTIF(AT20:AT25,プルダウンリスト!$A$9:$A$11)*プルダウンリスト!$B$9:$B$11)+SUMPRODUCT(COUNTIF(AU20:AU25,プルダウンリスト!$C$9:$C$11)*プルダウンリスト!$D$9:$D$11))/6)</f>
        <v>8</v>
      </c>
      <c r="AU39" s="116"/>
      <c r="AV39" s="115" cm="1">
        <f t="array" ref="AV39">IF(AV25="","",(SUMPRODUCT(COUNTIF(AV20:AV25,プルダウンリスト!$A$9:$A$11)*プルダウンリスト!$B$9:$B$11)+SUMPRODUCT(COUNTIF(AW20:AW25,プルダウンリスト!$C$9:$C$11)*プルダウンリスト!$D$9:$D$11))/6)</f>
        <v>8</v>
      </c>
      <c r="AW39" s="117"/>
      <c r="AX39" s="97">
        <f t="shared" ref="AX39" si="96">IF(AX25="","",AVERAGE(AX20:AX25))</f>
        <v>0</v>
      </c>
      <c r="AY39" s="115" cm="1">
        <f t="array" ref="AY39">IF(AY25="","",(SUMPRODUCT(COUNTIF(AY20:AY25,プルダウンリスト!$A$9:$A$11)*プルダウンリスト!$B$9:$B$11)+SUMPRODUCT(COUNTIF(AZ20:AZ25,プルダウンリスト!$C$9:$C$11)*プルダウンリスト!$D$9:$D$11))/6)</f>
        <v>7.166666666666667</v>
      </c>
      <c r="AZ39" s="116"/>
      <c r="BA39" s="115" cm="1">
        <f t="array" ref="BA39">IF(BA25="","",(SUMPRODUCT(COUNTIF(BA20:BA25,プルダウンリスト!$A$9:$A$11)*プルダウンリスト!$B$9:$B$11)+SUMPRODUCT(COUNTIF(BB20:BB25,プルダウンリスト!$C$9:$C$11)*プルダウンリスト!$D$9:$D$11))/6)</f>
        <v>8</v>
      </c>
      <c r="BB39" s="117"/>
      <c r="BC39" s="97">
        <f t="shared" ref="BC39" si="97">IF(BC25="","",AVERAGE(BC20:BC25))</f>
        <v>0.83333333333333337</v>
      </c>
      <c r="BD39" s="115" cm="1">
        <f t="array" ref="BD39">IF(BD25="","",(SUMPRODUCT(COUNTIF(BD20:BD25,プルダウンリスト!$A$9:$A$11)*プルダウンリスト!$B$9:$B$11)+SUMPRODUCT(COUNTIF(BE20:BE25,プルダウンリスト!$C$9:$C$11)*プルダウンリスト!$D$9:$D$11))/6)</f>
        <v>8</v>
      </c>
      <c r="BE39" s="116"/>
      <c r="BF39" s="115" cm="1">
        <f t="array" ref="BF39">IF(BF25="","",(SUMPRODUCT(COUNTIF(BF20:BF25,プルダウンリスト!$A$9:$A$11)*プルダウンリスト!$B$9:$B$11)+SUMPRODUCT(COUNTIF(BG20:BG25,プルダウンリスト!$C$9:$C$11)*プルダウンリスト!$D$9:$D$11))/6)</f>
        <v>8</v>
      </c>
      <c r="BG39" s="117"/>
      <c r="BH39" s="97">
        <f t="shared" ref="BH39" si="98">IF(BH25="","",AVERAGE(BH20:BH25))</f>
        <v>0</v>
      </c>
      <c r="BI39" s="115" cm="1">
        <f t="array" ref="BI39">IF(BI25="","",(SUMPRODUCT(COUNTIF(BI20:BI25,プルダウンリスト!$A$9:$A$11)*プルダウンリスト!$B$9:$B$11)+SUMPRODUCT(COUNTIF(BJ20:BJ25,プルダウンリスト!$C$9:$C$11)*プルダウンリスト!$D$9:$D$11))/6)</f>
        <v>8</v>
      </c>
      <c r="BJ39" s="116"/>
      <c r="BK39" s="115" cm="1">
        <f t="array" ref="BK39">IF(BK25="","",(SUMPRODUCT(COUNTIF(BK20:BK25,プルダウンリスト!$A$9:$A$11)*プルダウンリスト!$B$9:$B$11)+SUMPRODUCT(COUNTIF(BL20:BL25,プルダウンリスト!$C$9:$C$11)*プルダウンリスト!$D$9:$D$11))/6)</f>
        <v>8</v>
      </c>
      <c r="BL39" s="117"/>
      <c r="BM39" s="97">
        <f t="shared" ref="BM39" si="99">IF(BM25="","",AVERAGE(BM20:BM25))</f>
        <v>0</v>
      </c>
      <c r="BN39" s="115" t="str" cm="1">
        <f t="array" ref="BN39">IF(BN25="","",(SUMPRODUCT(COUNTIF(BN20:BN25,プルダウンリスト!$A$9:$A$11)*プルダウンリスト!$B$9:$B$11)+SUMPRODUCT(COUNTIF(BO20:BO25,プルダウンリスト!$C$9:$C$11)*プルダウンリスト!$D$9:$D$11))/6)</f>
        <v/>
      </c>
      <c r="BO39" s="116"/>
      <c r="BP39" s="115" t="str" cm="1">
        <f t="array" ref="BP39">IF(BP25="","",(SUMPRODUCT(COUNTIF(BP20:BP25,プルダウンリスト!$A$9:$A$11)*プルダウンリスト!$B$9:$B$11)+SUMPRODUCT(COUNTIF(BQ20:BQ25,プルダウンリスト!$C$9:$C$11)*プルダウンリスト!$D$9:$D$11))/6)</f>
        <v/>
      </c>
      <c r="BQ39" s="117"/>
      <c r="BR39" s="97" t="str">
        <f t="shared" ref="BR39" si="100">IF(BR25="","",AVERAGE(BR20:BR25))</f>
        <v/>
      </c>
      <c r="BS39" s="115" t="str" cm="1">
        <f t="array" ref="BS39">IF(BS25="","",(SUMPRODUCT(COUNTIF(BS20:BS25,プルダウンリスト!$A$9:$A$11)*プルダウンリスト!$B$9:$B$11)+SUMPRODUCT(COUNTIF(BT20:BT25,プルダウンリスト!$C$9:$C$11)*プルダウンリスト!$D$9:$D$11))/6)</f>
        <v/>
      </c>
      <c r="BT39" s="116"/>
      <c r="BU39" s="115" t="str" cm="1">
        <f t="array" ref="BU39">IF(BU25="","",(SUMPRODUCT(COUNTIF(BU20:BU25,プルダウンリスト!$A$9:$A$11)*プルダウンリスト!$B$9:$B$11)+SUMPRODUCT(COUNTIF(BV20:BV25,プルダウンリスト!$C$9:$C$11)*プルダウンリスト!$D$9:$D$11))/6)</f>
        <v/>
      </c>
      <c r="BV39" s="117"/>
      <c r="BW39" s="97" t="str">
        <f t="shared" ref="BW39" si="101">IF(BW25="","",AVERAGE(BW20:BW25))</f>
        <v/>
      </c>
      <c r="BX39" s="115" t="str" cm="1">
        <f t="array" ref="BX39">IF(BX25="","",(SUMPRODUCT(COUNTIF(BX20:BX25,プルダウンリスト!$A$9:$A$11)*プルダウンリスト!$B$9:$B$11)+SUMPRODUCT(COUNTIF(BY20:BY25,プルダウンリスト!$C$9:$C$11)*プルダウンリスト!$D$9:$D$11))/6)</f>
        <v/>
      </c>
      <c r="BY39" s="116"/>
      <c r="BZ39" s="115" t="str" cm="1">
        <f t="array" ref="BZ39">IF(BZ25="","",(SUMPRODUCT(COUNTIF(BZ20:BZ25,プルダウンリスト!$A$9:$A$11)*プルダウンリスト!$B$9:$B$11)+SUMPRODUCT(COUNTIF(CA20:CA25,プルダウンリスト!$C$9:$C$11)*プルダウンリスト!$D$9:$D$11))/6)</f>
        <v/>
      </c>
      <c r="CA39" s="117"/>
      <c r="CB39" s="97" t="str">
        <f t="shared" ref="CB39" si="102">IF(CB25="","",AVERAGE(CB20:CB25))</f>
        <v/>
      </c>
      <c r="CC39" s="115" t="str" cm="1">
        <f t="array" ref="CC39">IF(CC25="","",(SUMPRODUCT(COUNTIF(CC20:CC25,プルダウンリスト!$A$9:$A$11)*プルダウンリスト!$B$9:$B$11)+SUMPRODUCT(COUNTIF(CD20:CD25,プルダウンリスト!$C$9:$C$11)*プルダウンリスト!$D$9:$D$11))/6)</f>
        <v/>
      </c>
      <c r="CD39" s="116"/>
      <c r="CE39" s="115" t="str" cm="1">
        <f t="array" ref="CE39">IF(CE25="","",(SUMPRODUCT(COUNTIF(CE20:CE25,プルダウンリスト!$A$9:$A$11)*プルダウンリスト!$B$9:$B$11)+SUMPRODUCT(COUNTIF(CF20:CF25,プルダウンリスト!$C$9:$C$11)*プルダウンリスト!$D$9:$D$11))/6)</f>
        <v/>
      </c>
      <c r="CF39" s="117"/>
      <c r="CG39" s="97" t="str">
        <f t="shared" ref="CG39" si="103">IF(CG25="","",AVERAGE(CG20:CG25))</f>
        <v/>
      </c>
      <c r="CH39" s="115" t="str" cm="1">
        <f t="array" ref="CH39">IF(CH25="","",(SUMPRODUCT(COUNTIF(CH20:CH25,プルダウンリスト!$A$9:$A$11)*プルダウンリスト!$B$9:$B$11)+SUMPRODUCT(COUNTIF(CI20:CI25,プルダウンリスト!$C$9:$C$11)*プルダウンリスト!$D$9:$D$11))/6)</f>
        <v/>
      </c>
      <c r="CI39" s="116"/>
      <c r="CJ39" s="115" t="str" cm="1">
        <f t="array" ref="CJ39">IF(CJ25="","",(SUMPRODUCT(COUNTIF(CJ20:CJ25,プルダウンリスト!$A$9:$A$11)*プルダウンリスト!$B$9:$B$11)+SUMPRODUCT(COUNTIF(CK20:CK25,プルダウンリスト!$C$9:$C$11)*プルダウンリスト!$D$9:$D$11))/6)</f>
        <v/>
      </c>
      <c r="CK39" s="117"/>
      <c r="CL39" s="97" t="str">
        <f t="shared" ref="CL39" si="104">IF(CL25="","",AVERAGE(CL20:CL25))</f>
        <v/>
      </c>
      <c r="CM39" s="115" t="str" cm="1">
        <f t="array" ref="CM39">IF(CM25="","",(SUMPRODUCT(COUNTIF(CM20:CM25,プルダウンリスト!$A$9:$A$11)*プルダウンリスト!$B$9:$B$11)+SUMPRODUCT(COUNTIF(CN20:CN25,プルダウンリスト!$C$9:$C$11)*プルダウンリスト!$D$9:$D$11))/6)</f>
        <v/>
      </c>
      <c r="CN39" s="116"/>
      <c r="CO39" s="115" t="str" cm="1">
        <f t="array" ref="CO39">IF(CO25="","",(SUMPRODUCT(COUNTIF(CO20:CO25,プルダウンリスト!$A$9:$A$11)*プルダウンリスト!$B$9:$B$11)+SUMPRODUCT(COUNTIF(CP20:CP25,プルダウンリスト!$C$9:$C$11)*プルダウンリスト!$D$9:$D$11))/6)</f>
        <v/>
      </c>
      <c r="CP39" s="117"/>
      <c r="CQ39" s="97" t="str">
        <f t="shared" ref="CQ39" si="105">IF(CQ25="","",AVERAGE(CQ20:CQ25))</f>
        <v/>
      </c>
      <c r="CR39" s="115" t="str" cm="1">
        <f t="array" ref="CR39">IF(CR25="","",(SUMPRODUCT(COUNTIF(CR20:CR25,プルダウンリスト!$A$9:$A$11)*プルダウンリスト!$B$9:$B$11)+SUMPRODUCT(COUNTIF(CS20:CS25,プルダウンリスト!$C$9:$C$11)*プルダウンリスト!$D$9:$D$11))/6)</f>
        <v/>
      </c>
      <c r="CS39" s="116"/>
      <c r="CT39" s="115" t="str" cm="1">
        <f t="array" ref="CT39">IF(CT25="","",(SUMPRODUCT(COUNTIF(CT20:CT25,プルダウンリスト!$A$9:$A$11)*プルダウンリスト!$B$9:$B$11)+SUMPRODUCT(COUNTIF(CU20:CU25,プルダウンリスト!$C$9:$C$11)*プルダウンリスト!$D$9:$D$11))/6)</f>
        <v/>
      </c>
      <c r="CU39" s="117"/>
      <c r="CV39" s="97" t="str">
        <f t="shared" ref="CV39" si="106">IF(CV25="","",AVERAGE(CV20:CV25))</f>
        <v/>
      </c>
      <c r="CW39" s="115" t="str" cm="1">
        <f t="array" ref="CW39">IF(CW25="","",(SUMPRODUCT(COUNTIF(CW20:CW25,プルダウンリスト!$A$9:$A$11)*プルダウンリスト!$B$9:$B$11)+SUMPRODUCT(COUNTIF(CX20:CX25,プルダウンリスト!$C$9:$C$11)*プルダウンリスト!$D$9:$D$11))/6)</f>
        <v/>
      </c>
      <c r="CX39" s="116"/>
      <c r="CY39" s="115" t="str" cm="1">
        <f t="array" ref="CY39">IF(CY25="","",(SUMPRODUCT(COUNTIF(CY20:CY25,プルダウンリスト!$A$9:$A$11)*プルダウンリスト!$B$9:$B$11)+SUMPRODUCT(COUNTIF(CZ20:CZ25,プルダウンリスト!$C$9:$C$11)*プルダウンリスト!$D$9:$D$11))/6)</f>
        <v/>
      </c>
      <c r="CZ39" s="117"/>
      <c r="DA39" s="97" t="str">
        <f t="shared" ref="DA39" si="107">IF(DA25="","",AVERAGE(DA20:DA25))</f>
        <v/>
      </c>
      <c r="DB39" s="115" t="str" cm="1">
        <f t="array" ref="DB39">IF(DB25="","",(SUMPRODUCT(COUNTIF(DB20:DB25,プルダウンリスト!$A$9:$A$11)*プルダウンリスト!$B$9:$B$11)+SUMPRODUCT(COUNTIF(DC20:DC25,プルダウンリスト!$C$9:$C$11)*プルダウンリスト!$D$9:$D$11))/6)</f>
        <v/>
      </c>
      <c r="DC39" s="116"/>
      <c r="DD39" s="115" t="str" cm="1">
        <f t="array" ref="DD39">IF(DD25="","",(SUMPRODUCT(COUNTIF(DD20:DD25,プルダウンリスト!$A$9:$A$11)*プルダウンリスト!$B$9:$B$11)+SUMPRODUCT(COUNTIF(DE20:DE25,プルダウンリスト!$C$9:$C$11)*プルダウンリスト!$D$9:$D$11))/6)</f>
        <v/>
      </c>
      <c r="DE39" s="117"/>
      <c r="DF39" s="97" t="str">
        <f t="shared" ref="DF39" si="108">IF(DF25="","",AVERAGE(DF20:DF25))</f>
        <v/>
      </c>
      <c r="DG39" s="115" t="str" cm="1">
        <f t="array" ref="DG39">IF(DG25="","",(SUMPRODUCT(COUNTIF(DG20:DG25,プルダウンリスト!$A$9:$A$11)*プルダウンリスト!$B$9:$B$11)+SUMPRODUCT(COUNTIF(DH20:DH25,プルダウンリスト!$C$9:$C$11)*プルダウンリスト!$D$9:$D$11))/6)</f>
        <v/>
      </c>
      <c r="DH39" s="116"/>
      <c r="DI39" s="115" t="str" cm="1">
        <f t="array" ref="DI39">IF(DI25="","",(SUMPRODUCT(COUNTIF(DI20:DI25,プルダウンリスト!$A$9:$A$11)*プルダウンリスト!$B$9:$B$11)+SUMPRODUCT(COUNTIF(DJ20:DJ25,プルダウンリスト!$C$9:$C$11)*プルダウンリスト!$D$9:$D$11))/6)</f>
        <v/>
      </c>
      <c r="DJ39" s="117"/>
      <c r="DK39" s="97" t="str">
        <f t="shared" ref="DK39" si="109">IF(DK25="","",AVERAGE(DK20:DK25))</f>
        <v/>
      </c>
      <c r="DL39" s="115" t="str" cm="1">
        <f t="array" ref="DL39">IF(DL25="","",(SUMPRODUCT(COUNTIF(DL20:DL25,プルダウンリスト!$A$9:$A$11)*プルダウンリスト!$B$9:$B$11)+SUMPRODUCT(COUNTIF(DM20:DM25,プルダウンリスト!$C$9:$C$11)*プルダウンリスト!$D$9:$D$11))/6)</f>
        <v/>
      </c>
      <c r="DM39" s="116"/>
      <c r="DN39" s="115" t="str" cm="1">
        <f t="array" ref="DN39">IF(DN25="","",(SUMPRODUCT(COUNTIF(DN20:DN25,プルダウンリスト!$A$9:$A$11)*プルダウンリスト!$B$9:$B$11)+SUMPRODUCT(COUNTIF(DO20:DO25,プルダウンリスト!$C$9:$C$11)*プルダウンリスト!$D$9:$D$11))/6)</f>
        <v/>
      </c>
      <c r="DO39" s="117"/>
      <c r="DP39" s="97" t="str">
        <f t="shared" ref="DP39" si="110">IF(DP25="","",AVERAGE(DP20:DP25))</f>
        <v/>
      </c>
    </row>
    <row r="40" spans="1:125" ht="27" hidden="1" customHeight="1" x14ac:dyDescent="0.2">
      <c r="A40" s="144"/>
      <c r="B40" s="140" t="s">
        <v>61</v>
      </c>
      <c r="C40" s="77" t="s">
        <v>3</v>
      </c>
      <c r="D40" s="142" t="s">
        <v>80</v>
      </c>
      <c r="E40" s="143"/>
      <c r="F40" s="113" cm="1">
        <f t="array" ref="F40">IF(F30="","",(SUMPRODUCT(COUNTIF(F26:F30,プルダウンリスト!$A$9:$A$11)*プルダウンリスト!$B$9:$B$11)+SUMPRODUCT(COUNTIF(G26:G30,プルダウンリスト!$C$9:$C$11)*プルダウンリスト!$D$9:$D$11))/5)</f>
        <v>12</v>
      </c>
      <c r="G40" s="118"/>
      <c r="H40" s="113" cm="1">
        <f t="array" ref="H40">IF(H30="","",(SUMPRODUCT(COUNTIF(H26:H30,プルダウンリスト!$A$9:$A$11)*プルダウンリスト!$B$9:$B$11)+SUMPRODUCT(COUNTIF(I26:I30,プルダウンリスト!$C$9:$C$11)*プルダウンリスト!$D$9:$D$11))/5)</f>
        <v>12</v>
      </c>
      <c r="I40" s="114"/>
      <c r="J40" s="98">
        <f>IF(J30="","",AVERAGE(J26:J30))</f>
        <v>0</v>
      </c>
      <c r="K40" s="113" cm="1">
        <f t="array" ref="K40">IF(K30="","",(SUMPRODUCT(COUNTIF(K26:K30,プルダウンリスト!$A$9:$A$11)*プルダウンリスト!$B$9:$B$11)+SUMPRODUCT(COUNTIF(L26:L30,プルダウンリスト!$C$9:$C$11)*プルダウンリスト!$D$9:$D$11))/5)</f>
        <v>8</v>
      </c>
      <c r="L40" s="118"/>
      <c r="M40" s="113" cm="1">
        <f t="array" ref="M40">IF(M30="","",(SUMPRODUCT(COUNTIF(M26:M30,プルダウンリスト!$A$9:$A$11)*プルダウンリスト!$B$9:$B$11)+SUMPRODUCT(COUNTIF(N26:N30,プルダウンリスト!$C$9:$C$11)*プルダウンリスト!$D$9:$D$11))/5)</f>
        <v>8</v>
      </c>
      <c r="N40" s="114"/>
      <c r="O40" s="98">
        <f t="shared" ref="O40" si="111">IF(O30="","",AVERAGE(O26:O30))</f>
        <v>0</v>
      </c>
      <c r="P40" s="113" cm="1">
        <f t="array" ref="P40">IF(P30="","",(SUMPRODUCT(COUNTIF(P26:P30,プルダウンリスト!$A$9:$A$11)*プルダウンリスト!$B$9:$B$11)+SUMPRODUCT(COUNTIF(Q26:Q30,プルダウンリスト!$C$9:$C$11)*プルダウンリスト!$D$9:$D$11))/5)</f>
        <v>7</v>
      </c>
      <c r="Q40" s="118"/>
      <c r="R40" s="113" cm="1">
        <f t="array" ref="R40">IF(R30="","",(SUMPRODUCT(COUNTIF(R26:R30,プルダウンリスト!$A$9:$A$11)*プルダウンリスト!$B$9:$B$11)+SUMPRODUCT(COUNTIF(S26:S30,プルダウンリスト!$C$9:$C$11)*プルダウンリスト!$D$9:$D$11))/5)</f>
        <v>6.6</v>
      </c>
      <c r="S40" s="114"/>
      <c r="T40" s="98">
        <f t="shared" ref="T40" si="112">IF(T30="","",AVERAGE(T26:T30))</f>
        <v>-0.4</v>
      </c>
      <c r="U40" s="113" cm="1">
        <f t="array" ref="U40">IF(U30="","",(SUMPRODUCT(COUNTIF(U26:U30,プルダウンリスト!$A$9:$A$11)*プルダウンリスト!$B$9:$B$11)+SUMPRODUCT(COUNTIF(V26:V30,プルダウンリスト!$C$9:$C$11)*プルダウンリスト!$D$9:$D$11))/5)</f>
        <v>7.6</v>
      </c>
      <c r="V40" s="118"/>
      <c r="W40" s="113" cm="1">
        <f t="array" ref="W40">IF(W30="","",(SUMPRODUCT(COUNTIF(W26:W30,プルダウンリスト!$A$9:$A$11)*プルダウンリスト!$B$9:$B$11)+SUMPRODUCT(COUNTIF(X26:X30,プルダウンリスト!$C$9:$C$11)*プルダウンリスト!$D$9:$D$11))/5)</f>
        <v>7.6</v>
      </c>
      <c r="X40" s="114"/>
      <c r="Y40" s="98">
        <f t="shared" ref="Y40" si="113">IF(Y30="","",AVERAGE(Y26:Y30))</f>
        <v>0</v>
      </c>
      <c r="Z40" s="113" cm="1">
        <f t="array" ref="Z40">IF(Z30="","",(SUMPRODUCT(COUNTIF(Z26:Z30,プルダウンリスト!$A$9:$A$11)*プルダウンリスト!$B$9:$B$11)+SUMPRODUCT(COUNTIF(AA26:AA30,プルダウンリスト!$C$9:$C$11)*プルダウンリスト!$D$9:$D$11))/5)</f>
        <v>6</v>
      </c>
      <c r="AA40" s="118"/>
      <c r="AB40" s="113" cm="1">
        <f t="array" ref="AB40">IF(AB30="","",(SUMPRODUCT(COUNTIF(AB26:AB30,プルダウンリスト!$A$9:$A$11)*プルダウンリスト!$B$9:$B$11)+SUMPRODUCT(COUNTIF(AC26:AC30,プルダウンリスト!$C$9:$C$11)*プルダウンリスト!$D$9:$D$11))/5)</f>
        <v>6</v>
      </c>
      <c r="AC40" s="114"/>
      <c r="AD40" s="98">
        <f t="shared" ref="AD40" si="114">IF(AD30="","",AVERAGE(AD26:AD30))</f>
        <v>0</v>
      </c>
      <c r="AE40" s="113" cm="1">
        <f t="array" ref="AE40">IF(AE30="","",(SUMPRODUCT(COUNTIF(AE26:AE30,プルダウンリスト!$A$9:$A$11)*プルダウンリスト!$B$9:$B$11)+SUMPRODUCT(COUNTIF(AF26:AF30,プルダウンリスト!$C$9:$C$11)*プルダウンリスト!$D$9:$D$11))/5)</f>
        <v>6.6</v>
      </c>
      <c r="AF40" s="118"/>
      <c r="AG40" s="113" cm="1">
        <f t="array" ref="AG40">IF(AG30="","",(SUMPRODUCT(COUNTIF(AG26:AG30,プルダウンリスト!$A$9:$A$11)*プルダウンリスト!$B$9:$B$11)+SUMPRODUCT(COUNTIF(AH26:AH30,プルダウンリスト!$C$9:$C$11)*プルダウンリスト!$D$9:$D$11))/5)</f>
        <v>6.6</v>
      </c>
      <c r="AH40" s="114"/>
      <c r="AI40" s="98">
        <f t="shared" ref="AI40" si="115">IF(AI30="","",AVERAGE(AI26:AI30))</f>
        <v>0</v>
      </c>
      <c r="AJ40" s="113" cm="1">
        <f t="array" ref="AJ40">IF(AJ30="","",(SUMPRODUCT(COUNTIF(AJ26:AJ30,プルダウンリスト!$A$9:$A$11)*プルダウンリスト!$B$9:$B$11)+SUMPRODUCT(COUNTIF(AK26:AK30,プルダウンリスト!$C$9:$C$11)*プルダウンリスト!$D$9:$D$11))/5)</f>
        <v>8</v>
      </c>
      <c r="AK40" s="118"/>
      <c r="AL40" s="113" cm="1">
        <f t="array" ref="AL40">IF(AL30="","",(SUMPRODUCT(COUNTIF(AL26:AL30,プルダウンリスト!$A$9:$A$11)*プルダウンリスト!$B$9:$B$11)+SUMPRODUCT(COUNTIF(AM26:AM30,プルダウンリスト!$C$9:$C$11)*プルダウンリスト!$D$9:$D$11))/5)</f>
        <v>7.6</v>
      </c>
      <c r="AM40" s="114"/>
      <c r="AN40" s="98">
        <f t="shared" ref="AN40" si="116">IF(AN30="","",AVERAGE(AN26:AN30))</f>
        <v>-0.4</v>
      </c>
      <c r="AO40" s="113" cm="1">
        <f t="array" ref="AO40">IF(AO30="","",(SUMPRODUCT(COUNTIF(AO26:AO30,プルダウンリスト!$A$9:$A$11)*プルダウンリスト!$B$9:$B$11)+SUMPRODUCT(COUNTIF(AP26:AP30,プルダウンリスト!$C$9:$C$11)*プルダウンリスト!$D$9:$D$11))/5)</f>
        <v>11</v>
      </c>
      <c r="AP40" s="118"/>
      <c r="AQ40" s="113" cm="1">
        <f t="array" ref="AQ40">IF(AQ30="","",(SUMPRODUCT(COUNTIF(AQ26:AQ30,プルダウンリスト!$A$9:$A$11)*プルダウンリスト!$B$9:$B$11)+SUMPRODUCT(COUNTIF(AR26:AR30,プルダウンリスト!$C$9:$C$11)*プルダウンリスト!$D$9:$D$11))/5)</f>
        <v>10.6</v>
      </c>
      <c r="AR40" s="114"/>
      <c r="AS40" s="98">
        <f t="shared" ref="AS40" si="117">IF(AS30="","",AVERAGE(AS26:AS30))</f>
        <v>-0.4</v>
      </c>
      <c r="AT40" s="113" cm="1">
        <f t="array" ref="AT40">IF(AT30="","",(SUMPRODUCT(COUNTIF(AT26:AT30,プルダウンリスト!$A$9:$A$11)*プルダウンリスト!$B$9:$B$11)+SUMPRODUCT(COUNTIF(AU26:AU30,プルダウンリスト!$C$9:$C$11)*プルダウンリスト!$D$9:$D$11))/5)</f>
        <v>9.6</v>
      </c>
      <c r="AU40" s="118"/>
      <c r="AV40" s="113" cm="1">
        <f t="array" ref="AV40">IF(AV30="","",(SUMPRODUCT(COUNTIF(AV26:AV30,プルダウンリスト!$A$9:$A$11)*プルダウンリスト!$B$9:$B$11)+SUMPRODUCT(COUNTIF(AW26:AW30,プルダウンリスト!$C$9:$C$11)*プルダウンリスト!$D$9:$D$11))/5)</f>
        <v>9.6</v>
      </c>
      <c r="AW40" s="114"/>
      <c r="AX40" s="98">
        <f t="shared" ref="AX40" si="118">IF(AX30="","",AVERAGE(AX26:AX30))</f>
        <v>0</v>
      </c>
      <c r="AY40" s="113" cm="1">
        <f t="array" ref="AY40">IF(AY30="","",(SUMPRODUCT(COUNTIF(AY26:AY30,プルダウンリスト!$A$9:$A$11)*プルダウンリスト!$B$9:$B$11)+SUMPRODUCT(COUNTIF(AZ26:AZ30,プルダウンリスト!$C$9:$C$11)*プルダウンリスト!$D$9:$D$11))/5)</f>
        <v>9</v>
      </c>
      <c r="AZ40" s="118"/>
      <c r="BA40" s="113" cm="1">
        <f t="array" ref="BA40">IF(BA30="","",(SUMPRODUCT(COUNTIF(BA26:BA30,プルダウンリスト!$A$9:$A$11)*プルダウンリスト!$B$9:$B$11)+SUMPRODUCT(COUNTIF(BB26:BB30,プルダウンリスト!$C$9:$C$11)*プルダウンリスト!$D$9:$D$11))/5)</f>
        <v>9</v>
      </c>
      <c r="BB40" s="114"/>
      <c r="BC40" s="98">
        <f t="shared" ref="BC40" si="119">IF(BC30="","",AVERAGE(BC26:BC30))</f>
        <v>0</v>
      </c>
      <c r="BD40" s="113" cm="1">
        <f t="array" ref="BD40">IF(BD30="","",(SUMPRODUCT(COUNTIF(BD26:BD30,プルダウンリスト!$A$9:$A$11)*プルダウンリスト!$B$9:$B$11)+SUMPRODUCT(COUNTIF(BE26:BE30,プルダウンリスト!$C$9:$C$11)*プルダウンリスト!$D$9:$D$11))/5)</f>
        <v>7</v>
      </c>
      <c r="BE40" s="118"/>
      <c r="BF40" s="113" cm="1">
        <f t="array" ref="BF40">IF(BF30="","",(SUMPRODUCT(COUNTIF(BF26:BF30,プルダウンリスト!$A$9:$A$11)*プルダウンリスト!$B$9:$B$11)+SUMPRODUCT(COUNTIF(BG26:BG30,プルダウンリスト!$C$9:$C$11)*プルダウンリスト!$D$9:$D$11))/5)</f>
        <v>7</v>
      </c>
      <c r="BG40" s="114"/>
      <c r="BH40" s="98">
        <f t="shared" ref="BH40" si="120">IF(BH30="","",AVERAGE(BH26:BH30))</f>
        <v>0</v>
      </c>
      <c r="BI40" s="113" cm="1">
        <f t="array" ref="BI40">IF(BI30="","",(SUMPRODUCT(COUNTIF(BI26:BI30,プルダウンリスト!$A$9:$A$11)*プルダウンリスト!$B$9:$B$11)+SUMPRODUCT(COUNTIF(BJ26:BJ30,プルダウンリスト!$C$9:$C$11)*プルダウンリスト!$D$9:$D$11))/5)</f>
        <v>7</v>
      </c>
      <c r="BJ40" s="118"/>
      <c r="BK40" s="113" cm="1">
        <f t="array" ref="BK40">IF(BK30="","",(SUMPRODUCT(COUNTIF(BK26:BK30,プルダウンリスト!$A$9:$A$11)*プルダウンリスト!$B$9:$B$11)+SUMPRODUCT(COUNTIF(BL26:BL30,プルダウンリスト!$C$9:$C$11)*プルダウンリスト!$D$9:$D$11))/5)</f>
        <v>7</v>
      </c>
      <c r="BL40" s="114"/>
      <c r="BM40" s="98">
        <f t="shared" ref="BM40" si="121">IF(BM30="","",AVERAGE(BM26:BM30))</f>
        <v>0</v>
      </c>
      <c r="BN40" s="113" t="str" cm="1">
        <f t="array" ref="BN40">IF(BN30="","",(SUMPRODUCT(COUNTIF(BN26:BN30,プルダウンリスト!$A$9:$A$11)*プルダウンリスト!$B$9:$B$11)+SUMPRODUCT(COUNTIF(BO26:BO30,プルダウンリスト!$C$9:$C$11)*プルダウンリスト!$D$9:$D$11))/5)</f>
        <v/>
      </c>
      <c r="BO40" s="118"/>
      <c r="BP40" s="113" t="str" cm="1">
        <f t="array" ref="BP40">IF(BP30="","",(SUMPRODUCT(COUNTIF(BP26:BP30,プルダウンリスト!$A$9:$A$11)*プルダウンリスト!$B$9:$B$11)+SUMPRODUCT(COUNTIF(BQ26:BQ30,プルダウンリスト!$C$9:$C$11)*プルダウンリスト!$D$9:$D$11))/5)</f>
        <v/>
      </c>
      <c r="BQ40" s="114"/>
      <c r="BR40" s="98" t="str">
        <f t="shared" ref="BR40" si="122">IF(BR30="","",AVERAGE(BR26:BR30))</f>
        <v/>
      </c>
      <c r="BS40" s="113" t="str" cm="1">
        <f t="array" ref="BS40">IF(BS30="","",(SUMPRODUCT(COUNTIF(BS26:BS30,プルダウンリスト!$A$9:$A$11)*プルダウンリスト!$B$9:$B$11)+SUMPRODUCT(COUNTIF(BT26:BT30,プルダウンリスト!$C$9:$C$11)*プルダウンリスト!$D$9:$D$11))/5)</f>
        <v/>
      </c>
      <c r="BT40" s="118"/>
      <c r="BU40" s="113" t="str" cm="1">
        <f t="array" ref="BU40">IF(BU30="","",(SUMPRODUCT(COUNTIF(BU26:BU30,プルダウンリスト!$A$9:$A$11)*プルダウンリスト!$B$9:$B$11)+SUMPRODUCT(COUNTIF(BV26:BV30,プルダウンリスト!$C$9:$C$11)*プルダウンリスト!$D$9:$D$11))/5)</f>
        <v/>
      </c>
      <c r="BV40" s="114"/>
      <c r="BW40" s="98" t="str">
        <f t="shared" ref="BW40" si="123">IF(BW30="","",AVERAGE(BW26:BW30))</f>
        <v/>
      </c>
      <c r="BX40" s="113" t="str" cm="1">
        <f t="array" ref="BX40">IF(BX30="","",(SUMPRODUCT(COUNTIF(BX26:BX30,プルダウンリスト!$A$9:$A$11)*プルダウンリスト!$B$9:$B$11)+SUMPRODUCT(COUNTIF(BY26:BY30,プルダウンリスト!$C$9:$C$11)*プルダウンリスト!$D$9:$D$11))/5)</f>
        <v/>
      </c>
      <c r="BY40" s="118"/>
      <c r="BZ40" s="113" t="str" cm="1">
        <f t="array" ref="BZ40">IF(BZ30="","",(SUMPRODUCT(COUNTIF(BZ26:BZ30,プルダウンリスト!$A$9:$A$11)*プルダウンリスト!$B$9:$B$11)+SUMPRODUCT(COUNTIF(CA26:CA30,プルダウンリスト!$C$9:$C$11)*プルダウンリスト!$D$9:$D$11))/5)</f>
        <v/>
      </c>
      <c r="CA40" s="114"/>
      <c r="CB40" s="98" t="str">
        <f t="shared" ref="CB40" si="124">IF(CB30="","",AVERAGE(CB26:CB30))</f>
        <v/>
      </c>
      <c r="CC40" s="113" t="str" cm="1">
        <f t="array" ref="CC40">IF(CC30="","",(SUMPRODUCT(COUNTIF(CC26:CC30,プルダウンリスト!$A$9:$A$11)*プルダウンリスト!$B$9:$B$11)+SUMPRODUCT(COUNTIF(CD26:CD30,プルダウンリスト!$C$9:$C$11)*プルダウンリスト!$D$9:$D$11))/5)</f>
        <v/>
      </c>
      <c r="CD40" s="118"/>
      <c r="CE40" s="113" t="str" cm="1">
        <f t="array" ref="CE40">IF(CE30="","",(SUMPRODUCT(COUNTIF(CE26:CE30,プルダウンリスト!$A$9:$A$11)*プルダウンリスト!$B$9:$B$11)+SUMPRODUCT(COUNTIF(CF26:CF30,プルダウンリスト!$C$9:$C$11)*プルダウンリスト!$D$9:$D$11))/5)</f>
        <v/>
      </c>
      <c r="CF40" s="114"/>
      <c r="CG40" s="98" t="str">
        <f t="shared" ref="CG40" si="125">IF(CG30="","",AVERAGE(CG26:CG30))</f>
        <v/>
      </c>
      <c r="CH40" s="113" t="str" cm="1">
        <f t="array" ref="CH40">IF(CH30="","",(SUMPRODUCT(COUNTIF(CH26:CH30,プルダウンリスト!$A$9:$A$11)*プルダウンリスト!$B$9:$B$11)+SUMPRODUCT(COUNTIF(CI26:CI30,プルダウンリスト!$C$9:$C$11)*プルダウンリスト!$D$9:$D$11))/5)</f>
        <v/>
      </c>
      <c r="CI40" s="118"/>
      <c r="CJ40" s="113" t="str" cm="1">
        <f t="array" ref="CJ40">IF(CJ30="","",(SUMPRODUCT(COUNTIF(CJ26:CJ30,プルダウンリスト!$A$9:$A$11)*プルダウンリスト!$B$9:$B$11)+SUMPRODUCT(COUNTIF(CK26:CK30,プルダウンリスト!$C$9:$C$11)*プルダウンリスト!$D$9:$D$11))/5)</f>
        <v/>
      </c>
      <c r="CK40" s="114"/>
      <c r="CL40" s="98" t="str">
        <f t="shared" ref="CL40" si="126">IF(CL30="","",AVERAGE(CL26:CL30))</f>
        <v/>
      </c>
      <c r="CM40" s="113" t="str" cm="1">
        <f t="array" ref="CM40">IF(CM30="","",(SUMPRODUCT(COUNTIF(CM26:CM30,プルダウンリスト!$A$9:$A$11)*プルダウンリスト!$B$9:$B$11)+SUMPRODUCT(COUNTIF(CN26:CN30,プルダウンリスト!$C$9:$C$11)*プルダウンリスト!$D$9:$D$11))/5)</f>
        <v/>
      </c>
      <c r="CN40" s="118"/>
      <c r="CO40" s="113" t="str" cm="1">
        <f t="array" ref="CO40">IF(CO30="","",(SUMPRODUCT(COUNTIF(CO26:CO30,プルダウンリスト!$A$9:$A$11)*プルダウンリスト!$B$9:$B$11)+SUMPRODUCT(COUNTIF(CP26:CP30,プルダウンリスト!$C$9:$C$11)*プルダウンリスト!$D$9:$D$11))/5)</f>
        <v/>
      </c>
      <c r="CP40" s="114"/>
      <c r="CQ40" s="98" t="str">
        <f t="shared" ref="CQ40" si="127">IF(CQ30="","",AVERAGE(CQ26:CQ30))</f>
        <v/>
      </c>
      <c r="CR40" s="113" t="str" cm="1">
        <f t="array" ref="CR40">IF(CR30="","",(SUMPRODUCT(COUNTIF(CR26:CR30,プルダウンリスト!$A$9:$A$11)*プルダウンリスト!$B$9:$B$11)+SUMPRODUCT(COUNTIF(CS26:CS30,プルダウンリスト!$C$9:$C$11)*プルダウンリスト!$D$9:$D$11))/5)</f>
        <v/>
      </c>
      <c r="CS40" s="118"/>
      <c r="CT40" s="113" t="str" cm="1">
        <f t="array" ref="CT40">IF(CT30="","",(SUMPRODUCT(COUNTIF(CT26:CT30,プルダウンリスト!$A$9:$A$11)*プルダウンリスト!$B$9:$B$11)+SUMPRODUCT(COUNTIF(CU26:CU30,プルダウンリスト!$C$9:$C$11)*プルダウンリスト!$D$9:$D$11))/5)</f>
        <v/>
      </c>
      <c r="CU40" s="114"/>
      <c r="CV40" s="98" t="str">
        <f t="shared" ref="CV40" si="128">IF(CV30="","",AVERAGE(CV26:CV30))</f>
        <v/>
      </c>
      <c r="CW40" s="113" t="str" cm="1">
        <f t="array" ref="CW40">IF(CW30="","",(SUMPRODUCT(COUNTIF(CW26:CW30,プルダウンリスト!$A$9:$A$11)*プルダウンリスト!$B$9:$B$11)+SUMPRODUCT(COUNTIF(CX26:CX30,プルダウンリスト!$C$9:$C$11)*プルダウンリスト!$D$9:$D$11))/5)</f>
        <v/>
      </c>
      <c r="CX40" s="118"/>
      <c r="CY40" s="113" t="str" cm="1">
        <f t="array" ref="CY40">IF(CY30="","",(SUMPRODUCT(COUNTIF(CY26:CY30,プルダウンリスト!$A$9:$A$11)*プルダウンリスト!$B$9:$B$11)+SUMPRODUCT(COUNTIF(CZ26:CZ30,プルダウンリスト!$C$9:$C$11)*プルダウンリスト!$D$9:$D$11))/5)</f>
        <v/>
      </c>
      <c r="CZ40" s="114"/>
      <c r="DA40" s="98" t="str">
        <f t="shared" ref="DA40" si="129">IF(DA30="","",AVERAGE(DA26:DA30))</f>
        <v/>
      </c>
      <c r="DB40" s="113" t="str" cm="1">
        <f t="array" ref="DB40">IF(DB30="","",(SUMPRODUCT(COUNTIF(DB26:DB30,プルダウンリスト!$A$9:$A$11)*プルダウンリスト!$B$9:$B$11)+SUMPRODUCT(COUNTIF(DC26:DC30,プルダウンリスト!$C$9:$C$11)*プルダウンリスト!$D$9:$D$11))/5)</f>
        <v/>
      </c>
      <c r="DC40" s="118"/>
      <c r="DD40" s="113" t="str" cm="1">
        <f t="array" ref="DD40">IF(DD30="","",(SUMPRODUCT(COUNTIF(DD26:DD30,プルダウンリスト!$A$9:$A$11)*プルダウンリスト!$B$9:$B$11)+SUMPRODUCT(COUNTIF(DE26:DE30,プルダウンリスト!$C$9:$C$11)*プルダウンリスト!$D$9:$D$11))/5)</f>
        <v/>
      </c>
      <c r="DE40" s="114"/>
      <c r="DF40" s="98" t="str">
        <f t="shared" ref="DF40" si="130">IF(DF30="","",AVERAGE(DF26:DF30))</f>
        <v/>
      </c>
      <c r="DG40" s="113" t="str" cm="1">
        <f t="array" ref="DG40">IF(DG30="","",(SUMPRODUCT(COUNTIF(DG26:DG30,プルダウンリスト!$A$9:$A$11)*プルダウンリスト!$B$9:$B$11)+SUMPRODUCT(COUNTIF(DH26:DH30,プルダウンリスト!$C$9:$C$11)*プルダウンリスト!$D$9:$D$11))/5)</f>
        <v/>
      </c>
      <c r="DH40" s="118"/>
      <c r="DI40" s="113" t="str" cm="1">
        <f t="array" ref="DI40">IF(DI30="","",(SUMPRODUCT(COUNTIF(DI26:DI30,プルダウンリスト!$A$9:$A$11)*プルダウンリスト!$B$9:$B$11)+SUMPRODUCT(COUNTIF(DJ26:DJ30,プルダウンリスト!$C$9:$C$11)*プルダウンリスト!$D$9:$D$11))/5)</f>
        <v/>
      </c>
      <c r="DJ40" s="114"/>
      <c r="DK40" s="98" t="str">
        <f t="shared" ref="DK40" si="131">IF(DK30="","",AVERAGE(DK26:DK30))</f>
        <v/>
      </c>
      <c r="DL40" s="113" t="str" cm="1">
        <f t="array" ref="DL40">IF(DL30="","",(SUMPRODUCT(COUNTIF(DL26:DL30,プルダウンリスト!$A$9:$A$11)*プルダウンリスト!$B$9:$B$11)+SUMPRODUCT(COUNTIF(DM26:DM30,プルダウンリスト!$C$9:$C$11)*プルダウンリスト!$D$9:$D$11))/5)</f>
        <v/>
      </c>
      <c r="DM40" s="118"/>
      <c r="DN40" s="113" t="str" cm="1">
        <f t="array" ref="DN40">IF(DN30="","",(SUMPRODUCT(COUNTIF(DN26:DN30,プルダウンリスト!$A$9:$A$11)*プルダウンリスト!$B$9:$B$11)+SUMPRODUCT(COUNTIF(DO26:DO30,プルダウンリスト!$C$9:$C$11)*プルダウンリスト!$D$9:$D$11))/5)</f>
        <v/>
      </c>
      <c r="DO40" s="114"/>
      <c r="DP40" s="98" t="str">
        <f t="shared" ref="DP40" si="132">IF(DP30="","",AVERAGE(DP26:DP30))</f>
        <v/>
      </c>
    </row>
    <row r="41" spans="1:125" ht="27" hidden="1" customHeight="1" x14ac:dyDescent="0.2">
      <c r="A41" s="144"/>
      <c r="B41" s="141"/>
      <c r="C41" s="76" t="s">
        <v>4</v>
      </c>
      <c r="D41" s="138" t="s">
        <v>80</v>
      </c>
      <c r="E41" s="139"/>
      <c r="F41" s="115" cm="1">
        <f t="array" ref="F41">IF(F34="","",(SUMPRODUCT(COUNTIF(F31:F34,プルダウンリスト!$A$9:$A$11)*プルダウンリスト!$B$9:$B$11)+SUMPRODUCT(COUNTIF(G31:G34,プルダウンリスト!$C$9:$C$11)*プルダウンリスト!$D$9:$D$11))/4)</f>
        <v>15</v>
      </c>
      <c r="G41" s="116"/>
      <c r="H41" s="115" cm="1">
        <f t="array" ref="H41">IF(H34="","",(SUMPRODUCT(COUNTIF(H31:H34,プルダウンリスト!$A$9:$A$11)*プルダウンリスト!$B$9:$B$11)+SUMPRODUCT(COUNTIF(I31:I34,プルダウンリスト!$C$9:$C$11)*プルダウンリスト!$D$9:$D$11))/4)</f>
        <v>15</v>
      </c>
      <c r="I41" s="117"/>
      <c r="J41" s="97">
        <f>IF(J34="","",AVERAGE(J31:J34))</f>
        <v>0</v>
      </c>
      <c r="K41" s="115" cm="1">
        <f t="array" ref="K41">IF(K34="","",(SUMPRODUCT(COUNTIF(K31:K34,プルダウンリスト!$A$9:$A$11)*プルダウンリスト!$B$9:$B$11)+SUMPRODUCT(COUNTIF(L31:L34,プルダウンリスト!$C$9:$C$11)*プルダウンリスト!$D$9:$D$11))/4)</f>
        <v>9.5</v>
      </c>
      <c r="L41" s="116"/>
      <c r="M41" s="115" cm="1">
        <f t="array" ref="M41">IF(M34="","",(SUMPRODUCT(COUNTIF(M31:M34,プルダウンリスト!$A$9:$A$11)*プルダウンリスト!$B$9:$B$11)+SUMPRODUCT(COUNTIF(N31:N34,プルダウンリスト!$C$9:$C$11)*プルダウンリスト!$D$9:$D$11))/4)</f>
        <v>9.5</v>
      </c>
      <c r="N41" s="117"/>
      <c r="O41" s="97">
        <f t="shared" ref="O41" si="133">IF(O34="","",AVERAGE(O31:O34))</f>
        <v>0</v>
      </c>
      <c r="P41" s="115" cm="1">
        <f t="array" ref="P41">IF(P34="","",(SUMPRODUCT(COUNTIF(P31:P34,プルダウンリスト!$A$9:$A$11)*プルダウンリスト!$B$9:$B$11)+SUMPRODUCT(COUNTIF(Q31:Q34,プルダウンリスト!$C$9:$C$11)*プルダウンリスト!$D$9:$D$11))/4)</f>
        <v>13.25</v>
      </c>
      <c r="Q41" s="116"/>
      <c r="R41" s="115" cm="1">
        <f t="array" ref="R41">IF(R34="","",(SUMPRODUCT(COUNTIF(R31:R34,プルダウンリスト!$A$9:$A$11)*プルダウンリスト!$B$9:$B$11)+SUMPRODUCT(COUNTIF(S31:S34,プルダウンリスト!$C$9:$C$11)*プルダウンリスト!$D$9:$D$11))/4)</f>
        <v>11.5</v>
      </c>
      <c r="S41" s="117"/>
      <c r="T41" s="97">
        <f t="shared" ref="T41" si="134">IF(T34="","",AVERAGE(T31:T34))</f>
        <v>-1.75</v>
      </c>
      <c r="U41" s="115" cm="1">
        <f t="array" ref="U41">IF(U34="","",(SUMPRODUCT(COUNTIF(U31:U34,プルダウンリスト!$A$9:$A$11)*プルダウンリスト!$B$9:$B$11)+SUMPRODUCT(COUNTIF(V31:V34,プルダウンリスト!$C$9:$C$11)*プルダウンリスト!$D$9:$D$11))/4)</f>
        <v>12.5</v>
      </c>
      <c r="V41" s="116"/>
      <c r="W41" s="115" cm="1">
        <f t="array" ref="W41">IF(W34="","",(SUMPRODUCT(COUNTIF(W31:W34,プルダウンリスト!$A$9:$A$11)*プルダウンリスト!$B$9:$B$11)+SUMPRODUCT(COUNTIF(X31:X34,プルダウンリスト!$C$9:$C$11)*プルダウンリスト!$D$9:$D$11))/4)</f>
        <v>12</v>
      </c>
      <c r="X41" s="117"/>
      <c r="Y41" s="97">
        <f t="shared" ref="Y41" si="135">IF(Y34="","",AVERAGE(Y31:Y34))</f>
        <v>-0.5</v>
      </c>
      <c r="Z41" s="115" cm="1">
        <f t="array" ref="Z41">IF(Z34="","",(SUMPRODUCT(COUNTIF(Z31:Z34,プルダウンリスト!$A$9:$A$11)*プルダウンリスト!$B$9:$B$11)+SUMPRODUCT(COUNTIF(AA31:AA34,プルダウンリスト!$C$9:$C$11)*プルダウンリスト!$D$9:$D$11))/4)</f>
        <v>9.5</v>
      </c>
      <c r="AA41" s="116"/>
      <c r="AB41" s="115" cm="1">
        <f t="array" ref="AB41">IF(AB34="","",(SUMPRODUCT(COUNTIF(AB31:AB34,プルダウンリスト!$A$9:$A$11)*プルダウンリスト!$B$9:$B$11)+SUMPRODUCT(COUNTIF(AC31:AC34,プルダウンリスト!$C$9:$C$11)*プルダウンリスト!$D$9:$D$11))/4)</f>
        <v>9.5</v>
      </c>
      <c r="AC41" s="117"/>
      <c r="AD41" s="97">
        <f t="shared" ref="AD41" si="136">IF(AD34="","",AVERAGE(AD31:AD34))</f>
        <v>0</v>
      </c>
      <c r="AE41" s="115" cm="1">
        <f t="array" ref="AE41">IF(AE34="","",(SUMPRODUCT(COUNTIF(AE31:AE34,プルダウンリスト!$A$9:$A$11)*プルダウンリスト!$B$9:$B$11)+SUMPRODUCT(COUNTIF(AF31:AF34,プルダウンリスト!$C$9:$C$11)*プルダウンリスト!$D$9:$D$11))/4)</f>
        <v>13.75</v>
      </c>
      <c r="AF41" s="116"/>
      <c r="AG41" s="115" cm="1">
        <f t="array" ref="AG41">IF(AG34="","",(SUMPRODUCT(COUNTIF(AG31:AG34,プルダウンリスト!$A$9:$A$11)*プルダウンリスト!$B$9:$B$11)+SUMPRODUCT(COUNTIF(AH31:AH34,プルダウンリスト!$C$9:$C$11)*プルダウンリスト!$D$9:$D$11))/4)</f>
        <v>13.25</v>
      </c>
      <c r="AH41" s="117"/>
      <c r="AI41" s="97">
        <f t="shared" ref="AI41" si="137">IF(AI34="","",AVERAGE(AI31:AI34))</f>
        <v>-0.5</v>
      </c>
      <c r="AJ41" s="115" cm="1">
        <f t="array" ref="AJ41">IF(AJ34="","",(SUMPRODUCT(COUNTIF(AJ31:AJ34,プルダウンリスト!$A$9:$A$11)*プルダウンリスト!$B$9:$B$11)+SUMPRODUCT(COUNTIF(AK31:AK34,プルダウンリスト!$C$9:$C$11)*プルダウンリスト!$D$9:$D$11))/4)</f>
        <v>9.5</v>
      </c>
      <c r="AK41" s="116"/>
      <c r="AL41" s="115" cm="1">
        <f t="array" ref="AL41">IF(AL34="","",(SUMPRODUCT(COUNTIF(AL31:AL34,プルダウンリスト!$A$9:$A$11)*プルダウンリスト!$B$9:$B$11)+SUMPRODUCT(COUNTIF(AM31:AM34,プルダウンリスト!$C$9:$C$11)*プルダウンリスト!$D$9:$D$11))/4)</f>
        <v>9</v>
      </c>
      <c r="AM41" s="117"/>
      <c r="AN41" s="97">
        <f t="shared" ref="AN41" si="138">IF(AN34="","",AVERAGE(AN31:AN34))</f>
        <v>-0.5</v>
      </c>
      <c r="AO41" s="115" cm="1">
        <f t="array" ref="AO41">IF(AO34="","",(SUMPRODUCT(COUNTIF(AO31:AO34,プルダウンリスト!$A$9:$A$11)*プルダウンリスト!$B$9:$B$11)+SUMPRODUCT(COUNTIF(AP31:AP34,プルダウンリスト!$C$9:$C$11)*プルダウンリスト!$D$9:$D$11))/4)</f>
        <v>12</v>
      </c>
      <c r="AP41" s="116"/>
      <c r="AQ41" s="115" cm="1">
        <f t="array" ref="AQ41">IF(AQ34="","",(SUMPRODUCT(COUNTIF(AQ31:AQ34,プルダウンリスト!$A$9:$A$11)*プルダウンリスト!$B$9:$B$11)+SUMPRODUCT(COUNTIF(AR31:AR34,プルダウンリスト!$C$9:$C$11)*プルダウンリスト!$D$9:$D$11))/4)</f>
        <v>12.5</v>
      </c>
      <c r="AR41" s="117"/>
      <c r="AS41" s="97">
        <f t="shared" ref="AS41" si="139">IF(AS34="","",AVERAGE(AS31:AS34))</f>
        <v>0.5</v>
      </c>
      <c r="AT41" s="115" cm="1">
        <f t="array" ref="AT41">IF(AT34="","",(SUMPRODUCT(COUNTIF(AT31:AT34,プルダウンリスト!$A$9:$A$11)*プルダウンリスト!$B$9:$B$11)+SUMPRODUCT(COUNTIF(AU31:AU34,プルダウンリスト!$C$9:$C$11)*プルダウンリスト!$D$9:$D$11))/4)</f>
        <v>10.25</v>
      </c>
      <c r="AU41" s="116"/>
      <c r="AV41" s="115" cm="1">
        <f t="array" ref="AV41">IF(AV34="","",(SUMPRODUCT(COUNTIF(AV31:AV34,プルダウンリスト!$A$9:$A$11)*プルダウンリスト!$B$9:$B$11)+SUMPRODUCT(COUNTIF(AW31:AW34,プルダウンリスト!$C$9:$C$11)*プルダウンリスト!$D$9:$D$11))/4)</f>
        <v>10.75</v>
      </c>
      <c r="AW41" s="117"/>
      <c r="AX41" s="97">
        <f t="shared" ref="AX41" si="140">IF(AX34="","",AVERAGE(AX31:AX34))</f>
        <v>0.5</v>
      </c>
      <c r="AY41" s="115" cm="1">
        <f t="array" ref="AY41">IF(AY34="","",(SUMPRODUCT(COUNTIF(AY31:AY34,プルダウンリスト!$A$9:$A$11)*プルダウンリスト!$B$9:$B$11)+SUMPRODUCT(COUNTIF(AZ31:AZ34,プルダウンリスト!$C$9:$C$11)*プルダウンリスト!$D$9:$D$11))/4)</f>
        <v>13.25</v>
      </c>
      <c r="AZ41" s="116"/>
      <c r="BA41" s="115" cm="1">
        <f t="array" ref="BA41">IF(BA34="","",(SUMPRODUCT(COUNTIF(BA31:BA34,プルダウンリスト!$A$9:$A$11)*プルダウンリスト!$B$9:$B$11)+SUMPRODUCT(COUNTIF(BB31:BB34,プルダウンリスト!$C$9:$C$11)*プルダウンリスト!$D$9:$D$11))/4)</f>
        <v>13.25</v>
      </c>
      <c r="BB41" s="117"/>
      <c r="BC41" s="97">
        <f t="shared" ref="BC41" si="141">IF(BC34="","",AVERAGE(BC31:BC34))</f>
        <v>0</v>
      </c>
      <c r="BD41" s="115" cm="1">
        <f t="array" ref="BD41">IF(BD34="","",(SUMPRODUCT(COUNTIF(BD31:BD34,プルダウンリスト!$A$9:$A$11)*プルダウンリスト!$B$9:$B$11)+SUMPRODUCT(COUNTIF(BE31:BE34,プルダウンリスト!$C$9:$C$11)*プルダウンリスト!$D$9:$D$11))/4)</f>
        <v>11.25</v>
      </c>
      <c r="BE41" s="116"/>
      <c r="BF41" s="115" cm="1">
        <f t="array" ref="BF41">IF(BF34="","",(SUMPRODUCT(COUNTIF(BF31:BF34,プルダウンリスト!$A$9:$A$11)*プルダウンリスト!$B$9:$B$11)+SUMPRODUCT(COUNTIF(BG31:BG34,プルダウンリスト!$C$9:$C$11)*プルダウンリスト!$D$9:$D$11))/4)</f>
        <v>11.25</v>
      </c>
      <c r="BG41" s="117"/>
      <c r="BH41" s="97">
        <f t="shared" ref="BH41" si="142">IF(BH34="","",AVERAGE(BH31:BH34))</f>
        <v>0</v>
      </c>
      <c r="BI41" s="115" cm="1">
        <f t="array" ref="BI41">IF(BI34="","",(SUMPRODUCT(COUNTIF(BI31:BI34,プルダウンリスト!$A$9:$A$11)*プルダウンリスト!$B$9:$B$11)+SUMPRODUCT(COUNTIF(BJ31:BJ34,プルダウンリスト!$C$9:$C$11)*プルダウンリスト!$D$9:$D$11))/4)</f>
        <v>10.75</v>
      </c>
      <c r="BJ41" s="116"/>
      <c r="BK41" s="115" cm="1">
        <f t="array" ref="BK41">IF(BK34="","",(SUMPRODUCT(COUNTIF(BK31:BK34,プルダウンリスト!$A$9:$A$11)*プルダウンリスト!$B$9:$B$11)+SUMPRODUCT(COUNTIF(BL31:BL34,プルダウンリスト!$C$9:$C$11)*プルダウンリスト!$D$9:$D$11))/4)</f>
        <v>10.75</v>
      </c>
      <c r="BL41" s="117"/>
      <c r="BM41" s="97">
        <f t="shared" ref="BM41" si="143">IF(BM34="","",AVERAGE(BM31:BM34))</f>
        <v>0</v>
      </c>
      <c r="BN41" s="115" t="str" cm="1">
        <f t="array" ref="BN41">IF(BN34="","",(SUMPRODUCT(COUNTIF(BN31:BN34,プルダウンリスト!$A$9:$A$11)*プルダウンリスト!$B$9:$B$11)+SUMPRODUCT(COUNTIF(BO31:BO34,プルダウンリスト!$C$9:$C$11)*プルダウンリスト!$D$9:$D$11))/4)</f>
        <v/>
      </c>
      <c r="BO41" s="116"/>
      <c r="BP41" s="115" t="str" cm="1">
        <f t="array" ref="BP41">IF(BP34="","",(SUMPRODUCT(COUNTIF(BP31:BP34,プルダウンリスト!$A$9:$A$11)*プルダウンリスト!$B$9:$B$11)+SUMPRODUCT(COUNTIF(BQ31:BQ34,プルダウンリスト!$C$9:$C$11)*プルダウンリスト!$D$9:$D$11))/4)</f>
        <v/>
      </c>
      <c r="BQ41" s="117"/>
      <c r="BR41" s="97" t="str">
        <f t="shared" ref="BR41" si="144">IF(BR34="","",AVERAGE(BR31:BR34))</f>
        <v/>
      </c>
      <c r="BS41" s="115" t="str" cm="1">
        <f t="array" ref="BS41">IF(BS34="","",(SUMPRODUCT(COUNTIF(BS31:BS34,プルダウンリスト!$A$9:$A$11)*プルダウンリスト!$B$9:$B$11)+SUMPRODUCT(COUNTIF(BT31:BT34,プルダウンリスト!$C$9:$C$11)*プルダウンリスト!$D$9:$D$11))/4)</f>
        <v/>
      </c>
      <c r="BT41" s="116"/>
      <c r="BU41" s="115" t="str" cm="1">
        <f t="array" ref="BU41">IF(BU34="","",(SUMPRODUCT(COUNTIF(BU31:BU34,プルダウンリスト!$A$9:$A$11)*プルダウンリスト!$B$9:$B$11)+SUMPRODUCT(COUNTIF(BV31:BV34,プルダウンリスト!$C$9:$C$11)*プルダウンリスト!$D$9:$D$11))/4)</f>
        <v/>
      </c>
      <c r="BV41" s="117"/>
      <c r="BW41" s="97" t="str">
        <f t="shared" ref="BW41" si="145">IF(BW34="","",AVERAGE(BW31:BW34))</f>
        <v/>
      </c>
      <c r="BX41" s="115" t="str" cm="1">
        <f t="array" ref="BX41">IF(BX34="","",(SUMPRODUCT(COUNTIF(BX31:BX34,プルダウンリスト!$A$9:$A$11)*プルダウンリスト!$B$9:$B$11)+SUMPRODUCT(COUNTIF(BY31:BY34,プルダウンリスト!$C$9:$C$11)*プルダウンリスト!$D$9:$D$11))/4)</f>
        <v/>
      </c>
      <c r="BY41" s="116"/>
      <c r="BZ41" s="115" t="str" cm="1">
        <f t="array" ref="BZ41">IF(BZ34="","",(SUMPRODUCT(COUNTIF(BZ31:BZ34,プルダウンリスト!$A$9:$A$11)*プルダウンリスト!$B$9:$B$11)+SUMPRODUCT(COUNTIF(CA31:CA34,プルダウンリスト!$C$9:$C$11)*プルダウンリスト!$D$9:$D$11))/4)</f>
        <v/>
      </c>
      <c r="CA41" s="117"/>
      <c r="CB41" s="97" t="str">
        <f t="shared" ref="CB41" si="146">IF(CB34="","",AVERAGE(CB31:CB34))</f>
        <v/>
      </c>
      <c r="CC41" s="115" t="str" cm="1">
        <f t="array" ref="CC41">IF(CC34="","",(SUMPRODUCT(COUNTIF(CC31:CC34,プルダウンリスト!$A$9:$A$11)*プルダウンリスト!$B$9:$B$11)+SUMPRODUCT(COUNTIF(CD31:CD34,プルダウンリスト!$C$9:$C$11)*プルダウンリスト!$D$9:$D$11))/4)</f>
        <v/>
      </c>
      <c r="CD41" s="116"/>
      <c r="CE41" s="115" t="str" cm="1">
        <f t="array" ref="CE41">IF(CE34="","",(SUMPRODUCT(COUNTIF(CE31:CE34,プルダウンリスト!$A$9:$A$11)*プルダウンリスト!$B$9:$B$11)+SUMPRODUCT(COUNTIF(CF31:CF34,プルダウンリスト!$C$9:$C$11)*プルダウンリスト!$D$9:$D$11))/4)</f>
        <v/>
      </c>
      <c r="CF41" s="117"/>
      <c r="CG41" s="97" t="str">
        <f t="shared" ref="CG41" si="147">IF(CG34="","",AVERAGE(CG31:CG34))</f>
        <v/>
      </c>
      <c r="CH41" s="115" t="str" cm="1">
        <f t="array" ref="CH41">IF(CH34="","",(SUMPRODUCT(COUNTIF(CH31:CH34,プルダウンリスト!$A$9:$A$11)*プルダウンリスト!$B$9:$B$11)+SUMPRODUCT(COUNTIF(CI31:CI34,プルダウンリスト!$C$9:$C$11)*プルダウンリスト!$D$9:$D$11))/4)</f>
        <v/>
      </c>
      <c r="CI41" s="116"/>
      <c r="CJ41" s="115" t="str" cm="1">
        <f t="array" ref="CJ41">IF(CJ34="","",(SUMPRODUCT(COUNTIF(CJ31:CJ34,プルダウンリスト!$A$9:$A$11)*プルダウンリスト!$B$9:$B$11)+SUMPRODUCT(COUNTIF(CK31:CK34,プルダウンリスト!$C$9:$C$11)*プルダウンリスト!$D$9:$D$11))/4)</f>
        <v/>
      </c>
      <c r="CK41" s="117"/>
      <c r="CL41" s="97" t="str">
        <f t="shared" ref="CL41" si="148">IF(CL34="","",AVERAGE(CL31:CL34))</f>
        <v/>
      </c>
      <c r="CM41" s="115" t="str" cm="1">
        <f t="array" ref="CM41">IF(CM34="","",(SUMPRODUCT(COUNTIF(CM31:CM34,プルダウンリスト!$A$9:$A$11)*プルダウンリスト!$B$9:$B$11)+SUMPRODUCT(COUNTIF(CN31:CN34,プルダウンリスト!$C$9:$C$11)*プルダウンリスト!$D$9:$D$11))/4)</f>
        <v/>
      </c>
      <c r="CN41" s="116"/>
      <c r="CO41" s="115" t="str" cm="1">
        <f t="array" ref="CO41">IF(CO34="","",(SUMPRODUCT(COUNTIF(CO31:CO34,プルダウンリスト!$A$9:$A$11)*プルダウンリスト!$B$9:$B$11)+SUMPRODUCT(COUNTIF(CP31:CP34,プルダウンリスト!$C$9:$C$11)*プルダウンリスト!$D$9:$D$11))/4)</f>
        <v/>
      </c>
      <c r="CP41" s="117"/>
      <c r="CQ41" s="97" t="str">
        <f t="shared" ref="CQ41" si="149">IF(CQ34="","",AVERAGE(CQ31:CQ34))</f>
        <v/>
      </c>
      <c r="CR41" s="115" t="str" cm="1">
        <f t="array" ref="CR41">IF(CR34="","",(SUMPRODUCT(COUNTIF(CR31:CR34,プルダウンリスト!$A$9:$A$11)*プルダウンリスト!$B$9:$B$11)+SUMPRODUCT(COUNTIF(CS31:CS34,プルダウンリスト!$C$9:$C$11)*プルダウンリスト!$D$9:$D$11))/4)</f>
        <v/>
      </c>
      <c r="CS41" s="116"/>
      <c r="CT41" s="115" t="str" cm="1">
        <f t="array" ref="CT41">IF(CT34="","",(SUMPRODUCT(COUNTIF(CT31:CT34,プルダウンリスト!$A$9:$A$11)*プルダウンリスト!$B$9:$B$11)+SUMPRODUCT(COUNTIF(CU31:CU34,プルダウンリスト!$C$9:$C$11)*プルダウンリスト!$D$9:$D$11))/4)</f>
        <v/>
      </c>
      <c r="CU41" s="117"/>
      <c r="CV41" s="97" t="str">
        <f t="shared" ref="CV41" si="150">IF(CV34="","",AVERAGE(CV31:CV34))</f>
        <v/>
      </c>
      <c r="CW41" s="115" t="str" cm="1">
        <f t="array" ref="CW41">IF(CW34="","",(SUMPRODUCT(COUNTIF(CW31:CW34,プルダウンリスト!$A$9:$A$11)*プルダウンリスト!$B$9:$B$11)+SUMPRODUCT(COUNTIF(CX31:CX34,プルダウンリスト!$C$9:$C$11)*プルダウンリスト!$D$9:$D$11))/4)</f>
        <v/>
      </c>
      <c r="CX41" s="116"/>
      <c r="CY41" s="115" t="str" cm="1">
        <f t="array" ref="CY41">IF(CY34="","",(SUMPRODUCT(COUNTIF(CY31:CY34,プルダウンリスト!$A$9:$A$11)*プルダウンリスト!$B$9:$B$11)+SUMPRODUCT(COUNTIF(CZ31:CZ34,プルダウンリスト!$C$9:$C$11)*プルダウンリスト!$D$9:$D$11))/4)</f>
        <v/>
      </c>
      <c r="CZ41" s="117"/>
      <c r="DA41" s="97" t="str">
        <f t="shared" ref="DA41" si="151">IF(DA34="","",AVERAGE(DA31:DA34))</f>
        <v/>
      </c>
      <c r="DB41" s="115" t="str" cm="1">
        <f t="array" ref="DB41">IF(DB34="","",(SUMPRODUCT(COUNTIF(DB31:DB34,プルダウンリスト!$A$9:$A$11)*プルダウンリスト!$B$9:$B$11)+SUMPRODUCT(COUNTIF(DC31:DC34,プルダウンリスト!$C$9:$C$11)*プルダウンリスト!$D$9:$D$11))/4)</f>
        <v/>
      </c>
      <c r="DC41" s="116"/>
      <c r="DD41" s="115" t="str" cm="1">
        <f t="array" ref="DD41">IF(DD34="","",(SUMPRODUCT(COUNTIF(DD31:DD34,プルダウンリスト!$A$9:$A$11)*プルダウンリスト!$B$9:$B$11)+SUMPRODUCT(COUNTIF(DE31:DE34,プルダウンリスト!$C$9:$C$11)*プルダウンリスト!$D$9:$D$11))/4)</f>
        <v/>
      </c>
      <c r="DE41" s="117"/>
      <c r="DF41" s="97" t="str">
        <f t="shared" ref="DF41" si="152">IF(DF34="","",AVERAGE(DF31:DF34))</f>
        <v/>
      </c>
      <c r="DG41" s="115" t="str" cm="1">
        <f t="array" ref="DG41">IF(DG34="","",(SUMPRODUCT(COUNTIF(DG31:DG34,プルダウンリスト!$A$9:$A$11)*プルダウンリスト!$B$9:$B$11)+SUMPRODUCT(COUNTIF(DH31:DH34,プルダウンリスト!$C$9:$C$11)*プルダウンリスト!$D$9:$D$11))/4)</f>
        <v/>
      </c>
      <c r="DH41" s="116"/>
      <c r="DI41" s="115" t="str" cm="1">
        <f t="array" ref="DI41">IF(DI34="","",(SUMPRODUCT(COUNTIF(DI31:DI34,プルダウンリスト!$A$9:$A$11)*プルダウンリスト!$B$9:$B$11)+SUMPRODUCT(COUNTIF(DJ31:DJ34,プルダウンリスト!$C$9:$C$11)*プルダウンリスト!$D$9:$D$11))/4)</f>
        <v/>
      </c>
      <c r="DJ41" s="117"/>
      <c r="DK41" s="97" t="str">
        <f t="shared" ref="DK41" si="153">IF(DK34="","",AVERAGE(DK31:DK34))</f>
        <v/>
      </c>
      <c r="DL41" s="115" t="str" cm="1">
        <f t="array" ref="DL41">IF(DL34="","",(SUMPRODUCT(COUNTIF(DL31:DL34,プルダウンリスト!$A$9:$A$11)*プルダウンリスト!$B$9:$B$11)+SUMPRODUCT(COUNTIF(DM31:DM34,プルダウンリスト!$C$9:$C$11)*プルダウンリスト!$D$9:$D$11))/4)</f>
        <v/>
      </c>
      <c r="DM41" s="116"/>
      <c r="DN41" s="115" t="str" cm="1">
        <f t="array" ref="DN41">IF(DN34="","",(SUMPRODUCT(COUNTIF(DN31:DN34,プルダウンリスト!$A$9:$A$11)*プルダウンリスト!$B$9:$B$11)+SUMPRODUCT(COUNTIF(DO31:DO34,プルダウンリスト!$C$9:$C$11)*プルダウンリスト!$D$9:$D$11))/4)</f>
        <v/>
      </c>
      <c r="DO41" s="117"/>
      <c r="DP41" s="97" t="str">
        <f t="shared" ref="DP41" si="154">IF(DP34="","",AVERAGE(DP31:DP34))</f>
        <v/>
      </c>
    </row>
    <row r="42" spans="1:125" ht="27" customHeight="1" x14ac:dyDescent="0.2">
      <c r="A42" s="137" t="s">
        <v>99</v>
      </c>
      <c r="B42" s="137"/>
      <c r="C42" s="137"/>
      <c r="D42" s="137"/>
      <c r="E42" s="132"/>
      <c r="F42" s="115">
        <f>IF(F41="","",(SUM(F35:F41)/7)/15*100)</f>
        <v>91.587301587301596</v>
      </c>
      <c r="G42" s="116"/>
      <c r="H42" s="115">
        <f>IF(H41="","",(SUM(H35:H41)/7)/15*100)</f>
        <v>91.587301587301596</v>
      </c>
      <c r="I42" s="117"/>
      <c r="J42" s="30">
        <f>IF(J41="","",AVERAGE(J35:J41))</f>
        <v>0</v>
      </c>
      <c r="K42" s="115">
        <f t="shared" ref="K42" si="155">IF(K41="","",(SUM(K35:K41)/7)/15*100)</f>
        <v>71.269841269841265</v>
      </c>
      <c r="L42" s="116"/>
      <c r="M42" s="115">
        <f t="shared" ref="M42" si="156">IF(M41="","",(SUM(M35:M41)/7)/15*100)</f>
        <v>71.746031746031747</v>
      </c>
      <c r="N42" s="117"/>
      <c r="O42" s="30">
        <f t="shared" ref="O42" si="157">IF(O41="","",AVERAGE(O35:O41))</f>
        <v>7.1428571428571425E-2</v>
      </c>
      <c r="P42" s="115">
        <f t="shared" ref="P42" si="158">IF(P41="","",(SUM(P35:P41)/7)/15*100)</f>
        <v>72.460317460317469</v>
      </c>
      <c r="Q42" s="116"/>
      <c r="R42" s="115">
        <f t="shared" ref="R42" si="159">IF(R41="","",(SUM(R35:R41)/7)/15*100)</f>
        <v>71.047619047619051</v>
      </c>
      <c r="S42" s="117"/>
      <c r="T42" s="30">
        <f t="shared" ref="T42" si="160">IF(T41="","",AVERAGE(T35:T41))</f>
        <v>-0.2119047619047619</v>
      </c>
      <c r="U42" s="115">
        <f t="shared" ref="U42" si="161">IF(U41="","",(SUM(U35:U41)/7)/15*100)</f>
        <v>82.476190476190467</v>
      </c>
      <c r="V42" s="116"/>
      <c r="W42" s="115">
        <f t="shared" ref="W42" si="162">IF(W41="","",(SUM(W35:W41)/7)/15*100)</f>
        <v>82</v>
      </c>
      <c r="X42" s="117"/>
      <c r="Y42" s="30">
        <f t="shared" ref="Y42" si="163">IF(Y41="","",AVERAGE(Y35:Y41))</f>
        <v>-7.1428571428571425E-2</v>
      </c>
      <c r="Z42" s="115">
        <f t="shared" ref="Z42" si="164">IF(Z41="","",(SUM(Z35:Z41)/7)/15*100)</f>
        <v>60.476190476190474</v>
      </c>
      <c r="AA42" s="116"/>
      <c r="AB42" s="115">
        <f t="shared" ref="AB42" si="165">IF(AB41="","",(SUM(AB35:AB41)/7)/15*100)</f>
        <v>61.428571428571423</v>
      </c>
      <c r="AC42" s="117"/>
      <c r="AD42" s="30">
        <f t="shared" ref="AD42" si="166">IF(AD41="","",AVERAGE(AD35:AD41))</f>
        <v>0.14285714285714285</v>
      </c>
      <c r="AE42" s="115">
        <f t="shared" ref="AE42" si="167">IF(AE41="","",(SUM(AE35:AE41)/7)/15*100)</f>
        <v>72.317460317460331</v>
      </c>
      <c r="AF42" s="116"/>
      <c r="AG42" s="115">
        <f t="shared" ref="AG42" si="168">IF(AG41="","",(SUM(AG35:AG41)/7)/15*100)</f>
        <v>71.841269841269849</v>
      </c>
      <c r="AH42" s="117"/>
      <c r="AI42" s="30">
        <f t="shared" ref="AI42" si="169">IF(AI41="","",AVERAGE(AI35:AI41))</f>
        <v>-7.1428571428571425E-2</v>
      </c>
      <c r="AJ42" s="115">
        <f t="shared" ref="AJ42" si="170">IF(AJ41="","",(SUM(AJ35:AJ41)/7)/15*100)</f>
        <v>62.222222222222221</v>
      </c>
      <c r="AK42" s="116"/>
      <c r="AL42" s="115">
        <f t="shared" ref="AL42" si="171">IF(AL41="","",(SUM(AL35:AL41)/7)/15*100)</f>
        <v>61.365079365079367</v>
      </c>
      <c r="AM42" s="117"/>
      <c r="AN42" s="30">
        <f t="shared" ref="AN42" si="172">IF(AN41="","",AVERAGE(AN35:AN41))</f>
        <v>-0.12857142857142859</v>
      </c>
      <c r="AO42" s="115">
        <f t="shared" ref="AO42" si="173">IF(AO41="","",(SUM(AO35:AO41)/7)/15*100)</f>
        <v>81.031746031746039</v>
      </c>
      <c r="AP42" s="116"/>
      <c r="AQ42" s="115">
        <f t="shared" ref="AQ42" si="174">IF(AQ41="","",(SUM(AQ35:AQ41)/7)/15*100)</f>
        <v>81.126984126984127</v>
      </c>
      <c r="AR42" s="117"/>
      <c r="AS42" s="30">
        <f t="shared" ref="AS42" si="175">IF(AS41="","",AVERAGE(AS35:AS41))</f>
        <v>1.4285714285714282E-2</v>
      </c>
      <c r="AT42" s="115">
        <f t="shared" ref="AT42" si="176">IF(AT41="","",(SUM(AT35:AT41)/7)/15*100)</f>
        <v>82.476190476190467</v>
      </c>
      <c r="AU42" s="116"/>
      <c r="AV42" s="115">
        <f t="shared" ref="AV42" si="177">IF(AV41="","",(SUM(AV35:AV41)/7)/15*100)</f>
        <v>82.952380952380949</v>
      </c>
      <c r="AW42" s="117"/>
      <c r="AX42" s="30">
        <f t="shared" ref="AX42" si="178">IF(AX41="","",AVERAGE(AX35:AX41))</f>
        <v>7.1428571428571425E-2</v>
      </c>
      <c r="AY42" s="115">
        <f t="shared" ref="AY42" si="179">IF(AY41="","",(SUM(AY35:AY41)/7)/15*100)</f>
        <v>83.968253968253975</v>
      </c>
      <c r="AZ42" s="116"/>
      <c r="BA42" s="115">
        <f t="shared" ref="BA42" si="180">IF(BA41="","",(SUM(BA35:BA41)/7)/15*100)</f>
        <v>84.761904761904759</v>
      </c>
      <c r="BB42" s="117"/>
      <c r="BC42" s="30">
        <f t="shared" ref="BC42" si="181">IF(BC41="","",AVERAGE(BC35:BC41))</f>
        <v>0.11904761904761905</v>
      </c>
      <c r="BD42" s="115">
        <f t="shared" ref="BD42" si="182">IF(BD41="","",(SUM(BD35:BD41)/7)/15*100)</f>
        <v>75.07936507936509</v>
      </c>
      <c r="BE42" s="116"/>
      <c r="BF42" s="115">
        <f t="shared" ref="BF42" si="183">IF(BF41="","",(SUM(BF35:BF41)/7)/15*100)</f>
        <v>75.07936507936509</v>
      </c>
      <c r="BG42" s="117"/>
      <c r="BH42" s="30">
        <f t="shared" ref="BH42" si="184">IF(BH41="","",AVERAGE(BH35:BH41))</f>
        <v>0</v>
      </c>
      <c r="BI42" s="115">
        <f t="shared" ref="BI42" si="185">IF(BI41="","",(SUM(BI35:BI41)/7)/15*100)</f>
        <v>70.634920634920618</v>
      </c>
      <c r="BJ42" s="116"/>
      <c r="BK42" s="115">
        <f t="shared" ref="BK42" si="186">IF(BK41="","",(SUM(BK35:BK41)/7)/15*100)</f>
        <v>70.634920634920618</v>
      </c>
      <c r="BL42" s="117"/>
      <c r="BM42" s="30">
        <f t="shared" ref="BM42" si="187">IF(BM41="","",AVERAGE(BM35:BM41))</f>
        <v>0</v>
      </c>
      <c r="BN42" s="115" t="str">
        <f t="shared" ref="BN42" si="188">IF(BN41="","",(SUM(BN35:BN41)/7)/15*100)</f>
        <v/>
      </c>
      <c r="BO42" s="116"/>
      <c r="BP42" s="115" t="str">
        <f t="shared" ref="BP42" si="189">IF(BP41="","",(SUM(BP35:BP41)/7)/15*100)</f>
        <v/>
      </c>
      <c r="BQ42" s="117"/>
      <c r="BR42" s="30" t="str">
        <f t="shared" ref="BR42" si="190">IF(BR41="","",AVERAGE(BR35:BR41))</f>
        <v/>
      </c>
      <c r="BS42" s="115" t="str">
        <f t="shared" ref="BS42" si="191">IF(BS41="","",(SUM(BS35:BS41)/7)/15*100)</f>
        <v/>
      </c>
      <c r="BT42" s="116"/>
      <c r="BU42" s="115" t="str">
        <f t="shared" ref="BU42" si="192">IF(BU41="","",(SUM(BU35:BU41)/7)/15*100)</f>
        <v/>
      </c>
      <c r="BV42" s="117"/>
      <c r="BW42" s="30" t="str">
        <f t="shared" ref="BW42" si="193">IF(BW41="","",AVERAGE(BW35:BW41))</f>
        <v/>
      </c>
      <c r="BX42" s="115" t="str">
        <f t="shared" ref="BX42" si="194">IF(BX41="","",(SUM(BX35:BX41)/7)/15*100)</f>
        <v/>
      </c>
      <c r="BY42" s="116"/>
      <c r="BZ42" s="115" t="str">
        <f t="shared" ref="BZ42" si="195">IF(BZ41="","",(SUM(BZ35:BZ41)/7)/15*100)</f>
        <v/>
      </c>
      <c r="CA42" s="117"/>
      <c r="CB42" s="30" t="str">
        <f t="shared" ref="CB42" si="196">IF(CB41="","",AVERAGE(CB35:CB41))</f>
        <v/>
      </c>
      <c r="CC42" s="115" t="str">
        <f t="shared" ref="CC42" si="197">IF(CC41="","",(SUM(CC35:CC41)/7)/15*100)</f>
        <v/>
      </c>
      <c r="CD42" s="116"/>
      <c r="CE42" s="115" t="str">
        <f t="shared" ref="CE42" si="198">IF(CE41="","",(SUM(CE35:CE41)/7)/15*100)</f>
        <v/>
      </c>
      <c r="CF42" s="117"/>
      <c r="CG42" s="30" t="str">
        <f t="shared" ref="CG42" si="199">IF(CG41="","",AVERAGE(CG35:CG41))</f>
        <v/>
      </c>
      <c r="CH42" s="115" t="str">
        <f t="shared" ref="CH42" si="200">IF(CH41="","",(SUM(CH35:CH41)/7)/15*100)</f>
        <v/>
      </c>
      <c r="CI42" s="116"/>
      <c r="CJ42" s="115" t="str">
        <f t="shared" ref="CJ42" si="201">IF(CJ41="","",(SUM(CJ35:CJ41)/7)/15*100)</f>
        <v/>
      </c>
      <c r="CK42" s="117"/>
      <c r="CL42" s="30" t="str">
        <f t="shared" ref="CL42" si="202">IF(CL41="","",AVERAGE(CL35:CL41))</f>
        <v/>
      </c>
      <c r="CM42" s="115" t="str">
        <f t="shared" ref="CM42" si="203">IF(CM41="","",(SUM(CM35:CM41)/7)/15*100)</f>
        <v/>
      </c>
      <c r="CN42" s="116"/>
      <c r="CO42" s="115" t="str">
        <f t="shared" ref="CO42" si="204">IF(CO41="","",(SUM(CO35:CO41)/7)/15*100)</f>
        <v/>
      </c>
      <c r="CP42" s="117"/>
      <c r="CQ42" s="30" t="str">
        <f t="shared" ref="CQ42" si="205">IF(CQ41="","",AVERAGE(CQ35:CQ41))</f>
        <v/>
      </c>
      <c r="CR42" s="115" t="str">
        <f t="shared" ref="CR42" si="206">IF(CR41="","",(SUM(CR35:CR41)/7)/15*100)</f>
        <v/>
      </c>
      <c r="CS42" s="116"/>
      <c r="CT42" s="115" t="str">
        <f t="shared" ref="CT42" si="207">IF(CT41="","",(SUM(CT35:CT41)/7)/15*100)</f>
        <v/>
      </c>
      <c r="CU42" s="117"/>
      <c r="CV42" s="30" t="str">
        <f t="shared" ref="CV42" si="208">IF(CV41="","",AVERAGE(CV35:CV41))</f>
        <v/>
      </c>
      <c r="CW42" s="115" t="str">
        <f t="shared" ref="CW42" si="209">IF(CW41="","",(SUM(CW35:CW41)/7)/15*100)</f>
        <v/>
      </c>
      <c r="CX42" s="116"/>
      <c r="CY42" s="115" t="str">
        <f t="shared" ref="CY42" si="210">IF(CY41="","",(SUM(CY35:CY41)/7)/15*100)</f>
        <v/>
      </c>
      <c r="CZ42" s="117"/>
      <c r="DA42" s="30" t="str">
        <f t="shared" ref="DA42" si="211">IF(DA41="","",AVERAGE(DA35:DA41))</f>
        <v/>
      </c>
      <c r="DB42" s="115" t="str">
        <f t="shared" ref="DB42" si="212">IF(DB41="","",(SUM(DB35:DB41)/7)/15*100)</f>
        <v/>
      </c>
      <c r="DC42" s="116"/>
      <c r="DD42" s="115" t="str">
        <f t="shared" ref="DD42" si="213">IF(DD41="","",(SUM(DD35:DD41)/7)/15*100)</f>
        <v/>
      </c>
      <c r="DE42" s="117"/>
      <c r="DF42" s="30" t="str">
        <f t="shared" ref="DF42" si="214">IF(DF41="","",AVERAGE(DF35:DF41))</f>
        <v/>
      </c>
      <c r="DG42" s="115" t="str">
        <f t="shared" ref="DG42" si="215">IF(DG41="","",(SUM(DG35:DG41)/7)/15*100)</f>
        <v/>
      </c>
      <c r="DH42" s="116"/>
      <c r="DI42" s="115" t="str">
        <f t="shared" ref="DI42" si="216">IF(DI41="","",(SUM(DI35:DI41)/7)/15*100)</f>
        <v/>
      </c>
      <c r="DJ42" s="117"/>
      <c r="DK42" s="30" t="str">
        <f t="shared" ref="DK42" si="217">IF(DK41="","",AVERAGE(DK35:DK41))</f>
        <v/>
      </c>
      <c r="DL42" s="115" t="str">
        <f t="shared" ref="DL42" si="218">IF(DL41="","",(SUM(DL35:DL41)/7)/15*100)</f>
        <v/>
      </c>
      <c r="DM42" s="116"/>
      <c r="DN42" s="115" t="str">
        <f t="shared" ref="DN42" si="219">IF(DN41="","",(SUM(DN35:DN41)/7)/15*100)</f>
        <v/>
      </c>
      <c r="DO42" s="117"/>
      <c r="DP42" s="30" t="str">
        <f t="shared" ref="DP42" si="220">IF(DP41="","",AVERAGE(DP35:DP41))</f>
        <v/>
      </c>
    </row>
    <row r="43" spans="1:125" ht="27" hidden="1" customHeight="1" x14ac:dyDescent="0.2">
      <c r="A43" s="90" t="s">
        <v>56</v>
      </c>
      <c r="B43" s="91" t="s">
        <v>60</v>
      </c>
      <c r="C43" s="92" t="s">
        <v>0</v>
      </c>
      <c r="D43" s="132" t="s">
        <v>120</v>
      </c>
      <c r="E43" s="133"/>
      <c r="F43" s="115" cm="1">
        <f t="array" ref="F43">IF(F18="","",(SUMPRODUCT(COUNTIF(F$5:F$9,プルダウンリスト!$A$9:$A$11)*プルダウンリスト!$B$9:$B$11)+SUMPRODUCT(COUNTIF(G$5:G$9,プルダウンリスト!$C$9:$C$11)*プルダウンリスト!$D$9:$D$11))/5)</f>
        <v>15</v>
      </c>
      <c r="G43" s="116"/>
      <c r="H43" s="115" cm="1">
        <f t="array" ref="H43">IF(H18="","",(SUMPRODUCT(COUNTIF(H$5:H$9,プルダウンリスト!$A$9:$A$11)*プルダウンリスト!$B$9:$B$11)+SUMPRODUCT(COUNTIF(I$5:I$9,プルダウンリスト!$C$9:$C$11)*プルダウンリスト!$D$9:$D$11))/5)</f>
        <v>15</v>
      </c>
      <c r="I43" s="117"/>
      <c r="J43" s="97">
        <f>IF(J$9="","",AVERAGE(J$5:J$9))</f>
        <v>0</v>
      </c>
      <c r="K43" s="115" cm="1">
        <f t="array" ref="K43">IF(K18="","",(SUMPRODUCT(COUNTIF(K$5:K$9,プルダウンリスト!$A$9:$A$11)*プルダウンリスト!$B$9:$B$11)+SUMPRODUCT(COUNTIF(L$5:L$9,プルダウンリスト!$C$9:$C$11)*プルダウンリスト!$D$9:$D$11))/5)</f>
        <v>14</v>
      </c>
      <c r="L43" s="116"/>
      <c r="M43" s="115" cm="1">
        <f t="array" ref="M43">IF(M18="","",(SUMPRODUCT(COUNTIF(M$5:M$9,プルダウンリスト!$A$9:$A$11)*プルダウンリスト!$B$9:$B$11)+SUMPRODUCT(COUNTIF(N$5:N$9,プルダウンリスト!$C$9:$C$11)*プルダウンリスト!$D$9:$D$11))/5)</f>
        <v>14</v>
      </c>
      <c r="N43" s="117"/>
      <c r="O43" s="97">
        <f>IF(O$9="","",AVERAGE(O$5:O$9))</f>
        <v>0</v>
      </c>
      <c r="P43" s="115" cm="1">
        <f t="array" ref="P43">IF(P18="","",(SUMPRODUCT(COUNTIF(P$5:P$9,プルダウンリスト!$A$9:$A$11)*プルダウンリスト!$B$9:$B$11)+SUMPRODUCT(COUNTIF(Q$5:Q$9,プルダウンリスト!$C$9:$C$11)*プルダウンリスト!$D$9:$D$11))/5)</f>
        <v>15</v>
      </c>
      <c r="Q43" s="116"/>
      <c r="R43" s="115" cm="1">
        <f t="array" ref="R43">IF(R18="","",(SUMPRODUCT(COUNTIF(R$5:R$9,プルダウンリスト!$A$9:$A$11)*プルダウンリスト!$B$9:$B$11)+SUMPRODUCT(COUNTIF(S$5:S$9,プルダウンリスト!$C$9:$C$11)*プルダウンリスト!$D$9:$D$11))/5)</f>
        <v>15</v>
      </c>
      <c r="S43" s="117"/>
      <c r="T43" s="97">
        <f t="shared" ref="T43" si="221">IF(T$9="","",AVERAGE(T$5:T$9))</f>
        <v>0</v>
      </c>
      <c r="U43" s="115" cm="1">
        <f t="array" ref="U43">IF(U18="","",(SUMPRODUCT(COUNTIF(U$5:U$9,プルダウンリスト!$A$9:$A$11)*プルダウンリスト!$B$9:$B$11)+SUMPRODUCT(COUNTIF(V$5:V$9,プルダウンリスト!$C$9:$C$11)*プルダウンリスト!$D$9:$D$11))/5)</f>
        <v>15</v>
      </c>
      <c r="V43" s="116"/>
      <c r="W43" s="115" cm="1">
        <f t="array" ref="W43">IF(W18="","",(SUMPRODUCT(COUNTIF(W$5:W$9,プルダウンリスト!$A$9:$A$11)*プルダウンリスト!$B$9:$B$11)+SUMPRODUCT(COUNTIF(X$5:X$9,プルダウンリスト!$C$9:$C$11)*プルダウンリスト!$D$9:$D$11))/5)</f>
        <v>15</v>
      </c>
      <c r="X43" s="117"/>
      <c r="Y43" s="97">
        <f t="shared" ref="Y43" si="222">IF(Y$9="","",AVERAGE(Y$5:Y$9))</f>
        <v>0</v>
      </c>
      <c r="Z43" s="115" cm="1">
        <f t="array" ref="Z43">IF(Z18="","",(SUMPRODUCT(COUNTIF(Z$5:Z$9,プルダウンリスト!$A$9:$A$11)*プルダウンリスト!$B$9:$B$11)+SUMPRODUCT(COUNTIF(AA$5:AA$9,プルダウンリスト!$C$9:$C$11)*プルダウンリスト!$D$9:$D$11))/5)</f>
        <v>15</v>
      </c>
      <c r="AA43" s="116"/>
      <c r="AB43" s="115" cm="1">
        <f t="array" ref="AB43">IF(AB18="","",(SUMPRODUCT(COUNTIF(AB$5:AB$9,プルダウンリスト!$A$9:$A$11)*プルダウンリスト!$B$9:$B$11)+SUMPRODUCT(COUNTIF(AC$5:AC$9,プルダウンリスト!$C$9:$C$11)*プルダウンリスト!$D$9:$D$11))/5)</f>
        <v>15</v>
      </c>
      <c r="AC43" s="117"/>
      <c r="AD43" s="97">
        <f t="shared" ref="AD43" si="223">IF(AD$9="","",AVERAGE(AD$5:AD$9))</f>
        <v>0</v>
      </c>
      <c r="AE43" s="115" cm="1">
        <f t="array" ref="AE43">IF(AE18="","",(SUMPRODUCT(COUNTIF(AE$5:AE$9,プルダウンリスト!$A$9:$A$11)*プルダウンリスト!$B$9:$B$11)+SUMPRODUCT(COUNTIF(AF$5:AF$9,プルダウンリスト!$C$9:$C$11)*プルダウンリスト!$D$9:$D$11))/5)</f>
        <v>13</v>
      </c>
      <c r="AF43" s="116"/>
      <c r="AG43" s="115" cm="1">
        <f t="array" ref="AG43">IF(AG18="","",(SUMPRODUCT(COUNTIF(AG$5:AG$9,プルダウンリスト!$A$9:$A$11)*プルダウンリスト!$B$9:$B$11)+SUMPRODUCT(COUNTIF(AH$5:AH$9,プルダウンリスト!$C$9:$C$11)*プルダウンリスト!$D$9:$D$11))/5)</f>
        <v>13</v>
      </c>
      <c r="AH43" s="117"/>
      <c r="AI43" s="97">
        <f t="shared" ref="AI43" si="224">IF(AI$9="","",AVERAGE(AI$5:AI$9))</f>
        <v>0</v>
      </c>
      <c r="AJ43" s="115" cm="1">
        <f t="array" ref="AJ43">IF(AJ18="","",(SUMPRODUCT(COUNTIF(AJ$5:AJ$9,プルダウンリスト!$A$9:$A$11)*プルダウンリスト!$B$9:$B$11)+SUMPRODUCT(COUNTIF(AK$5:AK$9,プルダウンリスト!$C$9:$C$11)*プルダウンリスト!$D$9:$D$11))/5)</f>
        <v>14</v>
      </c>
      <c r="AK43" s="116"/>
      <c r="AL43" s="115" cm="1">
        <f t="array" ref="AL43">IF(AL18="","",(SUMPRODUCT(COUNTIF(AL$5:AL$9,プルダウンリスト!$A$9:$A$11)*プルダウンリスト!$B$9:$B$11)+SUMPRODUCT(COUNTIF(AM$5:AM$9,プルダウンリスト!$C$9:$C$11)*プルダウンリスト!$D$9:$D$11))/5)</f>
        <v>14</v>
      </c>
      <c r="AM43" s="117"/>
      <c r="AN43" s="97">
        <f t="shared" ref="AN43" si="225">IF(AN$9="","",AVERAGE(AN$5:AN$9))</f>
        <v>0</v>
      </c>
      <c r="AO43" s="115" cm="1">
        <f t="array" ref="AO43">IF(AO18="","",(SUMPRODUCT(COUNTIF(AO$5:AO$9,プルダウンリスト!$A$9:$A$11)*プルダウンリスト!$B$9:$B$11)+SUMPRODUCT(COUNTIF(AP$5:AP$9,プルダウンリスト!$C$9:$C$11)*プルダウンリスト!$D$9:$D$11))/5)</f>
        <v>15</v>
      </c>
      <c r="AP43" s="116"/>
      <c r="AQ43" s="115" cm="1">
        <f t="array" ref="AQ43">IF(AQ18="","",(SUMPRODUCT(COUNTIF(AQ$5:AQ$9,プルダウンリスト!$A$9:$A$11)*プルダウンリスト!$B$9:$B$11)+SUMPRODUCT(COUNTIF(AR$5:AR$9,プルダウンリスト!$C$9:$C$11)*プルダウンリスト!$D$9:$D$11))/5)</f>
        <v>15</v>
      </c>
      <c r="AR43" s="117"/>
      <c r="AS43" s="97">
        <f t="shared" ref="AS43" si="226">IF(AS$9="","",AVERAGE(AS$5:AS$9))</f>
        <v>0</v>
      </c>
      <c r="AT43" s="115" cm="1">
        <f t="array" ref="AT43">IF(AT18="","",(SUMPRODUCT(COUNTIF(AT$5:AT$9,プルダウンリスト!$A$9:$A$11)*プルダウンリスト!$B$9:$B$11)+SUMPRODUCT(COUNTIF(AU$5:AU$9,プルダウンリスト!$C$9:$C$11)*プルダウンリスト!$D$9:$D$11))/5)</f>
        <v>15</v>
      </c>
      <c r="AU43" s="116"/>
      <c r="AV43" s="115" cm="1">
        <f t="array" ref="AV43">IF(AV18="","",(SUMPRODUCT(COUNTIF(AV$5:AV$9,プルダウンリスト!$A$9:$A$11)*プルダウンリスト!$B$9:$B$11)+SUMPRODUCT(COUNTIF(AW$5:AW$9,プルダウンリスト!$C$9:$C$11)*プルダウンリスト!$D$9:$D$11))/5)</f>
        <v>15</v>
      </c>
      <c r="AW43" s="117"/>
      <c r="AX43" s="97">
        <f t="shared" ref="AX43" si="227">IF(AX$9="","",AVERAGE(AX$5:AX$9))</f>
        <v>0</v>
      </c>
      <c r="AY43" s="115" cm="1">
        <f t="array" ref="AY43">IF(AY18="","",(SUMPRODUCT(COUNTIF(AY$5:AY$9,プルダウンリスト!$A$9:$A$11)*プルダウンリスト!$B$9:$B$11)+SUMPRODUCT(COUNTIF(AZ$5:AZ$9,プルダウンリスト!$C$9:$C$11)*プルダウンリスト!$D$9:$D$11))/5)</f>
        <v>15</v>
      </c>
      <c r="AZ43" s="116"/>
      <c r="BA43" s="115" cm="1">
        <f t="array" ref="BA43">IF(BA18="","",(SUMPRODUCT(COUNTIF(BA$5:BA$9,プルダウンリスト!$A$9:$A$11)*プルダウンリスト!$B$9:$B$11)+SUMPRODUCT(COUNTIF(BB$5:BB$9,プルダウンリスト!$C$9:$C$11)*プルダウンリスト!$D$9:$D$11))/5)</f>
        <v>15</v>
      </c>
      <c r="BB43" s="117"/>
      <c r="BC43" s="97">
        <f t="shared" ref="BC43" si="228">IF(BC$9="","",AVERAGE(BC$5:BC$9))</f>
        <v>0</v>
      </c>
      <c r="BD43" s="115" cm="1">
        <f t="array" ref="BD43">IF(BD18="","",(SUMPRODUCT(COUNTIF(BD$5:BD$9,プルダウンリスト!$A$9:$A$11)*プルダウンリスト!$B$9:$B$11)+SUMPRODUCT(COUNTIF(BE$5:BE$9,プルダウンリスト!$C$9:$C$11)*プルダウンリスト!$D$9:$D$11))/5)</f>
        <v>15</v>
      </c>
      <c r="BE43" s="116"/>
      <c r="BF43" s="115" cm="1">
        <f t="array" ref="BF43">IF(BF18="","",(SUMPRODUCT(COUNTIF(BF$5:BF$9,プルダウンリスト!$A$9:$A$11)*プルダウンリスト!$B$9:$B$11)+SUMPRODUCT(COUNTIF(BG$5:BG$9,プルダウンリスト!$C$9:$C$11)*プルダウンリスト!$D$9:$D$11))/5)</f>
        <v>15</v>
      </c>
      <c r="BG43" s="117"/>
      <c r="BH43" s="97">
        <f t="shared" ref="BH43" si="229">IF(BH$9="","",AVERAGE(BH$5:BH$9))</f>
        <v>0</v>
      </c>
      <c r="BI43" s="115" cm="1">
        <f t="array" ref="BI43">IF(BI18="","",(SUMPRODUCT(COUNTIF(BI$5:BI$9,プルダウンリスト!$A$9:$A$11)*プルダウンリスト!$B$9:$B$11)+SUMPRODUCT(COUNTIF(BJ$5:BJ$9,プルダウンリスト!$C$9:$C$11)*プルダウンリスト!$D$9:$D$11))/5)</f>
        <v>15</v>
      </c>
      <c r="BJ43" s="116"/>
      <c r="BK43" s="115" cm="1">
        <f t="array" ref="BK43">IF(BK18="","",(SUMPRODUCT(COUNTIF(BK$5:BK$9,プルダウンリスト!$A$9:$A$11)*プルダウンリスト!$B$9:$B$11)+SUMPRODUCT(COUNTIF(BL$5:BL$9,プルダウンリスト!$C$9:$C$11)*プルダウンリスト!$D$9:$D$11))/5)</f>
        <v>15</v>
      </c>
      <c r="BL43" s="117"/>
      <c r="BM43" s="97">
        <f t="shared" ref="BM43" si="230">IF(BM$9="","",AVERAGE(BM$5:BM$9))</f>
        <v>0</v>
      </c>
      <c r="BN43" s="115" t="str" cm="1">
        <f t="array" ref="BN43">IF(BN18="","",(SUMPRODUCT(COUNTIF(BN$5:BN$9,プルダウンリスト!$A$9:$A$11)*プルダウンリスト!$B$9:$B$11)+SUMPRODUCT(COUNTIF(BO$5:BO$9,プルダウンリスト!$C$9:$C$11)*プルダウンリスト!$D$9:$D$11))/5)</f>
        <v/>
      </c>
      <c r="BO43" s="116"/>
      <c r="BP43" s="115" t="str" cm="1">
        <f t="array" ref="BP43">IF(BP18="","",(SUMPRODUCT(COUNTIF(BP$5:BP$9,プルダウンリスト!$A$9:$A$11)*プルダウンリスト!$B$9:$B$11)+SUMPRODUCT(COUNTIF(BQ$5:BQ$9,プルダウンリスト!$C$9:$C$11)*プルダウンリスト!$D$9:$D$11))/5)</f>
        <v/>
      </c>
      <c r="BQ43" s="117"/>
      <c r="BR43" s="97" t="str">
        <f t="shared" ref="BR43" si="231">IF(BR$9="","",AVERAGE(BR$5:BR$9))</f>
        <v/>
      </c>
      <c r="BS43" s="115" t="str" cm="1">
        <f t="array" ref="BS43">IF(BS18="","",(SUMPRODUCT(COUNTIF(BS$5:BS$9,プルダウンリスト!$A$9:$A$11)*プルダウンリスト!$B$9:$B$11)+SUMPRODUCT(COUNTIF(BT$5:BT$9,プルダウンリスト!$C$9:$C$11)*プルダウンリスト!$D$9:$D$11))/5)</f>
        <v/>
      </c>
      <c r="BT43" s="116"/>
      <c r="BU43" s="115" t="str" cm="1">
        <f t="array" ref="BU43">IF(BU18="","",(SUMPRODUCT(COUNTIF(BU$5:BU$9,プルダウンリスト!$A$9:$A$11)*プルダウンリスト!$B$9:$B$11)+SUMPRODUCT(COUNTIF(BV$5:BV$9,プルダウンリスト!$C$9:$C$11)*プルダウンリスト!$D$9:$D$11))/5)</f>
        <v/>
      </c>
      <c r="BV43" s="117"/>
      <c r="BW43" s="97" t="str">
        <f t="shared" ref="BW43" si="232">IF(BW$9="","",AVERAGE(BW$5:BW$9))</f>
        <v/>
      </c>
      <c r="BX43" s="115" t="str" cm="1">
        <f t="array" ref="BX43">IF(BX18="","",(SUMPRODUCT(COUNTIF(BX$5:BX$9,プルダウンリスト!$A$9:$A$11)*プルダウンリスト!$B$9:$B$11)+SUMPRODUCT(COUNTIF(BY$5:BY$9,プルダウンリスト!$C$9:$C$11)*プルダウンリスト!$D$9:$D$11))/5)</f>
        <v/>
      </c>
      <c r="BY43" s="116"/>
      <c r="BZ43" s="115" t="str" cm="1">
        <f t="array" ref="BZ43">IF(BZ18="","",(SUMPRODUCT(COUNTIF(BZ$5:BZ$9,プルダウンリスト!$A$9:$A$11)*プルダウンリスト!$B$9:$B$11)+SUMPRODUCT(COUNTIF(CA$5:CA$9,プルダウンリスト!$C$9:$C$11)*プルダウンリスト!$D$9:$D$11))/5)</f>
        <v/>
      </c>
      <c r="CA43" s="117"/>
      <c r="CB43" s="97" t="str">
        <f t="shared" ref="CB43" si="233">IF(CB$9="","",AVERAGE(CB$5:CB$9))</f>
        <v/>
      </c>
      <c r="CC43" s="115" t="str" cm="1">
        <f t="array" ref="CC43">IF(CC18="","",(SUMPRODUCT(COUNTIF(CC$5:CC$9,プルダウンリスト!$A$9:$A$11)*プルダウンリスト!$B$9:$B$11)+SUMPRODUCT(COUNTIF(CD$5:CD$9,プルダウンリスト!$C$9:$C$11)*プルダウンリスト!$D$9:$D$11))/5)</f>
        <v/>
      </c>
      <c r="CD43" s="116"/>
      <c r="CE43" s="115" t="str" cm="1">
        <f t="array" ref="CE43">IF(CE18="","",(SUMPRODUCT(COUNTIF(CE$5:CE$9,プルダウンリスト!$A$9:$A$11)*プルダウンリスト!$B$9:$B$11)+SUMPRODUCT(COUNTIF(CF$5:CF$9,プルダウンリスト!$C$9:$C$11)*プルダウンリスト!$D$9:$D$11))/5)</f>
        <v/>
      </c>
      <c r="CF43" s="117"/>
      <c r="CG43" s="97" t="str">
        <f t="shared" ref="CG43" si="234">IF(CG$9="","",AVERAGE(CG$5:CG$9))</f>
        <v/>
      </c>
      <c r="CH43" s="115" t="str" cm="1">
        <f t="array" ref="CH43">IF(CH18="","",(SUMPRODUCT(COUNTIF(CH$5:CH$9,プルダウンリスト!$A$9:$A$11)*プルダウンリスト!$B$9:$B$11)+SUMPRODUCT(COUNTIF(CI$5:CI$9,プルダウンリスト!$C$9:$C$11)*プルダウンリスト!$D$9:$D$11))/5)</f>
        <v/>
      </c>
      <c r="CI43" s="116"/>
      <c r="CJ43" s="115" t="str" cm="1">
        <f t="array" ref="CJ43">IF(CJ18="","",(SUMPRODUCT(COUNTIF(CJ$5:CJ$9,プルダウンリスト!$A$9:$A$11)*プルダウンリスト!$B$9:$B$11)+SUMPRODUCT(COUNTIF(CK$5:CK$9,プルダウンリスト!$C$9:$C$11)*プルダウンリスト!$D$9:$D$11))/5)</f>
        <v/>
      </c>
      <c r="CK43" s="117"/>
      <c r="CL43" s="97" t="str">
        <f t="shared" ref="CL43" si="235">IF(CL$9="","",AVERAGE(CL$5:CL$9))</f>
        <v/>
      </c>
      <c r="CM43" s="115" t="str" cm="1">
        <f t="array" ref="CM43">IF(CM18="","",(SUMPRODUCT(COUNTIF(CM$5:CM$9,プルダウンリスト!$A$9:$A$11)*プルダウンリスト!$B$9:$B$11)+SUMPRODUCT(COUNTIF(CN$5:CN$9,プルダウンリスト!$C$9:$C$11)*プルダウンリスト!$D$9:$D$11))/5)</f>
        <v/>
      </c>
      <c r="CN43" s="116"/>
      <c r="CO43" s="115" t="str" cm="1">
        <f t="array" ref="CO43">IF(CO18="","",(SUMPRODUCT(COUNTIF(CO$5:CO$9,プルダウンリスト!$A$9:$A$11)*プルダウンリスト!$B$9:$B$11)+SUMPRODUCT(COUNTIF(CP$5:CP$9,プルダウンリスト!$C$9:$C$11)*プルダウンリスト!$D$9:$D$11))/5)</f>
        <v/>
      </c>
      <c r="CP43" s="117"/>
      <c r="CQ43" s="97" t="str">
        <f t="shared" ref="CQ43" si="236">IF(CQ$9="","",AVERAGE(CQ$5:CQ$9))</f>
        <v/>
      </c>
      <c r="CR43" s="115" t="str" cm="1">
        <f t="array" ref="CR43">IF(CR18="","",(SUMPRODUCT(COUNTIF(CR$5:CR$9,プルダウンリスト!$A$9:$A$11)*プルダウンリスト!$B$9:$B$11)+SUMPRODUCT(COUNTIF(CS$5:CS$9,プルダウンリスト!$C$9:$C$11)*プルダウンリスト!$D$9:$D$11))/5)</f>
        <v/>
      </c>
      <c r="CS43" s="116"/>
      <c r="CT43" s="115" t="str" cm="1">
        <f t="array" ref="CT43">IF(CT18="","",(SUMPRODUCT(COUNTIF(CT$5:CT$9,プルダウンリスト!$A$9:$A$11)*プルダウンリスト!$B$9:$B$11)+SUMPRODUCT(COUNTIF(CU$5:CU$9,プルダウンリスト!$C$9:$C$11)*プルダウンリスト!$D$9:$D$11))/5)</f>
        <v/>
      </c>
      <c r="CU43" s="117"/>
      <c r="CV43" s="97" t="str">
        <f t="shared" ref="CV43" si="237">IF(CV$9="","",AVERAGE(CV$5:CV$9))</f>
        <v/>
      </c>
      <c r="CW43" s="115" t="str" cm="1">
        <f t="array" ref="CW43">IF(CW18="","",(SUMPRODUCT(COUNTIF(CW$5:CW$9,プルダウンリスト!$A$9:$A$11)*プルダウンリスト!$B$9:$B$11)+SUMPRODUCT(COUNTIF(CX$5:CX$9,プルダウンリスト!$C$9:$C$11)*プルダウンリスト!$D$9:$D$11))/5)</f>
        <v/>
      </c>
      <c r="CX43" s="116"/>
      <c r="CY43" s="115" t="str" cm="1">
        <f t="array" ref="CY43">IF(CY18="","",(SUMPRODUCT(COUNTIF(CY$5:CY$9,プルダウンリスト!$A$9:$A$11)*プルダウンリスト!$B$9:$B$11)+SUMPRODUCT(COUNTIF(CZ$5:CZ$9,プルダウンリスト!$C$9:$C$11)*プルダウンリスト!$D$9:$D$11))/5)</f>
        <v/>
      </c>
      <c r="CZ43" s="117"/>
      <c r="DA43" s="97" t="str">
        <f t="shared" ref="DA43" si="238">IF(DA$9="","",AVERAGE(DA$5:DA$9))</f>
        <v/>
      </c>
      <c r="DB43" s="115" t="str" cm="1">
        <f t="array" ref="DB43">IF(DB18="","",(SUMPRODUCT(COUNTIF(DB$5:DB$9,プルダウンリスト!$A$9:$A$11)*プルダウンリスト!$B$9:$B$11)+SUMPRODUCT(COUNTIF(DC$5:DC$9,プルダウンリスト!$C$9:$C$11)*プルダウンリスト!$D$9:$D$11))/5)</f>
        <v/>
      </c>
      <c r="DC43" s="116"/>
      <c r="DD43" s="115" t="str" cm="1">
        <f t="array" ref="DD43">IF(DD18="","",(SUMPRODUCT(COUNTIF(DD$5:DD$9,プルダウンリスト!$A$9:$A$11)*プルダウンリスト!$B$9:$B$11)+SUMPRODUCT(COUNTIF(DE$5:DE$9,プルダウンリスト!$C$9:$C$11)*プルダウンリスト!$D$9:$D$11))/5)</f>
        <v/>
      </c>
      <c r="DE43" s="117"/>
      <c r="DF43" s="97" t="str">
        <f t="shared" ref="DF43" si="239">IF(DF$9="","",AVERAGE(DF$5:DF$9))</f>
        <v/>
      </c>
      <c r="DG43" s="115" t="str" cm="1">
        <f t="array" ref="DG43">IF(DG18="","",(SUMPRODUCT(COUNTIF(DG$5:DG$9,プルダウンリスト!$A$9:$A$11)*プルダウンリスト!$B$9:$B$11)+SUMPRODUCT(COUNTIF(DH$5:DH$9,プルダウンリスト!$C$9:$C$11)*プルダウンリスト!$D$9:$D$11))/5)</f>
        <v/>
      </c>
      <c r="DH43" s="116"/>
      <c r="DI43" s="115" t="str" cm="1">
        <f t="array" ref="DI43">IF(DI18="","",(SUMPRODUCT(COUNTIF(DI$5:DI$9,プルダウンリスト!$A$9:$A$11)*プルダウンリスト!$B$9:$B$11)+SUMPRODUCT(COUNTIF(DJ$5:DJ$9,プルダウンリスト!$C$9:$C$11)*プルダウンリスト!$D$9:$D$11))/5)</f>
        <v/>
      </c>
      <c r="DJ43" s="117"/>
      <c r="DK43" s="97" t="str">
        <f t="shared" ref="DK43" si="240">IF(DK$9="","",AVERAGE(DK$5:DK$9))</f>
        <v/>
      </c>
      <c r="DL43" s="115" t="str" cm="1">
        <f t="array" ref="DL43">IF(DL18="","",(SUMPRODUCT(COUNTIF(DL$5:DL$9,プルダウンリスト!$A$9:$A$11)*プルダウンリスト!$B$9:$B$11)+SUMPRODUCT(COUNTIF(DM$5:DM$9,プルダウンリスト!$C$9:$C$11)*プルダウンリスト!$D$9:$D$11))/5)</f>
        <v/>
      </c>
      <c r="DM43" s="116"/>
      <c r="DN43" s="115" t="str" cm="1">
        <f t="array" ref="DN43">IF(DN18="","",(SUMPRODUCT(COUNTIF(DN$5:DN$9,プルダウンリスト!$A$9:$A$11)*プルダウンリスト!$B$9:$B$11)+SUMPRODUCT(COUNTIF(DO$5:DO$9,プルダウンリスト!$C$9:$C$11)*プルダウンリスト!$D$9:$D$11))/5)</f>
        <v/>
      </c>
      <c r="DO43" s="117"/>
      <c r="DP43" s="97" t="str">
        <f t="shared" ref="DP43" si="241">IF(DP$9="","",AVERAGE(DP$5:DP$9))</f>
        <v/>
      </c>
    </row>
    <row r="44" spans="1:125" ht="27" hidden="1" customHeight="1" x14ac:dyDescent="0.2">
      <c r="A44" s="137" t="s">
        <v>57</v>
      </c>
      <c r="B44" s="93" t="s">
        <v>59</v>
      </c>
      <c r="C44" s="94" t="s">
        <v>1</v>
      </c>
      <c r="D44" s="132" t="s">
        <v>120</v>
      </c>
      <c r="E44" s="133"/>
      <c r="F44" s="113" cm="1">
        <f t="array" ref="F44">IF(F11="","",(SUMPRODUCT(COUNTIF(F11,プルダウンリスト!$A$9:$A$11)*プルダウンリスト!$B$9:$B$11)+SUMPRODUCT(COUNTIF(G11,プルダウンリスト!$C$9:$C$11)*プルダウンリスト!$D$9:$D$11)))</f>
        <v>15</v>
      </c>
      <c r="G44" s="118"/>
      <c r="H44" s="113" cm="1">
        <f t="array" ref="H44">IF(H11="","",(SUMPRODUCT(COUNTIF(H11,プルダウンリスト!$A$9:$A$11)*プルダウンリスト!$B$9:$B$11)+SUMPRODUCT(COUNTIF(I11,プルダウンリスト!$C$9:$C$11)*プルダウンリスト!$D$9:$D$11)))</f>
        <v>15</v>
      </c>
      <c r="I44" s="114"/>
      <c r="J44" s="98">
        <f>IF(J$11="","",AVERAGE(J$11))</f>
        <v>0</v>
      </c>
      <c r="K44" s="113" cm="1">
        <f t="array" ref="K44">IF(K11="","",(SUMPRODUCT(COUNTIF(K11,プルダウンリスト!$A$9:$A$11)*プルダウンリスト!$B$9:$B$11)+SUMPRODUCT(COUNTIF(L11,プルダウンリスト!$C$9:$C$11)*プルダウンリスト!$D$9:$D$11)))</f>
        <v>15</v>
      </c>
      <c r="L44" s="118"/>
      <c r="M44" s="113" cm="1">
        <f t="array" ref="M44">IF(M11="","",(SUMPRODUCT(COUNTIF(M11,プルダウンリスト!$A$9:$A$11)*プルダウンリスト!$B$9:$B$11)+SUMPRODUCT(COUNTIF(N11,プルダウンリスト!$C$9:$C$11)*プルダウンリスト!$D$9:$D$11)))</f>
        <v>15</v>
      </c>
      <c r="N44" s="114"/>
      <c r="O44" s="98">
        <f>IF(O$11="","",AVERAGE(O$11))</f>
        <v>0</v>
      </c>
      <c r="P44" s="113" cm="1">
        <f t="array" ref="P44">IF(P11="","",(SUMPRODUCT(COUNTIF(P11,プルダウンリスト!$A$9:$A$11)*プルダウンリスト!$B$9:$B$11)+SUMPRODUCT(COUNTIF(Q11,プルダウンリスト!$C$9:$C$11)*プルダウンリスト!$D$9:$D$11)))</f>
        <v>15</v>
      </c>
      <c r="Q44" s="118"/>
      <c r="R44" s="113" cm="1">
        <f t="array" ref="R44">IF(R11="","",(SUMPRODUCT(COUNTIF(R11,プルダウンリスト!$A$9:$A$11)*プルダウンリスト!$B$9:$B$11)+SUMPRODUCT(COUNTIF(S11,プルダウンリスト!$C$9:$C$11)*プルダウンリスト!$D$9:$D$11)))</f>
        <v>15</v>
      </c>
      <c r="S44" s="114"/>
      <c r="T44" s="98">
        <f t="shared" ref="T44" si="242">IF(T$11="","",AVERAGE(T$11))</f>
        <v>0</v>
      </c>
      <c r="U44" s="113" cm="1">
        <f t="array" ref="U44">IF(U11="","",(SUMPRODUCT(COUNTIF(U11,プルダウンリスト!$A$9:$A$11)*プルダウンリスト!$B$9:$B$11)+SUMPRODUCT(COUNTIF(V11,プルダウンリスト!$C$9:$C$11)*プルダウンリスト!$D$9:$D$11)))</f>
        <v>15</v>
      </c>
      <c r="V44" s="118"/>
      <c r="W44" s="113" cm="1">
        <f t="array" ref="W44">IF(W11="","",(SUMPRODUCT(COUNTIF(W11,プルダウンリスト!$A$9:$A$11)*プルダウンリスト!$B$9:$B$11)+SUMPRODUCT(COUNTIF(X11,プルダウンリスト!$C$9:$C$11)*プルダウンリスト!$D$9:$D$11)))</f>
        <v>15</v>
      </c>
      <c r="X44" s="114"/>
      <c r="Y44" s="98">
        <f t="shared" ref="Y44" si="243">IF(Y$11="","",AVERAGE(Y$11))</f>
        <v>0</v>
      </c>
      <c r="Z44" s="113" cm="1">
        <f t="array" ref="Z44">IF(Z11="","",(SUMPRODUCT(COUNTIF(Z11,プルダウンリスト!$A$9:$A$11)*プルダウンリスト!$B$9:$B$11)+SUMPRODUCT(COUNTIF(AA11,プルダウンリスト!$C$9:$C$11)*プルダウンリスト!$D$9:$D$11)))</f>
        <v>8</v>
      </c>
      <c r="AA44" s="118"/>
      <c r="AB44" s="113" cm="1">
        <f t="array" ref="AB44">IF(AB11="","",(SUMPRODUCT(COUNTIF(AB11,プルダウンリスト!$A$9:$A$11)*プルダウンリスト!$B$9:$B$11)+SUMPRODUCT(COUNTIF(AC11,プルダウンリスト!$C$9:$C$11)*プルダウンリスト!$D$9:$D$11)))</f>
        <v>10</v>
      </c>
      <c r="AC44" s="114"/>
      <c r="AD44" s="98">
        <f t="shared" ref="AD44" si="244">IF(AD$11="","",AVERAGE(AD$11))</f>
        <v>2</v>
      </c>
      <c r="AE44" s="113" cm="1">
        <f t="array" ref="AE44">IF(AE11="","",(SUMPRODUCT(COUNTIF(AE11,プルダウンリスト!$A$9:$A$11)*プルダウンリスト!$B$9:$B$11)+SUMPRODUCT(COUNTIF(AF11,プルダウンリスト!$C$9:$C$11)*プルダウンリスト!$D$9:$D$11)))</f>
        <v>15</v>
      </c>
      <c r="AF44" s="118"/>
      <c r="AG44" s="113" cm="1">
        <f t="array" ref="AG44">IF(AG11="","",(SUMPRODUCT(COUNTIF(AG11,プルダウンリスト!$A$9:$A$11)*プルダウンリスト!$B$9:$B$11)+SUMPRODUCT(COUNTIF(AH11,プルダウンリスト!$C$9:$C$11)*プルダウンリスト!$D$9:$D$11)))</f>
        <v>15</v>
      </c>
      <c r="AH44" s="114"/>
      <c r="AI44" s="98">
        <f t="shared" ref="AI44" si="245">IF(AI$11="","",AVERAGE(AI$11))</f>
        <v>0</v>
      </c>
      <c r="AJ44" s="113" cm="1">
        <f t="array" ref="AJ44">IF(AJ11="","",(SUMPRODUCT(COUNTIF(AJ11,プルダウンリスト!$A$9:$A$11)*プルダウンリスト!$B$9:$B$11)+SUMPRODUCT(COUNTIF(AK11,プルダウンリスト!$C$9:$C$11)*プルダウンリスト!$D$9:$D$11)))</f>
        <v>15</v>
      </c>
      <c r="AK44" s="118"/>
      <c r="AL44" s="113" cm="1">
        <f t="array" ref="AL44">IF(AL11="","",(SUMPRODUCT(COUNTIF(AL11,プルダウンリスト!$A$9:$A$11)*プルダウンリスト!$B$9:$B$11)+SUMPRODUCT(COUNTIF(AM11,プルダウンリスト!$C$9:$C$11)*プルダウンリスト!$D$9:$D$11)))</f>
        <v>15</v>
      </c>
      <c r="AM44" s="114"/>
      <c r="AN44" s="98">
        <f t="shared" ref="AN44" si="246">IF(AN$11="","",AVERAGE(AN$11))</f>
        <v>0</v>
      </c>
      <c r="AO44" s="113" cm="1">
        <f t="array" ref="AO44">IF(AO11="","",(SUMPRODUCT(COUNTIF(AO11,プルダウンリスト!$A$9:$A$11)*プルダウンリスト!$B$9:$B$11)+SUMPRODUCT(COUNTIF(AP11,プルダウンリスト!$C$9:$C$11)*プルダウンリスト!$D$9:$D$11)))</f>
        <v>15</v>
      </c>
      <c r="AP44" s="118"/>
      <c r="AQ44" s="113" cm="1">
        <f t="array" ref="AQ44">IF(AQ11="","",(SUMPRODUCT(COUNTIF(AQ11,プルダウンリスト!$A$9:$A$11)*プルダウンリスト!$B$9:$B$11)+SUMPRODUCT(COUNTIF(AR11,プルダウンリスト!$C$9:$C$11)*プルダウンリスト!$D$9:$D$11)))</f>
        <v>15</v>
      </c>
      <c r="AR44" s="114"/>
      <c r="AS44" s="98">
        <f t="shared" ref="AS44" si="247">IF(AS$11="","",AVERAGE(AS$11))</f>
        <v>0</v>
      </c>
      <c r="AT44" s="113" cm="1">
        <f t="array" ref="AT44">IF(AT11="","",(SUMPRODUCT(COUNTIF(AT11,プルダウンリスト!$A$9:$A$11)*プルダウンリスト!$B$9:$B$11)+SUMPRODUCT(COUNTIF(AU11,プルダウンリスト!$C$9:$C$11)*プルダウンリスト!$D$9:$D$11)))</f>
        <v>15</v>
      </c>
      <c r="AU44" s="118"/>
      <c r="AV44" s="113" cm="1">
        <f t="array" ref="AV44">IF(AV11="","",(SUMPRODUCT(COUNTIF(AV11,プルダウンリスト!$A$9:$A$11)*プルダウンリスト!$B$9:$B$11)+SUMPRODUCT(COUNTIF(AW11,プルダウンリスト!$C$9:$C$11)*プルダウンリスト!$D$9:$D$11)))</f>
        <v>15</v>
      </c>
      <c r="AW44" s="114"/>
      <c r="AX44" s="98">
        <f t="shared" ref="AX44" si="248">IF(AX$11="","",AVERAGE(AX$11))</f>
        <v>0</v>
      </c>
      <c r="AY44" s="113" cm="1">
        <f t="array" ref="AY44">IF(AY11="","",(SUMPRODUCT(COUNTIF(AY11,プルダウンリスト!$A$9:$A$11)*プルダウンリスト!$B$9:$B$11)+SUMPRODUCT(COUNTIF(AZ11,プルダウンリスト!$C$9:$C$11)*プルダウンリスト!$D$9:$D$11)))</f>
        <v>15</v>
      </c>
      <c r="AZ44" s="118"/>
      <c r="BA44" s="113" cm="1">
        <f t="array" ref="BA44">IF(BA11="","",(SUMPRODUCT(COUNTIF(BA11,プルダウンリスト!$A$9:$A$11)*プルダウンリスト!$B$9:$B$11)+SUMPRODUCT(COUNTIF(BB11,プルダウンリスト!$C$9:$C$11)*プルダウンリスト!$D$9:$D$11)))</f>
        <v>15</v>
      </c>
      <c r="BB44" s="114"/>
      <c r="BC44" s="98">
        <f t="shared" ref="BC44" si="249">IF(BC$11="","",AVERAGE(BC$11))</f>
        <v>0</v>
      </c>
      <c r="BD44" s="113" cm="1">
        <f t="array" ref="BD44">IF(BD11="","",(SUMPRODUCT(COUNTIF(BD11,プルダウンリスト!$A$9:$A$11)*プルダウンリスト!$B$9:$B$11)+SUMPRODUCT(COUNTIF(BE11,プルダウンリスト!$C$9:$C$11)*プルダウンリスト!$D$9:$D$11)))</f>
        <v>15</v>
      </c>
      <c r="BE44" s="118"/>
      <c r="BF44" s="113" cm="1">
        <f t="array" ref="BF44">IF(BF11="","",(SUMPRODUCT(COUNTIF(BF11,プルダウンリスト!$A$9:$A$11)*プルダウンリスト!$B$9:$B$11)+SUMPRODUCT(COUNTIF(BG11,プルダウンリスト!$C$9:$C$11)*プルダウンリスト!$D$9:$D$11)))</f>
        <v>15</v>
      </c>
      <c r="BG44" s="114"/>
      <c r="BH44" s="98">
        <f t="shared" ref="BH44" si="250">IF(BH$11="","",AVERAGE(BH$11))</f>
        <v>0</v>
      </c>
      <c r="BI44" s="113" cm="1">
        <f t="array" ref="BI44">IF(BI11="","",(SUMPRODUCT(COUNTIF(BI11,プルダウンリスト!$A$9:$A$11)*プルダウンリスト!$B$9:$B$11)+SUMPRODUCT(COUNTIF(BJ11,プルダウンリスト!$C$9:$C$11)*プルダウンリスト!$D$9:$D$11)))</f>
        <v>15</v>
      </c>
      <c r="BJ44" s="118"/>
      <c r="BK44" s="113" cm="1">
        <f t="array" ref="BK44">IF(BK11="","",(SUMPRODUCT(COUNTIF(BK11,プルダウンリスト!$A$9:$A$11)*プルダウンリスト!$B$9:$B$11)+SUMPRODUCT(COUNTIF(BL11,プルダウンリスト!$C$9:$C$11)*プルダウンリスト!$D$9:$D$11)))</f>
        <v>15</v>
      </c>
      <c r="BL44" s="114"/>
      <c r="BM44" s="98">
        <f t="shared" ref="BM44" si="251">IF(BM$11="","",AVERAGE(BM$11))</f>
        <v>0</v>
      </c>
      <c r="BN44" s="113" t="str" cm="1">
        <f t="array" ref="BN44">IF(BN11="","",(SUMPRODUCT(COUNTIF(BN11,プルダウンリスト!$A$9:$A$11)*プルダウンリスト!$B$9:$B$11)+SUMPRODUCT(COUNTIF(BO11,プルダウンリスト!$C$9:$C$11)*プルダウンリスト!$D$9:$D$11)))</f>
        <v/>
      </c>
      <c r="BO44" s="118"/>
      <c r="BP44" s="113" t="str" cm="1">
        <f t="array" ref="BP44">IF(BP11="","",(SUMPRODUCT(COUNTIF(BP11,プルダウンリスト!$A$9:$A$11)*プルダウンリスト!$B$9:$B$11)+SUMPRODUCT(COUNTIF(BQ11,プルダウンリスト!$C$9:$C$11)*プルダウンリスト!$D$9:$D$11)))</f>
        <v/>
      </c>
      <c r="BQ44" s="114"/>
      <c r="BR44" s="98" t="str">
        <f t="shared" ref="BR44" si="252">IF(BR$11="","",AVERAGE(BR$11))</f>
        <v/>
      </c>
      <c r="BS44" s="113" t="str" cm="1">
        <f t="array" ref="BS44">IF(BS11="","",(SUMPRODUCT(COUNTIF(BS11,プルダウンリスト!$A$9:$A$11)*プルダウンリスト!$B$9:$B$11)+SUMPRODUCT(COUNTIF(BT11,プルダウンリスト!$C$9:$C$11)*プルダウンリスト!$D$9:$D$11)))</f>
        <v/>
      </c>
      <c r="BT44" s="118"/>
      <c r="BU44" s="113" t="str" cm="1">
        <f t="array" ref="BU44">IF(BU11="","",(SUMPRODUCT(COUNTIF(BU11,プルダウンリスト!$A$9:$A$11)*プルダウンリスト!$B$9:$B$11)+SUMPRODUCT(COUNTIF(BV11,プルダウンリスト!$C$9:$C$11)*プルダウンリスト!$D$9:$D$11)))</f>
        <v/>
      </c>
      <c r="BV44" s="114"/>
      <c r="BW44" s="98" t="str">
        <f t="shared" ref="BW44" si="253">IF(BW$11="","",AVERAGE(BW$11))</f>
        <v/>
      </c>
      <c r="BX44" s="113" t="str" cm="1">
        <f t="array" ref="BX44">IF(BX11="","",(SUMPRODUCT(COUNTIF(BX11,プルダウンリスト!$A$9:$A$11)*プルダウンリスト!$B$9:$B$11)+SUMPRODUCT(COUNTIF(BY11,プルダウンリスト!$C$9:$C$11)*プルダウンリスト!$D$9:$D$11)))</f>
        <v/>
      </c>
      <c r="BY44" s="118"/>
      <c r="BZ44" s="113" t="str" cm="1">
        <f t="array" ref="BZ44">IF(BZ11="","",(SUMPRODUCT(COUNTIF(BZ11,プルダウンリスト!$A$9:$A$11)*プルダウンリスト!$B$9:$B$11)+SUMPRODUCT(COUNTIF(CA11,プルダウンリスト!$C$9:$C$11)*プルダウンリスト!$D$9:$D$11)))</f>
        <v/>
      </c>
      <c r="CA44" s="114"/>
      <c r="CB44" s="98" t="str">
        <f t="shared" ref="CB44" si="254">IF(CB$11="","",AVERAGE(CB$11))</f>
        <v/>
      </c>
      <c r="CC44" s="113" t="str" cm="1">
        <f t="array" ref="CC44">IF(CC11="","",(SUMPRODUCT(COUNTIF(CC11,プルダウンリスト!$A$9:$A$11)*プルダウンリスト!$B$9:$B$11)+SUMPRODUCT(COUNTIF(CD11,プルダウンリスト!$C$9:$C$11)*プルダウンリスト!$D$9:$D$11)))</f>
        <v/>
      </c>
      <c r="CD44" s="118"/>
      <c r="CE44" s="113" t="str" cm="1">
        <f t="array" ref="CE44">IF(CE11="","",(SUMPRODUCT(COUNTIF(CE11,プルダウンリスト!$A$9:$A$11)*プルダウンリスト!$B$9:$B$11)+SUMPRODUCT(COUNTIF(CF11,プルダウンリスト!$C$9:$C$11)*プルダウンリスト!$D$9:$D$11)))</f>
        <v/>
      </c>
      <c r="CF44" s="114"/>
      <c r="CG44" s="98" t="str">
        <f t="shared" ref="CG44" si="255">IF(CG$11="","",AVERAGE(CG$11))</f>
        <v/>
      </c>
      <c r="CH44" s="113" t="str" cm="1">
        <f t="array" ref="CH44">IF(CH11="","",(SUMPRODUCT(COUNTIF(CH11,プルダウンリスト!$A$9:$A$11)*プルダウンリスト!$B$9:$B$11)+SUMPRODUCT(COUNTIF(CI11,プルダウンリスト!$C$9:$C$11)*プルダウンリスト!$D$9:$D$11)))</f>
        <v/>
      </c>
      <c r="CI44" s="118"/>
      <c r="CJ44" s="113" t="str" cm="1">
        <f t="array" ref="CJ44">IF(CJ11="","",(SUMPRODUCT(COUNTIF(CJ11,プルダウンリスト!$A$9:$A$11)*プルダウンリスト!$B$9:$B$11)+SUMPRODUCT(COUNTIF(CK11,プルダウンリスト!$C$9:$C$11)*プルダウンリスト!$D$9:$D$11)))</f>
        <v/>
      </c>
      <c r="CK44" s="114"/>
      <c r="CL44" s="98" t="str">
        <f t="shared" ref="CL44" si="256">IF(CL$11="","",AVERAGE(CL$11))</f>
        <v/>
      </c>
      <c r="CM44" s="113" t="str" cm="1">
        <f t="array" ref="CM44">IF(CM11="","",(SUMPRODUCT(COUNTIF(CM11,プルダウンリスト!$A$9:$A$11)*プルダウンリスト!$B$9:$B$11)+SUMPRODUCT(COUNTIF(CN11,プルダウンリスト!$C$9:$C$11)*プルダウンリスト!$D$9:$D$11)))</f>
        <v/>
      </c>
      <c r="CN44" s="118"/>
      <c r="CO44" s="113" t="str" cm="1">
        <f t="array" ref="CO44">IF(CO11="","",(SUMPRODUCT(COUNTIF(CO11,プルダウンリスト!$A$9:$A$11)*プルダウンリスト!$B$9:$B$11)+SUMPRODUCT(COUNTIF(CP11,プルダウンリスト!$C$9:$C$11)*プルダウンリスト!$D$9:$D$11)))</f>
        <v/>
      </c>
      <c r="CP44" s="114"/>
      <c r="CQ44" s="98" t="str">
        <f t="shared" ref="CQ44" si="257">IF(CQ$11="","",AVERAGE(CQ$11))</f>
        <v/>
      </c>
      <c r="CR44" s="113" t="str" cm="1">
        <f t="array" ref="CR44">IF(CR11="","",(SUMPRODUCT(COUNTIF(CR11,プルダウンリスト!$A$9:$A$11)*プルダウンリスト!$B$9:$B$11)+SUMPRODUCT(COUNTIF(CS11,プルダウンリスト!$C$9:$C$11)*プルダウンリスト!$D$9:$D$11)))</f>
        <v/>
      </c>
      <c r="CS44" s="118"/>
      <c r="CT44" s="113" t="str" cm="1">
        <f t="array" ref="CT44">IF(CT11="","",(SUMPRODUCT(COUNTIF(CT11,プルダウンリスト!$A$9:$A$11)*プルダウンリスト!$B$9:$B$11)+SUMPRODUCT(COUNTIF(CU11,プルダウンリスト!$C$9:$C$11)*プルダウンリスト!$D$9:$D$11)))</f>
        <v/>
      </c>
      <c r="CU44" s="114"/>
      <c r="CV44" s="98" t="str">
        <f t="shared" ref="CV44" si="258">IF(CV$11="","",AVERAGE(CV$11))</f>
        <v/>
      </c>
      <c r="CW44" s="113" t="str" cm="1">
        <f t="array" ref="CW44">IF(CW11="","",(SUMPRODUCT(COUNTIF(CW11,プルダウンリスト!$A$9:$A$11)*プルダウンリスト!$B$9:$B$11)+SUMPRODUCT(COUNTIF(CX11,プルダウンリスト!$C$9:$C$11)*プルダウンリスト!$D$9:$D$11)))</f>
        <v/>
      </c>
      <c r="CX44" s="118"/>
      <c r="CY44" s="113" t="str" cm="1">
        <f t="array" ref="CY44">IF(CY11="","",(SUMPRODUCT(COUNTIF(CY11,プルダウンリスト!$A$9:$A$11)*プルダウンリスト!$B$9:$B$11)+SUMPRODUCT(COUNTIF(CZ11,プルダウンリスト!$C$9:$C$11)*プルダウンリスト!$D$9:$D$11)))</f>
        <v/>
      </c>
      <c r="CZ44" s="114"/>
      <c r="DA44" s="98" t="str">
        <f t="shared" ref="DA44" si="259">IF(DA$11="","",AVERAGE(DA$11))</f>
        <v/>
      </c>
      <c r="DB44" s="113" t="str" cm="1">
        <f t="array" ref="DB44">IF(DB11="","",(SUMPRODUCT(COUNTIF(DB11,プルダウンリスト!$A$9:$A$11)*プルダウンリスト!$B$9:$B$11)+SUMPRODUCT(COUNTIF(DC11,プルダウンリスト!$C$9:$C$11)*プルダウンリスト!$D$9:$D$11)))</f>
        <v/>
      </c>
      <c r="DC44" s="118"/>
      <c r="DD44" s="113" t="str" cm="1">
        <f t="array" ref="DD44">IF(DD11="","",(SUMPRODUCT(COUNTIF(DD11,プルダウンリスト!$A$9:$A$11)*プルダウンリスト!$B$9:$B$11)+SUMPRODUCT(COUNTIF(DE11,プルダウンリスト!$C$9:$C$11)*プルダウンリスト!$D$9:$D$11)))</f>
        <v/>
      </c>
      <c r="DE44" s="114"/>
      <c r="DF44" s="98" t="str">
        <f t="shared" ref="DF44" si="260">IF(DF$11="","",AVERAGE(DF$11))</f>
        <v/>
      </c>
      <c r="DG44" s="113" t="str" cm="1">
        <f t="array" ref="DG44">IF(DG11="","",(SUMPRODUCT(COUNTIF(DG11,プルダウンリスト!$A$9:$A$11)*プルダウンリスト!$B$9:$B$11)+SUMPRODUCT(COUNTIF(DH11,プルダウンリスト!$C$9:$C$11)*プルダウンリスト!$D$9:$D$11)))</f>
        <v/>
      </c>
      <c r="DH44" s="118"/>
      <c r="DI44" s="113" t="str" cm="1">
        <f t="array" ref="DI44">IF(DI11="","",(SUMPRODUCT(COUNTIF(DI11,プルダウンリスト!$A$9:$A$11)*プルダウンリスト!$B$9:$B$11)+SUMPRODUCT(COUNTIF(DJ11,プルダウンリスト!$C$9:$C$11)*プルダウンリスト!$D$9:$D$11)))</f>
        <v/>
      </c>
      <c r="DJ44" s="114"/>
      <c r="DK44" s="98" t="str">
        <f t="shared" ref="DK44" si="261">IF(DK$11="","",AVERAGE(DK$11))</f>
        <v/>
      </c>
      <c r="DL44" s="113" t="str" cm="1">
        <f t="array" ref="DL44">IF(DL11="","",(SUMPRODUCT(COUNTIF(DL11,プルダウンリスト!$A$9:$A$11)*プルダウンリスト!$B$9:$B$11)+SUMPRODUCT(COUNTIF(DM11,プルダウンリスト!$C$9:$C$11)*プルダウンリスト!$D$9:$D$11)))</f>
        <v/>
      </c>
      <c r="DM44" s="118"/>
      <c r="DN44" s="113" t="str" cm="1">
        <f t="array" ref="DN44">IF(DN11="","",(SUMPRODUCT(COUNTIF(DN11,プルダウンリスト!$A$9:$A$11)*プルダウンリスト!$B$9:$B$11)+SUMPRODUCT(COUNTIF(DO11,プルダウンリスト!$C$9:$C$11)*プルダウンリスト!$D$9:$D$11)))</f>
        <v/>
      </c>
      <c r="DO44" s="114"/>
      <c r="DP44" s="98" t="str">
        <f t="shared" ref="DP44" si="262">IF(DP$11="","",AVERAGE(DP$11))</f>
        <v/>
      </c>
    </row>
    <row r="45" spans="1:125" ht="27" hidden="1" customHeight="1" x14ac:dyDescent="0.2">
      <c r="A45" s="137"/>
      <c r="B45" s="135" t="s">
        <v>62</v>
      </c>
      <c r="C45" s="95" t="s">
        <v>81</v>
      </c>
      <c r="D45" s="132" t="s">
        <v>120</v>
      </c>
      <c r="E45" s="133"/>
      <c r="F45" s="115" cm="1">
        <f t="array" ref="F45">IF(F15="","",(SUMPRODUCT(COUNTIF(F13:F15,プルダウンリスト!$A$9:$A$11)*プルダウンリスト!$B$9:$B$11)+SUMPRODUCT(COUNTIF(G13:G15,プルダウンリスト!$C$9:$C$11)*プルダウンリスト!$D$9:$D$11))/3)</f>
        <v>15</v>
      </c>
      <c r="G45" s="116"/>
      <c r="H45" s="115" cm="1">
        <f t="array" ref="H45">IF(H15="","",(SUMPRODUCT(COUNTIF(H13:H15,プルダウンリスト!$A$9:$A$11)*プルダウンリスト!$B$9:$B$11)+SUMPRODUCT(COUNTIF(I13:I15,プルダウンリスト!$C$9:$C$11)*プルダウンリスト!$D$9:$D$11))/3)</f>
        <v>15</v>
      </c>
      <c r="I45" s="117"/>
      <c r="J45" s="97">
        <f>IF(J$15="","",AVERAGE(J$13:J$15))</f>
        <v>0</v>
      </c>
      <c r="K45" s="115" cm="1">
        <f t="array" ref="K45">IF(K15="","",(SUMPRODUCT(COUNTIF(K13:K15,プルダウンリスト!$A$9:$A$11)*プルダウンリスト!$B$9:$B$11)+SUMPRODUCT(COUNTIF(L13:L15,プルダウンリスト!$C$9:$C$11)*プルダウンリスト!$D$9:$D$11))/3)</f>
        <v>12.666666666666666</v>
      </c>
      <c r="L45" s="116"/>
      <c r="M45" s="115" cm="1">
        <f t="array" ref="M45">IF(M15="","",(SUMPRODUCT(COUNTIF(M13:M15,プルダウンリスト!$A$9:$A$11)*プルダウンリスト!$B$9:$B$11)+SUMPRODUCT(COUNTIF(N13:N15,プルダウンリスト!$C$9:$C$11)*プルダウンリスト!$D$9:$D$11))/3)</f>
        <v>13.333333333333334</v>
      </c>
      <c r="N45" s="117"/>
      <c r="O45" s="97">
        <f>IF(O$15="","",AVERAGE(O$13:O$15))</f>
        <v>0.66666666666666663</v>
      </c>
      <c r="P45" s="115" cm="1">
        <f t="array" ref="P45">IF(P15="","",(SUMPRODUCT(COUNTIF(P13:P15,プルダウンリスト!$A$9:$A$11)*プルダウンリスト!$B$9:$B$11)+SUMPRODUCT(COUNTIF(Q13:Q15,プルダウンリスト!$C$9:$C$11)*プルダウンリスト!$D$9:$D$11))/3)</f>
        <v>13.333333333333334</v>
      </c>
      <c r="Q45" s="116"/>
      <c r="R45" s="115" cm="1">
        <f t="array" ref="R45">IF(R15="","",(SUMPRODUCT(COUNTIF(R13:R15,プルダウンリスト!$A$9:$A$11)*プルダウンリスト!$B$9:$B$11)+SUMPRODUCT(COUNTIF(S13:S15,プルダウンリスト!$C$9:$C$11)*プルダウンリスト!$D$9:$D$11))/3)</f>
        <v>13.333333333333334</v>
      </c>
      <c r="S45" s="117"/>
      <c r="T45" s="97">
        <f t="shared" ref="T45" si="263">IF(T$15="","",AVERAGE(T$13:T$15))</f>
        <v>0</v>
      </c>
      <c r="U45" s="115" cm="1">
        <f t="array" ref="U45">IF(U15="","",(SUMPRODUCT(COUNTIF(U13:U15,プルダウンリスト!$A$9:$A$11)*プルダウンリスト!$B$9:$B$11)+SUMPRODUCT(COUNTIF(V13:V15,プルダウンリスト!$C$9:$C$11)*プルダウンリスト!$D$9:$D$11))/3)</f>
        <v>15</v>
      </c>
      <c r="V45" s="116"/>
      <c r="W45" s="115" cm="1">
        <f t="array" ref="W45">IF(W15="","",(SUMPRODUCT(COUNTIF(W13:W15,プルダウンリスト!$A$9:$A$11)*プルダウンリスト!$B$9:$B$11)+SUMPRODUCT(COUNTIF(X13:X15,プルダウンリスト!$C$9:$C$11)*プルダウンリスト!$D$9:$D$11))/3)</f>
        <v>15</v>
      </c>
      <c r="X45" s="117"/>
      <c r="Y45" s="97">
        <f t="shared" ref="Y45" si="264">IF(Y$15="","",AVERAGE(Y$13:Y$15))</f>
        <v>0</v>
      </c>
      <c r="Z45" s="115" cm="1">
        <f t="array" ref="Z45">IF(Z15="","",(SUMPRODUCT(COUNTIF(Z13:Z15,プルダウンリスト!$A$9:$A$11)*プルダウンリスト!$B$9:$B$11)+SUMPRODUCT(COUNTIF(AA13:AA15,プルダウンリスト!$C$9:$C$11)*プルダウンリスト!$D$9:$D$11))/3)</f>
        <v>12.666666666666666</v>
      </c>
      <c r="AA45" s="116"/>
      <c r="AB45" s="115" cm="1">
        <f t="array" ref="AB45">IF(AB15="","",(SUMPRODUCT(COUNTIF(AB13:AB15,プルダウンリスト!$A$9:$A$11)*プルダウンリスト!$B$9:$B$11)+SUMPRODUCT(COUNTIF(AC13:AC15,プルダウンリスト!$C$9:$C$11)*プルダウンリスト!$D$9:$D$11))/3)</f>
        <v>12.666666666666666</v>
      </c>
      <c r="AC45" s="117"/>
      <c r="AD45" s="97">
        <f t="shared" ref="AD45" si="265">IF(AD$15="","",AVERAGE(AD$13:AD$15))</f>
        <v>0</v>
      </c>
      <c r="AE45" s="115" cm="1">
        <f t="array" ref="AE45">IF(AE15="","",(SUMPRODUCT(COUNTIF(AE13:AE15,プルダウンリスト!$A$9:$A$11)*プルダウンリスト!$B$9:$B$11)+SUMPRODUCT(COUNTIF(AF13:AF15,プルダウンリスト!$C$9:$C$11)*プルダウンリスト!$D$9:$D$11))/3)</f>
        <v>15</v>
      </c>
      <c r="AF45" s="116"/>
      <c r="AG45" s="115" cm="1">
        <f t="array" ref="AG45">IF(AG15="","",(SUMPRODUCT(COUNTIF(AG13:AG15,プルダウンリスト!$A$9:$A$11)*プルダウンリスト!$B$9:$B$11)+SUMPRODUCT(COUNTIF(AH13:AH15,プルダウンリスト!$C$9:$C$11)*プルダウンリスト!$D$9:$D$11))/3)</f>
        <v>15</v>
      </c>
      <c r="AH45" s="117"/>
      <c r="AI45" s="97">
        <f t="shared" ref="AI45" si="266">IF(AI$15="","",AVERAGE(AI$13:AI$15))</f>
        <v>0</v>
      </c>
      <c r="AJ45" s="115" cm="1">
        <f t="array" ref="AJ45">IF(AJ15="","",(SUMPRODUCT(COUNTIF(AJ13:AJ15,プルダウンリスト!$A$9:$A$11)*プルダウンリスト!$B$9:$B$11)+SUMPRODUCT(COUNTIF(AK13:AK15,プルダウンリスト!$C$9:$C$11)*プルダウンリスト!$D$9:$D$11))/3)</f>
        <v>10</v>
      </c>
      <c r="AK45" s="116"/>
      <c r="AL45" s="115" cm="1">
        <f t="array" ref="AL45">IF(AL15="","",(SUMPRODUCT(COUNTIF(AL13:AL15,プルダウンリスト!$A$9:$A$11)*プルダウンリスト!$B$9:$B$11)+SUMPRODUCT(COUNTIF(AM13:AM15,プルダウンリスト!$C$9:$C$11)*プルダウンリスト!$D$9:$D$11))/3)</f>
        <v>10</v>
      </c>
      <c r="AM45" s="117"/>
      <c r="AN45" s="97">
        <f t="shared" ref="AN45" si="267">IF(AN$15="","",AVERAGE(AN$13:AN$15))</f>
        <v>0</v>
      </c>
      <c r="AO45" s="115" cm="1">
        <f t="array" ref="AO45">IF(AO15="","",(SUMPRODUCT(COUNTIF(AO13:AO15,プルダウンリスト!$A$9:$A$11)*プルダウンリスト!$B$9:$B$11)+SUMPRODUCT(COUNTIF(AP13:AP15,プルダウンリスト!$C$9:$C$11)*プルダウンリスト!$D$9:$D$11))/3)</f>
        <v>15</v>
      </c>
      <c r="AP45" s="116"/>
      <c r="AQ45" s="115" cm="1">
        <f t="array" ref="AQ45">IF(AQ15="","",(SUMPRODUCT(COUNTIF(AQ13:AQ15,プルダウンリスト!$A$9:$A$11)*プルダウンリスト!$B$9:$B$11)+SUMPRODUCT(COUNTIF(AR13:AR15,プルダウンリスト!$C$9:$C$11)*プルダウンリスト!$D$9:$D$11))/3)</f>
        <v>15</v>
      </c>
      <c r="AR45" s="117"/>
      <c r="AS45" s="97">
        <f t="shared" ref="AS45" si="268">IF(AS$15="","",AVERAGE(AS$13:AS$15))</f>
        <v>0</v>
      </c>
      <c r="AT45" s="115" cm="1">
        <f t="array" ref="AT45">IF(AT15="","",(SUMPRODUCT(COUNTIF(AT13:AT15,プルダウンリスト!$A$9:$A$11)*プルダウンリスト!$B$9:$B$11)+SUMPRODUCT(COUNTIF(AU13:AU15,プルダウンリスト!$C$9:$C$11)*プルダウンリスト!$D$9:$D$11))/3)</f>
        <v>15</v>
      </c>
      <c r="AU45" s="116"/>
      <c r="AV45" s="115" cm="1">
        <f t="array" ref="AV45">IF(AV15="","",(SUMPRODUCT(COUNTIF(AV13:AV15,プルダウンリスト!$A$9:$A$11)*プルダウンリスト!$B$9:$B$11)+SUMPRODUCT(COUNTIF(AW13:AW15,プルダウンリスト!$C$9:$C$11)*プルダウンリスト!$D$9:$D$11))/3)</f>
        <v>15</v>
      </c>
      <c r="AW45" s="117"/>
      <c r="AX45" s="97">
        <f t="shared" ref="AX45" si="269">IF(AX$15="","",AVERAGE(AX$13:AX$15))</f>
        <v>0</v>
      </c>
      <c r="AY45" s="115" cm="1">
        <f t="array" ref="AY45">IF(AY15="","",(SUMPRODUCT(COUNTIF(AY13:AY15,プルダウンリスト!$A$9:$A$11)*プルダウンリスト!$B$9:$B$11)+SUMPRODUCT(COUNTIF(AZ13:AZ15,プルダウンリスト!$C$9:$C$11)*プルダウンリスト!$D$9:$D$11))/3)</f>
        <v>15</v>
      </c>
      <c r="AZ45" s="116"/>
      <c r="BA45" s="115" cm="1">
        <f t="array" ref="BA45">IF(BA15="","",(SUMPRODUCT(COUNTIF(BA13:BA15,プルダウンリスト!$A$9:$A$11)*プルダウンリスト!$B$9:$B$11)+SUMPRODUCT(COUNTIF(BB13:BB15,プルダウンリスト!$C$9:$C$11)*プルダウンリスト!$D$9:$D$11))/3)</f>
        <v>15</v>
      </c>
      <c r="BB45" s="117"/>
      <c r="BC45" s="97">
        <f t="shared" ref="BC45" si="270">IF(BC$15="","",AVERAGE(BC$13:BC$15))</f>
        <v>0</v>
      </c>
      <c r="BD45" s="115" cm="1">
        <f t="array" ref="BD45">IF(BD15="","",(SUMPRODUCT(COUNTIF(BD13:BD15,プルダウンリスト!$A$9:$A$11)*プルダウンリスト!$B$9:$B$11)+SUMPRODUCT(COUNTIF(BE13:BE15,プルダウンリスト!$C$9:$C$11)*プルダウンリスト!$D$9:$D$11))/3)</f>
        <v>15</v>
      </c>
      <c r="BE45" s="116"/>
      <c r="BF45" s="115" cm="1">
        <f t="array" ref="BF45">IF(BF15="","",(SUMPRODUCT(COUNTIF(BF13:BF15,プルダウンリスト!$A$9:$A$11)*プルダウンリスト!$B$9:$B$11)+SUMPRODUCT(COUNTIF(BG13:BG15,プルダウンリスト!$C$9:$C$11)*プルダウンリスト!$D$9:$D$11))/3)</f>
        <v>15</v>
      </c>
      <c r="BG45" s="117"/>
      <c r="BH45" s="97">
        <f t="shared" ref="BH45" si="271">IF(BH$15="","",AVERAGE(BH$13:BH$15))</f>
        <v>0</v>
      </c>
      <c r="BI45" s="115" cm="1">
        <f t="array" ref="BI45">IF(BI15="","",(SUMPRODUCT(COUNTIF(BI13:BI15,プルダウンリスト!$A$9:$A$11)*プルダウンリスト!$B$9:$B$11)+SUMPRODUCT(COUNTIF(BJ13:BJ15,プルダウンリスト!$C$9:$C$11)*プルダウンリスト!$D$9:$D$11))/3)</f>
        <v>15</v>
      </c>
      <c r="BJ45" s="116"/>
      <c r="BK45" s="115" cm="1">
        <f t="array" ref="BK45">IF(BK15="","",(SUMPRODUCT(COUNTIF(BK13:BK15,プルダウンリスト!$A$9:$A$11)*プルダウンリスト!$B$9:$B$11)+SUMPRODUCT(COUNTIF(BL13:BL15,プルダウンリスト!$C$9:$C$11)*プルダウンリスト!$D$9:$D$11))/3)</f>
        <v>15</v>
      </c>
      <c r="BL45" s="117"/>
      <c r="BM45" s="97">
        <f t="shared" ref="BM45" si="272">IF(BM$15="","",AVERAGE(BM$13:BM$15))</f>
        <v>0</v>
      </c>
      <c r="BN45" s="115" t="str" cm="1">
        <f t="array" ref="BN45">IF(BN15="","",(SUMPRODUCT(COUNTIF(BN13:BN15,プルダウンリスト!$A$9:$A$11)*プルダウンリスト!$B$9:$B$11)+SUMPRODUCT(COUNTIF(BO13:BO15,プルダウンリスト!$C$9:$C$11)*プルダウンリスト!$D$9:$D$11))/3)</f>
        <v/>
      </c>
      <c r="BO45" s="116"/>
      <c r="BP45" s="115" t="str" cm="1">
        <f t="array" ref="BP45">IF(BP15="","",(SUMPRODUCT(COUNTIF(BP13:BP15,プルダウンリスト!$A$9:$A$11)*プルダウンリスト!$B$9:$B$11)+SUMPRODUCT(COUNTIF(BQ13:BQ15,プルダウンリスト!$C$9:$C$11)*プルダウンリスト!$D$9:$D$11))/3)</f>
        <v/>
      </c>
      <c r="BQ45" s="117"/>
      <c r="BR45" s="97" t="str">
        <f t="shared" ref="BR45" si="273">IF(BR$15="","",AVERAGE(BR$13:BR$15))</f>
        <v/>
      </c>
      <c r="BS45" s="115" t="str" cm="1">
        <f t="array" ref="BS45">IF(BS15="","",(SUMPRODUCT(COUNTIF(BS13:BS15,プルダウンリスト!$A$9:$A$11)*プルダウンリスト!$B$9:$B$11)+SUMPRODUCT(COUNTIF(BT13:BT15,プルダウンリスト!$C$9:$C$11)*プルダウンリスト!$D$9:$D$11))/3)</f>
        <v/>
      </c>
      <c r="BT45" s="116"/>
      <c r="BU45" s="115" t="str" cm="1">
        <f t="array" ref="BU45">IF(BU15="","",(SUMPRODUCT(COUNTIF(BU13:BU15,プルダウンリスト!$A$9:$A$11)*プルダウンリスト!$B$9:$B$11)+SUMPRODUCT(COUNTIF(BV13:BV15,プルダウンリスト!$C$9:$C$11)*プルダウンリスト!$D$9:$D$11))/3)</f>
        <v/>
      </c>
      <c r="BV45" s="117"/>
      <c r="BW45" s="97" t="str">
        <f t="shared" ref="BW45" si="274">IF(BW$15="","",AVERAGE(BW$13:BW$15))</f>
        <v/>
      </c>
      <c r="BX45" s="115" t="str" cm="1">
        <f t="array" ref="BX45">IF(BX15="","",(SUMPRODUCT(COUNTIF(BX13:BX15,プルダウンリスト!$A$9:$A$11)*プルダウンリスト!$B$9:$B$11)+SUMPRODUCT(COUNTIF(BY13:BY15,プルダウンリスト!$C$9:$C$11)*プルダウンリスト!$D$9:$D$11))/3)</f>
        <v/>
      </c>
      <c r="BY45" s="116"/>
      <c r="BZ45" s="115" t="str" cm="1">
        <f t="array" ref="BZ45">IF(BZ15="","",(SUMPRODUCT(COUNTIF(BZ13:BZ15,プルダウンリスト!$A$9:$A$11)*プルダウンリスト!$B$9:$B$11)+SUMPRODUCT(COUNTIF(CA13:CA15,プルダウンリスト!$C$9:$C$11)*プルダウンリスト!$D$9:$D$11))/3)</f>
        <v/>
      </c>
      <c r="CA45" s="117"/>
      <c r="CB45" s="97" t="str">
        <f t="shared" ref="CB45" si="275">IF(CB$15="","",AVERAGE(CB$13:CB$15))</f>
        <v/>
      </c>
      <c r="CC45" s="115" t="str" cm="1">
        <f t="array" ref="CC45">IF(CC15="","",(SUMPRODUCT(COUNTIF(CC13:CC15,プルダウンリスト!$A$9:$A$11)*プルダウンリスト!$B$9:$B$11)+SUMPRODUCT(COUNTIF(CD13:CD15,プルダウンリスト!$C$9:$C$11)*プルダウンリスト!$D$9:$D$11))/3)</f>
        <v/>
      </c>
      <c r="CD45" s="116"/>
      <c r="CE45" s="115" t="str" cm="1">
        <f t="array" ref="CE45">IF(CE15="","",(SUMPRODUCT(COUNTIF(CE13:CE15,プルダウンリスト!$A$9:$A$11)*プルダウンリスト!$B$9:$B$11)+SUMPRODUCT(COUNTIF(CF13:CF15,プルダウンリスト!$C$9:$C$11)*プルダウンリスト!$D$9:$D$11))/3)</f>
        <v/>
      </c>
      <c r="CF45" s="117"/>
      <c r="CG45" s="97" t="str">
        <f t="shared" ref="CG45" si="276">IF(CG$15="","",AVERAGE(CG$13:CG$15))</f>
        <v/>
      </c>
      <c r="CH45" s="115" t="str" cm="1">
        <f t="array" ref="CH45">IF(CH15="","",(SUMPRODUCT(COUNTIF(CH13:CH15,プルダウンリスト!$A$9:$A$11)*プルダウンリスト!$B$9:$B$11)+SUMPRODUCT(COUNTIF(CI13:CI15,プルダウンリスト!$C$9:$C$11)*プルダウンリスト!$D$9:$D$11))/3)</f>
        <v/>
      </c>
      <c r="CI45" s="116"/>
      <c r="CJ45" s="115" t="str" cm="1">
        <f t="array" ref="CJ45">IF(CJ15="","",(SUMPRODUCT(COUNTIF(CJ13:CJ15,プルダウンリスト!$A$9:$A$11)*プルダウンリスト!$B$9:$B$11)+SUMPRODUCT(COUNTIF(CK13:CK15,プルダウンリスト!$C$9:$C$11)*プルダウンリスト!$D$9:$D$11))/3)</f>
        <v/>
      </c>
      <c r="CK45" s="117"/>
      <c r="CL45" s="97" t="str">
        <f t="shared" ref="CL45" si="277">IF(CL$15="","",AVERAGE(CL$13:CL$15))</f>
        <v/>
      </c>
      <c r="CM45" s="115" t="str" cm="1">
        <f t="array" ref="CM45">IF(CM15="","",(SUMPRODUCT(COUNTIF(CM13:CM15,プルダウンリスト!$A$9:$A$11)*プルダウンリスト!$B$9:$B$11)+SUMPRODUCT(COUNTIF(CN13:CN15,プルダウンリスト!$C$9:$C$11)*プルダウンリスト!$D$9:$D$11))/3)</f>
        <v/>
      </c>
      <c r="CN45" s="116"/>
      <c r="CO45" s="115" t="str" cm="1">
        <f t="array" ref="CO45">IF(CO15="","",(SUMPRODUCT(COUNTIF(CO13:CO15,プルダウンリスト!$A$9:$A$11)*プルダウンリスト!$B$9:$B$11)+SUMPRODUCT(COUNTIF(CP13:CP15,プルダウンリスト!$C$9:$C$11)*プルダウンリスト!$D$9:$D$11))/3)</f>
        <v/>
      </c>
      <c r="CP45" s="117"/>
      <c r="CQ45" s="97" t="str">
        <f t="shared" ref="CQ45" si="278">IF(CQ$15="","",AVERAGE(CQ$13:CQ$15))</f>
        <v/>
      </c>
      <c r="CR45" s="115" t="str" cm="1">
        <f t="array" ref="CR45">IF(CR15="","",(SUMPRODUCT(COUNTIF(CR13:CR15,プルダウンリスト!$A$9:$A$11)*プルダウンリスト!$B$9:$B$11)+SUMPRODUCT(COUNTIF(CS13:CS15,プルダウンリスト!$C$9:$C$11)*プルダウンリスト!$D$9:$D$11))/3)</f>
        <v/>
      </c>
      <c r="CS45" s="116"/>
      <c r="CT45" s="115" t="str" cm="1">
        <f t="array" ref="CT45">IF(CT15="","",(SUMPRODUCT(COUNTIF(CT13:CT15,プルダウンリスト!$A$9:$A$11)*プルダウンリスト!$B$9:$B$11)+SUMPRODUCT(COUNTIF(CU13:CU15,プルダウンリスト!$C$9:$C$11)*プルダウンリスト!$D$9:$D$11))/3)</f>
        <v/>
      </c>
      <c r="CU45" s="117"/>
      <c r="CV45" s="97" t="str">
        <f t="shared" ref="CV45" si="279">IF(CV$15="","",AVERAGE(CV$13:CV$15))</f>
        <v/>
      </c>
      <c r="CW45" s="115" t="str" cm="1">
        <f t="array" ref="CW45">IF(CW15="","",(SUMPRODUCT(COUNTIF(CW13:CW15,プルダウンリスト!$A$9:$A$11)*プルダウンリスト!$B$9:$B$11)+SUMPRODUCT(COUNTIF(CX13:CX15,プルダウンリスト!$C$9:$C$11)*プルダウンリスト!$D$9:$D$11))/3)</f>
        <v/>
      </c>
      <c r="CX45" s="116"/>
      <c r="CY45" s="115" t="str" cm="1">
        <f t="array" ref="CY45">IF(CY15="","",(SUMPRODUCT(COUNTIF(CY13:CY15,プルダウンリスト!$A$9:$A$11)*プルダウンリスト!$B$9:$B$11)+SUMPRODUCT(COUNTIF(CZ13:CZ15,プルダウンリスト!$C$9:$C$11)*プルダウンリスト!$D$9:$D$11))/3)</f>
        <v/>
      </c>
      <c r="CZ45" s="117"/>
      <c r="DA45" s="97" t="str">
        <f t="shared" ref="DA45" si="280">IF(DA$15="","",AVERAGE(DA$13:DA$15))</f>
        <v/>
      </c>
      <c r="DB45" s="115" t="str" cm="1">
        <f t="array" ref="DB45">IF(DB15="","",(SUMPRODUCT(COUNTIF(DB13:DB15,プルダウンリスト!$A$9:$A$11)*プルダウンリスト!$B$9:$B$11)+SUMPRODUCT(COUNTIF(DC13:DC15,プルダウンリスト!$C$9:$C$11)*プルダウンリスト!$D$9:$D$11))/3)</f>
        <v/>
      </c>
      <c r="DC45" s="116"/>
      <c r="DD45" s="115" t="str" cm="1">
        <f t="array" ref="DD45">IF(DD15="","",(SUMPRODUCT(COUNTIF(DD13:DD15,プルダウンリスト!$A$9:$A$11)*プルダウンリスト!$B$9:$B$11)+SUMPRODUCT(COUNTIF(DE13:DE15,プルダウンリスト!$C$9:$C$11)*プルダウンリスト!$D$9:$D$11))/3)</f>
        <v/>
      </c>
      <c r="DE45" s="117"/>
      <c r="DF45" s="97" t="str">
        <f t="shared" ref="DF45" si="281">IF(DF$15="","",AVERAGE(DF$13:DF$15))</f>
        <v/>
      </c>
      <c r="DG45" s="115" t="str" cm="1">
        <f t="array" ref="DG45">IF(DG15="","",(SUMPRODUCT(COUNTIF(DG13:DG15,プルダウンリスト!$A$9:$A$11)*プルダウンリスト!$B$9:$B$11)+SUMPRODUCT(COUNTIF(DH13:DH15,プルダウンリスト!$C$9:$C$11)*プルダウンリスト!$D$9:$D$11))/3)</f>
        <v/>
      </c>
      <c r="DH45" s="116"/>
      <c r="DI45" s="115" t="str" cm="1">
        <f t="array" ref="DI45">IF(DI15="","",(SUMPRODUCT(COUNTIF(DI13:DI15,プルダウンリスト!$A$9:$A$11)*プルダウンリスト!$B$9:$B$11)+SUMPRODUCT(COUNTIF(DJ13:DJ15,プルダウンリスト!$C$9:$C$11)*プルダウンリスト!$D$9:$D$11))/3)</f>
        <v/>
      </c>
      <c r="DJ45" s="117"/>
      <c r="DK45" s="97" t="str">
        <f t="shared" ref="DK45" si="282">IF(DK$15="","",AVERAGE(DK$13:DK$15))</f>
        <v/>
      </c>
      <c r="DL45" s="115" t="str" cm="1">
        <f t="array" ref="DL45">IF(DL15="","",(SUMPRODUCT(COUNTIF(DL13:DL15,プルダウンリスト!$A$9:$A$11)*プルダウンリスト!$B$9:$B$11)+SUMPRODUCT(COUNTIF(DM13:DM15,プルダウンリスト!$C$9:$C$11)*プルダウンリスト!$D$9:$D$11))/3)</f>
        <v/>
      </c>
      <c r="DM45" s="116"/>
      <c r="DN45" s="115" t="str" cm="1">
        <f t="array" ref="DN45">IF(DN15="","",(SUMPRODUCT(COUNTIF(DN13:DN15,プルダウンリスト!$A$9:$A$11)*プルダウンリスト!$B$9:$B$11)+SUMPRODUCT(COUNTIF(DO13:DO15,プルダウンリスト!$C$9:$C$11)*プルダウンリスト!$D$9:$D$11))/3)</f>
        <v/>
      </c>
      <c r="DO45" s="117"/>
      <c r="DP45" s="97" t="str">
        <f t="shared" ref="DP45" si="283">IF(DP$15="","",AVERAGE(DP$13:DP$15))</f>
        <v/>
      </c>
    </row>
    <row r="46" spans="1:125" ht="27" hidden="1" customHeight="1" x14ac:dyDescent="0.2">
      <c r="A46" s="137"/>
      <c r="B46" s="136"/>
      <c r="C46" s="95" t="s">
        <v>82</v>
      </c>
      <c r="D46" s="132" t="s">
        <v>120</v>
      </c>
      <c r="E46" s="133"/>
      <c r="F46" s="113" cm="1">
        <f t="array" ref="F46">IF(F18="","",(SUMPRODUCT(COUNTIF(F17:F18,プルダウンリスト!$A$9:$A$11)*プルダウンリスト!$B$9:$B$11)+SUMPRODUCT(COUNTIF(G17:G18,プルダウンリスト!$C$9:$C$11)*プルダウンリスト!$D$9:$D$11))/2)</f>
        <v>15</v>
      </c>
      <c r="G46" s="118"/>
      <c r="H46" s="113" cm="1">
        <f t="array" ref="H46">IF(H18="","",(SUMPRODUCT(COUNTIF(H17:H18,プルダウンリスト!$A$9:$A$11)*プルダウンリスト!$B$9:$B$11)+SUMPRODUCT(COUNTIF(I17:I18,プルダウンリスト!$C$9:$C$11)*プルダウンリスト!$D$9:$D$11))/2)</f>
        <v>15</v>
      </c>
      <c r="I46" s="114"/>
      <c r="J46" s="98">
        <f>IF(J$18="","",AVERAGE(J$17:J$18))</f>
        <v>0</v>
      </c>
      <c r="K46" s="113" cm="1">
        <f t="array" ref="K46">IF(K18="","",(SUMPRODUCT(COUNTIF(K17:K18,プルダウンリスト!$A$9:$A$11)*プルダウンリスト!$B$9:$B$11)+SUMPRODUCT(COUNTIF(L17:L18,プルダウンリスト!$C$9:$C$11)*プルダウンリスト!$D$9:$D$11))/2)</f>
        <v>15</v>
      </c>
      <c r="L46" s="118"/>
      <c r="M46" s="113" cm="1">
        <f t="array" ref="M46">IF(M18="","",(SUMPRODUCT(COUNTIF(M17:M18,プルダウンリスト!$A$9:$A$11)*プルダウンリスト!$B$9:$B$11)+SUMPRODUCT(COUNTIF(N17:N18,プルダウンリスト!$C$9:$C$11)*プルダウンリスト!$D$9:$D$11))/2)</f>
        <v>15</v>
      </c>
      <c r="N46" s="114"/>
      <c r="O46" s="98">
        <f>IF(O$18="","",AVERAGE(O$17:O$18))</f>
        <v>0</v>
      </c>
      <c r="P46" s="113" cm="1">
        <f t="array" ref="P46">IF(P18="","",(SUMPRODUCT(COUNTIF(P17:P18,プルダウンリスト!$A$9:$A$11)*プルダウンリスト!$B$9:$B$11)+SUMPRODUCT(COUNTIF(Q17:Q18,プルダウンリスト!$C$9:$C$11)*プルダウンリスト!$D$9:$D$11))/2)</f>
        <v>10</v>
      </c>
      <c r="Q46" s="118"/>
      <c r="R46" s="113" cm="1">
        <f t="array" ref="R46">IF(R18="","",(SUMPRODUCT(COUNTIF(R17:R18,プルダウンリスト!$A$9:$A$11)*プルダウンリスト!$B$9:$B$11)+SUMPRODUCT(COUNTIF(S17:S18,プルダウンリスト!$C$9:$C$11)*プルダウンリスト!$D$9:$D$11))/2)</f>
        <v>10</v>
      </c>
      <c r="S46" s="114"/>
      <c r="T46" s="98">
        <f t="shared" ref="T46" si="284">IF(T$18="","",AVERAGE(T$17:T$18))</f>
        <v>0</v>
      </c>
      <c r="U46" s="113" cm="1">
        <f t="array" ref="U46">IF(U18="","",(SUMPRODUCT(COUNTIF(U17:U18,プルダウンリスト!$A$9:$A$11)*プルダウンリスト!$B$9:$B$11)+SUMPRODUCT(COUNTIF(V17:V18,プルダウンリスト!$C$9:$C$11)*プルダウンリスト!$D$9:$D$11))/2)</f>
        <v>15</v>
      </c>
      <c r="V46" s="118"/>
      <c r="W46" s="113" cm="1">
        <f t="array" ref="W46">IF(W18="","",(SUMPRODUCT(COUNTIF(W17:W18,プルダウンリスト!$A$9:$A$11)*プルダウンリスト!$B$9:$B$11)+SUMPRODUCT(COUNTIF(X17:X18,プルダウンリスト!$C$9:$C$11)*プルダウンリスト!$D$9:$D$11))/2)</f>
        <v>15</v>
      </c>
      <c r="X46" s="114"/>
      <c r="Y46" s="98">
        <f t="shared" ref="Y46" si="285">IF(Y$18="","",AVERAGE(Y$17:Y$18))</f>
        <v>0</v>
      </c>
      <c r="Z46" s="113" cm="1">
        <f t="array" ref="Z46">IF(Z18="","",(SUMPRODUCT(COUNTIF(Z17:Z18,プルダウンリスト!$A$9:$A$11)*プルダウンリスト!$B$9:$B$11)+SUMPRODUCT(COUNTIF(AA17:AA18,プルダウンリスト!$C$9:$C$11)*プルダウンリスト!$D$9:$D$11))/2)</f>
        <v>8</v>
      </c>
      <c r="AA46" s="118"/>
      <c r="AB46" s="113" cm="1">
        <f t="array" ref="AB46">IF(AB18="","",(SUMPRODUCT(COUNTIF(AB17:AB18,プルダウンリスト!$A$9:$A$11)*プルダウンリスト!$B$9:$B$11)+SUMPRODUCT(COUNTIF(AC17:AC18,プルダウンリスト!$C$9:$C$11)*プルダウンリスト!$D$9:$D$11))/2)</f>
        <v>8</v>
      </c>
      <c r="AC46" s="114"/>
      <c r="AD46" s="98">
        <f t="shared" ref="AD46" si="286">IF(AD$18="","",AVERAGE(AD$17:AD$18))</f>
        <v>0</v>
      </c>
      <c r="AE46" s="113" cm="1">
        <f t="array" ref="AE46">IF(AE18="","",(SUMPRODUCT(COUNTIF(AE17:AE18,プルダウンリスト!$A$9:$A$11)*プルダウンリスト!$B$9:$B$11)+SUMPRODUCT(COUNTIF(AF17:AF18,プルダウンリスト!$C$9:$C$11)*プルダウンリスト!$D$9:$D$11))/2)</f>
        <v>11.5</v>
      </c>
      <c r="AF46" s="118"/>
      <c r="AG46" s="113" cm="1">
        <f t="array" ref="AG46">IF(AG18="","",(SUMPRODUCT(COUNTIF(AG17:AG18,プルダウンリスト!$A$9:$A$11)*プルダウンリスト!$B$9:$B$11)+SUMPRODUCT(COUNTIF(AH17:AH18,プルダウンリスト!$C$9:$C$11)*プルダウンリスト!$D$9:$D$11))/2)</f>
        <v>11.5</v>
      </c>
      <c r="AH46" s="114"/>
      <c r="AI46" s="98">
        <f t="shared" ref="AI46" si="287">IF(AI$18="","",AVERAGE(AI$17:AI$18))</f>
        <v>0</v>
      </c>
      <c r="AJ46" s="113" cm="1">
        <f t="array" ref="AJ46">IF(AJ18="","",(SUMPRODUCT(COUNTIF(AJ17:AJ18,プルダウンリスト!$A$9:$A$11)*プルダウンリスト!$B$9:$B$11)+SUMPRODUCT(COUNTIF(AK17:AK18,プルダウンリスト!$C$9:$C$11)*プルダウンリスト!$D$9:$D$11))/2)</f>
        <v>8</v>
      </c>
      <c r="AK46" s="118"/>
      <c r="AL46" s="113" cm="1">
        <f t="array" ref="AL46">IF(AL18="","",(SUMPRODUCT(COUNTIF(AL17:AL18,プルダウンリスト!$A$9:$A$11)*プルダウンリスト!$B$9:$B$11)+SUMPRODUCT(COUNTIF(AM17:AM18,プルダウンリスト!$C$9:$C$11)*プルダウンリスト!$D$9:$D$11))/2)</f>
        <v>8</v>
      </c>
      <c r="AM46" s="114"/>
      <c r="AN46" s="98">
        <f t="shared" ref="AN46" si="288">IF(AN$18="","",AVERAGE(AN$17:AN$18))</f>
        <v>0</v>
      </c>
      <c r="AO46" s="113" cm="1">
        <f t="array" ref="AO46">IF(AO18="","",(SUMPRODUCT(COUNTIF(AO17:AO18,プルダウンリスト!$A$9:$A$11)*プルダウンリスト!$B$9:$B$11)+SUMPRODUCT(COUNTIF(AP17:AP18,プルダウンリスト!$C$9:$C$11)*プルダウンリスト!$D$9:$D$11))/2)</f>
        <v>15</v>
      </c>
      <c r="AP46" s="118"/>
      <c r="AQ46" s="113" cm="1">
        <f t="array" ref="AQ46">IF(AQ18="","",(SUMPRODUCT(COUNTIF(AQ17:AQ18,プルダウンリスト!$A$9:$A$11)*プルダウンリスト!$B$9:$B$11)+SUMPRODUCT(COUNTIF(AR17:AR18,プルダウンリスト!$C$9:$C$11)*プルダウンリスト!$D$9:$D$11))/2)</f>
        <v>15</v>
      </c>
      <c r="AR46" s="114"/>
      <c r="AS46" s="98">
        <f t="shared" ref="AS46" si="289">IF(AS$18="","",AVERAGE(AS$17:AS$18))</f>
        <v>0</v>
      </c>
      <c r="AT46" s="113" cm="1">
        <f t="array" ref="AT46">IF(AT18="","",(SUMPRODUCT(COUNTIF(AT17:AT18,プルダウンリスト!$A$9:$A$11)*プルダウンリスト!$B$9:$B$11)+SUMPRODUCT(COUNTIF(AU17:AU18,プルダウンリスト!$C$9:$C$11)*プルダウンリスト!$D$9:$D$11))/2)</f>
        <v>15</v>
      </c>
      <c r="AU46" s="118"/>
      <c r="AV46" s="113" cm="1">
        <f t="array" ref="AV46">IF(AV18="","",(SUMPRODUCT(COUNTIF(AV17:AV18,プルダウンリスト!$A$9:$A$11)*プルダウンリスト!$B$9:$B$11)+SUMPRODUCT(COUNTIF(AW17:AW18,プルダウンリスト!$C$9:$C$11)*プルダウンリスト!$D$9:$D$11))/2)</f>
        <v>15</v>
      </c>
      <c r="AW46" s="114"/>
      <c r="AX46" s="98">
        <f t="shared" ref="AX46" si="290">IF(AX$18="","",AVERAGE(AX$17:AX$18))</f>
        <v>0</v>
      </c>
      <c r="AY46" s="113" cm="1">
        <f t="array" ref="AY46">IF(AY18="","",(SUMPRODUCT(COUNTIF(AY17:AY18,プルダウンリスト!$A$9:$A$11)*プルダウンリスト!$B$9:$B$11)+SUMPRODUCT(COUNTIF(AZ17:AZ18,プルダウンリスト!$C$9:$C$11)*プルダウンリスト!$D$9:$D$11))/2)</f>
        <v>15</v>
      </c>
      <c r="AZ46" s="118"/>
      <c r="BA46" s="113" cm="1">
        <f t="array" ref="BA46">IF(BA18="","",(SUMPRODUCT(COUNTIF(BA17:BA18,プルダウンリスト!$A$9:$A$11)*プルダウンリスト!$B$9:$B$11)+SUMPRODUCT(COUNTIF(BB17:BB18,プルダウンリスト!$C$9:$C$11)*プルダウンリスト!$D$9:$D$11))/2)</f>
        <v>15</v>
      </c>
      <c r="BB46" s="114"/>
      <c r="BC46" s="98">
        <f t="shared" ref="BC46" si="291">IF(BC$18="","",AVERAGE(BC$17:BC$18))</f>
        <v>0</v>
      </c>
      <c r="BD46" s="113" cm="1">
        <f t="array" ref="BD46">IF(BD18="","",(SUMPRODUCT(COUNTIF(BD17:BD18,プルダウンリスト!$A$9:$A$11)*プルダウンリスト!$B$9:$B$11)+SUMPRODUCT(COUNTIF(BE17:BE18,プルダウンリスト!$C$9:$C$11)*プルダウンリスト!$D$9:$D$11))/2)</f>
        <v>10</v>
      </c>
      <c r="BE46" s="118"/>
      <c r="BF46" s="113" cm="1">
        <f t="array" ref="BF46">IF(BF18="","",(SUMPRODUCT(COUNTIF(BF17:BF18,プルダウンリスト!$A$9:$A$11)*プルダウンリスト!$B$9:$B$11)+SUMPRODUCT(COUNTIF(BG17:BG18,プルダウンリスト!$C$9:$C$11)*プルダウンリスト!$D$9:$D$11))/2)</f>
        <v>10</v>
      </c>
      <c r="BG46" s="114"/>
      <c r="BH46" s="98">
        <f t="shared" ref="BH46" si="292">IF(BH$18="","",AVERAGE(BH$17:BH$18))</f>
        <v>0</v>
      </c>
      <c r="BI46" s="113" cm="1">
        <f t="array" ref="BI46">IF(BI18="","",(SUMPRODUCT(COUNTIF(BI17:BI18,プルダウンリスト!$A$9:$A$11)*プルダウンリスト!$B$9:$B$11)+SUMPRODUCT(COUNTIF(BJ17:BJ18,プルダウンリスト!$C$9:$C$11)*プルダウンリスト!$D$9:$D$11))/2)</f>
        <v>9</v>
      </c>
      <c r="BJ46" s="118"/>
      <c r="BK46" s="113" cm="1">
        <f t="array" ref="BK46">IF(BK18="","",(SUMPRODUCT(COUNTIF(BK17:BK18,プルダウンリスト!$A$9:$A$11)*プルダウンリスト!$B$9:$B$11)+SUMPRODUCT(COUNTIF(BL17:BL18,プルダウンリスト!$C$9:$C$11)*プルダウンリスト!$D$9:$D$11))/2)</f>
        <v>9</v>
      </c>
      <c r="BL46" s="114"/>
      <c r="BM46" s="98">
        <f t="shared" ref="BM46" si="293">IF(BM$18="","",AVERAGE(BM$17:BM$18))</f>
        <v>0</v>
      </c>
      <c r="BN46" s="113" t="str" cm="1">
        <f t="array" ref="BN46">IF(BN18="","",(SUMPRODUCT(COUNTIF(BN17:BN18,プルダウンリスト!$A$9:$A$11)*プルダウンリスト!$B$9:$B$11)+SUMPRODUCT(COUNTIF(BO17:BO18,プルダウンリスト!$C$9:$C$11)*プルダウンリスト!$D$9:$D$11))/2)</f>
        <v/>
      </c>
      <c r="BO46" s="118"/>
      <c r="BP46" s="113" t="str" cm="1">
        <f t="array" ref="BP46">IF(BP18="","",(SUMPRODUCT(COUNTIF(BP17:BP18,プルダウンリスト!$A$9:$A$11)*プルダウンリスト!$B$9:$B$11)+SUMPRODUCT(COUNTIF(BQ17:BQ18,プルダウンリスト!$C$9:$C$11)*プルダウンリスト!$D$9:$D$11))/2)</f>
        <v/>
      </c>
      <c r="BQ46" s="114"/>
      <c r="BR46" s="98" t="str">
        <f t="shared" ref="BR46" si="294">IF(BR$18="","",AVERAGE(BR$17:BR$18))</f>
        <v/>
      </c>
      <c r="BS46" s="113" t="str" cm="1">
        <f t="array" ref="BS46">IF(BS18="","",(SUMPRODUCT(COUNTIF(BS17:BS18,プルダウンリスト!$A$9:$A$11)*プルダウンリスト!$B$9:$B$11)+SUMPRODUCT(COUNTIF(BT17:BT18,プルダウンリスト!$C$9:$C$11)*プルダウンリスト!$D$9:$D$11))/2)</f>
        <v/>
      </c>
      <c r="BT46" s="118"/>
      <c r="BU46" s="113" t="str" cm="1">
        <f t="array" ref="BU46">IF(BU18="","",(SUMPRODUCT(COUNTIF(BU17:BU18,プルダウンリスト!$A$9:$A$11)*プルダウンリスト!$B$9:$B$11)+SUMPRODUCT(COUNTIF(BV17:BV18,プルダウンリスト!$C$9:$C$11)*プルダウンリスト!$D$9:$D$11))/2)</f>
        <v/>
      </c>
      <c r="BV46" s="114"/>
      <c r="BW46" s="98" t="str">
        <f t="shared" ref="BW46" si="295">IF(BW$18="","",AVERAGE(BW$17:BW$18))</f>
        <v/>
      </c>
      <c r="BX46" s="113" t="str" cm="1">
        <f t="array" ref="BX46">IF(BX18="","",(SUMPRODUCT(COUNTIF(BX17:BX18,プルダウンリスト!$A$9:$A$11)*プルダウンリスト!$B$9:$B$11)+SUMPRODUCT(COUNTIF(BY17:BY18,プルダウンリスト!$C$9:$C$11)*プルダウンリスト!$D$9:$D$11))/2)</f>
        <v/>
      </c>
      <c r="BY46" s="118"/>
      <c r="BZ46" s="113" t="str" cm="1">
        <f t="array" ref="BZ46">IF(BZ18="","",(SUMPRODUCT(COUNTIF(BZ17:BZ18,プルダウンリスト!$A$9:$A$11)*プルダウンリスト!$B$9:$B$11)+SUMPRODUCT(COUNTIF(CA17:CA18,プルダウンリスト!$C$9:$C$11)*プルダウンリスト!$D$9:$D$11))/2)</f>
        <v/>
      </c>
      <c r="CA46" s="114"/>
      <c r="CB46" s="98" t="str">
        <f t="shared" ref="CB46" si="296">IF(CB$18="","",AVERAGE(CB$17:CB$18))</f>
        <v/>
      </c>
      <c r="CC46" s="113" t="str" cm="1">
        <f t="array" ref="CC46">IF(CC18="","",(SUMPRODUCT(COUNTIF(CC17:CC18,プルダウンリスト!$A$9:$A$11)*プルダウンリスト!$B$9:$B$11)+SUMPRODUCT(COUNTIF(CD17:CD18,プルダウンリスト!$C$9:$C$11)*プルダウンリスト!$D$9:$D$11))/2)</f>
        <v/>
      </c>
      <c r="CD46" s="118"/>
      <c r="CE46" s="113" t="str" cm="1">
        <f t="array" ref="CE46">IF(CE18="","",(SUMPRODUCT(COUNTIF(CE17:CE18,プルダウンリスト!$A$9:$A$11)*プルダウンリスト!$B$9:$B$11)+SUMPRODUCT(COUNTIF(CF17:CF18,プルダウンリスト!$C$9:$C$11)*プルダウンリスト!$D$9:$D$11))/2)</f>
        <v/>
      </c>
      <c r="CF46" s="114"/>
      <c r="CG46" s="98" t="str">
        <f t="shared" ref="CG46" si="297">IF(CG$18="","",AVERAGE(CG$17:CG$18))</f>
        <v/>
      </c>
      <c r="CH46" s="113" t="str" cm="1">
        <f t="array" ref="CH46">IF(CH18="","",(SUMPRODUCT(COUNTIF(CH17:CH18,プルダウンリスト!$A$9:$A$11)*プルダウンリスト!$B$9:$B$11)+SUMPRODUCT(COUNTIF(CI17:CI18,プルダウンリスト!$C$9:$C$11)*プルダウンリスト!$D$9:$D$11))/2)</f>
        <v/>
      </c>
      <c r="CI46" s="118"/>
      <c r="CJ46" s="113" t="str" cm="1">
        <f t="array" ref="CJ46">IF(CJ18="","",(SUMPRODUCT(COUNTIF(CJ17:CJ18,プルダウンリスト!$A$9:$A$11)*プルダウンリスト!$B$9:$B$11)+SUMPRODUCT(COUNTIF(CK17:CK18,プルダウンリスト!$C$9:$C$11)*プルダウンリスト!$D$9:$D$11))/2)</f>
        <v/>
      </c>
      <c r="CK46" s="114"/>
      <c r="CL46" s="98" t="str">
        <f t="shared" ref="CL46" si="298">IF(CL$18="","",AVERAGE(CL$17:CL$18))</f>
        <v/>
      </c>
      <c r="CM46" s="113" t="str" cm="1">
        <f t="array" ref="CM46">IF(CM18="","",(SUMPRODUCT(COUNTIF(CM17:CM18,プルダウンリスト!$A$9:$A$11)*プルダウンリスト!$B$9:$B$11)+SUMPRODUCT(COUNTIF(CN17:CN18,プルダウンリスト!$C$9:$C$11)*プルダウンリスト!$D$9:$D$11))/2)</f>
        <v/>
      </c>
      <c r="CN46" s="118"/>
      <c r="CO46" s="113" t="str" cm="1">
        <f t="array" ref="CO46">IF(CO18="","",(SUMPRODUCT(COUNTIF(CO17:CO18,プルダウンリスト!$A$9:$A$11)*プルダウンリスト!$B$9:$B$11)+SUMPRODUCT(COUNTIF(CP17:CP18,プルダウンリスト!$C$9:$C$11)*プルダウンリスト!$D$9:$D$11))/2)</f>
        <v/>
      </c>
      <c r="CP46" s="114"/>
      <c r="CQ46" s="98" t="str">
        <f t="shared" ref="CQ46" si="299">IF(CQ$18="","",AVERAGE(CQ$17:CQ$18))</f>
        <v/>
      </c>
      <c r="CR46" s="113" t="str" cm="1">
        <f t="array" ref="CR46">IF(CR18="","",(SUMPRODUCT(COUNTIF(CR17:CR18,プルダウンリスト!$A$9:$A$11)*プルダウンリスト!$B$9:$B$11)+SUMPRODUCT(COUNTIF(CS17:CS18,プルダウンリスト!$C$9:$C$11)*プルダウンリスト!$D$9:$D$11))/2)</f>
        <v/>
      </c>
      <c r="CS46" s="118"/>
      <c r="CT46" s="113" t="str" cm="1">
        <f t="array" ref="CT46">IF(CT18="","",(SUMPRODUCT(COUNTIF(CT17:CT18,プルダウンリスト!$A$9:$A$11)*プルダウンリスト!$B$9:$B$11)+SUMPRODUCT(COUNTIF(CU17:CU18,プルダウンリスト!$C$9:$C$11)*プルダウンリスト!$D$9:$D$11))/2)</f>
        <v/>
      </c>
      <c r="CU46" s="114"/>
      <c r="CV46" s="98" t="str">
        <f t="shared" ref="CV46" si="300">IF(CV$18="","",AVERAGE(CV$17:CV$18))</f>
        <v/>
      </c>
      <c r="CW46" s="113" t="str" cm="1">
        <f t="array" ref="CW46">IF(CW18="","",(SUMPRODUCT(COUNTIF(CW17:CW18,プルダウンリスト!$A$9:$A$11)*プルダウンリスト!$B$9:$B$11)+SUMPRODUCT(COUNTIF(CX17:CX18,プルダウンリスト!$C$9:$C$11)*プルダウンリスト!$D$9:$D$11))/2)</f>
        <v/>
      </c>
      <c r="CX46" s="118"/>
      <c r="CY46" s="113" t="str" cm="1">
        <f t="array" ref="CY46">IF(CY18="","",(SUMPRODUCT(COUNTIF(CY17:CY18,プルダウンリスト!$A$9:$A$11)*プルダウンリスト!$B$9:$B$11)+SUMPRODUCT(COUNTIF(CZ17:CZ18,プルダウンリスト!$C$9:$C$11)*プルダウンリスト!$D$9:$D$11))/2)</f>
        <v/>
      </c>
      <c r="CZ46" s="114"/>
      <c r="DA46" s="98" t="str">
        <f t="shared" ref="DA46" si="301">IF(DA$18="","",AVERAGE(DA$17:DA$18))</f>
        <v/>
      </c>
      <c r="DB46" s="113" t="str" cm="1">
        <f t="array" ref="DB46">IF(DB18="","",(SUMPRODUCT(COUNTIF(DB17:DB18,プルダウンリスト!$A$9:$A$11)*プルダウンリスト!$B$9:$B$11)+SUMPRODUCT(COUNTIF(DC17:DC18,プルダウンリスト!$C$9:$C$11)*プルダウンリスト!$D$9:$D$11))/2)</f>
        <v/>
      </c>
      <c r="DC46" s="118"/>
      <c r="DD46" s="113" t="str" cm="1">
        <f t="array" ref="DD46">IF(DD18="","",(SUMPRODUCT(COUNTIF(DD17:DD18,プルダウンリスト!$A$9:$A$11)*プルダウンリスト!$B$9:$B$11)+SUMPRODUCT(COUNTIF(DE17:DE18,プルダウンリスト!$C$9:$C$11)*プルダウンリスト!$D$9:$D$11))/2)</f>
        <v/>
      </c>
      <c r="DE46" s="114"/>
      <c r="DF46" s="98" t="str">
        <f t="shared" ref="DF46" si="302">IF(DF$18="","",AVERAGE(DF$17:DF$18))</f>
        <v/>
      </c>
      <c r="DG46" s="113" t="str" cm="1">
        <f t="array" ref="DG46">IF(DG18="","",(SUMPRODUCT(COUNTIF(DG17:DG18,プルダウンリスト!$A$9:$A$11)*プルダウンリスト!$B$9:$B$11)+SUMPRODUCT(COUNTIF(DH17:DH18,プルダウンリスト!$C$9:$C$11)*プルダウンリスト!$D$9:$D$11))/2)</f>
        <v/>
      </c>
      <c r="DH46" s="118"/>
      <c r="DI46" s="113" t="str" cm="1">
        <f t="array" ref="DI46">IF(DI18="","",(SUMPRODUCT(COUNTIF(DI17:DI18,プルダウンリスト!$A$9:$A$11)*プルダウンリスト!$B$9:$B$11)+SUMPRODUCT(COUNTIF(DJ17:DJ18,プルダウンリスト!$C$9:$C$11)*プルダウンリスト!$D$9:$D$11))/2)</f>
        <v/>
      </c>
      <c r="DJ46" s="114"/>
      <c r="DK46" s="98" t="str">
        <f t="shared" ref="DK46" si="303">IF(DK$18="","",AVERAGE(DK$17:DK$18))</f>
        <v/>
      </c>
      <c r="DL46" s="113" t="str" cm="1">
        <f t="array" ref="DL46">IF(DL18="","",(SUMPRODUCT(COUNTIF(DL17:DL18,プルダウンリスト!$A$9:$A$11)*プルダウンリスト!$B$9:$B$11)+SUMPRODUCT(COUNTIF(DM17:DM18,プルダウンリスト!$C$9:$C$11)*プルダウンリスト!$D$9:$D$11))/2)</f>
        <v/>
      </c>
      <c r="DM46" s="118"/>
      <c r="DN46" s="113" t="str" cm="1">
        <f t="array" ref="DN46">IF(DN18="","",(SUMPRODUCT(COUNTIF(DN17:DN18,プルダウンリスト!$A$9:$A$11)*プルダウンリスト!$B$9:$B$11)+SUMPRODUCT(COUNTIF(DO17:DO18,プルダウンリスト!$C$9:$C$11)*プルダウンリスト!$D$9:$D$11))/2)</f>
        <v/>
      </c>
      <c r="DO46" s="114"/>
      <c r="DP46" s="98" t="str">
        <f t="shared" ref="DP46" si="304">IF(DP$18="","",AVERAGE(DP$17:DP$18))</f>
        <v/>
      </c>
    </row>
    <row r="47" spans="1:125" ht="27" hidden="1" customHeight="1" x14ac:dyDescent="0.2">
      <c r="A47" s="137" t="s">
        <v>58</v>
      </c>
      <c r="B47" s="93" t="s">
        <v>61</v>
      </c>
      <c r="C47" s="95" t="s">
        <v>2</v>
      </c>
      <c r="D47" s="132" t="s">
        <v>120</v>
      </c>
      <c r="E47" s="133"/>
      <c r="F47" s="115" cm="1">
        <f t="array" ref="F47">IF(F22="","",(SUMPRODUCT(COUNTIF(F20:F22,プルダウンリスト!$A$9:$A$11)*プルダウンリスト!$B$9:$B$11)+SUMPRODUCT(COUNTIF(G20:G22,プルダウンリスト!$C$9:$C$11)*プルダウンリスト!$D$9:$D$11))/3)</f>
        <v>13.333333333333334</v>
      </c>
      <c r="G47" s="116"/>
      <c r="H47" s="115" cm="1">
        <f t="array" ref="H47">IF(H22="","",(SUMPRODUCT(COUNTIF(H20:H22,プルダウンリスト!$A$9:$A$11)*プルダウンリスト!$B$9:$B$11)+SUMPRODUCT(COUNTIF(I20:I22,プルダウンリスト!$C$9:$C$11)*プルダウンリスト!$D$9:$D$11))/3)</f>
        <v>13.333333333333334</v>
      </c>
      <c r="I47" s="117"/>
      <c r="J47" s="97">
        <f>IF(J$22="","",AVERAGE(J$20:J$22))</f>
        <v>0</v>
      </c>
      <c r="K47" s="115" cm="1">
        <f t="array" ref="K47">IF(K22="","",(SUMPRODUCT(COUNTIF(K20:K22,プルダウンリスト!$A$9:$A$11)*プルダウンリスト!$B$9:$B$11)+SUMPRODUCT(COUNTIF(L20:L22,プルダウンリスト!$C$9:$C$11)*プルダウンリスト!$D$9:$D$11))/3)</f>
        <v>11.666666666666666</v>
      </c>
      <c r="L47" s="116"/>
      <c r="M47" s="115" cm="1">
        <f t="array" ref="M47">IF(M22="","",(SUMPRODUCT(COUNTIF(M20:M22,プルダウンリスト!$A$9:$A$11)*プルダウンリスト!$B$9:$B$11)+SUMPRODUCT(COUNTIF(N20:N22,プルダウンリスト!$C$9:$C$11)*プルダウンリスト!$D$9:$D$11))/3)</f>
        <v>11.666666666666666</v>
      </c>
      <c r="N47" s="117"/>
      <c r="O47" s="97">
        <f>IF(O$22="","",AVERAGE(O$20:O$22))</f>
        <v>0</v>
      </c>
      <c r="P47" s="115" cm="1">
        <f t="array" ref="P47">IF(P22="","",(SUMPRODUCT(COUNTIF(P20:P22,プルダウンリスト!$A$9:$A$11)*プルダウンリスト!$B$9:$B$11)+SUMPRODUCT(COUNTIF(Q20:Q22,プルダウンリスト!$C$9:$C$11)*プルダウンリスト!$D$9:$D$11))/3)</f>
        <v>13.333333333333334</v>
      </c>
      <c r="Q47" s="116"/>
      <c r="R47" s="115" cm="1">
        <f t="array" ref="R47">IF(R22="","",(SUMPRODUCT(COUNTIF(R20:R22,プルダウンリスト!$A$9:$A$11)*プルダウンリスト!$B$9:$B$11)+SUMPRODUCT(COUNTIF(S20:S22,プルダウンリスト!$C$9:$C$11)*プルダウンリスト!$D$9:$D$11))/3)</f>
        <v>13.333333333333334</v>
      </c>
      <c r="S47" s="117"/>
      <c r="T47" s="97">
        <f t="shared" ref="T47" si="305">IF(T$22="","",AVERAGE(T$20:T$22))</f>
        <v>0</v>
      </c>
      <c r="U47" s="115" cm="1">
        <f t="array" ref="U47">IF(U22="","",(SUMPRODUCT(COUNTIF(U20:U22,プルダウンリスト!$A$9:$A$11)*プルダウンリスト!$B$9:$B$11)+SUMPRODUCT(COUNTIF(V20:V22,プルダウンリスト!$C$9:$C$11)*プルダウンリスト!$D$9:$D$11))/3)</f>
        <v>15</v>
      </c>
      <c r="V47" s="116"/>
      <c r="W47" s="115" cm="1">
        <f t="array" ref="W47">IF(W22="","",(SUMPRODUCT(COUNTIF(W20:W22,プルダウンリスト!$A$9:$A$11)*プルダウンリスト!$B$9:$B$11)+SUMPRODUCT(COUNTIF(X20:X22,プルダウンリスト!$C$9:$C$11)*プルダウンリスト!$D$9:$D$11))/3)</f>
        <v>15</v>
      </c>
      <c r="X47" s="117"/>
      <c r="Y47" s="97">
        <f t="shared" ref="Y47" si="306">IF(Y$22="","",AVERAGE(Y$20:Y$22))</f>
        <v>0</v>
      </c>
      <c r="Z47" s="115" cm="1">
        <f t="array" ref="Z47">IF(Z22="","",(SUMPRODUCT(COUNTIF(Z20:Z22,プルダウンリスト!$A$9:$A$11)*プルダウンリスト!$B$9:$B$11)+SUMPRODUCT(COUNTIF(AA20:AA22,プルダウンリスト!$C$9:$C$11)*プルダウンリスト!$D$9:$D$11))/3)</f>
        <v>13.333333333333334</v>
      </c>
      <c r="AA47" s="116"/>
      <c r="AB47" s="115" cm="1">
        <f t="array" ref="AB47">IF(AB22="","",(SUMPRODUCT(COUNTIF(AB20:AB22,プルダウンリスト!$A$9:$A$11)*プルダウンリスト!$B$9:$B$11)+SUMPRODUCT(COUNTIF(AC20:AC22,プルダウンリスト!$C$9:$C$11)*プルダウンリスト!$D$9:$D$11))/3)</f>
        <v>13.333333333333334</v>
      </c>
      <c r="AC47" s="117"/>
      <c r="AD47" s="97">
        <f t="shared" ref="AD47" si="307">IF(AD$22="","",AVERAGE(AD$20:AD$22))</f>
        <v>0</v>
      </c>
      <c r="AE47" s="115" cm="1">
        <f t="array" ref="AE47">IF(AE22="","",(SUMPRODUCT(COUNTIF(AE20:AE22,プルダウンリスト!$A$9:$A$11)*プルダウンリスト!$B$9:$B$11)+SUMPRODUCT(COUNTIF(AF20:AF22,プルダウンリスト!$C$9:$C$11)*プルダウンリスト!$D$9:$D$11))/3)</f>
        <v>13.333333333333334</v>
      </c>
      <c r="AF47" s="116"/>
      <c r="AG47" s="115" cm="1">
        <f t="array" ref="AG47">IF(AG22="","",(SUMPRODUCT(COUNTIF(AG20:AG22,プルダウンリスト!$A$9:$A$11)*プルダウンリスト!$B$9:$B$11)+SUMPRODUCT(COUNTIF(AH20:AH22,プルダウンリスト!$C$9:$C$11)*プルダウンリスト!$D$9:$D$11))/3)</f>
        <v>13.333333333333334</v>
      </c>
      <c r="AH47" s="117"/>
      <c r="AI47" s="97">
        <f t="shared" ref="AI47" si="308">IF(AI$22="","",AVERAGE(AI$20:AI$22))</f>
        <v>0</v>
      </c>
      <c r="AJ47" s="115" cm="1">
        <f t="array" ref="AJ47">IF(AJ22="","",(SUMPRODUCT(COUNTIF(AJ20:AJ22,プルダウンリスト!$A$9:$A$11)*プルダウンリスト!$B$9:$B$11)+SUMPRODUCT(COUNTIF(AK20:AK22,プルダウンリスト!$C$9:$C$11)*プルダウンリスト!$D$9:$D$11))/3)</f>
        <v>13.333333333333334</v>
      </c>
      <c r="AK47" s="116"/>
      <c r="AL47" s="115" cm="1">
        <f t="array" ref="AL47">IF(AL22="","",(SUMPRODUCT(COUNTIF(AL20:AL22,プルダウンリスト!$A$9:$A$11)*プルダウンリスト!$B$9:$B$11)+SUMPRODUCT(COUNTIF(AM20:AM22,プルダウンリスト!$C$9:$C$11)*プルダウンリスト!$D$9:$D$11))/3)</f>
        <v>13.333333333333334</v>
      </c>
      <c r="AM47" s="117"/>
      <c r="AN47" s="97">
        <f t="shared" ref="AN47" si="309">IF(AN$22="","",AVERAGE(AN$20:AN$22))</f>
        <v>0</v>
      </c>
      <c r="AO47" s="115" cm="1">
        <f t="array" ref="AO47">IF(AO22="","",(SUMPRODUCT(COUNTIF(AO20:AO22,プルダウンリスト!$A$9:$A$11)*プルダウンリスト!$B$9:$B$11)+SUMPRODUCT(COUNTIF(AP20:AP22,プルダウンリスト!$C$9:$C$11)*プルダウンリスト!$D$9:$D$11))/3)</f>
        <v>11.666666666666666</v>
      </c>
      <c r="AP47" s="116"/>
      <c r="AQ47" s="115" cm="1">
        <f t="array" ref="AQ47">IF(AQ22="","",(SUMPRODUCT(COUNTIF(AQ20:AQ22,プルダウンリスト!$A$9:$A$11)*プルダウンリスト!$B$9:$B$11)+SUMPRODUCT(COUNTIF(AR20:AR22,プルダウンリスト!$C$9:$C$11)*プルダウンリスト!$D$9:$D$11))/3)</f>
        <v>11.666666666666666</v>
      </c>
      <c r="AR47" s="117"/>
      <c r="AS47" s="97">
        <f t="shared" ref="AS47" si="310">IF(AS$22="","",AVERAGE(AS$20:AS$22))</f>
        <v>0</v>
      </c>
      <c r="AT47" s="115" cm="1">
        <f t="array" ref="AT47">IF(AT22="","",(SUMPRODUCT(COUNTIF(AT20:AT22,プルダウンリスト!$A$9:$A$11)*プルダウンリスト!$B$9:$B$11)+SUMPRODUCT(COUNTIF(AU20:AU22,プルダウンリスト!$C$9:$C$11)*プルダウンリスト!$D$9:$D$11))/3)</f>
        <v>13.333333333333334</v>
      </c>
      <c r="AU47" s="116"/>
      <c r="AV47" s="115" cm="1">
        <f t="array" ref="AV47">IF(AV22="","",(SUMPRODUCT(COUNTIF(AV20:AV22,プルダウンリスト!$A$9:$A$11)*プルダウンリスト!$B$9:$B$11)+SUMPRODUCT(COUNTIF(AW20:AW22,プルダウンリスト!$C$9:$C$11)*プルダウンリスト!$D$9:$D$11))/3)</f>
        <v>13.333333333333334</v>
      </c>
      <c r="AW47" s="117"/>
      <c r="AX47" s="97">
        <f t="shared" ref="AX47" si="311">IF(AX$22="","",AVERAGE(AX$20:AX$22))</f>
        <v>0</v>
      </c>
      <c r="AY47" s="115" cm="1">
        <f t="array" ref="AY47">IF(AY22="","",(SUMPRODUCT(COUNTIF(AY20:AY22,プルダウンリスト!$A$9:$A$11)*プルダウンリスト!$B$9:$B$11)+SUMPRODUCT(COUNTIF(AZ20:AZ22,プルダウンリスト!$C$9:$C$11)*プルダウンリスト!$D$9:$D$11))/3)</f>
        <v>11.666666666666666</v>
      </c>
      <c r="AZ47" s="116"/>
      <c r="BA47" s="115" cm="1">
        <f t="array" ref="BA47">IF(BA22="","",(SUMPRODUCT(COUNTIF(BA20:BA22,プルダウンリスト!$A$9:$A$11)*プルダウンリスト!$B$9:$B$11)+SUMPRODUCT(COUNTIF(BB20:BB22,プルダウンリスト!$C$9:$C$11)*プルダウンリスト!$D$9:$D$11))/3)</f>
        <v>13.333333333333334</v>
      </c>
      <c r="BB47" s="117"/>
      <c r="BC47" s="97">
        <f t="shared" ref="BC47" si="312">IF(BC$22="","",AVERAGE(BC$20:BC$22))</f>
        <v>1.6666666666666667</v>
      </c>
      <c r="BD47" s="115" cm="1">
        <f t="array" ref="BD47">IF(BD22="","",(SUMPRODUCT(COUNTIF(BD20:BD22,プルダウンリスト!$A$9:$A$11)*プルダウンリスト!$B$9:$B$11)+SUMPRODUCT(COUNTIF(BE20:BE22,プルダウンリスト!$C$9:$C$11)*プルダウンリスト!$D$9:$D$11))/3)</f>
        <v>13.333333333333334</v>
      </c>
      <c r="BE47" s="116"/>
      <c r="BF47" s="115" cm="1">
        <f t="array" ref="BF47">IF(BF22="","",(SUMPRODUCT(COUNTIF(BF20:BF22,プルダウンリスト!$A$9:$A$11)*プルダウンリスト!$B$9:$B$11)+SUMPRODUCT(COUNTIF(BG20:BG22,プルダウンリスト!$C$9:$C$11)*プルダウンリスト!$D$9:$D$11))/3)</f>
        <v>13.333333333333334</v>
      </c>
      <c r="BG47" s="117"/>
      <c r="BH47" s="97">
        <f t="shared" ref="BH47" si="313">IF(BH$22="","",AVERAGE(BH$20:BH$22))</f>
        <v>0</v>
      </c>
      <c r="BI47" s="115" cm="1">
        <f t="array" ref="BI47">IF(BI22="","",(SUMPRODUCT(COUNTIF(BI20:BI22,プルダウンリスト!$A$9:$A$11)*プルダウンリスト!$B$9:$B$11)+SUMPRODUCT(COUNTIF(BJ20:BJ22,プルダウンリスト!$C$9:$C$11)*プルダウンリスト!$D$9:$D$11))/3)</f>
        <v>13.333333333333334</v>
      </c>
      <c r="BJ47" s="116"/>
      <c r="BK47" s="115" cm="1">
        <f t="array" ref="BK47">IF(BK22="","",(SUMPRODUCT(COUNTIF(BK20:BK22,プルダウンリスト!$A$9:$A$11)*プルダウンリスト!$B$9:$B$11)+SUMPRODUCT(COUNTIF(BL20:BL22,プルダウンリスト!$C$9:$C$11)*プルダウンリスト!$D$9:$D$11))/3)</f>
        <v>13.333333333333334</v>
      </c>
      <c r="BL47" s="117"/>
      <c r="BM47" s="97">
        <f t="shared" ref="BM47" si="314">IF(BM$22="","",AVERAGE(BM$20:BM$22))</f>
        <v>0</v>
      </c>
      <c r="BN47" s="115" t="str" cm="1">
        <f t="array" ref="BN47">IF(BN22="","",(SUMPRODUCT(COUNTIF(BN20:BN22,プルダウンリスト!$A$9:$A$11)*プルダウンリスト!$B$9:$B$11)+SUMPRODUCT(COUNTIF(BO20:BO22,プルダウンリスト!$C$9:$C$11)*プルダウンリスト!$D$9:$D$11))/3)</f>
        <v/>
      </c>
      <c r="BO47" s="116"/>
      <c r="BP47" s="115" t="str" cm="1">
        <f t="array" ref="BP47">IF(BP22="","",(SUMPRODUCT(COUNTIF(BP20:BP22,プルダウンリスト!$A$9:$A$11)*プルダウンリスト!$B$9:$B$11)+SUMPRODUCT(COUNTIF(BQ20:BQ22,プルダウンリスト!$C$9:$C$11)*プルダウンリスト!$D$9:$D$11))/3)</f>
        <v/>
      </c>
      <c r="BQ47" s="117"/>
      <c r="BR47" s="97" t="str">
        <f t="shared" ref="BR47" si="315">IF(BR$22="","",AVERAGE(BR$20:BR$22))</f>
        <v/>
      </c>
      <c r="BS47" s="115" t="str" cm="1">
        <f t="array" ref="BS47">IF(BS22="","",(SUMPRODUCT(COUNTIF(BS20:BS22,プルダウンリスト!$A$9:$A$11)*プルダウンリスト!$B$9:$B$11)+SUMPRODUCT(COUNTIF(BT20:BT22,プルダウンリスト!$C$9:$C$11)*プルダウンリスト!$D$9:$D$11))/3)</f>
        <v/>
      </c>
      <c r="BT47" s="116"/>
      <c r="BU47" s="115" t="str" cm="1">
        <f t="array" ref="BU47">IF(BU22="","",(SUMPRODUCT(COUNTIF(BU20:BU22,プルダウンリスト!$A$9:$A$11)*プルダウンリスト!$B$9:$B$11)+SUMPRODUCT(COUNTIF(BV20:BV22,プルダウンリスト!$C$9:$C$11)*プルダウンリスト!$D$9:$D$11))/3)</f>
        <v/>
      </c>
      <c r="BV47" s="117"/>
      <c r="BW47" s="97" t="str">
        <f t="shared" ref="BW47" si="316">IF(BW$22="","",AVERAGE(BW$20:BW$22))</f>
        <v/>
      </c>
      <c r="BX47" s="115" t="str" cm="1">
        <f t="array" ref="BX47">IF(BX22="","",(SUMPRODUCT(COUNTIF(BX20:BX22,プルダウンリスト!$A$9:$A$11)*プルダウンリスト!$B$9:$B$11)+SUMPRODUCT(COUNTIF(BY20:BY22,プルダウンリスト!$C$9:$C$11)*プルダウンリスト!$D$9:$D$11))/3)</f>
        <v/>
      </c>
      <c r="BY47" s="116"/>
      <c r="BZ47" s="115" t="str" cm="1">
        <f t="array" ref="BZ47">IF(BZ22="","",(SUMPRODUCT(COUNTIF(BZ20:BZ22,プルダウンリスト!$A$9:$A$11)*プルダウンリスト!$B$9:$B$11)+SUMPRODUCT(COUNTIF(CA20:CA22,プルダウンリスト!$C$9:$C$11)*プルダウンリスト!$D$9:$D$11))/3)</f>
        <v/>
      </c>
      <c r="CA47" s="117"/>
      <c r="CB47" s="97" t="str">
        <f t="shared" ref="CB47" si="317">IF(CB$22="","",AVERAGE(CB$20:CB$22))</f>
        <v/>
      </c>
      <c r="CC47" s="115" t="str" cm="1">
        <f t="array" ref="CC47">IF(CC22="","",(SUMPRODUCT(COUNTIF(CC20:CC22,プルダウンリスト!$A$9:$A$11)*プルダウンリスト!$B$9:$B$11)+SUMPRODUCT(COUNTIF(CD20:CD22,プルダウンリスト!$C$9:$C$11)*プルダウンリスト!$D$9:$D$11))/3)</f>
        <v/>
      </c>
      <c r="CD47" s="116"/>
      <c r="CE47" s="115" t="str" cm="1">
        <f t="array" ref="CE47">IF(CE22="","",(SUMPRODUCT(COUNTIF(CE20:CE22,プルダウンリスト!$A$9:$A$11)*プルダウンリスト!$B$9:$B$11)+SUMPRODUCT(COUNTIF(CF20:CF22,プルダウンリスト!$C$9:$C$11)*プルダウンリスト!$D$9:$D$11))/3)</f>
        <v/>
      </c>
      <c r="CF47" s="117"/>
      <c r="CG47" s="97" t="str">
        <f t="shared" ref="CG47" si="318">IF(CG$22="","",AVERAGE(CG$20:CG$22))</f>
        <v/>
      </c>
      <c r="CH47" s="115" t="str" cm="1">
        <f t="array" ref="CH47">IF(CH22="","",(SUMPRODUCT(COUNTIF(CH20:CH22,プルダウンリスト!$A$9:$A$11)*プルダウンリスト!$B$9:$B$11)+SUMPRODUCT(COUNTIF(CI20:CI22,プルダウンリスト!$C$9:$C$11)*プルダウンリスト!$D$9:$D$11))/3)</f>
        <v/>
      </c>
      <c r="CI47" s="116"/>
      <c r="CJ47" s="115" t="str" cm="1">
        <f t="array" ref="CJ47">IF(CJ22="","",(SUMPRODUCT(COUNTIF(CJ20:CJ22,プルダウンリスト!$A$9:$A$11)*プルダウンリスト!$B$9:$B$11)+SUMPRODUCT(COUNTIF(CK20:CK22,プルダウンリスト!$C$9:$C$11)*プルダウンリスト!$D$9:$D$11))/3)</f>
        <v/>
      </c>
      <c r="CK47" s="117"/>
      <c r="CL47" s="97" t="str">
        <f t="shared" ref="CL47" si="319">IF(CL$22="","",AVERAGE(CL$20:CL$22))</f>
        <v/>
      </c>
      <c r="CM47" s="115" t="str" cm="1">
        <f t="array" ref="CM47">IF(CM22="","",(SUMPRODUCT(COUNTIF(CM20:CM22,プルダウンリスト!$A$9:$A$11)*プルダウンリスト!$B$9:$B$11)+SUMPRODUCT(COUNTIF(CN20:CN22,プルダウンリスト!$C$9:$C$11)*プルダウンリスト!$D$9:$D$11))/3)</f>
        <v/>
      </c>
      <c r="CN47" s="116"/>
      <c r="CO47" s="115" t="str" cm="1">
        <f t="array" ref="CO47">IF(CO22="","",(SUMPRODUCT(COUNTIF(CO20:CO22,プルダウンリスト!$A$9:$A$11)*プルダウンリスト!$B$9:$B$11)+SUMPRODUCT(COUNTIF(CP20:CP22,プルダウンリスト!$C$9:$C$11)*プルダウンリスト!$D$9:$D$11))/3)</f>
        <v/>
      </c>
      <c r="CP47" s="117"/>
      <c r="CQ47" s="97" t="str">
        <f t="shared" ref="CQ47" si="320">IF(CQ$22="","",AVERAGE(CQ$20:CQ$22))</f>
        <v/>
      </c>
      <c r="CR47" s="115" t="str" cm="1">
        <f t="array" ref="CR47">IF(CR22="","",(SUMPRODUCT(COUNTIF(CR20:CR22,プルダウンリスト!$A$9:$A$11)*プルダウンリスト!$B$9:$B$11)+SUMPRODUCT(COUNTIF(CS20:CS22,プルダウンリスト!$C$9:$C$11)*プルダウンリスト!$D$9:$D$11))/3)</f>
        <v/>
      </c>
      <c r="CS47" s="116"/>
      <c r="CT47" s="115" t="str" cm="1">
        <f t="array" ref="CT47">IF(CT22="","",(SUMPRODUCT(COUNTIF(CT20:CT22,プルダウンリスト!$A$9:$A$11)*プルダウンリスト!$B$9:$B$11)+SUMPRODUCT(COUNTIF(CU20:CU22,プルダウンリスト!$C$9:$C$11)*プルダウンリスト!$D$9:$D$11))/3)</f>
        <v/>
      </c>
      <c r="CU47" s="117"/>
      <c r="CV47" s="97" t="str">
        <f t="shared" ref="CV47" si="321">IF(CV$22="","",AVERAGE(CV$20:CV$22))</f>
        <v/>
      </c>
      <c r="CW47" s="115" t="str" cm="1">
        <f t="array" ref="CW47">IF(CW22="","",(SUMPRODUCT(COUNTIF(CW20:CW22,プルダウンリスト!$A$9:$A$11)*プルダウンリスト!$B$9:$B$11)+SUMPRODUCT(COUNTIF(CX20:CX22,プルダウンリスト!$C$9:$C$11)*プルダウンリスト!$D$9:$D$11))/3)</f>
        <v/>
      </c>
      <c r="CX47" s="116"/>
      <c r="CY47" s="115" t="str" cm="1">
        <f t="array" ref="CY47">IF(CY22="","",(SUMPRODUCT(COUNTIF(CY20:CY22,プルダウンリスト!$A$9:$A$11)*プルダウンリスト!$B$9:$B$11)+SUMPRODUCT(COUNTIF(CZ20:CZ22,プルダウンリスト!$C$9:$C$11)*プルダウンリスト!$D$9:$D$11))/3)</f>
        <v/>
      </c>
      <c r="CZ47" s="117"/>
      <c r="DA47" s="97" t="str">
        <f t="shared" ref="DA47" si="322">IF(DA$22="","",AVERAGE(DA$20:DA$22))</f>
        <v/>
      </c>
      <c r="DB47" s="115" t="str" cm="1">
        <f t="array" ref="DB47">IF(DB22="","",(SUMPRODUCT(COUNTIF(DB20:DB22,プルダウンリスト!$A$9:$A$11)*プルダウンリスト!$B$9:$B$11)+SUMPRODUCT(COUNTIF(DC20:DC22,プルダウンリスト!$C$9:$C$11)*プルダウンリスト!$D$9:$D$11))/3)</f>
        <v/>
      </c>
      <c r="DC47" s="116"/>
      <c r="DD47" s="115" t="str" cm="1">
        <f t="array" ref="DD47">IF(DD22="","",(SUMPRODUCT(COUNTIF(DD20:DD22,プルダウンリスト!$A$9:$A$11)*プルダウンリスト!$B$9:$B$11)+SUMPRODUCT(COUNTIF(DE20:DE22,プルダウンリスト!$C$9:$C$11)*プルダウンリスト!$D$9:$D$11))/3)</f>
        <v/>
      </c>
      <c r="DE47" s="117"/>
      <c r="DF47" s="97" t="str">
        <f t="shared" ref="DF47" si="323">IF(DF$22="","",AVERAGE(DF$20:DF$22))</f>
        <v/>
      </c>
      <c r="DG47" s="115" t="str" cm="1">
        <f t="array" ref="DG47">IF(DG22="","",(SUMPRODUCT(COUNTIF(DG20:DG22,プルダウンリスト!$A$9:$A$11)*プルダウンリスト!$B$9:$B$11)+SUMPRODUCT(COUNTIF(DH20:DH22,プルダウンリスト!$C$9:$C$11)*プルダウンリスト!$D$9:$D$11))/3)</f>
        <v/>
      </c>
      <c r="DH47" s="116"/>
      <c r="DI47" s="115" t="str" cm="1">
        <f t="array" ref="DI47">IF(DI22="","",(SUMPRODUCT(COUNTIF(DI20:DI22,プルダウンリスト!$A$9:$A$11)*プルダウンリスト!$B$9:$B$11)+SUMPRODUCT(COUNTIF(DJ20:DJ22,プルダウンリスト!$C$9:$C$11)*プルダウンリスト!$D$9:$D$11))/3)</f>
        <v/>
      </c>
      <c r="DJ47" s="117"/>
      <c r="DK47" s="97" t="str">
        <f t="shared" ref="DK47" si="324">IF(DK$22="","",AVERAGE(DK$20:DK$22))</f>
        <v/>
      </c>
      <c r="DL47" s="115" t="str" cm="1">
        <f t="array" ref="DL47">IF(DL22="","",(SUMPRODUCT(COUNTIF(DL20:DL22,プルダウンリスト!$A$9:$A$11)*プルダウンリスト!$B$9:$B$11)+SUMPRODUCT(COUNTIF(DM20:DM22,プルダウンリスト!$C$9:$C$11)*プルダウンリスト!$D$9:$D$11))/3)</f>
        <v/>
      </c>
      <c r="DM47" s="116"/>
      <c r="DN47" s="115" t="str" cm="1">
        <f t="array" ref="DN47">IF(DN22="","",(SUMPRODUCT(COUNTIF(DN20:DN22,プルダウンリスト!$A$9:$A$11)*プルダウンリスト!$B$9:$B$11)+SUMPRODUCT(COUNTIF(DO20:DO22,プルダウンリスト!$C$9:$C$11)*プルダウンリスト!$D$9:$D$11))/3)</f>
        <v/>
      </c>
      <c r="DO47" s="117"/>
      <c r="DP47" s="97" t="str">
        <f t="shared" ref="DP47" si="325">IF(DP$22="","",AVERAGE(DP$20:DP$22))</f>
        <v/>
      </c>
    </row>
    <row r="48" spans="1:125" ht="27" hidden="1" customHeight="1" x14ac:dyDescent="0.2">
      <c r="A48" s="137"/>
      <c r="B48" s="135" t="s">
        <v>61</v>
      </c>
      <c r="C48" s="95" t="s">
        <v>3</v>
      </c>
      <c r="D48" s="132" t="s">
        <v>120</v>
      </c>
      <c r="E48" s="133"/>
      <c r="F48" s="113" cm="1">
        <f t="array" ref="F48">IF(F28="","",(SUMPRODUCT(COUNTIF(F26:F28,プルダウンリスト!$A$9:$A$11)*プルダウンリスト!$B$9:$B$11)+SUMPRODUCT(COUNTIF(G26:G28,プルダウンリスト!$C$9:$C$11)*プルダウンリスト!$D$9:$D$11))/3)</f>
        <v>15</v>
      </c>
      <c r="G48" s="118"/>
      <c r="H48" s="113" cm="1">
        <f t="array" ref="H48">IF(H28="","",(SUMPRODUCT(COUNTIF(H26:H28,プルダウンリスト!$A$9:$A$11)*プルダウンリスト!$B$9:$B$11)+SUMPRODUCT(COUNTIF(I26:I28,プルダウンリスト!$C$9:$C$11)*プルダウンリスト!$D$9:$D$11))/3)</f>
        <v>15</v>
      </c>
      <c r="I48" s="114"/>
      <c r="J48" s="98">
        <f>IF(J$28="","",AVERAGE(J$26:J$28))</f>
        <v>0</v>
      </c>
      <c r="K48" s="113" cm="1">
        <f t="array" ref="K48">IF(K28="","",(SUMPRODUCT(COUNTIF(K26:K28,プルダウンリスト!$A$9:$A$11)*プルダウンリスト!$B$9:$B$11)+SUMPRODUCT(COUNTIF(L26:L28,プルダウンリスト!$C$9:$C$11)*プルダウンリスト!$D$9:$D$11))/3)</f>
        <v>13.333333333333334</v>
      </c>
      <c r="L48" s="118"/>
      <c r="M48" s="113" cm="1">
        <f t="array" ref="M48">IF(M28="","",(SUMPRODUCT(COUNTIF(M26:M28,プルダウンリスト!$A$9:$A$11)*プルダウンリスト!$B$9:$B$11)+SUMPRODUCT(COUNTIF(N26:N28,プルダウンリスト!$C$9:$C$11)*プルダウンリスト!$D$9:$D$11))/3)</f>
        <v>13.333333333333334</v>
      </c>
      <c r="N48" s="114"/>
      <c r="O48" s="98">
        <f>IF(O$28="","",AVERAGE(O$26:O$28))</f>
        <v>0</v>
      </c>
      <c r="P48" s="113" cm="1">
        <f t="array" ref="P48">IF(P28="","",(SUMPRODUCT(COUNTIF(P26:P28,プルダウンリスト!$A$9:$A$11)*プルダウンリスト!$B$9:$B$11)+SUMPRODUCT(COUNTIF(Q26:Q28,プルダウンリスト!$C$9:$C$11)*プルダウンリスト!$D$9:$D$11))/3)</f>
        <v>10</v>
      </c>
      <c r="Q48" s="118"/>
      <c r="R48" s="113" cm="1">
        <f t="array" ref="R48">IF(R28="","",(SUMPRODUCT(COUNTIF(R26:R28,プルダウンリスト!$A$9:$A$11)*プルダウンリスト!$B$9:$B$11)+SUMPRODUCT(COUNTIF(S26:S28,プルダウンリスト!$C$9:$C$11)*プルダウンリスト!$D$9:$D$11))/3)</f>
        <v>10</v>
      </c>
      <c r="S48" s="114"/>
      <c r="T48" s="98">
        <f t="shared" ref="T48" si="326">IF(T$28="","",AVERAGE(T$26:T$28))</f>
        <v>0</v>
      </c>
      <c r="U48" s="113" cm="1">
        <f t="array" ref="U48">IF(U28="","",(SUMPRODUCT(COUNTIF(U26:U28,プルダウンリスト!$A$9:$A$11)*プルダウンリスト!$B$9:$B$11)+SUMPRODUCT(COUNTIF(V26:V28,プルダウンリスト!$C$9:$C$11)*プルダウンリスト!$D$9:$D$11))/3)</f>
        <v>11.666666666666666</v>
      </c>
      <c r="V48" s="118"/>
      <c r="W48" s="113" cm="1">
        <f t="array" ref="W48">IF(W28="","",(SUMPRODUCT(COUNTIF(W26:W28,プルダウンリスト!$A$9:$A$11)*プルダウンリスト!$B$9:$B$11)+SUMPRODUCT(COUNTIF(X26:X28,プルダウンリスト!$C$9:$C$11)*プルダウンリスト!$D$9:$D$11))/3)</f>
        <v>11.666666666666666</v>
      </c>
      <c r="X48" s="114"/>
      <c r="Y48" s="98">
        <f t="shared" ref="Y48" si="327">IF(Y$28="","",AVERAGE(Y$26:Y$28))</f>
        <v>0</v>
      </c>
      <c r="Z48" s="113" cm="1">
        <f t="array" ref="Z48">IF(Z28="","",(SUMPRODUCT(COUNTIF(Z26:Z28,プルダウンリスト!$A$9:$A$11)*プルダウンリスト!$B$9:$B$11)+SUMPRODUCT(COUNTIF(AA26:AA28,プルダウンリスト!$C$9:$C$11)*プルダウンリスト!$D$9:$D$11))/3)</f>
        <v>10</v>
      </c>
      <c r="AA48" s="118"/>
      <c r="AB48" s="113" cm="1">
        <f t="array" ref="AB48">IF(AB28="","",(SUMPRODUCT(COUNTIF(AB26:AB28,プルダウンリスト!$A$9:$A$11)*プルダウンリスト!$B$9:$B$11)+SUMPRODUCT(COUNTIF(AC26:AC28,プルダウンリスト!$C$9:$C$11)*プルダウンリスト!$D$9:$D$11))/3)</f>
        <v>10</v>
      </c>
      <c r="AC48" s="114"/>
      <c r="AD48" s="98">
        <f t="shared" ref="AD48" si="328">IF(AD$28="","",AVERAGE(AD$26:AD$28))</f>
        <v>0</v>
      </c>
      <c r="AE48" s="113" cm="1">
        <f t="array" ref="AE48">IF(AE28="","",(SUMPRODUCT(COUNTIF(AE26:AE28,プルダウンリスト!$A$9:$A$11)*プルダウンリスト!$B$9:$B$11)+SUMPRODUCT(COUNTIF(AF26:AF28,プルダウンリスト!$C$9:$C$11)*プルダウンリスト!$D$9:$D$11))/3)</f>
        <v>10</v>
      </c>
      <c r="AF48" s="118"/>
      <c r="AG48" s="113" cm="1">
        <f t="array" ref="AG48">IF(AG28="","",(SUMPRODUCT(COUNTIF(AG26:AG28,プルダウンリスト!$A$9:$A$11)*プルダウンリスト!$B$9:$B$11)+SUMPRODUCT(COUNTIF(AH26:AH28,プルダウンリスト!$C$9:$C$11)*プルダウンリスト!$D$9:$D$11))/3)</f>
        <v>10</v>
      </c>
      <c r="AH48" s="114"/>
      <c r="AI48" s="98">
        <f t="shared" ref="AI48" si="329">IF(AI$28="","",AVERAGE(AI$26:AI$28))</f>
        <v>0</v>
      </c>
      <c r="AJ48" s="113" cm="1">
        <f t="array" ref="AJ48">IF(AJ28="","",(SUMPRODUCT(COUNTIF(AJ26:AJ28,プルダウンリスト!$A$9:$A$11)*プルダウンリスト!$B$9:$B$11)+SUMPRODUCT(COUNTIF(AK26:AK28,プルダウンリスト!$C$9:$C$11)*プルダウンリスト!$D$9:$D$11))/3)</f>
        <v>11.666666666666666</v>
      </c>
      <c r="AK48" s="118"/>
      <c r="AL48" s="113" cm="1">
        <f t="array" ref="AL48">IF(AL28="","",(SUMPRODUCT(COUNTIF(AL26:AL28,プルダウンリスト!$A$9:$A$11)*プルダウンリスト!$B$9:$B$11)+SUMPRODUCT(COUNTIF(AM26:AM28,プルダウンリスト!$C$9:$C$11)*プルダウンリスト!$D$9:$D$11))/3)</f>
        <v>11.666666666666666</v>
      </c>
      <c r="AM48" s="114"/>
      <c r="AN48" s="98">
        <f t="shared" ref="AN48" si="330">IF(AN$28="","",AVERAGE(AN$26:AN$28))</f>
        <v>0</v>
      </c>
      <c r="AO48" s="113" cm="1">
        <f t="array" ref="AO48">IF(AO28="","",(SUMPRODUCT(COUNTIF(AO26:AO28,プルダウンリスト!$A$9:$A$11)*プルダウンリスト!$B$9:$B$11)+SUMPRODUCT(COUNTIF(AP26:AP28,プルダウンリスト!$C$9:$C$11)*プルダウンリスト!$D$9:$D$11))/3)</f>
        <v>15</v>
      </c>
      <c r="AP48" s="118"/>
      <c r="AQ48" s="113" cm="1">
        <f t="array" ref="AQ48">IF(AQ28="","",(SUMPRODUCT(COUNTIF(AQ26:AQ28,プルダウンリスト!$A$9:$A$11)*プルダウンリスト!$B$9:$B$11)+SUMPRODUCT(COUNTIF(AR26:AR28,プルダウンリスト!$C$9:$C$11)*プルダウンリスト!$D$9:$D$11))/3)</f>
        <v>15</v>
      </c>
      <c r="AR48" s="114"/>
      <c r="AS48" s="98">
        <f t="shared" ref="AS48" si="331">IF(AS$28="","",AVERAGE(AS$26:AS$28))</f>
        <v>0</v>
      </c>
      <c r="AT48" s="113" cm="1">
        <f t="array" ref="AT48">IF(AT28="","",(SUMPRODUCT(COUNTIF(AT26:AT28,プルダウンリスト!$A$9:$A$11)*プルダウンリスト!$B$9:$B$11)+SUMPRODUCT(COUNTIF(AU26:AU28,プルダウンリスト!$C$9:$C$11)*プルダウンリスト!$D$9:$D$11))/3)</f>
        <v>15</v>
      </c>
      <c r="AU48" s="118"/>
      <c r="AV48" s="113" cm="1">
        <f t="array" ref="AV48">IF(AV28="","",(SUMPRODUCT(COUNTIF(AV26:AV28,プルダウンリスト!$A$9:$A$11)*プルダウンリスト!$B$9:$B$11)+SUMPRODUCT(COUNTIF(AW26:AW28,プルダウンリスト!$C$9:$C$11)*プルダウンリスト!$D$9:$D$11))/3)</f>
        <v>15</v>
      </c>
      <c r="AW48" s="114"/>
      <c r="AX48" s="98">
        <f t="shared" ref="AX48" si="332">IF(AX$28="","",AVERAGE(AX$26:AX$28))</f>
        <v>0</v>
      </c>
      <c r="AY48" s="113" cm="1">
        <f t="array" ref="AY48">IF(AY28="","",(SUMPRODUCT(COUNTIF(AY26:AY28,プルダウンリスト!$A$9:$A$11)*プルダウンリスト!$B$9:$B$11)+SUMPRODUCT(COUNTIF(AZ26:AZ28,プルダウンリスト!$C$9:$C$11)*プルダウンリスト!$D$9:$D$11))/3)</f>
        <v>11.666666666666666</v>
      </c>
      <c r="AZ48" s="118"/>
      <c r="BA48" s="113" cm="1">
        <f t="array" ref="BA48">IF(BA28="","",(SUMPRODUCT(COUNTIF(BA26:BA28,プルダウンリスト!$A$9:$A$11)*プルダウンリスト!$B$9:$B$11)+SUMPRODUCT(COUNTIF(BB26:BB28,プルダウンリスト!$C$9:$C$11)*プルダウンリスト!$D$9:$D$11))/3)</f>
        <v>11.666666666666666</v>
      </c>
      <c r="BB48" s="114"/>
      <c r="BC48" s="98">
        <f t="shared" ref="BC48" si="333">IF(BC$28="","",AVERAGE(BC$26:BC$28))</f>
        <v>0</v>
      </c>
      <c r="BD48" s="113" cm="1">
        <f t="array" ref="BD48">IF(BD28="","",(SUMPRODUCT(COUNTIF(BD26:BD28,プルダウンリスト!$A$9:$A$11)*プルダウンリスト!$B$9:$B$11)+SUMPRODUCT(COUNTIF(BE26:BE28,プルダウンリスト!$C$9:$C$11)*プルダウンリスト!$D$9:$D$11))/3)</f>
        <v>10</v>
      </c>
      <c r="BE48" s="118"/>
      <c r="BF48" s="113" cm="1">
        <f t="array" ref="BF48">IF(BF28="","",(SUMPRODUCT(COUNTIF(BF26:BF28,プルダウンリスト!$A$9:$A$11)*プルダウンリスト!$B$9:$B$11)+SUMPRODUCT(COUNTIF(BG26:BG28,プルダウンリスト!$C$9:$C$11)*プルダウンリスト!$D$9:$D$11))/3)</f>
        <v>10</v>
      </c>
      <c r="BG48" s="114"/>
      <c r="BH48" s="98">
        <f t="shared" ref="BH48" si="334">IF(BH$28="","",AVERAGE(BH$26:BH$28))</f>
        <v>0</v>
      </c>
      <c r="BI48" s="113" cm="1">
        <f t="array" ref="BI48">IF(BI28="","",(SUMPRODUCT(COUNTIF(BI26:BI28,プルダウンリスト!$A$9:$A$11)*プルダウンリスト!$B$9:$B$11)+SUMPRODUCT(COUNTIF(BJ26:BJ28,プルダウンリスト!$C$9:$C$11)*プルダウンリスト!$D$9:$D$11))/3)</f>
        <v>10</v>
      </c>
      <c r="BJ48" s="118"/>
      <c r="BK48" s="113" cm="1">
        <f t="array" ref="BK48">IF(BK28="","",(SUMPRODUCT(COUNTIF(BK26:BK28,プルダウンリスト!$A$9:$A$11)*プルダウンリスト!$B$9:$B$11)+SUMPRODUCT(COUNTIF(BL26:BL28,プルダウンリスト!$C$9:$C$11)*プルダウンリスト!$D$9:$D$11))/3)</f>
        <v>10</v>
      </c>
      <c r="BL48" s="114"/>
      <c r="BM48" s="98">
        <f t="shared" ref="BM48" si="335">IF(BM$28="","",AVERAGE(BM$26:BM$28))</f>
        <v>0</v>
      </c>
      <c r="BN48" s="113" t="str" cm="1">
        <f t="array" ref="BN48">IF(BN28="","",(SUMPRODUCT(COUNTIF(BN26:BN28,プルダウンリスト!$A$9:$A$11)*プルダウンリスト!$B$9:$B$11)+SUMPRODUCT(COUNTIF(BO26:BO28,プルダウンリスト!$C$9:$C$11)*プルダウンリスト!$D$9:$D$11))/3)</f>
        <v/>
      </c>
      <c r="BO48" s="118"/>
      <c r="BP48" s="113" t="str" cm="1">
        <f t="array" ref="BP48">IF(BP28="","",(SUMPRODUCT(COUNTIF(BP26:BP28,プルダウンリスト!$A$9:$A$11)*プルダウンリスト!$B$9:$B$11)+SUMPRODUCT(COUNTIF(BQ26:BQ28,プルダウンリスト!$C$9:$C$11)*プルダウンリスト!$D$9:$D$11))/3)</f>
        <v/>
      </c>
      <c r="BQ48" s="114"/>
      <c r="BR48" s="98" t="str">
        <f t="shared" ref="BR48" si="336">IF(BR$28="","",AVERAGE(BR$26:BR$28))</f>
        <v/>
      </c>
      <c r="BS48" s="113" t="str" cm="1">
        <f t="array" ref="BS48">IF(BS28="","",(SUMPRODUCT(COUNTIF(BS26:BS28,プルダウンリスト!$A$9:$A$11)*プルダウンリスト!$B$9:$B$11)+SUMPRODUCT(COUNTIF(BT26:BT28,プルダウンリスト!$C$9:$C$11)*プルダウンリスト!$D$9:$D$11))/3)</f>
        <v/>
      </c>
      <c r="BT48" s="118"/>
      <c r="BU48" s="113" t="str" cm="1">
        <f t="array" ref="BU48">IF(BU28="","",(SUMPRODUCT(COUNTIF(BU26:BU28,プルダウンリスト!$A$9:$A$11)*プルダウンリスト!$B$9:$B$11)+SUMPRODUCT(COUNTIF(BV26:BV28,プルダウンリスト!$C$9:$C$11)*プルダウンリスト!$D$9:$D$11))/3)</f>
        <v/>
      </c>
      <c r="BV48" s="114"/>
      <c r="BW48" s="98" t="str">
        <f t="shared" ref="BW48" si="337">IF(BW$28="","",AVERAGE(BW$26:BW$28))</f>
        <v/>
      </c>
      <c r="BX48" s="113" t="str" cm="1">
        <f t="array" ref="BX48">IF(BX28="","",(SUMPRODUCT(COUNTIF(BX26:BX28,プルダウンリスト!$A$9:$A$11)*プルダウンリスト!$B$9:$B$11)+SUMPRODUCT(COUNTIF(BY26:BY28,プルダウンリスト!$C$9:$C$11)*プルダウンリスト!$D$9:$D$11))/3)</f>
        <v/>
      </c>
      <c r="BY48" s="118"/>
      <c r="BZ48" s="113" t="str" cm="1">
        <f t="array" ref="BZ48">IF(BZ28="","",(SUMPRODUCT(COUNTIF(BZ26:BZ28,プルダウンリスト!$A$9:$A$11)*プルダウンリスト!$B$9:$B$11)+SUMPRODUCT(COUNTIF(CA26:CA28,プルダウンリスト!$C$9:$C$11)*プルダウンリスト!$D$9:$D$11))/3)</f>
        <v/>
      </c>
      <c r="CA48" s="114"/>
      <c r="CB48" s="98" t="str">
        <f t="shared" ref="CB48" si="338">IF(CB$28="","",AVERAGE(CB$26:CB$28))</f>
        <v/>
      </c>
      <c r="CC48" s="113" t="str" cm="1">
        <f t="array" ref="CC48">IF(CC28="","",(SUMPRODUCT(COUNTIF(CC26:CC28,プルダウンリスト!$A$9:$A$11)*プルダウンリスト!$B$9:$B$11)+SUMPRODUCT(COUNTIF(CD26:CD28,プルダウンリスト!$C$9:$C$11)*プルダウンリスト!$D$9:$D$11))/3)</f>
        <v/>
      </c>
      <c r="CD48" s="118"/>
      <c r="CE48" s="113" t="str" cm="1">
        <f t="array" ref="CE48">IF(CE28="","",(SUMPRODUCT(COUNTIF(CE26:CE28,プルダウンリスト!$A$9:$A$11)*プルダウンリスト!$B$9:$B$11)+SUMPRODUCT(COUNTIF(CF26:CF28,プルダウンリスト!$C$9:$C$11)*プルダウンリスト!$D$9:$D$11))/3)</f>
        <v/>
      </c>
      <c r="CF48" s="114"/>
      <c r="CG48" s="98" t="str">
        <f t="shared" ref="CG48" si="339">IF(CG$28="","",AVERAGE(CG$26:CG$28))</f>
        <v/>
      </c>
      <c r="CH48" s="113" t="str" cm="1">
        <f t="array" ref="CH48">IF(CH28="","",(SUMPRODUCT(COUNTIF(CH26:CH28,プルダウンリスト!$A$9:$A$11)*プルダウンリスト!$B$9:$B$11)+SUMPRODUCT(COUNTIF(CI26:CI28,プルダウンリスト!$C$9:$C$11)*プルダウンリスト!$D$9:$D$11))/3)</f>
        <v/>
      </c>
      <c r="CI48" s="118"/>
      <c r="CJ48" s="113" t="str" cm="1">
        <f t="array" ref="CJ48">IF(CJ28="","",(SUMPRODUCT(COUNTIF(CJ26:CJ28,プルダウンリスト!$A$9:$A$11)*プルダウンリスト!$B$9:$B$11)+SUMPRODUCT(COUNTIF(CK26:CK28,プルダウンリスト!$C$9:$C$11)*プルダウンリスト!$D$9:$D$11))/3)</f>
        <v/>
      </c>
      <c r="CK48" s="114"/>
      <c r="CL48" s="98" t="str">
        <f t="shared" ref="CL48" si="340">IF(CL$28="","",AVERAGE(CL$26:CL$28))</f>
        <v/>
      </c>
      <c r="CM48" s="113" t="str" cm="1">
        <f t="array" ref="CM48">IF(CM28="","",(SUMPRODUCT(COUNTIF(CM26:CM28,プルダウンリスト!$A$9:$A$11)*プルダウンリスト!$B$9:$B$11)+SUMPRODUCT(COUNTIF(CN26:CN28,プルダウンリスト!$C$9:$C$11)*プルダウンリスト!$D$9:$D$11))/3)</f>
        <v/>
      </c>
      <c r="CN48" s="118"/>
      <c r="CO48" s="113" t="str" cm="1">
        <f t="array" ref="CO48">IF(CO28="","",(SUMPRODUCT(COUNTIF(CO26:CO28,プルダウンリスト!$A$9:$A$11)*プルダウンリスト!$B$9:$B$11)+SUMPRODUCT(COUNTIF(CP26:CP28,プルダウンリスト!$C$9:$C$11)*プルダウンリスト!$D$9:$D$11))/3)</f>
        <v/>
      </c>
      <c r="CP48" s="114"/>
      <c r="CQ48" s="98" t="str">
        <f t="shared" ref="CQ48" si="341">IF(CQ$28="","",AVERAGE(CQ$26:CQ$28))</f>
        <v/>
      </c>
      <c r="CR48" s="113" t="str" cm="1">
        <f t="array" ref="CR48">IF(CR28="","",(SUMPRODUCT(COUNTIF(CR26:CR28,プルダウンリスト!$A$9:$A$11)*プルダウンリスト!$B$9:$B$11)+SUMPRODUCT(COUNTIF(CS26:CS28,プルダウンリスト!$C$9:$C$11)*プルダウンリスト!$D$9:$D$11))/3)</f>
        <v/>
      </c>
      <c r="CS48" s="118"/>
      <c r="CT48" s="113" t="str" cm="1">
        <f t="array" ref="CT48">IF(CT28="","",(SUMPRODUCT(COUNTIF(CT26:CT28,プルダウンリスト!$A$9:$A$11)*プルダウンリスト!$B$9:$B$11)+SUMPRODUCT(COUNTIF(CU26:CU28,プルダウンリスト!$C$9:$C$11)*プルダウンリスト!$D$9:$D$11))/3)</f>
        <v/>
      </c>
      <c r="CU48" s="114"/>
      <c r="CV48" s="98" t="str">
        <f t="shared" ref="CV48" si="342">IF(CV$28="","",AVERAGE(CV$26:CV$28))</f>
        <v/>
      </c>
      <c r="CW48" s="113" t="str" cm="1">
        <f t="array" ref="CW48">IF(CW28="","",(SUMPRODUCT(COUNTIF(CW26:CW28,プルダウンリスト!$A$9:$A$11)*プルダウンリスト!$B$9:$B$11)+SUMPRODUCT(COUNTIF(CX26:CX28,プルダウンリスト!$C$9:$C$11)*プルダウンリスト!$D$9:$D$11))/3)</f>
        <v/>
      </c>
      <c r="CX48" s="118"/>
      <c r="CY48" s="113" t="str" cm="1">
        <f t="array" ref="CY48">IF(CY28="","",(SUMPRODUCT(COUNTIF(CY26:CY28,プルダウンリスト!$A$9:$A$11)*プルダウンリスト!$B$9:$B$11)+SUMPRODUCT(COUNTIF(CZ26:CZ28,プルダウンリスト!$C$9:$C$11)*プルダウンリスト!$D$9:$D$11))/3)</f>
        <v/>
      </c>
      <c r="CZ48" s="114"/>
      <c r="DA48" s="98" t="str">
        <f t="shared" ref="DA48" si="343">IF(DA$28="","",AVERAGE(DA$26:DA$28))</f>
        <v/>
      </c>
      <c r="DB48" s="113" t="str" cm="1">
        <f t="array" ref="DB48">IF(DB28="","",(SUMPRODUCT(COUNTIF(DB26:DB28,プルダウンリスト!$A$9:$A$11)*プルダウンリスト!$B$9:$B$11)+SUMPRODUCT(COUNTIF(DC26:DC28,プルダウンリスト!$C$9:$C$11)*プルダウンリスト!$D$9:$D$11))/3)</f>
        <v/>
      </c>
      <c r="DC48" s="118"/>
      <c r="DD48" s="113" t="str" cm="1">
        <f t="array" ref="DD48">IF(DD28="","",(SUMPRODUCT(COUNTIF(DD26:DD28,プルダウンリスト!$A$9:$A$11)*プルダウンリスト!$B$9:$B$11)+SUMPRODUCT(COUNTIF(DE26:DE28,プルダウンリスト!$C$9:$C$11)*プルダウンリスト!$D$9:$D$11))/3)</f>
        <v/>
      </c>
      <c r="DE48" s="114"/>
      <c r="DF48" s="98" t="str">
        <f t="shared" ref="DF48" si="344">IF(DF$28="","",AVERAGE(DF$26:DF$28))</f>
        <v/>
      </c>
      <c r="DG48" s="113" t="str" cm="1">
        <f t="array" ref="DG48">IF(DG28="","",(SUMPRODUCT(COUNTIF(DG26:DG28,プルダウンリスト!$A$9:$A$11)*プルダウンリスト!$B$9:$B$11)+SUMPRODUCT(COUNTIF(DH26:DH28,プルダウンリスト!$C$9:$C$11)*プルダウンリスト!$D$9:$D$11))/3)</f>
        <v/>
      </c>
      <c r="DH48" s="118"/>
      <c r="DI48" s="113" t="str" cm="1">
        <f t="array" ref="DI48">IF(DI28="","",(SUMPRODUCT(COUNTIF(DI26:DI28,プルダウンリスト!$A$9:$A$11)*プルダウンリスト!$B$9:$B$11)+SUMPRODUCT(COUNTIF(DJ26:DJ28,プルダウンリスト!$C$9:$C$11)*プルダウンリスト!$D$9:$D$11))/3)</f>
        <v/>
      </c>
      <c r="DJ48" s="114"/>
      <c r="DK48" s="98" t="str">
        <f t="shared" ref="DK48" si="345">IF(DK$28="","",AVERAGE(DK$26:DK$28))</f>
        <v/>
      </c>
      <c r="DL48" s="113" t="str" cm="1">
        <f t="array" ref="DL48">IF(DL28="","",(SUMPRODUCT(COUNTIF(DL26:DL28,プルダウンリスト!$A$9:$A$11)*プルダウンリスト!$B$9:$B$11)+SUMPRODUCT(COUNTIF(DM26:DM28,プルダウンリスト!$C$9:$C$11)*プルダウンリスト!$D$9:$D$11))/3)</f>
        <v/>
      </c>
      <c r="DM48" s="118"/>
      <c r="DN48" s="113" t="str" cm="1">
        <f t="array" ref="DN48">IF(DN28="","",(SUMPRODUCT(COUNTIF(DN26:DN28,プルダウンリスト!$A$9:$A$11)*プルダウンリスト!$B$9:$B$11)+SUMPRODUCT(COUNTIF(DO26:DO28,プルダウンリスト!$C$9:$C$11)*プルダウンリスト!$D$9:$D$11))/3)</f>
        <v/>
      </c>
      <c r="DO48" s="114"/>
      <c r="DP48" s="98" t="str">
        <f t="shared" ref="DP48" si="346">IF(DP$28="","",AVERAGE(DP$26:DP$28))</f>
        <v/>
      </c>
    </row>
    <row r="49" spans="1:120" ht="27" hidden="1" customHeight="1" x14ac:dyDescent="0.2">
      <c r="A49" s="137"/>
      <c r="B49" s="136"/>
      <c r="C49" s="95" t="s">
        <v>4</v>
      </c>
      <c r="D49" s="132" t="s">
        <v>120</v>
      </c>
      <c r="E49" s="133"/>
      <c r="F49" s="115" cm="1">
        <f t="array" ref="F49">IF(F32="","",(SUMPRODUCT(COUNTIF(F31:F32,プルダウンリスト!$A$9:$A$11)*プルダウンリスト!$B$9:$B$11)+SUMPRODUCT(COUNTIF(G31:G32,プルダウンリスト!$C$9:$C$11)*プルダウンリスト!$D$9:$D$11))/2)</f>
        <v>15</v>
      </c>
      <c r="G49" s="116"/>
      <c r="H49" s="115" cm="1">
        <f t="array" ref="H49">IF(H32="","",(SUMPRODUCT(COUNTIF(H31:H32,プルダウンリスト!$A$9:$A$11)*プルダウンリスト!$B$9:$B$11)+SUMPRODUCT(COUNTIF(I31:I32,プルダウンリスト!$C$9:$C$11)*プルダウンリスト!$D$9:$D$11))/2)</f>
        <v>15</v>
      </c>
      <c r="I49" s="117"/>
      <c r="J49" s="97">
        <f>IF(J$32="","",AVERAGE(J$31:J$32))</f>
        <v>0</v>
      </c>
      <c r="K49" s="115" cm="1">
        <f t="array" ref="K49">IF(K32="","",(SUMPRODUCT(COUNTIF(K31:K32,プルダウンリスト!$A$9:$A$11)*プルダウンリスト!$B$9:$B$11)+SUMPRODUCT(COUNTIF(L31:L32,プルダウンリスト!$C$9:$C$11)*プルダウンリスト!$D$9:$D$11))/2)</f>
        <v>15</v>
      </c>
      <c r="L49" s="116"/>
      <c r="M49" s="115" cm="1">
        <f t="array" ref="M49">IF(M32="","",(SUMPRODUCT(COUNTIF(M31:M32,プルダウンリスト!$A$9:$A$11)*プルダウンリスト!$B$9:$B$11)+SUMPRODUCT(COUNTIF(N31:N32,プルダウンリスト!$C$9:$C$11)*プルダウンリスト!$D$9:$D$11))/2)</f>
        <v>15</v>
      </c>
      <c r="N49" s="117"/>
      <c r="O49" s="97">
        <f>IF(O$32="","",AVERAGE(O$31:O$32))</f>
        <v>0</v>
      </c>
      <c r="P49" s="115" cm="1">
        <f t="array" ref="P49">IF(P32="","",(SUMPRODUCT(COUNTIF(P31:P32,プルダウンリスト!$A$9:$A$11)*プルダウンリスト!$B$9:$B$11)+SUMPRODUCT(COUNTIF(Q31:Q32,プルダウンリスト!$C$9:$C$11)*プルダウンリスト!$D$9:$D$11))/2)</f>
        <v>15</v>
      </c>
      <c r="Q49" s="116"/>
      <c r="R49" s="115" cm="1">
        <f t="array" ref="R49">IF(R32="","",(SUMPRODUCT(COUNTIF(R31:R32,プルダウンリスト!$A$9:$A$11)*プルダウンリスト!$B$9:$B$11)+SUMPRODUCT(COUNTIF(S31:S32,プルダウンリスト!$C$9:$C$11)*プルダウンリスト!$D$9:$D$11))/2)</f>
        <v>15</v>
      </c>
      <c r="S49" s="117"/>
      <c r="T49" s="97">
        <f t="shared" ref="T49" si="347">IF(T$32="","",AVERAGE(T$31:T$32))</f>
        <v>0</v>
      </c>
      <c r="U49" s="115" cm="1">
        <f t="array" ref="U49">IF(U32="","",(SUMPRODUCT(COUNTIF(U31:U32,プルダウンリスト!$A$9:$A$11)*プルダウンリスト!$B$9:$B$11)+SUMPRODUCT(COUNTIF(V31:V32,プルダウンリスト!$C$9:$C$11)*プルダウンリスト!$D$9:$D$11))/2)</f>
        <v>15</v>
      </c>
      <c r="V49" s="116"/>
      <c r="W49" s="115" cm="1">
        <f t="array" ref="W49">IF(W32="","",(SUMPRODUCT(COUNTIF(W31:W32,プルダウンリスト!$A$9:$A$11)*プルダウンリスト!$B$9:$B$11)+SUMPRODUCT(COUNTIF(X31:X32,プルダウンリスト!$C$9:$C$11)*プルダウンリスト!$D$9:$D$11))/2)</f>
        <v>15</v>
      </c>
      <c r="X49" s="117"/>
      <c r="Y49" s="97">
        <f t="shared" ref="Y49" si="348">IF(Y$32="","",AVERAGE(Y$31:Y$32))</f>
        <v>0</v>
      </c>
      <c r="Z49" s="115" cm="1">
        <f t="array" ref="Z49">IF(Z32="","",(SUMPRODUCT(COUNTIF(Z31:Z32,プルダウンリスト!$A$9:$A$11)*プルダウンリスト!$B$9:$B$11)+SUMPRODUCT(COUNTIF(AA31:AA32,プルダウンリスト!$C$9:$C$11)*プルダウンリスト!$D$9:$D$11))/2)</f>
        <v>15</v>
      </c>
      <c r="AA49" s="116"/>
      <c r="AB49" s="115" cm="1">
        <f t="array" ref="AB49">IF(AB32="","",(SUMPRODUCT(COUNTIF(AB31:AB32,プルダウンリスト!$A$9:$A$11)*プルダウンリスト!$B$9:$B$11)+SUMPRODUCT(COUNTIF(AC31:AC32,プルダウンリスト!$C$9:$C$11)*プルダウンリスト!$D$9:$D$11))/2)</f>
        <v>15</v>
      </c>
      <c r="AC49" s="117"/>
      <c r="AD49" s="97">
        <f t="shared" ref="AD49" si="349">IF(AD$32="","",AVERAGE(AD$31:AD$32))</f>
        <v>0</v>
      </c>
      <c r="AE49" s="115" cm="1">
        <f t="array" ref="AE49">IF(AE32="","",(SUMPRODUCT(COUNTIF(AE31:AE32,プルダウンリスト!$A$9:$A$11)*プルダウンリスト!$B$9:$B$11)+SUMPRODUCT(COUNTIF(AF31:AF32,プルダウンリスト!$C$9:$C$11)*プルダウンリスト!$D$9:$D$11))/2)</f>
        <v>15</v>
      </c>
      <c r="AF49" s="116"/>
      <c r="AG49" s="115" cm="1">
        <f t="array" ref="AG49">IF(AG32="","",(SUMPRODUCT(COUNTIF(AG31:AG32,プルダウンリスト!$A$9:$A$11)*プルダウンリスト!$B$9:$B$11)+SUMPRODUCT(COUNTIF(AH31:AH32,プルダウンリスト!$C$9:$C$11)*プルダウンリスト!$D$9:$D$11))/2)</f>
        <v>15</v>
      </c>
      <c r="AH49" s="117"/>
      <c r="AI49" s="97">
        <f t="shared" ref="AI49" si="350">IF(AI$32="","",AVERAGE(AI$31:AI$32))</f>
        <v>0</v>
      </c>
      <c r="AJ49" s="115" cm="1">
        <f t="array" ref="AJ49">IF(AJ32="","",(SUMPRODUCT(COUNTIF(AJ31:AJ32,プルダウンリスト!$A$9:$A$11)*プルダウンリスト!$B$9:$B$11)+SUMPRODUCT(COUNTIF(AK31:AK32,プルダウンリスト!$C$9:$C$11)*プルダウンリスト!$D$9:$D$11))/2)</f>
        <v>15</v>
      </c>
      <c r="AK49" s="116"/>
      <c r="AL49" s="115" cm="1">
        <f t="array" ref="AL49">IF(AL32="","",(SUMPRODUCT(COUNTIF(AL31:AL32,プルダウンリスト!$A$9:$A$11)*プルダウンリスト!$B$9:$B$11)+SUMPRODUCT(COUNTIF(AM31:AM32,プルダウンリスト!$C$9:$C$11)*プルダウンリスト!$D$9:$D$11))/2)</f>
        <v>15</v>
      </c>
      <c r="AM49" s="117"/>
      <c r="AN49" s="97">
        <f t="shared" ref="AN49" si="351">IF(AN$32="","",AVERAGE(AN$31:AN$32))</f>
        <v>0</v>
      </c>
      <c r="AO49" s="115" cm="1">
        <f t="array" ref="AO49">IF(AO32="","",(SUMPRODUCT(COUNTIF(AO31:AO32,プルダウンリスト!$A$9:$A$11)*プルダウンリスト!$B$9:$B$11)+SUMPRODUCT(COUNTIF(AP31:AP32,プルダウンリスト!$C$9:$C$11)*プルダウンリスト!$D$9:$D$11))/2)</f>
        <v>15</v>
      </c>
      <c r="AP49" s="116"/>
      <c r="AQ49" s="115" cm="1">
        <f t="array" ref="AQ49">IF(AQ32="","",(SUMPRODUCT(COUNTIF(AQ31:AQ32,プルダウンリスト!$A$9:$A$11)*プルダウンリスト!$B$9:$B$11)+SUMPRODUCT(COUNTIF(AR31:AR32,プルダウンリスト!$C$9:$C$11)*プルダウンリスト!$D$9:$D$11))/2)</f>
        <v>15</v>
      </c>
      <c r="AR49" s="117"/>
      <c r="AS49" s="97">
        <f t="shared" ref="AS49" si="352">IF(AS$32="","",AVERAGE(AS$31:AS$32))</f>
        <v>0</v>
      </c>
      <c r="AT49" s="115" cm="1">
        <f t="array" ref="AT49">IF(AT32="","",(SUMPRODUCT(COUNTIF(AT31:AT32,プルダウンリスト!$A$9:$A$11)*プルダウンリスト!$B$9:$B$11)+SUMPRODUCT(COUNTIF(AU31:AU32,プルダウンリスト!$C$9:$C$11)*プルダウンリスト!$D$9:$D$11))/2)</f>
        <v>15</v>
      </c>
      <c r="AU49" s="116"/>
      <c r="AV49" s="115" cm="1">
        <f t="array" ref="AV49">IF(AV32="","",(SUMPRODUCT(COUNTIF(AV31:AV32,プルダウンリスト!$A$9:$A$11)*プルダウンリスト!$B$9:$B$11)+SUMPRODUCT(COUNTIF(AW31:AW32,プルダウンリスト!$C$9:$C$11)*プルダウンリスト!$D$9:$D$11))/2)</f>
        <v>15</v>
      </c>
      <c r="AW49" s="117"/>
      <c r="AX49" s="97">
        <f t="shared" ref="AX49" si="353">IF(AX$32="","",AVERAGE(AX$31:AX$32))</f>
        <v>0</v>
      </c>
      <c r="AY49" s="115" cm="1">
        <f t="array" ref="AY49">IF(AY32="","",(SUMPRODUCT(COUNTIF(AY31:AY32,プルダウンリスト!$A$9:$A$11)*プルダウンリスト!$B$9:$B$11)+SUMPRODUCT(COUNTIF(AZ31:AZ32,プルダウンリスト!$C$9:$C$11)*プルダウンリスト!$D$9:$D$11))/2)</f>
        <v>15</v>
      </c>
      <c r="AZ49" s="116"/>
      <c r="BA49" s="115" cm="1">
        <f t="array" ref="BA49">IF(BA32="","",(SUMPRODUCT(COUNTIF(BA31:BA32,プルダウンリスト!$A$9:$A$11)*プルダウンリスト!$B$9:$B$11)+SUMPRODUCT(COUNTIF(BB31:BB32,プルダウンリスト!$C$9:$C$11)*プルダウンリスト!$D$9:$D$11))/2)</f>
        <v>15</v>
      </c>
      <c r="BB49" s="117"/>
      <c r="BC49" s="97">
        <f t="shared" ref="BC49" si="354">IF(BC$32="","",AVERAGE(BC$31:BC$32))</f>
        <v>0</v>
      </c>
      <c r="BD49" s="115" cm="1">
        <f t="array" ref="BD49">IF(BD32="","",(SUMPRODUCT(COUNTIF(BD31:BD32,プルダウンリスト!$A$9:$A$11)*プルダウンリスト!$B$9:$B$11)+SUMPRODUCT(COUNTIF(BE31:BE32,プルダウンリスト!$C$9:$C$11)*プルダウンリスト!$D$9:$D$11))/2)</f>
        <v>15</v>
      </c>
      <c r="BE49" s="116"/>
      <c r="BF49" s="115" cm="1">
        <f t="array" ref="BF49">IF(BF32="","",(SUMPRODUCT(COUNTIF(BF31:BF32,プルダウンリスト!$A$9:$A$11)*プルダウンリスト!$B$9:$B$11)+SUMPRODUCT(COUNTIF(BG31:BG32,プルダウンリスト!$C$9:$C$11)*プルダウンリスト!$D$9:$D$11))/2)</f>
        <v>15</v>
      </c>
      <c r="BG49" s="117"/>
      <c r="BH49" s="97">
        <f t="shared" ref="BH49" si="355">IF(BH$32="","",AVERAGE(BH$31:BH$32))</f>
        <v>0</v>
      </c>
      <c r="BI49" s="115" cm="1">
        <f t="array" ref="BI49">IF(BI32="","",(SUMPRODUCT(COUNTIF(BI31:BI32,プルダウンリスト!$A$9:$A$11)*プルダウンリスト!$B$9:$B$11)+SUMPRODUCT(COUNTIF(BJ31:BJ32,プルダウンリスト!$C$9:$C$11)*プルダウンリスト!$D$9:$D$11))/2)</f>
        <v>15</v>
      </c>
      <c r="BJ49" s="116"/>
      <c r="BK49" s="115" cm="1">
        <f t="array" ref="BK49">IF(BK32="","",(SUMPRODUCT(COUNTIF(BK31:BK32,プルダウンリスト!$A$9:$A$11)*プルダウンリスト!$B$9:$B$11)+SUMPRODUCT(COUNTIF(BL31:BL32,プルダウンリスト!$C$9:$C$11)*プルダウンリスト!$D$9:$D$11))/2)</f>
        <v>15</v>
      </c>
      <c r="BL49" s="117"/>
      <c r="BM49" s="97">
        <f t="shared" ref="BM49" si="356">IF(BM$32="","",AVERAGE(BM$31:BM$32))</f>
        <v>0</v>
      </c>
      <c r="BN49" s="115" t="str" cm="1">
        <f t="array" ref="BN49">IF(BN32="","",(SUMPRODUCT(COUNTIF(BN31:BN32,プルダウンリスト!$A$9:$A$11)*プルダウンリスト!$B$9:$B$11)+SUMPRODUCT(COUNTIF(BO31:BO32,プルダウンリスト!$C$9:$C$11)*プルダウンリスト!$D$9:$D$11))/2)</f>
        <v/>
      </c>
      <c r="BO49" s="116"/>
      <c r="BP49" s="115" t="str" cm="1">
        <f t="array" ref="BP49">IF(BP32="","",(SUMPRODUCT(COUNTIF(BP31:BP32,プルダウンリスト!$A$9:$A$11)*プルダウンリスト!$B$9:$B$11)+SUMPRODUCT(COUNTIF(BQ31:BQ32,プルダウンリスト!$C$9:$C$11)*プルダウンリスト!$D$9:$D$11))/2)</f>
        <v/>
      </c>
      <c r="BQ49" s="117"/>
      <c r="BR49" s="97" t="str">
        <f t="shared" ref="BR49" si="357">IF(BR$32="","",AVERAGE(BR$31:BR$32))</f>
        <v/>
      </c>
      <c r="BS49" s="115" t="str" cm="1">
        <f t="array" ref="BS49">IF(BS32="","",(SUMPRODUCT(COUNTIF(BS31:BS32,プルダウンリスト!$A$9:$A$11)*プルダウンリスト!$B$9:$B$11)+SUMPRODUCT(COUNTIF(BT31:BT32,プルダウンリスト!$C$9:$C$11)*プルダウンリスト!$D$9:$D$11))/2)</f>
        <v/>
      </c>
      <c r="BT49" s="116"/>
      <c r="BU49" s="115" t="str" cm="1">
        <f t="array" ref="BU49">IF(BU32="","",(SUMPRODUCT(COUNTIF(BU31:BU32,プルダウンリスト!$A$9:$A$11)*プルダウンリスト!$B$9:$B$11)+SUMPRODUCT(COUNTIF(BV31:BV32,プルダウンリスト!$C$9:$C$11)*プルダウンリスト!$D$9:$D$11))/2)</f>
        <v/>
      </c>
      <c r="BV49" s="117"/>
      <c r="BW49" s="97" t="str">
        <f t="shared" ref="BW49" si="358">IF(BW$32="","",AVERAGE(BW$31:BW$32))</f>
        <v/>
      </c>
      <c r="BX49" s="115" t="str" cm="1">
        <f t="array" ref="BX49">IF(BX32="","",(SUMPRODUCT(COUNTIF(BX31:BX32,プルダウンリスト!$A$9:$A$11)*プルダウンリスト!$B$9:$B$11)+SUMPRODUCT(COUNTIF(BY31:BY32,プルダウンリスト!$C$9:$C$11)*プルダウンリスト!$D$9:$D$11))/2)</f>
        <v/>
      </c>
      <c r="BY49" s="116"/>
      <c r="BZ49" s="115" t="str" cm="1">
        <f t="array" ref="BZ49">IF(BZ32="","",(SUMPRODUCT(COUNTIF(BZ31:BZ32,プルダウンリスト!$A$9:$A$11)*プルダウンリスト!$B$9:$B$11)+SUMPRODUCT(COUNTIF(CA31:CA32,プルダウンリスト!$C$9:$C$11)*プルダウンリスト!$D$9:$D$11))/2)</f>
        <v/>
      </c>
      <c r="CA49" s="117"/>
      <c r="CB49" s="97" t="str">
        <f t="shared" ref="CB49" si="359">IF(CB$32="","",AVERAGE(CB$31:CB$32))</f>
        <v/>
      </c>
      <c r="CC49" s="115" t="str" cm="1">
        <f t="array" ref="CC49">IF(CC32="","",(SUMPRODUCT(COUNTIF(CC31:CC32,プルダウンリスト!$A$9:$A$11)*プルダウンリスト!$B$9:$B$11)+SUMPRODUCT(COUNTIF(CD31:CD32,プルダウンリスト!$C$9:$C$11)*プルダウンリスト!$D$9:$D$11))/2)</f>
        <v/>
      </c>
      <c r="CD49" s="116"/>
      <c r="CE49" s="115" t="str" cm="1">
        <f t="array" ref="CE49">IF(CE32="","",(SUMPRODUCT(COUNTIF(CE31:CE32,プルダウンリスト!$A$9:$A$11)*プルダウンリスト!$B$9:$B$11)+SUMPRODUCT(COUNTIF(CF31:CF32,プルダウンリスト!$C$9:$C$11)*プルダウンリスト!$D$9:$D$11))/2)</f>
        <v/>
      </c>
      <c r="CF49" s="117"/>
      <c r="CG49" s="97" t="str">
        <f t="shared" ref="CG49" si="360">IF(CG$32="","",AVERAGE(CG$31:CG$32))</f>
        <v/>
      </c>
      <c r="CH49" s="115" t="str" cm="1">
        <f t="array" ref="CH49">IF(CH32="","",(SUMPRODUCT(COUNTIF(CH31:CH32,プルダウンリスト!$A$9:$A$11)*プルダウンリスト!$B$9:$B$11)+SUMPRODUCT(COUNTIF(CI31:CI32,プルダウンリスト!$C$9:$C$11)*プルダウンリスト!$D$9:$D$11))/2)</f>
        <v/>
      </c>
      <c r="CI49" s="116"/>
      <c r="CJ49" s="115" t="str" cm="1">
        <f t="array" ref="CJ49">IF(CJ32="","",(SUMPRODUCT(COUNTIF(CJ31:CJ32,プルダウンリスト!$A$9:$A$11)*プルダウンリスト!$B$9:$B$11)+SUMPRODUCT(COUNTIF(CK31:CK32,プルダウンリスト!$C$9:$C$11)*プルダウンリスト!$D$9:$D$11))/2)</f>
        <v/>
      </c>
      <c r="CK49" s="117"/>
      <c r="CL49" s="97" t="str">
        <f t="shared" ref="CL49" si="361">IF(CL$32="","",AVERAGE(CL$31:CL$32))</f>
        <v/>
      </c>
      <c r="CM49" s="115" t="str" cm="1">
        <f t="array" ref="CM49">IF(CM32="","",(SUMPRODUCT(COUNTIF(CM31:CM32,プルダウンリスト!$A$9:$A$11)*プルダウンリスト!$B$9:$B$11)+SUMPRODUCT(COUNTIF(CN31:CN32,プルダウンリスト!$C$9:$C$11)*プルダウンリスト!$D$9:$D$11))/2)</f>
        <v/>
      </c>
      <c r="CN49" s="116"/>
      <c r="CO49" s="115" t="str" cm="1">
        <f t="array" ref="CO49">IF(CO32="","",(SUMPRODUCT(COUNTIF(CO31:CO32,プルダウンリスト!$A$9:$A$11)*プルダウンリスト!$B$9:$B$11)+SUMPRODUCT(COUNTIF(CP31:CP32,プルダウンリスト!$C$9:$C$11)*プルダウンリスト!$D$9:$D$11))/2)</f>
        <v/>
      </c>
      <c r="CP49" s="117"/>
      <c r="CQ49" s="97" t="str">
        <f t="shared" ref="CQ49" si="362">IF(CQ$32="","",AVERAGE(CQ$31:CQ$32))</f>
        <v/>
      </c>
      <c r="CR49" s="115" t="str" cm="1">
        <f t="array" ref="CR49">IF(CR32="","",(SUMPRODUCT(COUNTIF(CR31:CR32,プルダウンリスト!$A$9:$A$11)*プルダウンリスト!$B$9:$B$11)+SUMPRODUCT(COUNTIF(CS31:CS32,プルダウンリスト!$C$9:$C$11)*プルダウンリスト!$D$9:$D$11))/2)</f>
        <v/>
      </c>
      <c r="CS49" s="116"/>
      <c r="CT49" s="115" t="str" cm="1">
        <f t="array" ref="CT49">IF(CT32="","",(SUMPRODUCT(COUNTIF(CT31:CT32,プルダウンリスト!$A$9:$A$11)*プルダウンリスト!$B$9:$B$11)+SUMPRODUCT(COUNTIF(CU31:CU32,プルダウンリスト!$C$9:$C$11)*プルダウンリスト!$D$9:$D$11))/2)</f>
        <v/>
      </c>
      <c r="CU49" s="117"/>
      <c r="CV49" s="97" t="str">
        <f t="shared" ref="CV49" si="363">IF(CV$32="","",AVERAGE(CV$31:CV$32))</f>
        <v/>
      </c>
      <c r="CW49" s="115" t="str" cm="1">
        <f t="array" ref="CW49">IF(CW32="","",(SUMPRODUCT(COUNTIF(CW31:CW32,プルダウンリスト!$A$9:$A$11)*プルダウンリスト!$B$9:$B$11)+SUMPRODUCT(COUNTIF(CX31:CX32,プルダウンリスト!$C$9:$C$11)*プルダウンリスト!$D$9:$D$11))/2)</f>
        <v/>
      </c>
      <c r="CX49" s="116"/>
      <c r="CY49" s="115" t="str" cm="1">
        <f t="array" ref="CY49">IF(CY32="","",(SUMPRODUCT(COUNTIF(CY31:CY32,プルダウンリスト!$A$9:$A$11)*プルダウンリスト!$B$9:$B$11)+SUMPRODUCT(COUNTIF(CZ31:CZ32,プルダウンリスト!$C$9:$C$11)*プルダウンリスト!$D$9:$D$11))/2)</f>
        <v/>
      </c>
      <c r="CZ49" s="117"/>
      <c r="DA49" s="97" t="str">
        <f t="shared" ref="DA49" si="364">IF(DA$32="","",AVERAGE(DA$31:DA$32))</f>
        <v/>
      </c>
      <c r="DB49" s="115" t="str" cm="1">
        <f t="array" ref="DB49">IF(DB32="","",(SUMPRODUCT(COUNTIF(DB31:DB32,プルダウンリスト!$A$9:$A$11)*プルダウンリスト!$B$9:$B$11)+SUMPRODUCT(COUNTIF(DC31:DC32,プルダウンリスト!$C$9:$C$11)*プルダウンリスト!$D$9:$D$11))/2)</f>
        <v/>
      </c>
      <c r="DC49" s="116"/>
      <c r="DD49" s="115" t="str" cm="1">
        <f t="array" ref="DD49">IF(DD32="","",(SUMPRODUCT(COUNTIF(DD31:DD32,プルダウンリスト!$A$9:$A$11)*プルダウンリスト!$B$9:$B$11)+SUMPRODUCT(COUNTIF(DE31:DE32,プルダウンリスト!$C$9:$C$11)*プルダウンリスト!$D$9:$D$11))/2)</f>
        <v/>
      </c>
      <c r="DE49" s="117"/>
      <c r="DF49" s="97" t="str">
        <f t="shared" ref="DF49" si="365">IF(DF$32="","",AVERAGE(DF$31:DF$32))</f>
        <v/>
      </c>
      <c r="DG49" s="115" t="str" cm="1">
        <f t="array" ref="DG49">IF(DG32="","",(SUMPRODUCT(COUNTIF(DG31:DG32,プルダウンリスト!$A$9:$A$11)*プルダウンリスト!$B$9:$B$11)+SUMPRODUCT(COUNTIF(DH31:DH32,プルダウンリスト!$C$9:$C$11)*プルダウンリスト!$D$9:$D$11))/2)</f>
        <v/>
      </c>
      <c r="DH49" s="116"/>
      <c r="DI49" s="115" t="str" cm="1">
        <f t="array" ref="DI49">IF(DI32="","",(SUMPRODUCT(COUNTIF(DI31:DI32,プルダウンリスト!$A$9:$A$11)*プルダウンリスト!$B$9:$B$11)+SUMPRODUCT(COUNTIF(DJ31:DJ32,プルダウンリスト!$C$9:$C$11)*プルダウンリスト!$D$9:$D$11))/2)</f>
        <v/>
      </c>
      <c r="DJ49" s="117"/>
      <c r="DK49" s="97" t="str">
        <f t="shared" ref="DK49" si="366">IF(DK$32="","",AVERAGE(DK$31:DK$32))</f>
        <v/>
      </c>
      <c r="DL49" s="115" t="str" cm="1">
        <f t="array" ref="DL49">IF(DL32="","",(SUMPRODUCT(COUNTIF(DL31:DL32,プルダウンリスト!$A$9:$A$11)*プルダウンリスト!$B$9:$B$11)+SUMPRODUCT(COUNTIF(DM31:DM32,プルダウンリスト!$C$9:$C$11)*プルダウンリスト!$D$9:$D$11))/2)</f>
        <v/>
      </c>
      <c r="DM49" s="116"/>
      <c r="DN49" s="115" t="str" cm="1">
        <f t="array" ref="DN49">IF(DN32="","",(SUMPRODUCT(COUNTIF(DN31:DN32,プルダウンリスト!$A$9:$A$11)*プルダウンリスト!$B$9:$B$11)+SUMPRODUCT(COUNTIF(DO31:DO32,プルダウンリスト!$C$9:$C$11)*プルダウンリスト!$D$9:$D$11))/2)</f>
        <v/>
      </c>
      <c r="DO49" s="117"/>
      <c r="DP49" s="97" t="str">
        <f t="shared" ref="DP49" si="367">IF(DP$32="","",AVERAGE(DP$31:DP$32))</f>
        <v/>
      </c>
    </row>
    <row r="50" spans="1:120" ht="31.5" customHeight="1" x14ac:dyDescent="0.2">
      <c r="A50" s="132" t="s">
        <v>121</v>
      </c>
      <c r="B50" s="133"/>
      <c r="C50" s="133"/>
      <c r="D50" s="133"/>
      <c r="E50" s="134"/>
      <c r="F50" s="115">
        <f>IF(F49="","",(SUM(F43:F49)/7)/15*100)</f>
        <v>98.412698412698404</v>
      </c>
      <c r="G50" s="116"/>
      <c r="H50" s="130">
        <f>IF(H49="","",(SUM(H43:H49)/7)/15*100)</f>
        <v>98.412698412698404</v>
      </c>
      <c r="I50" s="131"/>
      <c r="J50" s="30">
        <f>IF(J49="","",AVERAGE(J43:J49))</f>
        <v>0</v>
      </c>
      <c r="K50" s="115">
        <f>IF(K49="","",(SUM(K43:K49)/7)/15*100)</f>
        <v>92.063492063492063</v>
      </c>
      <c r="L50" s="116"/>
      <c r="M50" s="130">
        <f>IF(M49="","",(SUM(M43:M49)/7)/15*100)</f>
        <v>92.698412698412696</v>
      </c>
      <c r="N50" s="131"/>
      <c r="O50" s="30">
        <f>IF(O49="","",AVERAGE(O43:O49))</f>
        <v>9.5238095238095233E-2</v>
      </c>
      <c r="P50" s="115">
        <f t="shared" ref="P50" si="368">IF(P49="","",(SUM(P43:P49)/7)/15*100)</f>
        <v>87.301587301587318</v>
      </c>
      <c r="Q50" s="116"/>
      <c r="R50" s="130">
        <f t="shared" ref="R50" si="369">IF(R49="","",(SUM(R43:R49)/7)/15*100)</f>
        <v>87.301587301587318</v>
      </c>
      <c r="S50" s="131"/>
      <c r="T50" s="30">
        <f t="shared" ref="T50" si="370">IF(T49="","",AVERAGE(T43:T49))</f>
        <v>0</v>
      </c>
      <c r="U50" s="115">
        <f t="shared" ref="U50" si="371">IF(U49="","",(SUM(U43:U49)/7)/15*100)</f>
        <v>96.825396825396822</v>
      </c>
      <c r="V50" s="116"/>
      <c r="W50" s="130">
        <f t="shared" ref="W50" si="372">IF(W49="","",(SUM(W43:W49)/7)/15*100)</f>
        <v>96.825396825396822</v>
      </c>
      <c r="X50" s="131"/>
      <c r="Y50" s="30">
        <f t="shared" ref="Y50" si="373">IF(Y49="","",AVERAGE(Y43:Y49))</f>
        <v>0</v>
      </c>
      <c r="Z50" s="115">
        <f t="shared" ref="Z50" si="374">IF(Z49="","",(SUM(Z43:Z49)/7)/15*100)</f>
        <v>78.095238095238102</v>
      </c>
      <c r="AA50" s="116"/>
      <c r="AB50" s="130">
        <f t="shared" ref="AB50" si="375">IF(AB49="","",(SUM(AB43:AB49)/7)/15*100)</f>
        <v>80</v>
      </c>
      <c r="AC50" s="131"/>
      <c r="AD50" s="30">
        <f t="shared" ref="AD50" si="376">IF(AD49="","",AVERAGE(AD43:AD49))</f>
        <v>0.2857142857142857</v>
      </c>
      <c r="AE50" s="115">
        <f t="shared" ref="AE50" si="377">IF(AE49="","",(SUM(AE43:AE49)/7)/15*100)</f>
        <v>88.412698412698404</v>
      </c>
      <c r="AF50" s="116"/>
      <c r="AG50" s="130">
        <f t="shared" ref="AG50" si="378">IF(AG49="","",(SUM(AG43:AG49)/7)/15*100)</f>
        <v>88.412698412698404</v>
      </c>
      <c r="AH50" s="131"/>
      <c r="AI50" s="30">
        <f t="shared" ref="AI50" si="379">IF(AI49="","",AVERAGE(AI43:AI49))</f>
        <v>0</v>
      </c>
      <c r="AJ50" s="115">
        <f t="shared" ref="AJ50" si="380">IF(AJ49="","",(SUM(AJ43:AJ49)/7)/15*100)</f>
        <v>82.857142857142861</v>
      </c>
      <c r="AK50" s="116"/>
      <c r="AL50" s="130">
        <f t="shared" ref="AL50" si="381">IF(AL49="","",(SUM(AL43:AL49)/7)/15*100)</f>
        <v>82.857142857142861</v>
      </c>
      <c r="AM50" s="131"/>
      <c r="AN50" s="30">
        <f t="shared" ref="AN50" si="382">IF(AN49="","",AVERAGE(AN43:AN49))</f>
        <v>0</v>
      </c>
      <c r="AO50" s="115">
        <f t="shared" ref="AO50" si="383">IF(AO49="","",(SUM(AO43:AO49)/7)/15*100)</f>
        <v>96.825396825396822</v>
      </c>
      <c r="AP50" s="116"/>
      <c r="AQ50" s="130">
        <f t="shared" ref="AQ50" si="384">IF(AQ49="","",(SUM(AQ43:AQ49)/7)/15*100)</f>
        <v>96.825396825396822</v>
      </c>
      <c r="AR50" s="131"/>
      <c r="AS50" s="30">
        <f t="shared" ref="AS50" si="385">IF(AS49="","",AVERAGE(AS43:AS49))</f>
        <v>0</v>
      </c>
      <c r="AT50" s="115">
        <f t="shared" ref="AT50" si="386">IF(AT49="","",(SUM(AT43:AT49)/7)/15*100)</f>
        <v>98.412698412698404</v>
      </c>
      <c r="AU50" s="116"/>
      <c r="AV50" s="130">
        <f t="shared" ref="AV50" si="387">IF(AV49="","",(SUM(AV43:AV49)/7)/15*100)</f>
        <v>98.412698412698404</v>
      </c>
      <c r="AW50" s="131"/>
      <c r="AX50" s="30">
        <f t="shared" ref="AX50" si="388">IF(AX49="","",AVERAGE(AX43:AX49))</f>
        <v>0</v>
      </c>
      <c r="AY50" s="115">
        <f t="shared" ref="AY50" si="389">IF(AY49="","",(SUM(AY43:AY49)/7)/15*100)</f>
        <v>93.650793650793659</v>
      </c>
      <c r="AZ50" s="116"/>
      <c r="BA50" s="130">
        <f t="shared" ref="BA50" si="390">IF(BA49="","",(SUM(BA43:BA49)/7)/15*100)</f>
        <v>95.238095238095241</v>
      </c>
      <c r="BB50" s="131"/>
      <c r="BC50" s="30">
        <f t="shared" ref="BC50" si="391">IF(BC49="","",AVERAGE(BC43:BC49))</f>
        <v>0.23809523809523811</v>
      </c>
      <c r="BD50" s="115">
        <f t="shared" ref="BD50" si="392">IF(BD49="","",(SUM(BD43:BD49)/7)/15*100)</f>
        <v>88.888888888888886</v>
      </c>
      <c r="BE50" s="116"/>
      <c r="BF50" s="130">
        <f t="shared" ref="BF50" si="393">IF(BF49="","",(SUM(BF43:BF49)/7)/15*100)</f>
        <v>88.888888888888886</v>
      </c>
      <c r="BG50" s="131"/>
      <c r="BH50" s="30">
        <f t="shared" ref="BH50" si="394">IF(BH49="","",AVERAGE(BH43:BH49))</f>
        <v>0</v>
      </c>
      <c r="BI50" s="115">
        <f t="shared" ref="BI50" si="395">IF(BI49="","",(SUM(BI43:BI49)/7)/15*100)</f>
        <v>87.936507936507937</v>
      </c>
      <c r="BJ50" s="116"/>
      <c r="BK50" s="130">
        <f t="shared" ref="BK50" si="396">IF(BK49="","",(SUM(BK43:BK49)/7)/15*100)</f>
        <v>87.936507936507937</v>
      </c>
      <c r="BL50" s="131"/>
      <c r="BM50" s="30">
        <f t="shared" ref="BM50" si="397">IF(BM49="","",AVERAGE(BM43:BM49))</f>
        <v>0</v>
      </c>
      <c r="BN50" s="115" t="str">
        <f t="shared" ref="BN50" si="398">IF(BN49="","",(SUM(BN43:BN49)/7)/15*100)</f>
        <v/>
      </c>
      <c r="BO50" s="116"/>
      <c r="BP50" s="130" t="str">
        <f t="shared" ref="BP50" si="399">IF(BP49="","",(SUM(BP43:BP49)/7)/15*100)</f>
        <v/>
      </c>
      <c r="BQ50" s="131"/>
      <c r="BR50" s="30" t="str">
        <f t="shared" ref="BR50" si="400">IF(BR49="","",AVERAGE(BR43:BR49))</f>
        <v/>
      </c>
      <c r="BS50" s="115" t="str">
        <f t="shared" ref="BS50" si="401">IF(BS49="","",(SUM(BS43:BS49)/7)/15*100)</f>
        <v/>
      </c>
      <c r="BT50" s="116"/>
      <c r="BU50" s="130" t="str">
        <f t="shared" ref="BU50" si="402">IF(BU49="","",(SUM(BU43:BU49)/7)/15*100)</f>
        <v/>
      </c>
      <c r="BV50" s="131"/>
      <c r="BW50" s="30" t="str">
        <f t="shared" ref="BW50" si="403">IF(BW49="","",AVERAGE(BW43:BW49))</f>
        <v/>
      </c>
      <c r="BX50" s="115" t="str">
        <f t="shared" ref="BX50" si="404">IF(BX49="","",(SUM(BX43:BX49)/7)/15*100)</f>
        <v/>
      </c>
      <c r="BY50" s="116"/>
      <c r="BZ50" s="130" t="str">
        <f t="shared" ref="BZ50" si="405">IF(BZ49="","",(SUM(BZ43:BZ49)/7)/15*100)</f>
        <v/>
      </c>
      <c r="CA50" s="131"/>
      <c r="CB50" s="30" t="str">
        <f t="shared" ref="CB50" si="406">IF(CB49="","",AVERAGE(CB43:CB49))</f>
        <v/>
      </c>
      <c r="CC50" s="115" t="str">
        <f t="shared" ref="CC50" si="407">IF(CC49="","",(SUM(CC43:CC49)/7)/15*100)</f>
        <v/>
      </c>
      <c r="CD50" s="116"/>
      <c r="CE50" s="130" t="str">
        <f t="shared" ref="CE50" si="408">IF(CE49="","",(SUM(CE43:CE49)/7)/15*100)</f>
        <v/>
      </c>
      <c r="CF50" s="131"/>
      <c r="CG50" s="30" t="str">
        <f t="shared" ref="CG50" si="409">IF(CG49="","",AVERAGE(CG43:CG49))</f>
        <v/>
      </c>
      <c r="CH50" s="115" t="str">
        <f t="shared" ref="CH50" si="410">IF(CH49="","",(SUM(CH43:CH49)/7)/15*100)</f>
        <v/>
      </c>
      <c r="CI50" s="116"/>
      <c r="CJ50" s="130" t="str">
        <f t="shared" ref="CJ50" si="411">IF(CJ49="","",(SUM(CJ43:CJ49)/7)/15*100)</f>
        <v/>
      </c>
      <c r="CK50" s="131"/>
      <c r="CL50" s="30" t="str">
        <f t="shared" ref="CL50" si="412">IF(CL49="","",AVERAGE(CL43:CL49))</f>
        <v/>
      </c>
      <c r="CM50" s="115" t="str">
        <f t="shared" ref="CM50" si="413">IF(CM49="","",(SUM(CM43:CM49)/7)/15*100)</f>
        <v/>
      </c>
      <c r="CN50" s="116"/>
      <c r="CO50" s="130" t="str">
        <f t="shared" ref="CO50" si="414">IF(CO49="","",(SUM(CO43:CO49)/7)/15*100)</f>
        <v/>
      </c>
      <c r="CP50" s="131"/>
      <c r="CQ50" s="30" t="str">
        <f t="shared" ref="CQ50" si="415">IF(CQ49="","",AVERAGE(CQ43:CQ49))</f>
        <v/>
      </c>
      <c r="CR50" s="115" t="str">
        <f t="shared" ref="CR50" si="416">IF(CR49="","",(SUM(CR43:CR49)/7)/15*100)</f>
        <v/>
      </c>
      <c r="CS50" s="116"/>
      <c r="CT50" s="115" t="str">
        <f t="shared" ref="CT50" si="417">IF(CT49="","",(SUM(CT43:CT49)/7)/15*100)</f>
        <v/>
      </c>
      <c r="CU50" s="117"/>
      <c r="CV50" s="30" t="str">
        <f t="shared" ref="CV50" si="418">IF(CV49="","",AVERAGE(CV43:CV49))</f>
        <v/>
      </c>
      <c r="CW50" s="115" t="str">
        <f t="shared" ref="CW50" si="419">IF(CW49="","",(SUM(CW43:CW49)/7)/15*100)</f>
        <v/>
      </c>
      <c r="CX50" s="116"/>
      <c r="CY50" s="115" t="str">
        <f t="shared" ref="CY50" si="420">IF(CY49="","",(SUM(CY43:CY49)/7)/15*100)</f>
        <v/>
      </c>
      <c r="CZ50" s="117"/>
      <c r="DA50" s="30" t="str">
        <f t="shared" ref="DA50" si="421">IF(DA49="","",AVERAGE(DA43:DA49))</f>
        <v/>
      </c>
      <c r="DB50" s="115" t="str">
        <f t="shared" ref="DB50" si="422">IF(DB49="","",(SUM(DB43:DB49)/7)/15*100)</f>
        <v/>
      </c>
      <c r="DC50" s="116"/>
      <c r="DD50" s="115" t="str">
        <f t="shared" ref="DD50" si="423">IF(DD49="","",(SUM(DD43:DD49)/7)/15*100)</f>
        <v/>
      </c>
      <c r="DE50" s="117"/>
      <c r="DF50" s="30" t="str">
        <f t="shared" ref="DF50" si="424">IF(DF49="","",AVERAGE(DF43:DF49))</f>
        <v/>
      </c>
      <c r="DG50" s="115" t="str">
        <f t="shared" ref="DG50" si="425">IF(DG49="","",(SUM(DG43:DG49)/7)/15*100)</f>
        <v/>
      </c>
      <c r="DH50" s="116"/>
      <c r="DI50" s="115" t="str">
        <f t="shared" ref="DI50" si="426">IF(DI49="","",(SUM(DI43:DI49)/7)/15*100)</f>
        <v/>
      </c>
      <c r="DJ50" s="117"/>
      <c r="DK50" s="30" t="str">
        <f t="shared" ref="DK50" si="427">IF(DK49="","",AVERAGE(DK43:DK49))</f>
        <v/>
      </c>
      <c r="DL50" s="115" t="str">
        <f t="shared" ref="DL50" si="428">IF(DL49="","",(SUM(DL43:DL49)/7)/15*100)</f>
        <v/>
      </c>
      <c r="DM50" s="116"/>
      <c r="DN50" s="115" t="str">
        <f t="shared" ref="DN50" si="429">IF(DN49="","",(SUM(DN43:DN49)/7)/15*100)</f>
        <v/>
      </c>
      <c r="DO50" s="117"/>
      <c r="DP50" s="30" t="str">
        <f t="shared" ref="DP50" si="430">IF(DP49="","",AVERAGE(DP43:DP49))</f>
        <v/>
      </c>
    </row>
    <row r="51" spans="1:120" ht="27" customHeight="1" x14ac:dyDescent="0.2">
      <c r="A51" s="79"/>
      <c r="B51" s="79"/>
      <c r="C51" s="79"/>
      <c r="D51" s="96"/>
      <c r="E51" s="79"/>
      <c r="F51" s="31"/>
      <c r="G51" s="31"/>
      <c r="H51" s="31"/>
      <c r="I51" s="31"/>
      <c r="J51" s="32"/>
      <c r="K51" s="31"/>
      <c r="L51" s="31"/>
      <c r="M51" s="31"/>
      <c r="N51" s="31"/>
      <c r="O51" s="32"/>
      <c r="P51" s="31"/>
      <c r="Q51" s="31"/>
      <c r="R51" s="31"/>
      <c r="S51" s="31"/>
      <c r="T51" s="32"/>
      <c r="U51" s="31"/>
      <c r="V51" s="31"/>
      <c r="W51" s="31"/>
      <c r="X51" s="31"/>
      <c r="Y51" s="32"/>
      <c r="Z51" s="31"/>
      <c r="AA51" s="31"/>
      <c r="AB51" s="31"/>
      <c r="AC51" s="31"/>
      <c r="AD51" s="32"/>
      <c r="AE51" s="31"/>
      <c r="AF51" s="31"/>
      <c r="AG51" s="31"/>
      <c r="AH51" s="31"/>
      <c r="AI51" s="32"/>
      <c r="AJ51" s="31"/>
      <c r="AK51" s="31"/>
      <c r="AL51" s="31"/>
      <c r="AM51" s="31"/>
      <c r="AN51" s="32"/>
      <c r="AO51" s="31"/>
      <c r="AP51" s="31"/>
      <c r="AQ51" s="31"/>
      <c r="AR51" s="31"/>
      <c r="AS51" s="32"/>
      <c r="AT51" s="31"/>
      <c r="AU51" s="31"/>
      <c r="AV51" s="31"/>
      <c r="AW51" s="31"/>
      <c r="AX51" s="32"/>
      <c r="AY51" s="31"/>
      <c r="AZ51" s="31"/>
      <c r="BA51" s="31"/>
      <c r="BB51" s="31"/>
      <c r="BC51" s="32"/>
      <c r="BD51" s="31"/>
      <c r="BE51" s="31"/>
      <c r="BF51" s="31"/>
      <c r="BG51" s="31"/>
      <c r="BH51" s="32"/>
      <c r="BI51" s="31"/>
      <c r="BJ51" s="31"/>
      <c r="BK51" s="31"/>
      <c r="BL51" s="31"/>
      <c r="BM51" s="32"/>
      <c r="BN51" s="31"/>
      <c r="BO51" s="31"/>
      <c r="BP51" s="31"/>
      <c r="BQ51" s="31"/>
      <c r="BR51" s="32"/>
      <c r="BS51" s="31"/>
      <c r="BT51" s="31"/>
      <c r="BU51" s="31"/>
      <c r="BV51" s="31"/>
      <c r="BW51" s="32"/>
      <c r="BX51" s="31"/>
      <c r="BY51" s="31"/>
      <c r="BZ51" s="31"/>
      <c r="CA51" s="31"/>
      <c r="CB51" s="32"/>
      <c r="CC51" s="31"/>
      <c r="CD51" s="31"/>
      <c r="CE51" s="31"/>
      <c r="CF51" s="31"/>
      <c r="CG51" s="32"/>
      <c r="CH51" s="31"/>
      <c r="CI51" s="31"/>
      <c r="CJ51" s="31"/>
      <c r="CK51" s="31"/>
      <c r="CL51" s="32"/>
      <c r="CM51" s="31"/>
      <c r="CN51" s="31"/>
      <c r="CO51" s="31"/>
      <c r="CP51" s="31"/>
      <c r="CQ51" s="32"/>
      <c r="CR51" s="31"/>
      <c r="CS51" s="31"/>
      <c r="CT51" s="31"/>
      <c r="CU51" s="31"/>
      <c r="CV51" s="32"/>
      <c r="CW51" s="31"/>
      <c r="CX51" s="31"/>
      <c r="CY51" s="31"/>
      <c r="CZ51" s="31"/>
      <c r="DA51" s="32"/>
      <c r="DB51" s="31"/>
      <c r="DC51" s="31"/>
      <c r="DD51" s="31"/>
      <c r="DE51" s="31"/>
      <c r="DF51" s="32"/>
      <c r="DG51" s="31"/>
      <c r="DH51" s="31"/>
      <c r="DI51" s="31"/>
      <c r="DJ51" s="31"/>
      <c r="DK51" s="32"/>
      <c r="DL51" s="31"/>
      <c r="DM51" s="31"/>
      <c r="DN51" s="31"/>
      <c r="DO51" s="31"/>
      <c r="DP51" s="32"/>
    </row>
    <row r="52" spans="1:120" ht="12.75" customHeight="1" x14ac:dyDescent="0.2">
      <c r="A52" s="79"/>
      <c r="B52" s="79"/>
      <c r="C52" s="79"/>
      <c r="D52" s="79"/>
      <c r="E52" s="79"/>
      <c r="F52" s="119" t="s">
        <v>95</v>
      </c>
      <c r="G52" s="120"/>
      <c r="H52" s="119" t="s">
        <v>122</v>
      </c>
      <c r="I52" s="121"/>
      <c r="J52" s="33" t="s">
        <v>94</v>
      </c>
      <c r="K52" s="119" t="s">
        <v>95</v>
      </c>
      <c r="L52" s="120"/>
      <c r="M52" s="119" t="s">
        <v>122</v>
      </c>
      <c r="N52" s="121"/>
      <c r="O52" s="33" t="s">
        <v>94</v>
      </c>
      <c r="P52" s="119" t="s">
        <v>95</v>
      </c>
      <c r="Q52" s="120"/>
      <c r="R52" s="119" t="s">
        <v>122</v>
      </c>
      <c r="S52" s="121"/>
      <c r="T52" s="33" t="s">
        <v>94</v>
      </c>
      <c r="U52" s="119" t="s">
        <v>95</v>
      </c>
      <c r="V52" s="120"/>
      <c r="W52" s="119" t="s">
        <v>122</v>
      </c>
      <c r="X52" s="121"/>
      <c r="Y52" s="33" t="s">
        <v>94</v>
      </c>
      <c r="Z52" s="119" t="s">
        <v>95</v>
      </c>
      <c r="AA52" s="120"/>
      <c r="AB52" s="119" t="s">
        <v>122</v>
      </c>
      <c r="AC52" s="121"/>
      <c r="AD52" s="33" t="s">
        <v>94</v>
      </c>
      <c r="AE52" s="119" t="s">
        <v>95</v>
      </c>
      <c r="AF52" s="120"/>
      <c r="AG52" s="119" t="s">
        <v>122</v>
      </c>
      <c r="AH52" s="121"/>
      <c r="AI52" s="33" t="s">
        <v>94</v>
      </c>
      <c r="AJ52" s="119" t="s">
        <v>95</v>
      </c>
      <c r="AK52" s="120"/>
      <c r="AL52" s="119" t="s">
        <v>122</v>
      </c>
      <c r="AM52" s="121"/>
      <c r="AN52" s="33" t="s">
        <v>94</v>
      </c>
      <c r="AO52" s="119" t="s">
        <v>95</v>
      </c>
      <c r="AP52" s="120"/>
      <c r="AQ52" s="119" t="s">
        <v>122</v>
      </c>
      <c r="AR52" s="121"/>
      <c r="AS52" s="33" t="s">
        <v>94</v>
      </c>
      <c r="AT52" s="119" t="s">
        <v>95</v>
      </c>
      <c r="AU52" s="120"/>
      <c r="AV52" s="119" t="s">
        <v>122</v>
      </c>
      <c r="AW52" s="121"/>
      <c r="AX52" s="33" t="s">
        <v>94</v>
      </c>
      <c r="AY52" s="119" t="s">
        <v>95</v>
      </c>
      <c r="AZ52" s="120"/>
      <c r="BA52" s="119" t="s">
        <v>122</v>
      </c>
      <c r="BB52" s="121"/>
      <c r="BC52" s="33" t="s">
        <v>94</v>
      </c>
      <c r="BD52" s="119" t="s">
        <v>95</v>
      </c>
      <c r="BE52" s="120"/>
      <c r="BF52" s="119" t="s">
        <v>122</v>
      </c>
      <c r="BG52" s="121"/>
      <c r="BH52" s="33" t="s">
        <v>94</v>
      </c>
      <c r="BI52" s="119" t="s">
        <v>95</v>
      </c>
      <c r="BJ52" s="120"/>
      <c r="BK52" s="119" t="s">
        <v>122</v>
      </c>
      <c r="BL52" s="121"/>
      <c r="BM52" s="33" t="s">
        <v>94</v>
      </c>
      <c r="BN52" s="119" t="s">
        <v>95</v>
      </c>
      <c r="BO52" s="120"/>
      <c r="BP52" s="119" t="s">
        <v>122</v>
      </c>
      <c r="BQ52" s="121"/>
      <c r="BR52" s="33" t="s">
        <v>94</v>
      </c>
      <c r="BS52" s="119" t="s">
        <v>95</v>
      </c>
      <c r="BT52" s="120"/>
      <c r="BU52" s="119" t="s">
        <v>122</v>
      </c>
      <c r="BV52" s="121"/>
      <c r="BW52" s="33" t="s">
        <v>94</v>
      </c>
      <c r="BX52" s="119" t="s">
        <v>95</v>
      </c>
      <c r="BY52" s="120"/>
      <c r="BZ52" s="119" t="s">
        <v>122</v>
      </c>
      <c r="CA52" s="121"/>
      <c r="CB52" s="33" t="s">
        <v>94</v>
      </c>
      <c r="CC52" s="119" t="s">
        <v>95</v>
      </c>
      <c r="CD52" s="120"/>
      <c r="CE52" s="119" t="s">
        <v>122</v>
      </c>
      <c r="CF52" s="121"/>
      <c r="CG52" s="33" t="s">
        <v>94</v>
      </c>
      <c r="CH52" s="119" t="s">
        <v>95</v>
      </c>
      <c r="CI52" s="120"/>
      <c r="CJ52" s="119" t="s">
        <v>122</v>
      </c>
      <c r="CK52" s="121"/>
      <c r="CL52" s="33" t="s">
        <v>94</v>
      </c>
      <c r="CM52" s="119" t="s">
        <v>95</v>
      </c>
      <c r="CN52" s="120"/>
      <c r="CO52" s="119" t="s">
        <v>122</v>
      </c>
      <c r="CP52" s="121"/>
      <c r="CQ52" s="33" t="s">
        <v>94</v>
      </c>
      <c r="CR52" s="119" t="s">
        <v>95</v>
      </c>
      <c r="CS52" s="120"/>
      <c r="CT52" s="119" t="s">
        <v>122</v>
      </c>
      <c r="CU52" s="121"/>
      <c r="CV52" s="33" t="s">
        <v>94</v>
      </c>
      <c r="CW52" s="119" t="s">
        <v>95</v>
      </c>
      <c r="CX52" s="120"/>
      <c r="CY52" s="119" t="s">
        <v>122</v>
      </c>
      <c r="CZ52" s="121"/>
      <c r="DA52" s="33" t="s">
        <v>94</v>
      </c>
      <c r="DB52" s="119" t="s">
        <v>95</v>
      </c>
      <c r="DC52" s="120"/>
      <c r="DD52" s="119" t="s">
        <v>122</v>
      </c>
      <c r="DE52" s="121"/>
      <c r="DF52" s="33" t="s">
        <v>94</v>
      </c>
      <c r="DG52" s="119" t="s">
        <v>95</v>
      </c>
      <c r="DH52" s="120"/>
      <c r="DI52" s="119" t="s">
        <v>122</v>
      </c>
      <c r="DJ52" s="121"/>
      <c r="DK52" s="33" t="s">
        <v>94</v>
      </c>
      <c r="DL52" s="119" t="s">
        <v>95</v>
      </c>
      <c r="DM52" s="120"/>
      <c r="DN52" s="119" t="s">
        <v>122</v>
      </c>
      <c r="DO52" s="121"/>
      <c r="DP52" s="33" t="s">
        <v>94</v>
      </c>
    </row>
    <row r="53" spans="1:120" ht="15.75" customHeight="1" x14ac:dyDescent="0.2">
      <c r="D53" s="18"/>
      <c r="E53" s="34" t="s">
        <v>46</v>
      </c>
      <c r="F53" s="110">
        <f>COUNTIF(F$5:F$34,$E53)</f>
        <v>27</v>
      </c>
      <c r="G53" s="111"/>
      <c r="H53" s="112">
        <f>COUNTIF(H$5:H$34,$E53)</f>
        <v>27</v>
      </c>
      <c r="I53" s="112"/>
      <c r="J53" s="35">
        <f t="shared" ref="J53:J60" si="431">H53-F53</f>
        <v>0</v>
      </c>
      <c r="K53" s="110">
        <f t="shared" ref="K53:K55" si="432">COUNTIF(K$5:K$34,$E53)</f>
        <v>19</v>
      </c>
      <c r="L53" s="111"/>
      <c r="M53" s="112">
        <f t="shared" ref="M53:AV55" si="433">COUNTIF(M$5:M$34,$E53)</f>
        <v>20</v>
      </c>
      <c r="N53" s="112"/>
      <c r="O53" s="35">
        <f t="shared" ref="O53:O60" si="434">M53-K53</f>
        <v>1</v>
      </c>
      <c r="P53" s="110">
        <f t="shared" ref="P53:P55" si="435">COUNTIF(P$5:P$34,$E53)</f>
        <v>22</v>
      </c>
      <c r="Q53" s="111"/>
      <c r="R53" s="112">
        <f t="shared" si="433"/>
        <v>21</v>
      </c>
      <c r="S53" s="112"/>
      <c r="T53" s="35">
        <f t="shared" ref="T53:T60" si="436">R53-P53</f>
        <v>-1</v>
      </c>
      <c r="U53" s="110">
        <f t="shared" ref="U53:U55" si="437">COUNTIF(U$5:U$34,$E53)</f>
        <v>25</v>
      </c>
      <c r="V53" s="111"/>
      <c r="W53" s="112">
        <f t="shared" si="433"/>
        <v>24</v>
      </c>
      <c r="X53" s="112"/>
      <c r="Y53" s="35">
        <f t="shared" ref="Y53:Y60" si="438">W53-U53</f>
        <v>-1</v>
      </c>
      <c r="Z53" s="110">
        <f t="shared" ref="Z53:Z55" si="439">COUNTIF(Z$5:Z$34,$E53)</f>
        <v>16</v>
      </c>
      <c r="AA53" s="111"/>
      <c r="AB53" s="112">
        <f t="shared" si="433"/>
        <v>17</v>
      </c>
      <c r="AC53" s="112"/>
      <c r="AD53" s="35">
        <f t="shared" ref="AD53:AD60" si="440">AB53-Z53</f>
        <v>1</v>
      </c>
      <c r="AE53" s="110">
        <f t="shared" ref="AE53:AE55" si="441">COUNTIF(AE$5:AE$34,$E53)</f>
        <v>21</v>
      </c>
      <c r="AF53" s="111"/>
      <c r="AG53" s="112">
        <f t="shared" si="433"/>
        <v>20</v>
      </c>
      <c r="AH53" s="112"/>
      <c r="AI53" s="35">
        <f t="shared" ref="AI53:AI60" si="442">AG53-AE53</f>
        <v>-1</v>
      </c>
      <c r="AJ53" s="110">
        <f t="shared" ref="AJ53:AJ55" si="443">COUNTIF(AJ$5:AJ$34,$E53)</f>
        <v>20</v>
      </c>
      <c r="AK53" s="111"/>
      <c r="AL53" s="112">
        <f t="shared" si="433"/>
        <v>18</v>
      </c>
      <c r="AM53" s="112"/>
      <c r="AN53" s="35">
        <f t="shared" ref="AN53:AN60" si="444">AL53-AJ53</f>
        <v>-2</v>
      </c>
      <c r="AO53" s="110">
        <f t="shared" ref="AO53:AO55" si="445">COUNTIF(AO$5:AO$34,$E53)</f>
        <v>26</v>
      </c>
      <c r="AP53" s="111"/>
      <c r="AQ53" s="112">
        <f t="shared" si="433"/>
        <v>26</v>
      </c>
      <c r="AR53" s="112"/>
      <c r="AS53" s="35">
        <f t="shared" ref="AS53:AS60" si="446">AQ53-AO53</f>
        <v>0</v>
      </c>
      <c r="AT53" s="110">
        <f t="shared" ref="AT53:AT55" si="447">COUNTIF(AT$5:AT$34,$E53)</f>
        <v>23</v>
      </c>
      <c r="AU53" s="111"/>
      <c r="AV53" s="112">
        <f t="shared" si="433"/>
        <v>24</v>
      </c>
      <c r="AW53" s="112"/>
      <c r="AX53" s="35">
        <f t="shared" ref="AX53:AX60" si="448">AV53-AT53</f>
        <v>1</v>
      </c>
      <c r="AY53" s="110">
        <f t="shared" ref="AY53:AY55" si="449">COUNTIF(AY$5:AY$34,$E53)</f>
        <v>25</v>
      </c>
      <c r="AZ53" s="111"/>
      <c r="BA53" s="112">
        <f t="shared" ref="BA53:CJ55" si="450">COUNTIF(BA$5:BA$34,$E53)</f>
        <v>25</v>
      </c>
      <c r="BB53" s="112"/>
      <c r="BC53" s="35">
        <f t="shared" ref="BC53:BC60" si="451">BA53-AY53</f>
        <v>0</v>
      </c>
      <c r="BD53" s="110">
        <f t="shared" ref="BD53:BD55" si="452">COUNTIF(BD$5:BD$34,$E53)</f>
        <v>24</v>
      </c>
      <c r="BE53" s="111"/>
      <c r="BF53" s="112">
        <f t="shared" si="450"/>
        <v>24</v>
      </c>
      <c r="BG53" s="112"/>
      <c r="BH53" s="35">
        <f t="shared" ref="BH53:BH60" si="453">BF53-BD53</f>
        <v>0</v>
      </c>
      <c r="BI53" s="110">
        <f t="shared" ref="BI53:BI55" si="454">COUNTIF(BI$5:BI$34,$E53)</f>
        <v>21</v>
      </c>
      <c r="BJ53" s="111"/>
      <c r="BK53" s="112">
        <f t="shared" si="450"/>
        <v>21</v>
      </c>
      <c r="BL53" s="112"/>
      <c r="BM53" s="35">
        <f t="shared" ref="BM53:BM60" si="455">BK53-BI53</f>
        <v>0</v>
      </c>
      <c r="BN53" s="110">
        <f t="shared" ref="BN53:BN55" si="456">COUNTIF(BN$5:BN$34,$E53)</f>
        <v>0</v>
      </c>
      <c r="BO53" s="111"/>
      <c r="BP53" s="112">
        <f t="shared" si="450"/>
        <v>0</v>
      </c>
      <c r="BQ53" s="112"/>
      <c r="BR53" s="35">
        <f t="shared" ref="BR53:BR60" si="457">BP53-BN53</f>
        <v>0</v>
      </c>
      <c r="BS53" s="110">
        <f t="shared" ref="BS53:BS55" si="458">COUNTIF(BS$5:BS$34,$E53)</f>
        <v>0</v>
      </c>
      <c r="BT53" s="111"/>
      <c r="BU53" s="112">
        <f t="shared" si="450"/>
        <v>0</v>
      </c>
      <c r="BV53" s="112"/>
      <c r="BW53" s="35">
        <f t="shared" ref="BW53:BW60" si="459">BU53-BS53</f>
        <v>0</v>
      </c>
      <c r="BX53" s="110">
        <f t="shared" ref="BX53:BX55" si="460">COUNTIF(BX$5:BX$34,$E53)</f>
        <v>0</v>
      </c>
      <c r="BY53" s="111"/>
      <c r="BZ53" s="112">
        <f t="shared" si="450"/>
        <v>0</v>
      </c>
      <c r="CA53" s="112"/>
      <c r="CB53" s="35">
        <f t="shared" ref="CB53:CB60" si="461">BZ53-BX53</f>
        <v>0</v>
      </c>
      <c r="CC53" s="110">
        <f t="shared" ref="CC53:CC55" si="462">COUNTIF(CC$5:CC$34,$E53)</f>
        <v>0</v>
      </c>
      <c r="CD53" s="111"/>
      <c r="CE53" s="112">
        <f t="shared" si="450"/>
        <v>0</v>
      </c>
      <c r="CF53" s="112"/>
      <c r="CG53" s="35">
        <f t="shared" ref="CG53:CG60" si="463">CE53-CC53</f>
        <v>0</v>
      </c>
      <c r="CH53" s="110">
        <f t="shared" ref="CH53:CH55" si="464">COUNTIF(CH$5:CH$34,$E53)</f>
        <v>0</v>
      </c>
      <c r="CI53" s="111"/>
      <c r="CJ53" s="112">
        <f t="shared" si="450"/>
        <v>0</v>
      </c>
      <c r="CK53" s="112"/>
      <c r="CL53" s="35">
        <f t="shared" ref="CL53:CL60" si="465">CJ53-CH53</f>
        <v>0</v>
      </c>
      <c r="CM53" s="110">
        <f t="shared" ref="CM53:CM55" si="466">COUNTIF(CM$5:CM$34,$E53)</f>
        <v>0</v>
      </c>
      <c r="CN53" s="111"/>
      <c r="CO53" s="112">
        <f t="shared" ref="CO53:DI55" si="467">COUNTIF(CO$5:CO$34,$E53)</f>
        <v>0</v>
      </c>
      <c r="CP53" s="112"/>
      <c r="CQ53" s="35">
        <f t="shared" ref="CQ53:CQ60" si="468">CO53-CM53</f>
        <v>0</v>
      </c>
      <c r="CR53" s="110">
        <f t="shared" ref="CR53:CR55" si="469">COUNTIF(CR$5:CR$34,$E53)</f>
        <v>0</v>
      </c>
      <c r="CS53" s="111"/>
      <c r="CT53" s="112">
        <f t="shared" si="467"/>
        <v>0</v>
      </c>
      <c r="CU53" s="112"/>
      <c r="CV53" s="35">
        <f t="shared" ref="CV53:CV60" si="470">CT53-CR53</f>
        <v>0</v>
      </c>
      <c r="CW53" s="110">
        <f t="shared" ref="CW53:CW55" si="471">COUNTIF(CW$5:CW$34,$E53)</f>
        <v>0</v>
      </c>
      <c r="CX53" s="111"/>
      <c r="CY53" s="112">
        <f t="shared" si="467"/>
        <v>0</v>
      </c>
      <c r="CZ53" s="112"/>
      <c r="DA53" s="35">
        <f t="shared" ref="DA53:DA60" si="472">CY53-CW53</f>
        <v>0</v>
      </c>
      <c r="DB53" s="110">
        <f t="shared" ref="DB53:DB55" si="473">COUNTIF(DB$5:DB$34,$E53)</f>
        <v>0</v>
      </c>
      <c r="DC53" s="111"/>
      <c r="DD53" s="112">
        <f t="shared" si="467"/>
        <v>0</v>
      </c>
      <c r="DE53" s="112"/>
      <c r="DF53" s="35">
        <f t="shared" ref="DF53:DF60" si="474">DD53-DB53</f>
        <v>0</v>
      </c>
      <c r="DG53" s="110">
        <f t="shared" ref="DG53:DG55" si="475">COUNTIF(DG$5:DG$34,$E53)</f>
        <v>0</v>
      </c>
      <c r="DH53" s="111"/>
      <c r="DI53" s="112">
        <f t="shared" si="467"/>
        <v>0</v>
      </c>
      <c r="DJ53" s="112"/>
      <c r="DK53" s="35">
        <f t="shared" ref="DK53:DK60" si="476">DI53-DG53</f>
        <v>0</v>
      </c>
      <c r="DL53" s="110">
        <f t="shared" ref="DL53:DL55" si="477">COUNTIF(DL$5:DL$34,$E53)</f>
        <v>0</v>
      </c>
      <c r="DM53" s="111"/>
      <c r="DN53" s="112">
        <f t="shared" ref="DN53:DN55" si="478">COUNTIF(DN$5:DN$34,$E53)</f>
        <v>0</v>
      </c>
      <c r="DO53" s="112"/>
      <c r="DP53" s="35">
        <f t="shared" ref="DP53:DP60" si="479">DN53-DL53</f>
        <v>0</v>
      </c>
    </row>
    <row r="54" spans="1:120" ht="15.75" customHeight="1" x14ac:dyDescent="0.2">
      <c r="D54" s="18"/>
      <c r="E54" s="34" t="s">
        <v>47</v>
      </c>
      <c r="F54" s="110">
        <f>COUNTIF(F$5:F$34,$E54)</f>
        <v>0</v>
      </c>
      <c r="G54" s="111"/>
      <c r="H54" s="112">
        <f t="shared" ref="H54:H55" si="480">COUNTIF(H$5:H$34,$E54)</f>
        <v>0</v>
      </c>
      <c r="I54" s="112"/>
      <c r="J54" s="35">
        <f t="shared" si="431"/>
        <v>0</v>
      </c>
      <c r="K54" s="110">
        <f t="shared" si="432"/>
        <v>6</v>
      </c>
      <c r="L54" s="111"/>
      <c r="M54" s="112">
        <f t="shared" si="433"/>
        <v>5</v>
      </c>
      <c r="N54" s="112"/>
      <c r="O54" s="35">
        <f t="shared" si="434"/>
        <v>-1</v>
      </c>
      <c r="P54" s="110">
        <f t="shared" si="435"/>
        <v>5</v>
      </c>
      <c r="Q54" s="111"/>
      <c r="R54" s="112">
        <f t="shared" si="433"/>
        <v>6</v>
      </c>
      <c r="S54" s="112"/>
      <c r="T54" s="35">
        <f t="shared" si="436"/>
        <v>1</v>
      </c>
      <c r="U54" s="110">
        <f t="shared" si="437"/>
        <v>2</v>
      </c>
      <c r="V54" s="111"/>
      <c r="W54" s="112">
        <f t="shared" si="433"/>
        <v>3</v>
      </c>
      <c r="X54" s="112"/>
      <c r="Y54" s="35">
        <f t="shared" si="438"/>
        <v>1</v>
      </c>
      <c r="Z54" s="110">
        <f t="shared" si="439"/>
        <v>9</v>
      </c>
      <c r="AA54" s="111"/>
      <c r="AB54" s="112">
        <f t="shared" si="433"/>
        <v>8</v>
      </c>
      <c r="AC54" s="112"/>
      <c r="AD54" s="35">
        <f t="shared" si="440"/>
        <v>-1</v>
      </c>
      <c r="AE54" s="110">
        <f t="shared" si="441"/>
        <v>6</v>
      </c>
      <c r="AF54" s="111"/>
      <c r="AG54" s="112">
        <f t="shared" si="433"/>
        <v>7</v>
      </c>
      <c r="AH54" s="112"/>
      <c r="AI54" s="35">
        <f t="shared" si="442"/>
        <v>1</v>
      </c>
      <c r="AJ54" s="110">
        <f t="shared" si="443"/>
        <v>7</v>
      </c>
      <c r="AK54" s="111"/>
      <c r="AL54" s="112">
        <f t="shared" si="433"/>
        <v>9</v>
      </c>
      <c r="AM54" s="112"/>
      <c r="AN54" s="35">
        <f t="shared" si="444"/>
        <v>2</v>
      </c>
      <c r="AO54" s="110">
        <f t="shared" si="445"/>
        <v>1</v>
      </c>
      <c r="AP54" s="111"/>
      <c r="AQ54" s="112">
        <f t="shared" si="433"/>
        <v>1</v>
      </c>
      <c r="AR54" s="112"/>
      <c r="AS54" s="35">
        <f t="shared" si="446"/>
        <v>0</v>
      </c>
      <c r="AT54" s="110">
        <f t="shared" si="447"/>
        <v>4</v>
      </c>
      <c r="AU54" s="111"/>
      <c r="AV54" s="112">
        <f t="shared" si="433"/>
        <v>3</v>
      </c>
      <c r="AW54" s="112"/>
      <c r="AX54" s="35">
        <f t="shared" si="448"/>
        <v>-1</v>
      </c>
      <c r="AY54" s="110">
        <f t="shared" si="449"/>
        <v>2</v>
      </c>
      <c r="AZ54" s="111"/>
      <c r="BA54" s="112">
        <f t="shared" si="450"/>
        <v>2</v>
      </c>
      <c r="BB54" s="112"/>
      <c r="BC54" s="35">
        <f t="shared" si="451"/>
        <v>0</v>
      </c>
      <c r="BD54" s="110">
        <f t="shared" si="452"/>
        <v>3</v>
      </c>
      <c r="BE54" s="111"/>
      <c r="BF54" s="112">
        <f t="shared" si="450"/>
        <v>3</v>
      </c>
      <c r="BG54" s="112"/>
      <c r="BH54" s="35">
        <f t="shared" si="453"/>
        <v>0</v>
      </c>
      <c r="BI54" s="110">
        <f t="shared" si="454"/>
        <v>6</v>
      </c>
      <c r="BJ54" s="111"/>
      <c r="BK54" s="112">
        <f t="shared" si="450"/>
        <v>6</v>
      </c>
      <c r="BL54" s="112"/>
      <c r="BM54" s="35">
        <f t="shared" si="455"/>
        <v>0</v>
      </c>
      <c r="BN54" s="110">
        <f t="shared" si="456"/>
        <v>0</v>
      </c>
      <c r="BO54" s="111"/>
      <c r="BP54" s="112">
        <f t="shared" si="450"/>
        <v>0</v>
      </c>
      <c r="BQ54" s="112"/>
      <c r="BR54" s="35">
        <f t="shared" si="457"/>
        <v>0</v>
      </c>
      <c r="BS54" s="110">
        <f t="shared" si="458"/>
        <v>0</v>
      </c>
      <c r="BT54" s="111"/>
      <c r="BU54" s="112">
        <f t="shared" si="450"/>
        <v>0</v>
      </c>
      <c r="BV54" s="112"/>
      <c r="BW54" s="35">
        <f t="shared" si="459"/>
        <v>0</v>
      </c>
      <c r="BX54" s="110">
        <f t="shared" si="460"/>
        <v>0</v>
      </c>
      <c r="BY54" s="111"/>
      <c r="BZ54" s="112">
        <f t="shared" si="450"/>
        <v>0</v>
      </c>
      <c r="CA54" s="112"/>
      <c r="CB54" s="35">
        <f t="shared" si="461"/>
        <v>0</v>
      </c>
      <c r="CC54" s="110">
        <f t="shared" si="462"/>
        <v>0</v>
      </c>
      <c r="CD54" s="111"/>
      <c r="CE54" s="112">
        <f t="shared" si="450"/>
        <v>0</v>
      </c>
      <c r="CF54" s="112"/>
      <c r="CG54" s="35">
        <f t="shared" si="463"/>
        <v>0</v>
      </c>
      <c r="CH54" s="110">
        <f t="shared" si="464"/>
        <v>0</v>
      </c>
      <c r="CI54" s="111"/>
      <c r="CJ54" s="112">
        <f t="shared" si="450"/>
        <v>0</v>
      </c>
      <c r="CK54" s="112"/>
      <c r="CL54" s="35">
        <f t="shared" si="465"/>
        <v>0</v>
      </c>
      <c r="CM54" s="110">
        <f t="shared" si="466"/>
        <v>0</v>
      </c>
      <c r="CN54" s="111"/>
      <c r="CO54" s="112">
        <f t="shared" si="467"/>
        <v>0</v>
      </c>
      <c r="CP54" s="112"/>
      <c r="CQ54" s="35">
        <f t="shared" si="468"/>
        <v>0</v>
      </c>
      <c r="CR54" s="110">
        <f t="shared" si="469"/>
        <v>0</v>
      </c>
      <c r="CS54" s="111"/>
      <c r="CT54" s="112">
        <f t="shared" si="467"/>
        <v>0</v>
      </c>
      <c r="CU54" s="112"/>
      <c r="CV54" s="35">
        <f t="shared" si="470"/>
        <v>0</v>
      </c>
      <c r="CW54" s="110">
        <f t="shared" si="471"/>
        <v>0</v>
      </c>
      <c r="CX54" s="111"/>
      <c r="CY54" s="112">
        <f t="shared" si="467"/>
        <v>0</v>
      </c>
      <c r="CZ54" s="112"/>
      <c r="DA54" s="35">
        <f t="shared" si="472"/>
        <v>0</v>
      </c>
      <c r="DB54" s="110">
        <f t="shared" si="473"/>
        <v>0</v>
      </c>
      <c r="DC54" s="111"/>
      <c r="DD54" s="112">
        <f t="shared" si="467"/>
        <v>0</v>
      </c>
      <c r="DE54" s="112"/>
      <c r="DF54" s="35">
        <f t="shared" si="474"/>
        <v>0</v>
      </c>
      <c r="DG54" s="110">
        <f t="shared" si="475"/>
        <v>0</v>
      </c>
      <c r="DH54" s="111"/>
      <c r="DI54" s="112">
        <f t="shared" si="467"/>
        <v>0</v>
      </c>
      <c r="DJ54" s="112"/>
      <c r="DK54" s="35">
        <f t="shared" si="476"/>
        <v>0</v>
      </c>
      <c r="DL54" s="110">
        <f t="shared" si="477"/>
        <v>0</v>
      </c>
      <c r="DM54" s="111"/>
      <c r="DN54" s="112">
        <f t="shared" si="478"/>
        <v>0</v>
      </c>
      <c r="DO54" s="112"/>
      <c r="DP54" s="35">
        <f t="shared" si="479"/>
        <v>0</v>
      </c>
    </row>
    <row r="55" spans="1:120" ht="15.75" customHeight="1" x14ac:dyDescent="0.2">
      <c r="C55" s="24"/>
      <c r="D55" s="24"/>
      <c r="E55" s="34" t="s">
        <v>48</v>
      </c>
      <c r="F55" s="110">
        <f>COUNTIF(F$5:F$34,$E55)</f>
        <v>3</v>
      </c>
      <c r="G55" s="111"/>
      <c r="H55" s="112">
        <f t="shared" si="480"/>
        <v>3</v>
      </c>
      <c r="I55" s="112"/>
      <c r="J55" s="35">
        <f t="shared" si="431"/>
        <v>0</v>
      </c>
      <c r="K55" s="110">
        <f t="shared" si="432"/>
        <v>5</v>
      </c>
      <c r="L55" s="111"/>
      <c r="M55" s="112">
        <f t="shared" si="433"/>
        <v>5</v>
      </c>
      <c r="N55" s="112"/>
      <c r="O55" s="35">
        <f t="shared" si="434"/>
        <v>0</v>
      </c>
      <c r="P55" s="110">
        <f t="shared" si="435"/>
        <v>3</v>
      </c>
      <c r="Q55" s="111"/>
      <c r="R55" s="112">
        <f t="shared" si="433"/>
        <v>3</v>
      </c>
      <c r="S55" s="112"/>
      <c r="T55" s="35">
        <f t="shared" si="436"/>
        <v>0</v>
      </c>
      <c r="U55" s="110">
        <f t="shared" si="437"/>
        <v>3</v>
      </c>
      <c r="V55" s="111"/>
      <c r="W55" s="112">
        <f t="shared" si="433"/>
        <v>3</v>
      </c>
      <c r="X55" s="112"/>
      <c r="Y55" s="35">
        <f t="shared" si="438"/>
        <v>0</v>
      </c>
      <c r="Z55" s="110">
        <f t="shared" si="439"/>
        <v>5</v>
      </c>
      <c r="AA55" s="111"/>
      <c r="AB55" s="112">
        <f t="shared" si="433"/>
        <v>5</v>
      </c>
      <c r="AC55" s="112"/>
      <c r="AD55" s="35">
        <f t="shared" si="440"/>
        <v>0</v>
      </c>
      <c r="AE55" s="110">
        <f t="shared" si="441"/>
        <v>3</v>
      </c>
      <c r="AF55" s="111"/>
      <c r="AG55" s="112">
        <f t="shared" si="433"/>
        <v>3</v>
      </c>
      <c r="AH55" s="112"/>
      <c r="AI55" s="35">
        <f t="shared" si="442"/>
        <v>0</v>
      </c>
      <c r="AJ55" s="110">
        <f t="shared" si="443"/>
        <v>3</v>
      </c>
      <c r="AK55" s="111"/>
      <c r="AL55" s="112">
        <f t="shared" si="433"/>
        <v>3</v>
      </c>
      <c r="AM55" s="112"/>
      <c r="AN55" s="35">
        <f t="shared" si="444"/>
        <v>0</v>
      </c>
      <c r="AO55" s="110">
        <f t="shared" si="445"/>
        <v>3</v>
      </c>
      <c r="AP55" s="111"/>
      <c r="AQ55" s="112">
        <f t="shared" si="433"/>
        <v>3</v>
      </c>
      <c r="AR55" s="112"/>
      <c r="AS55" s="35">
        <f t="shared" si="446"/>
        <v>0</v>
      </c>
      <c r="AT55" s="110">
        <f t="shared" si="447"/>
        <v>3</v>
      </c>
      <c r="AU55" s="111"/>
      <c r="AV55" s="112">
        <f t="shared" si="433"/>
        <v>3</v>
      </c>
      <c r="AW55" s="112"/>
      <c r="AX55" s="35">
        <f t="shared" si="448"/>
        <v>0</v>
      </c>
      <c r="AY55" s="110">
        <f t="shared" si="449"/>
        <v>3</v>
      </c>
      <c r="AZ55" s="111"/>
      <c r="BA55" s="112">
        <f t="shared" si="450"/>
        <v>3</v>
      </c>
      <c r="BB55" s="112"/>
      <c r="BC55" s="35">
        <f t="shared" si="451"/>
        <v>0</v>
      </c>
      <c r="BD55" s="110">
        <f t="shared" si="452"/>
        <v>3</v>
      </c>
      <c r="BE55" s="111"/>
      <c r="BF55" s="112">
        <f t="shared" si="450"/>
        <v>3</v>
      </c>
      <c r="BG55" s="112"/>
      <c r="BH55" s="35">
        <f t="shared" si="453"/>
        <v>0</v>
      </c>
      <c r="BI55" s="110">
        <f t="shared" si="454"/>
        <v>3</v>
      </c>
      <c r="BJ55" s="111"/>
      <c r="BK55" s="112">
        <f t="shared" si="450"/>
        <v>3</v>
      </c>
      <c r="BL55" s="112"/>
      <c r="BM55" s="35">
        <f t="shared" si="455"/>
        <v>0</v>
      </c>
      <c r="BN55" s="110">
        <f t="shared" si="456"/>
        <v>0</v>
      </c>
      <c r="BO55" s="111"/>
      <c r="BP55" s="112">
        <f t="shared" si="450"/>
        <v>0</v>
      </c>
      <c r="BQ55" s="112"/>
      <c r="BR55" s="35">
        <f t="shared" si="457"/>
        <v>0</v>
      </c>
      <c r="BS55" s="110">
        <f t="shared" si="458"/>
        <v>0</v>
      </c>
      <c r="BT55" s="111"/>
      <c r="BU55" s="112">
        <f t="shared" si="450"/>
        <v>0</v>
      </c>
      <c r="BV55" s="112"/>
      <c r="BW55" s="35">
        <f t="shared" si="459"/>
        <v>0</v>
      </c>
      <c r="BX55" s="110">
        <f t="shared" si="460"/>
        <v>0</v>
      </c>
      <c r="BY55" s="111"/>
      <c r="BZ55" s="112">
        <f t="shared" si="450"/>
        <v>0</v>
      </c>
      <c r="CA55" s="112"/>
      <c r="CB55" s="35">
        <f t="shared" si="461"/>
        <v>0</v>
      </c>
      <c r="CC55" s="110">
        <f t="shared" si="462"/>
        <v>0</v>
      </c>
      <c r="CD55" s="111"/>
      <c r="CE55" s="112">
        <f t="shared" si="450"/>
        <v>0</v>
      </c>
      <c r="CF55" s="112"/>
      <c r="CG55" s="35">
        <f t="shared" si="463"/>
        <v>0</v>
      </c>
      <c r="CH55" s="110">
        <f t="shared" si="464"/>
        <v>0</v>
      </c>
      <c r="CI55" s="111"/>
      <c r="CJ55" s="112">
        <f t="shared" si="450"/>
        <v>0</v>
      </c>
      <c r="CK55" s="112"/>
      <c r="CL55" s="35">
        <f t="shared" si="465"/>
        <v>0</v>
      </c>
      <c r="CM55" s="110">
        <f t="shared" si="466"/>
        <v>0</v>
      </c>
      <c r="CN55" s="111"/>
      <c r="CO55" s="112">
        <f t="shared" si="467"/>
        <v>0</v>
      </c>
      <c r="CP55" s="112"/>
      <c r="CQ55" s="35">
        <f t="shared" si="468"/>
        <v>0</v>
      </c>
      <c r="CR55" s="110">
        <f t="shared" si="469"/>
        <v>0</v>
      </c>
      <c r="CS55" s="111"/>
      <c r="CT55" s="112">
        <f t="shared" si="467"/>
        <v>0</v>
      </c>
      <c r="CU55" s="112"/>
      <c r="CV55" s="35">
        <f t="shared" si="470"/>
        <v>0</v>
      </c>
      <c r="CW55" s="110">
        <f t="shared" si="471"/>
        <v>0</v>
      </c>
      <c r="CX55" s="111"/>
      <c r="CY55" s="112">
        <f t="shared" si="467"/>
        <v>0</v>
      </c>
      <c r="CZ55" s="112"/>
      <c r="DA55" s="35">
        <f t="shared" si="472"/>
        <v>0</v>
      </c>
      <c r="DB55" s="110">
        <f t="shared" si="473"/>
        <v>0</v>
      </c>
      <c r="DC55" s="111"/>
      <c r="DD55" s="112">
        <f t="shared" si="467"/>
        <v>0</v>
      </c>
      <c r="DE55" s="112"/>
      <c r="DF55" s="35">
        <f t="shared" si="474"/>
        <v>0</v>
      </c>
      <c r="DG55" s="110">
        <f t="shared" si="475"/>
        <v>0</v>
      </c>
      <c r="DH55" s="111"/>
      <c r="DI55" s="112">
        <f t="shared" si="467"/>
        <v>0</v>
      </c>
      <c r="DJ55" s="112"/>
      <c r="DK55" s="35">
        <f t="shared" si="476"/>
        <v>0</v>
      </c>
      <c r="DL55" s="110">
        <f t="shared" si="477"/>
        <v>0</v>
      </c>
      <c r="DM55" s="111"/>
      <c r="DN55" s="112">
        <f t="shared" si="478"/>
        <v>0</v>
      </c>
      <c r="DO55" s="112"/>
      <c r="DP55" s="35">
        <f t="shared" si="479"/>
        <v>0</v>
      </c>
    </row>
    <row r="56" spans="1:120" ht="15.75" customHeight="1" x14ac:dyDescent="0.2">
      <c r="E56" s="34" t="s">
        <v>53</v>
      </c>
      <c r="F56" s="110">
        <f>COUNTIF(G$5:G$34,$E56)</f>
        <v>26</v>
      </c>
      <c r="G56" s="111"/>
      <c r="H56" s="112">
        <f>COUNTIF(I$5:I$34,$E56)</f>
        <v>26</v>
      </c>
      <c r="I56" s="112"/>
      <c r="J56" s="35">
        <f t="shared" si="431"/>
        <v>0</v>
      </c>
      <c r="K56" s="110">
        <f t="shared" ref="K56:K59" si="481">COUNTIF(L$5:L$34,$E56)</f>
        <v>15</v>
      </c>
      <c r="L56" s="111"/>
      <c r="M56" s="112">
        <f t="shared" ref="M56:M59" si="482">COUNTIF(N$5:N$34,$E56)</f>
        <v>15</v>
      </c>
      <c r="N56" s="112"/>
      <c r="O56" s="35">
        <f t="shared" si="434"/>
        <v>0</v>
      </c>
      <c r="P56" s="110">
        <f t="shared" ref="P56:P59" si="483">COUNTIF(Q$5:Q$34,$E56)</f>
        <v>14</v>
      </c>
      <c r="Q56" s="111"/>
      <c r="R56" s="112">
        <f t="shared" ref="R56:R59" si="484">COUNTIF(S$5:S$34,$E56)</f>
        <v>13</v>
      </c>
      <c r="S56" s="112"/>
      <c r="T56" s="35">
        <f t="shared" si="436"/>
        <v>-1</v>
      </c>
      <c r="U56" s="110">
        <f t="shared" ref="U56:U59" si="485">COUNTIF(V$5:V$34,$E56)</f>
        <v>22</v>
      </c>
      <c r="V56" s="111"/>
      <c r="W56" s="112">
        <f t="shared" ref="W56:W59" si="486">COUNTIF(X$5:X$34,$E56)</f>
        <v>22</v>
      </c>
      <c r="X56" s="112"/>
      <c r="Y56" s="35">
        <f t="shared" si="438"/>
        <v>0</v>
      </c>
      <c r="Z56" s="110">
        <f t="shared" ref="Z56:Z59" si="487">COUNTIF(AA$5:AA$34,$E56)</f>
        <v>12</v>
      </c>
      <c r="AA56" s="111"/>
      <c r="AB56" s="112">
        <f t="shared" ref="AB56:AB59" si="488">COUNTIF(AC$5:AC$34,$E56)</f>
        <v>12</v>
      </c>
      <c r="AC56" s="112"/>
      <c r="AD56" s="35">
        <f t="shared" si="440"/>
        <v>0</v>
      </c>
      <c r="AE56" s="110">
        <f t="shared" ref="AE56:AE59" si="489">COUNTIF(AF$5:AF$34,$E56)</f>
        <v>13</v>
      </c>
      <c r="AF56" s="111"/>
      <c r="AG56" s="112">
        <f t="shared" ref="AG56:AG59" si="490">COUNTIF(AH$5:AH$34,$E56)</f>
        <v>13</v>
      </c>
      <c r="AH56" s="112"/>
      <c r="AI56" s="35">
        <f t="shared" si="442"/>
        <v>0</v>
      </c>
      <c r="AJ56" s="110">
        <f t="shared" ref="AJ56:AJ59" si="491">COUNTIF(AK$5:AK$34,$E56)</f>
        <v>10</v>
      </c>
      <c r="AK56" s="111"/>
      <c r="AL56" s="112">
        <f t="shared" ref="AL56:AL59" si="492">COUNTIF(AM$5:AM$34,$E56)</f>
        <v>10</v>
      </c>
      <c r="AM56" s="112"/>
      <c r="AN56" s="35">
        <f t="shared" si="444"/>
        <v>0</v>
      </c>
      <c r="AO56" s="110">
        <f t="shared" ref="AO56:AO59" si="493">COUNTIF(AP$5:AP$34,$E56)</f>
        <v>18</v>
      </c>
      <c r="AP56" s="111"/>
      <c r="AQ56" s="112">
        <f t="shared" ref="AQ56:AQ59" si="494">COUNTIF(AR$5:AR$34,$E56)</f>
        <v>18</v>
      </c>
      <c r="AR56" s="112"/>
      <c r="AS56" s="35">
        <f t="shared" si="446"/>
        <v>0</v>
      </c>
      <c r="AT56" s="110">
        <f t="shared" ref="AT56:AT59" si="495">COUNTIF(AU$5:AU$34,$E56)</f>
        <v>21</v>
      </c>
      <c r="AU56" s="111"/>
      <c r="AV56" s="112">
        <f t="shared" ref="AV56:AV59" si="496">COUNTIF(AW$5:AW$34,$E56)</f>
        <v>21</v>
      </c>
      <c r="AW56" s="112"/>
      <c r="AX56" s="35">
        <f t="shared" si="448"/>
        <v>0</v>
      </c>
      <c r="AY56" s="110">
        <f t="shared" ref="AY56:AY59" si="497">COUNTIF(AZ$5:AZ$34,$E56)</f>
        <v>19</v>
      </c>
      <c r="AZ56" s="111"/>
      <c r="BA56" s="112">
        <f t="shared" ref="BA56:BA59" si="498">COUNTIF(BB$5:BB$34,$E56)</f>
        <v>20</v>
      </c>
      <c r="BB56" s="112"/>
      <c r="BC56" s="35">
        <f t="shared" si="451"/>
        <v>1</v>
      </c>
      <c r="BD56" s="110">
        <f t="shared" ref="BD56:BD59" si="499">COUNTIF(BE$5:BE$34,$E56)</f>
        <v>15</v>
      </c>
      <c r="BE56" s="111"/>
      <c r="BF56" s="112">
        <f t="shared" ref="BF56:BF59" si="500">COUNTIF(BG$5:BG$34,$E56)</f>
        <v>15</v>
      </c>
      <c r="BG56" s="112"/>
      <c r="BH56" s="35">
        <f t="shared" si="453"/>
        <v>0</v>
      </c>
      <c r="BI56" s="110">
        <f t="shared" ref="BI56:BI59" si="501">COUNTIF(BJ$5:BJ$34,$E56)</f>
        <v>14</v>
      </c>
      <c r="BJ56" s="111"/>
      <c r="BK56" s="112">
        <f t="shared" ref="BK56:BK59" si="502">COUNTIF(BL$5:BL$34,$E56)</f>
        <v>14</v>
      </c>
      <c r="BL56" s="112"/>
      <c r="BM56" s="35">
        <f t="shared" si="455"/>
        <v>0</v>
      </c>
      <c r="BN56" s="110">
        <f t="shared" ref="BN56:BN59" si="503">COUNTIF(BO$5:BO$34,$E56)</f>
        <v>0</v>
      </c>
      <c r="BO56" s="111"/>
      <c r="BP56" s="112">
        <f t="shared" ref="BP56:BP59" si="504">COUNTIF(BQ$5:BQ$34,$E56)</f>
        <v>0</v>
      </c>
      <c r="BQ56" s="112"/>
      <c r="BR56" s="35">
        <f t="shared" si="457"/>
        <v>0</v>
      </c>
      <c r="BS56" s="110">
        <f t="shared" ref="BS56:BS59" si="505">COUNTIF(BT$5:BT$34,$E56)</f>
        <v>0</v>
      </c>
      <c r="BT56" s="111"/>
      <c r="BU56" s="112">
        <f t="shared" ref="BU56:BU59" si="506">COUNTIF(BV$5:BV$34,$E56)</f>
        <v>0</v>
      </c>
      <c r="BV56" s="112"/>
      <c r="BW56" s="35">
        <f t="shared" si="459"/>
        <v>0</v>
      </c>
      <c r="BX56" s="110">
        <f t="shared" ref="BX56:BX59" si="507">COUNTIF(BY$5:BY$34,$E56)</f>
        <v>0</v>
      </c>
      <c r="BY56" s="111"/>
      <c r="BZ56" s="112">
        <f t="shared" ref="BZ56:BZ59" si="508">COUNTIF(CA$5:CA$34,$E56)</f>
        <v>0</v>
      </c>
      <c r="CA56" s="112"/>
      <c r="CB56" s="35">
        <f t="shared" si="461"/>
        <v>0</v>
      </c>
      <c r="CC56" s="110">
        <f t="shared" ref="CC56:CC59" si="509">COUNTIF(CD$5:CD$34,$E56)</f>
        <v>0</v>
      </c>
      <c r="CD56" s="111"/>
      <c r="CE56" s="112">
        <f t="shared" ref="CE56:CE59" si="510">COUNTIF(CF$5:CF$34,$E56)</f>
        <v>0</v>
      </c>
      <c r="CF56" s="112"/>
      <c r="CG56" s="35">
        <f t="shared" si="463"/>
        <v>0</v>
      </c>
      <c r="CH56" s="110">
        <f t="shared" ref="CH56:CH59" si="511">COUNTIF(CI$5:CI$34,$E56)</f>
        <v>0</v>
      </c>
      <c r="CI56" s="111"/>
      <c r="CJ56" s="112">
        <f t="shared" ref="CJ56:CJ59" si="512">COUNTIF(CK$5:CK$34,$E56)</f>
        <v>0</v>
      </c>
      <c r="CK56" s="112"/>
      <c r="CL56" s="35">
        <f t="shared" si="465"/>
        <v>0</v>
      </c>
      <c r="CM56" s="110">
        <f t="shared" ref="CM56:CM59" si="513">COUNTIF(CN$5:CN$34,$E56)</f>
        <v>0</v>
      </c>
      <c r="CN56" s="111"/>
      <c r="CO56" s="112">
        <f t="shared" ref="CO56:CO59" si="514">COUNTIF(CP$5:CP$34,$E56)</f>
        <v>0</v>
      </c>
      <c r="CP56" s="112"/>
      <c r="CQ56" s="35">
        <f t="shared" si="468"/>
        <v>0</v>
      </c>
      <c r="CR56" s="110">
        <f t="shared" ref="CR56:CR59" si="515">COUNTIF(CS$5:CS$34,$E56)</f>
        <v>0</v>
      </c>
      <c r="CS56" s="111"/>
      <c r="CT56" s="112">
        <f t="shared" ref="CT56:CT59" si="516">COUNTIF(CU$5:CU$34,$E56)</f>
        <v>0</v>
      </c>
      <c r="CU56" s="112"/>
      <c r="CV56" s="35">
        <f t="shared" si="470"/>
        <v>0</v>
      </c>
      <c r="CW56" s="110">
        <f t="shared" ref="CW56:CW59" si="517">COUNTIF(CX$5:CX$34,$E56)</f>
        <v>0</v>
      </c>
      <c r="CX56" s="111"/>
      <c r="CY56" s="112">
        <f t="shared" ref="CY56:CY59" si="518">COUNTIF(CZ$5:CZ$34,$E56)</f>
        <v>0</v>
      </c>
      <c r="CZ56" s="112"/>
      <c r="DA56" s="35">
        <f t="shared" si="472"/>
        <v>0</v>
      </c>
      <c r="DB56" s="110">
        <f t="shared" ref="DB56:DB59" si="519">COUNTIF(DC$5:DC$34,$E56)</f>
        <v>0</v>
      </c>
      <c r="DC56" s="111"/>
      <c r="DD56" s="112">
        <f t="shared" ref="DD56:DD59" si="520">COUNTIF(DE$5:DE$34,$E56)</f>
        <v>0</v>
      </c>
      <c r="DE56" s="112"/>
      <c r="DF56" s="35">
        <f t="shared" si="474"/>
        <v>0</v>
      </c>
      <c r="DG56" s="110">
        <f t="shared" ref="DG56:DG59" si="521">COUNTIF(DH$5:DH$34,$E56)</f>
        <v>0</v>
      </c>
      <c r="DH56" s="111"/>
      <c r="DI56" s="112">
        <f t="shared" ref="DI56:DI59" si="522">COUNTIF(DJ$5:DJ$34,$E56)</f>
        <v>0</v>
      </c>
      <c r="DJ56" s="112"/>
      <c r="DK56" s="35">
        <f t="shared" si="476"/>
        <v>0</v>
      </c>
      <c r="DL56" s="110">
        <f t="shared" ref="DL56:DL59" si="523">COUNTIF(DM$5:DM$34,$E56)</f>
        <v>0</v>
      </c>
      <c r="DM56" s="111"/>
      <c r="DN56" s="112">
        <f t="shared" ref="DN56:DN59" si="524">COUNTIF(DO$5:DO$34,$E56)</f>
        <v>0</v>
      </c>
      <c r="DO56" s="112"/>
      <c r="DP56" s="35">
        <f t="shared" si="479"/>
        <v>0</v>
      </c>
    </row>
    <row r="57" spans="1:120" ht="15.75" customHeight="1" x14ac:dyDescent="0.2">
      <c r="C57" s="80"/>
      <c r="E57" s="34" t="s">
        <v>55</v>
      </c>
      <c r="F57" s="110">
        <f>COUNTIF(G$5:G$34,$E57)</f>
        <v>1</v>
      </c>
      <c r="G57" s="111"/>
      <c r="H57" s="112">
        <f>COUNTIF(I$5:I$34,$E57)</f>
        <v>1</v>
      </c>
      <c r="I57" s="112"/>
      <c r="J57" s="35">
        <f t="shared" si="431"/>
        <v>0</v>
      </c>
      <c r="K57" s="110">
        <f t="shared" si="481"/>
        <v>9</v>
      </c>
      <c r="L57" s="111"/>
      <c r="M57" s="112">
        <f t="shared" si="482"/>
        <v>9</v>
      </c>
      <c r="N57" s="112"/>
      <c r="O57" s="35">
        <f t="shared" si="434"/>
        <v>0</v>
      </c>
      <c r="P57" s="110">
        <f t="shared" si="483"/>
        <v>12</v>
      </c>
      <c r="Q57" s="111"/>
      <c r="R57" s="112">
        <f t="shared" si="484"/>
        <v>13</v>
      </c>
      <c r="S57" s="112"/>
      <c r="T57" s="35">
        <f t="shared" si="436"/>
        <v>1</v>
      </c>
      <c r="U57" s="110">
        <f t="shared" si="485"/>
        <v>3</v>
      </c>
      <c r="V57" s="111"/>
      <c r="W57" s="112">
        <f t="shared" si="486"/>
        <v>3</v>
      </c>
      <c r="X57" s="112"/>
      <c r="Y57" s="35">
        <f t="shared" si="438"/>
        <v>0</v>
      </c>
      <c r="Z57" s="110">
        <f t="shared" si="487"/>
        <v>12</v>
      </c>
      <c r="AA57" s="111"/>
      <c r="AB57" s="112">
        <f t="shared" si="488"/>
        <v>12</v>
      </c>
      <c r="AC57" s="112"/>
      <c r="AD57" s="35">
        <f t="shared" si="440"/>
        <v>0</v>
      </c>
      <c r="AE57" s="110">
        <f t="shared" si="489"/>
        <v>13</v>
      </c>
      <c r="AF57" s="111"/>
      <c r="AG57" s="112">
        <f t="shared" si="490"/>
        <v>13</v>
      </c>
      <c r="AH57" s="112"/>
      <c r="AI57" s="35">
        <f t="shared" si="442"/>
        <v>0</v>
      </c>
      <c r="AJ57" s="110">
        <f t="shared" si="491"/>
        <v>13</v>
      </c>
      <c r="AK57" s="111"/>
      <c r="AL57" s="112">
        <f t="shared" si="492"/>
        <v>13</v>
      </c>
      <c r="AM57" s="112"/>
      <c r="AN57" s="35">
        <f t="shared" si="444"/>
        <v>0</v>
      </c>
      <c r="AO57" s="110">
        <f t="shared" si="493"/>
        <v>9</v>
      </c>
      <c r="AP57" s="111"/>
      <c r="AQ57" s="112">
        <f t="shared" si="494"/>
        <v>9</v>
      </c>
      <c r="AR57" s="112"/>
      <c r="AS57" s="35">
        <f t="shared" si="446"/>
        <v>0</v>
      </c>
      <c r="AT57" s="110">
        <f t="shared" si="495"/>
        <v>4</v>
      </c>
      <c r="AU57" s="111"/>
      <c r="AV57" s="112">
        <f t="shared" si="496"/>
        <v>4</v>
      </c>
      <c r="AW57" s="112"/>
      <c r="AX57" s="35">
        <f t="shared" si="448"/>
        <v>0</v>
      </c>
      <c r="AY57" s="110">
        <f t="shared" si="497"/>
        <v>8</v>
      </c>
      <c r="AZ57" s="111"/>
      <c r="BA57" s="112">
        <f t="shared" si="498"/>
        <v>7</v>
      </c>
      <c r="BB57" s="112"/>
      <c r="BC57" s="35">
        <f t="shared" si="451"/>
        <v>-1</v>
      </c>
      <c r="BD57" s="110">
        <f t="shared" si="499"/>
        <v>10</v>
      </c>
      <c r="BE57" s="111"/>
      <c r="BF57" s="112">
        <f t="shared" si="500"/>
        <v>10</v>
      </c>
      <c r="BG57" s="112"/>
      <c r="BH57" s="35">
        <f t="shared" si="453"/>
        <v>0</v>
      </c>
      <c r="BI57" s="110">
        <f t="shared" si="501"/>
        <v>11</v>
      </c>
      <c r="BJ57" s="111"/>
      <c r="BK57" s="112">
        <f t="shared" si="502"/>
        <v>11</v>
      </c>
      <c r="BL57" s="112"/>
      <c r="BM57" s="35">
        <f t="shared" si="455"/>
        <v>0</v>
      </c>
      <c r="BN57" s="110">
        <f t="shared" si="503"/>
        <v>0</v>
      </c>
      <c r="BO57" s="111"/>
      <c r="BP57" s="112">
        <f t="shared" si="504"/>
        <v>0</v>
      </c>
      <c r="BQ57" s="112"/>
      <c r="BR57" s="35">
        <f t="shared" si="457"/>
        <v>0</v>
      </c>
      <c r="BS57" s="110">
        <f t="shared" si="505"/>
        <v>0</v>
      </c>
      <c r="BT57" s="111"/>
      <c r="BU57" s="112">
        <f t="shared" si="506"/>
        <v>0</v>
      </c>
      <c r="BV57" s="112"/>
      <c r="BW57" s="35">
        <f t="shared" si="459"/>
        <v>0</v>
      </c>
      <c r="BX57" s="110">
        <f t="shared" si="507"/>
        <v>0</v>
      </c>
      <c r="BY57" s="111"/>
      <c r="BZ57" s="112">
        <f t="shared" si="508"/>
        <v>0</v>
      </c>
      <c r="CA57" s="112"/>
      <c r="CB57" s="35">
        <f t="shared" si="461"/>
        <v>0</v>
      </c>
      <c r="CC57" s="110">
        <f t="shared" si="509"/>
        <v>0</v>
      </c>
      <c r="CD57" s="111"/>
      <c r="CE57" s="112">
        <f t="shared" si="510"/>
        <v>0</v>
      </c>
      <c r="CF57" s="112"/>
      <c r="CG57" s="35">
        <f t="shared" si="463"/>
        <v>0</v>
      </c>
      <c r="CH57" s="110">
        <f t="shared" si="511"/>
        <v>0</v>
      </c>
      <c r="CI57" s="111"/>
      <c r="CJ57" s="112">
        <f t="shared" si="512"/>
        <v>0</v>
      </c>
      <c r="CK57" s="112"/>
      <c r="CL57" s="35">
        <f t="shared" si="465"/>
        <v>0</v>
      </c>
      <c r="CM57" s="110">
        <f t="shared" si="513"/>
        <v>0</v>
      </c>
      <c r="CN57" s="111"/>
      <c r="CO57" s="112">
        <f t="shared" si="514"/>
        <v>0</v>
      </c>
      <c r="CP57" s="112"/>
      <c r="CQ57" s="35">
        <f t="shared" si="468"/>
        <v>0</v>
      </c>
      <c r="CR57" s="110">
        <f t="shared" si="515"/>
        <v>0</v>
      </c>
      <c r="CS57" s="111"/>
      <c r="CT57" s="112">
        <f t="shared" si="516"/>
        <v>0</v>
      </c>
      <c r="CU57" s="112"/>
      <c r="CV57" s="35">
        <f t="shared" si="470"/>
        <v>0</v>
      </c>
      <c r="CW57" s="110">
        <f t="shared" si="517"/>
        <v>0</v>
      </c>
      <c r="CX57" s="111"/>
      <c r="CY57" s="112">
        <f t="shared" si="518"/>
        <v>0</v>
      </c>
      <c r="CZ57" s="112"/>
      <c r="DA57" s="35">
        <f t="shared" si="472"/>
        <v>0</v>
      </c>
      <c r="DB57" s="110">
        <f t="shared" si="519"/>
        <v>0</v>
      </c>
      <c r="DC57" s="111"/>
      <c r="DD57" s="112">
        <f t="shared" si="520"/>
        <v>0</v>
      </c>
      <c r="DE57" s="112"/>
      <c r="DF57" s="35">
        <f t="shared" si="474"/>
        <v>0</v>
      </c>
      <c r="DG57" s="110">
        <f t="shared" si="521"/>
        <v>0</v>
      </c>
      <c r="DH57" s="111"/>
      <c r="DI57" s="112">
        <f t="shared" si="522"/>
        <v>0</v>
      </c>
      <c r="DJ57" s="112"/>
      <c r="DK57" s="35">
        <f t="shared" si="476"/>
        <v>0</v>
      </c>
      <c r="DL57" s="110">
        <f t="shared" si="523"/>
        <v>0</v>
      </c>
      <c r="DM57" s="111"/>
      <c r="DN57" s="112">
        <f t="shared" si="524"/>
        <v>0</v>
      </c>
      <c r="DO57" s="112"/>
      <c r="DP57" s="35">
        <f t="shared" si="479"/>
        <v>0</v>
      </c>
    </row>
    <row r="58" spans="1:120" ht="15.75" customHeight="1" x14ac:dyDescent="0.2">
      <c r="C58" s="80"/>
      <c r="E58" s="34" t="s">
        <v>66</v>
      </c>
      <c r="F58" s="110">
        <f>COUNTIF(G$5:G$34,$E58)</f>
        <v>0</v>
      </c>
      <c r="G58" s="111"/>
      <c r="H58" s="112">
        <f>COUNTIF(I$5:I$34,$E58)</f>
        <v>0</v>
      </c>
      <c r="I58" s="112"/>
      <c r="J58" s="35">
        <f t="shared" si="431"/>
        <v>0</v>
      </c>
      <c r="K58" s="110">
        <f t="shared" si="481"/>
        <v>1</v>
      </c>
      <c r="L58" s="111"/>
      <c r="M58" s="112">
        <f t="shared" si="482"/>
        <v>1</v>
      </c>
      <c r="N58" s="112"/>
      <c r="O58" s="35">
        <f t="shared" si="434"/>
        <v>0</v>
      </c>
      <c r="P58" s="110">
        <f t="shared" si="483"/>
        <v>1</v>
      </c>
      <c r="Q58" s="111"/>
      <c r="R58" s="112">
        <f t="shared" si="484"/>
        <v>1</v>
      </c>
      <c r="S58" s="112"/>
      <c r="T58" s="35">
        <f t="shared" si="436"/>
        <v>0</v>
      </c>
      <c r="U58" s="110">
        <f t="shared" si="485"/>
        <v>2</v>
      </c>
      <c r="V58" s="111"/>
      <c r="W58" s="112">
        <f t="shared" si="486"/>
        <v>2</v>
      </c>
      <c r="X58" s="112"/>
      <c r="Y58" s="35">
        <f t="shared" si="438"/>
        <v>0</v>
      </c>
      <c r="Z58" s="110">
        <f t="shared" si="487"/>
        <v>1</v>
      </c>
      <c r="AA58" s="111"/>
      <c r="AB58" s="112">
        <f t="shared" si="488"/>
        <v>1</v>
      </c>
      <c r="AC58" s="112"/>
      <c r="AD58" s="35">
        <f t="shared" si="440"/>
        <v>0</v>
      </c>
      <c r="AE58" s="110">
        <f t="shared" si="489"/>
        <v>1</v>
      </c>
      <c r="AF58" s="111"/>
      <c r="AG58" s="112">
        <f t="shared" si="490"/>
        <v>1</v>
      </c>
      <c r="AH58" s="112"/>
      <c r="AI58" s="35">
        <f t="shared" si="442"/>
        <v>0</v>
      </c>
      <c r="AJ58" s="110">
        <f t="shared" si="491"/>
        <v>4</v>
      </c>
      <c r="AK58" s="111"/>
      <c r="AL58" s="112">
        <f t="shared" si="492"/>
        <v>4</v>
      </c>
      <c r="AM58" s="112"/>
      <c r="AN58" s="35">
        <f t="shared" si="444"/>
        <v>0</v>
      </c>
      <c r="AO58" s="110">
        <f t="shared" si="493"/>
        <v>0</v>
      </c>
      <c r="AP58" s="111"/>
      <c r="AQ58" s="112">
        <f t="shared" si="494"/>
        <v>0</v>
      </c>
      <c r="AR58" s="112"/>
      <c r="AS58" s="35">
        <f t="shared" si="446"/>
        <v>0</v>
      </c>
      <c r="AT58" s="110">
        <f t="shared" si="495"/>
        <v>2</v>
      </c>
      <c r="AU58" s="111"/>
      <c r="AV58" s="112">
        <f t="shared" si="496"/>
        <v>2</v>
      </c>
      <c r="AW58" s="112"/>
      <c r="AX58" s="35">
        <f t="shared" si="448"/>
        <v>0</v>
      </c>
      <c r="AY58" s="110">
        <f t="shared" si="497"/>
        <v>0</v>
      </c>
      <c r="AZ58" s="111"/>
      <c r="BA58" s="112">
        <f t="shared" si="498"/>
        <v>0</v>
      </c>
      <c r="BB58" s="112"/>
      <c r="BC58" s="35">
        <f t="shared" si="451"/>
        <v>0</v>
      </c>
      <c r="BD58" s="110">
        <f t="shared" si="499"/>
        <v>2</v>
      </c>
      <c r="BE58" s="111"/>
      <c r="BF58" s="112">
        <f t="shared" si="500"/>
        <v>2</v>
      </c>
      <c r="BG58" s="112"/>
      <c r="BH58" s="35">
        <f t="shared" si="453"/>
        <v>0</v>
      </c>
      <c r="BI58" s="110">
        <f t="shared" si="501"/>
        <v>2</v>
      </c>
      <c r="BJ58" s="111"/>
      <c r="BK58" s="112">
        <f t="shared" si="502"/>
        <v>2</v>
      </c>
      <c r="BL58" s="112"/>
      <c r="BM58" s="35">
        <f t="shared" si="455"/>
        <v>0</v>
      </c>
      <c r="BN58" s="110">
        <f t="shared" si="503"/>
        <v>0</v>
      </c>
      <c r="BO58" s="111"/>
      <c r="BP58" s="112">
        <f t="shared" si="504"/>
        <v>0</v>
      </c>
      <c r="BQ58" s="112"/>
      <c r="BR58" s="35">
        <f t="shared" si="457"/>
        <v>0</v>
      </c>
      <c r="BS58" s="110">
        <f t="shared" si="505"/>
        <v>0</v>
      </c>
      <c r="BT58" s="111"/>
      <c r="BU58" s="112">
        <f t="shared" si="506"/>
        <v>0</v>
      </c>
      <c r="BV58" s="112"/>
      <c r="BW58" s="35">
        <f t="shared" si="459"/>
        <v>0</v>
      </c>
      <c r="BX58" s="110">
        <f t="shared" si="507"/>
        <v>0</v>
      </c>
      <c r="BY58" s="111"/>
      <c r="BZ58" s="112">
        <f t="shared" si="508"/>
        <v>0</v>
      </c>
      <c r="CA58" s="112"/>
      <c r="CB58" s="35">
        <f t="shared" si="461"/>
        <v>0</v>
      </c>
      <c r="CC58" s="110">
        <f t="shared" si="509"/>
        <v>0</v>
      </c>
      <c r="CD58" s="111"/>
      <c r="CE58" s="112">
        <f t="shared" si="510"/>
        <v>0</v>
      </c>
      <c r="CF58" s="112"/>
      <c r="CG58" s="35">
        <f t="shared" si="463"/>
        <v>0</v>
      </c>
      <c r="CH58" s="110">
        <f t="shared" si="511"/>
        <v>0</v>
      </c>
      <c r="CI58" s="111"/>
      <c r="CJ58" s="112">
        <f t="shared" si="512"/>
        <v>0</v>
      </c>
      <c r="CK58" s="112"/>
      <c r="CL58" s="35">
        <f t="shared" si="465"/>
        <v>0</v>
      </c>
      <c r="CM58" s="110">
        <f t="shared" si="513"/>
        <v>0</v>
      </c>
      <c r="CN58" s="111"/>
      <c r="CO58" s="112">
        <f t="shared" si="514"/>
        <v>0</v>
      </c>
      <c r="CP58" s="112"/>
      <c r="CQ58" s="35">
        <f t="shared" si="468"/>
        <v>0</v>
      </c>
      <c r="CR58" s="110">
        <f t="shared" si="515"/>
        <v>0</v>
      </c>
      <c r="CS58" s="111"/>
      <c r="CT58" s="112">
        <f t="shared" si="516"/>
        <v>0</v>
      </c>
      <c r="CU58" s="112"/>
      <c r="CV58" s="35">
        <f t="shared" si="470"/>
        <v>0</v>
      </c>
      <c r="CW58" s="110">
        <f t="shared" si="517"/>
        <v>0</v>
      </c>
      <c r="CX58" s="111"/>
      <c r="CY58" s="112">
        <f t="shared" si="518"/>
        <v>0</v>
      </c>
      <c r="CZ58" s="112"/>
      <c r="DA58" s="35">
        <f t="shared" si="472"/>
        <v>0</v>
      </c>
      <c r="DB58" s="110">
        <f t="shared" si="519"/>
        <v>0</v>
      </c>
      <c r="DC58" s="111"/>
      <c r="DD58" s="112">
        <f t="shared" si="520"/>
        <v>0</v>
      </c>
      <c r="DE58" s="112"/>
      <c r="DF58" s="35">
        <f t="shared" si="474"/>
        <v>0</v>
      </c>
      <c r="DG58" s="110">
        <f t="shared" si="521"/>
        <v>0</v>
      </c>
      <c r="DH58" s="111"/>
      <c r="DI58" s="112">
        <f t="shared" si="522"/>
        <v>0</v>
      </c>
      <c r="DJ58" s="112"/>
      <c r="DK58" s="35">
        <f t="shared" si="476"/>
        <v>0</v>
      </c>
      <c r="DL58" s="110">
        <f t="shared" si="523"/>
        <v>0</v>
      </c>
      <c r="DM58" s="111"/>
      <c r="DN58" s="112">
        <f t="shared" si="524"/>
        <v>0</v>
      </c>
      <c r="DO58" s="112"/>
      <c r="DP58" s="35">
        <f t="shared" si="479"/>
        <v>0</v>
      </c>
    </row>
    <row r="59" spans="1:120" ht="15.75" customHeight="1" x14ac:dyDescent="0.2">
      <c r="E59" s="81" t="s">
        <v>93</v>
      </c>
      <c r="F59" s="110">
        <f>COUNTIF(G$5:G$34,$E59)</f>
        <v>3</v>
      </c>
      <c r="G59" s="111"/>
      <c r="H59" s="112">
        <f>COUNTIF(I$5:I$34,$E59)</f>
        <v>3</v>
      </c>
      <c r="I59" s="112"/>
      <c r="J59" s="35">
        <f t="shared" si="431"/>
        <v>0</v>
      </c>
      <c r="K59" s="110">
        <f t="shared" si="481"/>
        <v>5</v>
      </c>
      <c r="L59" s="111"/>
      <c r="M59" s="112">
        <f t="shared" si="482"/>
        <v>5</v>
      </c>
      <c r="N59" s="112"/>
      <c r="O59" s="35">
        <f t="shared" si="434"/>
        <v>0</v>
      </c>
      <c r="P59" s="110">
        <f t="shared" si="483"/>
        <v>3</v>
      </c>
      <c r="Q59" s="111"/>
      <c r="R59" s="112">
        <f t="shared" si="484"/>
        <v>3</v>
      </c>
      <c r="S59" s="112"/>
      <c r="T59" s="35">
        <f t="shared" si="436"/>
        <v>0</v>
      </c>
      <c r="U59" s="110">
        <f t="shared" si="485"/>
        <v>3</v>
      </c>
      <c r="V59" s="111"/>
      <c r="W59" s="112">
        <f t="shared" si="486"/>
        <v>3</v>
      </c>
      <c r="X59" s="112"/>
      <c r="Y59" s="35">
        <f t="shared" si="438"/>
        <v>0</v>
      </c>
      <c r="Z59" s="110">
        <f t="shared" si="487"/>
        <v>5</v>
      </c>
      <c r="AA59" s="111"/>
      <c r="AB59" s="112">
        <f t="shared" si="488"/>
        <v>5</v>
      </c>
      <c r="AC59" s="112"/>
      <c r="AD59" s="35">
        <f t="shared" si="440"/>
        <v>0</v>
      </c>
      <c r="AE59" s="110">
        <f t="shared" si="489"/>
        <v>3</v>
      </c>
      <c r="AF59" s="111"/>
      <c r="AG59" s="112">
        <f t="shared" si="490"/>
        <v>3</v>
      </c>
      <c r="AH59" s="112"/>
      <c r="AI59" s="35">
        <f t="shared" si="442"/>
        <v>0</v>
      </c>
      <c r="AJ59" s="110">
        <f t="shared" si="491"/>
        <v>3</v>
      </c>
      <c r="AK59" s="111"/>
      <c r="AL59" s="112">
        <f t="shared" si="492"/>
        <v>3</v>
      </c>
      <c r="AM59" s="112"/>
      <c r="AN59" s="35">
        <f t="shared" si="444"/>
        <v>0</v>
      </c>
      <c r="AO59" s="110">
        <f t="shared" si="493"/>
        <v>3</v>
      </c>
      <c r="AP59" s="111"/>
      <c r="AQ59" s="112">
        <f t="shared" si="494"/>
        <v>3</v>
      </c>
      <c r="AR59" s="112"/>
      <c r="AS59" s="35">
        <f t="shared" si="446"/>
        <v>0</v>
      </c>
      <c r="AT59" s="110">
        <f t="shared" si="495"/>
        <v>3</v>
      </c>
      <c r="AU59" s="111"/>
      <c r="AV59" s="112">
        <f t="shared" si="496"/>
        <v>3</v>
      </c>
      <c r="AW59" s="112"/>
      <c r="AX59" s="35">
        <f t="shared" si="448"/>
        <v>0</v>
      </c>
      <c r="AY59" s="110">
        <f t="shared" si="497"/>
        <v>3</v>
      </c>
      <c r="AZ59" s="111"/>
      <c r="BA59" s="112">
        <f t="shared" si="498"/>
        <v>3</v>
      </c>
      <c r="BB59" s="112"/>
      <c r="BC59" s="35">
        <f t="shared" si="451"/>
        <v>0</v>
      </c>
      <c r="BD59" s="110">
        <f t="shared" si="499"/>
        <v>3</v>
      </c>
      <c r="BE59" s="111"/>
      <c r="BF59" s="112">
        <f t="shared" si="500"/>
        <v>3</v>
      </c>
      <c r="BG59" s="112"/>
      <c r="BH59" s="35">
        <f t="shared" si="453"/>
        <v>0</v>
      </c>
      <c r="BI59" s="110">
        <f t="shared" si="501"/>
        <v>3</v>
      </c>
      <c r="BJ59" s="111"/>
      <c r="BK59" s="112">
        <f t="shared" si="502"/>
        <v>3</v>
      </c>
      <c r="BL59" s="112"/>
      <c r="BM59" s="35">
        <f t="shared" si="455"/>
        <v>0</v>
      </c>
      <c r="BN59" s="110">
        <f t="shared" si="503"/>
        <v>0</v>
      </c>
      <c r="BO59" s="111"/>
      <c r="BP59" s="112">
        <f t="shared" si="504"/>
        <v>0</v>
      </c>
      <c r="BQ59" s="112"/>
      <c r="BR59" s="35">
        <f t="shared" si="457"/>
        <v>0</v>
      </c>
      <c r="BS59" s="110">
        <f t="shared" si="505"/>
        <v>0</v>
      </c>
      <c r="BT59" s="111"/>
      <c r="BU59" s="112">
        <f t="shared" si="506"/>
        <v>0</v>
      </c>
      <c r="BV59" s="112"/>
      <c r="BW59" s="35">
        <f t="shared" si="459"/>
        <v>0</v>
      </c>
      <c r="BX59" s="110">
        <f t="shared" si="507"/>
        <v>0</v>
      </c>
      <c r="BY59" s="111"/>
      <c r="BZ59" s="112">
        <f t="shared" si="508"/>
        <v>0</v>
      </c>
      <c r="CA59" s="112"/>
      <c r="CB59" s="35">
        <f t="shared" si="461"/>
        <v>0</v>
      </c>
      <c r="CC59" s="110">
        <f t="shared" si="509"/>
        <v>0</v>
      </c>
      <c r="CD59" s="111"/>
      <c r="CE59" s="112">
        <f t="shared" si="510"/>
        <v>0</v>
      </c>
      <c r="CF59" s="112"/>
      <c r="CG59" s="35">
        <f t="shared" si="463"/>
        <v>0</v>
      </c>
      <c r="CH59" s="110">
        <f t="shared" si="511"/>
        <v>0</v>
      </c>
      <c r="CI59" s="111"/>
      <c r="CJ59" s="112">
        <f t="shared" si="512"/>
        <v>0</v>
      </c>
      <c r="CK59" s="112"/>
      <c r="CL59" s="35">
        <f t="shared" si="465"/>
        <v>0</v>
      </c>
      <c r="CM59" s="110">
        <f t="shared" si="513"/>
        <v>0</v>
      </c>
      <c r="CN59" s="111"/>
      <c r="CO59" s="112">
        <f t="shared" si="514"/>
        <v>0</v>
      </c>
      <c r="CP59" s="112"/>
      <c r="CQ59" s="35">
        <f t="shared" si="468"/>
        <v>0</v>
      </c>
      <c r="CR59" s="110">
        <f t="shared" si="515"/>
        <v>0</v>
      </c>
      <c r="CS59" s="111"/>
      <c r="CT59" s="112">
        <f t="shared" si="516"/>
        <v>0</v>
      </c>
      <c r="CU59" s="112"/>
      <c r="CV59" s="35">
        <f t="shared" si="470"/>
        <v>0</v>
      </c>
      <c r="CW59" s="110">
        <f t="shared" si="517"/>
        <v>0</v>
      </c>
      <c r="CX59" s="111"/>
      <c r="CY59" s="112">
        <f t="shared" si="518"/>
        <v>0</v>
      </c>
      <c r="CZ59" s="112"/>
      <c r="DA59" s="35">
        <f t="shared" si="472"/>
        <v>0</v>
      </c>
      <c r="DB59" s="110">
        <f t="shared" si="519"/>
        <v>0</v>
      </c>
      <c r="DC59" s="111"/>
      <c r="DD59" s="112">
        <f t="shared" si="520"/>
        <v>0</v>
      </c>
      <c r="DE59" s="112"/>
      <c r="DF59" s="35">
        <f t="shared" si="474"/>
        <v>0</v>
      </c>
      <c r="DG59" s="110">
        <f t="shared" si="521"/>
        <v>0</v>
      </c>
      <c r="DH59" s="111"/>
      <c r="DI59" s="112">
        <f t="shared" si="522"/>
        <v>0</v>
      </c>
      <c r="DJ59" s="112"/>
      <c r="DK59" s="35">
        <f t="shared" si="476"/>
        <v>0</v>
      </c>
      <c r="DL59" s="110">
        <f t="shared" si="523"/>
        <v>0</v>
      </c>
      <c r="DM59" s="111"/>
      <c r="DN59" s="112">
        <f t="shared" si="524"/>
        <v>0</v>
      </c>
      <c r="DO59" s="112"/>
      <c r="DP59" s="35">
        <f t="shared" si="479"/>
        <v>0</v>
      </c>
    </row>
    <row r="60" spans="1:120" ht="15.75" customHeight="1" x14ac:dyDescent="0.2">
      <c r="C60" s="80"/>
      <c r="E60" s="34" t="s">
        <v>106</v>
      </c>
      <c r="F60" s="110">
        <f>COUNTIFS(F$5:F$34,"○",G5:G34,"Ａ")</f>
        <v>26</v>
      </c>
      <c r="G60" s="111"/>
      <c r="H60" s="110">
        <f>COUNTIFS(H$5:H$34,"○",I5:I34,"Ａ")</f>
        <v>26</v>
      </c>
      <c r="I60" s="112"/>
      <c r="J60" s="40">
        <f t="shared" si="431"/>
        <v>0</v>
      </c>
      <c r="K60" s="110">
        <f t="shared" ref="K60" si="525">COUNTIFS(K$5:K$34,"○",L5:L34,"Ａ")</f>
        <v>15</v>
      </c>
      <c r="L60" s="111"/>
      <c r="M60" s="110">
        <f t="shared" ref="M60" si="526">COUNTIFS(M$5:M$34,"○",N5:N34,"Ａ")</f>
        <v>15</v>
      </c>
      <c r="N60" s="112"/>
      <c r="O60" s="40">
        <f t="shared" si="434"/>
        <v>0</v>
      </c>
      <c r="P60" s="110">
        <f t="shared" ref="P60" si="527">COUNTIFS(P$5:P$34,"○",Q5:Q34,"Ａ")</f>
        <v>14</v>
      </c>
      <c r="Q60" s="111"/>
      <c r="R60" s="110">
        <f t="shared" ref="R60" si="528">COUNTIFS(R$5:R$34,"○",S5:S34,"Ａ")</f>
        <v>13</v>
      </c>
      <c r="S60" s="112"/>
      <c r="T60" s="40">
        <f t="shared" si="436"/>
        <v>-1</v>
      </c>
      <c r="U60" s="110">
        <f t="shared" ref="U60" si="529">COUNTIFS(U$5:U$34,"○",V5:V34,"Ａ")</f>
        <v>22</v>
      </c>
      <c r="V60" s="111"/>
      <c r="W60" s="110">
        <f t="shared" ref="W60" si="530">COUNTIFS(W$5:W$34,"○",X5:X34,"Ａ")</f>
        <v>22</v>
      </c>
      <c r="X60" s="112"/>
      <c r="Y60" s="40">
        <f t="shared" si="438"/>
        <v>0</v>
      </c>
      <c r="Z60" s="110">
        <f t="shared" ref="Z60" si="531">COUNTIFS(Z$5:Z$34,"○",AA5:AA34,"Ａ")</f>
        <v>12</v>
      </c>
      <c r="AA60" s="111"/>
      <c r="AB60" s="110">
        <f t="shared" ref="AB60" si="532">COUNTIFS(AB$5:AB$34,"○",AC5:AC34,"Ａ")</f>
        <v>12</v>
      </c>
      <c r="AC60" s="112"/>
      <c r="AD60" s="40">
        <f t="shared" si="440"/>
        <v>0</v>
      </c>
      <c r="AE60" s="110">
        <f t="shared" ref="AE60" si="533">COUNTIFS(AE$5:AE$34,"○",AF5:AF34,"Ａ")</f>
        <v>13</v>
      </c>
      <c r="AF60" s="111"/>
      <c r="AG60" s="110">
        <f t="shared" ref="AG60" si="534">COUNTIFS(AG$5:AG$34,"○",AH5:AH34,"Ａ")</f>
        <v>13</v>
      </c>
      <c r="AH60" s="112"/>
      <c r="AI60" s="40">
        <f t="shared" si="442"/>
        <v>0</v>
      </c>
      <c r="AJ60" s="110">
        <f t="shared" ref="AJ60" si="535">COUNTIFS(AJ$5:AJ$34,"○",AK5:AK34,"Ａ")</f>
        <v>10</v>
      </c>
      <c r="AK60" s="111"/>
      <c r="AL60" s="110">
        <f t="shared" ref="AL60" si="536">COUNTIFS(AL$5:AL$34,"○",AM5:AM34,"Ａ")</f>
        <v>10</v>
      </c>
      <c r="AM60" s="112"/>
      <c r="AN60" s="40">
        <f t="shared" si="444"/>
        <v>0</v>
      </c>
      <c r="AO60" s="110">
        <f t="shared" ref="AO60" si="537">COUNTIFS(AO$5:AO$34,"○",AP5:AP34,"Ａ")</f>
        <v>18</v>
      </c>
      <c r="AP60" s="111"/>
      <c r="AQ60" s="110">
        <f t="shared" ref="AQ60" si="538">COUNTIFS(AQ$5:AQ$34,"○",AR5:AR34,"Ａ")</f>
        <v>18</v>
      </c>
      <c r="AR60" s="112"/>
      <c r="AS60" s="40">
        <f t="shared" si="446"/>
        <v>0</v>
      </c>
      <c r="AT60" s="110">
        <f t="shared" ref="AT60" si="539">COUNTIFS(AT$5:AT$34,"○",AU5:AU34,"Ａ")</f>
        <v>21</v>
      </c>
      <c r="AU60" s="111"/>
      <c r="AV60" s="110">
        <f t="shared" ref="AV60" si="540">COUNTIFS(AV$5:AV$34,"○",AW5:AW34,"Ａ")</f>
        <v>21</v>
      </c>
      <c r="AW60" s="112"/>
      <c r="AX60" s="40">
        <f t="shared" si="448"/>
        <v>0</v>
      </c>
      <c r="AY60" s="110">
        <f t="shared" ref="AY60" si="541">COUNTIFS(AY$5:AY$34,"○",AZ5:AZ34,"Ａ")</f>
        <v>19</v>
      </c>
      <c r="AZ60" s="111"/>
      <c r="BA60" s="110">
        <f t="shared" ref="BA60" si="542">COUNTIFS(BA$5:BA$34,"○",BB5:BB34,"Ａ")</f>
        <v>20</v>
      </c>
      <c r="BB60" s="112"/>
      <c r="BC60" s="40">
        <f t="shared" si="451"/>
        <v>1</v>
      </c>
      <c r="BD60" s="110">
        <f t="shared" ref="BD60" si="543">COUNTIFS(BD$5:BD$34,"○",BE5:BE34,"Ａ")</f>
        <v>15</v>
      </c>
      <c r="BE60" s="111"/>
      <c r="BF60" s="110">
        <f t="shared" ref="BF60" si="544">COUNTIFS(BF$5:BF$34,"○",BG5:BG34,"Ａ")</f>
        <v>15</v>
      </c>
      <c r="BG60" s="112"/>
      <c r="BH60" s="40">
        <f t="shared" si="453"/>
        <v>0</v>
      </c>
      <c r="BI60" s="110">
        <f t="shared" ref="BI60" si="545">COUNTIFS(BI$5:BI$34,"○",BJ5:BJ34,"Ａ")</f>
        <v>14</v>
      </c>
      <c r="BJ60" s="111"/>
      <c r="BK60" s="110">
        <f t="shared" ref="BK60" si="546">COUNTIFS(BK$5:BK$34,"○",BL5:BL34,"Ａ")</f>
        <v>14</v>
      </c>
      <c r="BL60" s="112"/>
      <c r="BM60" s="40">
        <f t="shared" si="455"/>
        <v>0</v>
      </c>
      <c r="BN60" s="105">
        <f t="shared" ref="BN60" si="547">COUNTIFS(BN$5:BN$34,"○",BO5:BO34,"Ａ")</f>
        <v>0</v>
      </c>
      <c r="BO60" s="106"/>
      <c r="BP60" s="105">
        <f t="shared" ref="BP60" si="548">COUNTIFS(BP$5:BP$34,"○",BQ5:BQ34,"Ａ")</f>
        <v>0</v>
      </c>
      <c r="BQ60" s="107"/>
      <c r="BR60" s="37">
        <f t="shared" si="457"/>
        <v>0</v>
      </c>
      <c r="BS60" s="105">
        <f t="shared" ref="BS60" si="549">COUNTIFS(BS$5:BS$34,"○",BT5:BT34,"Ａ")</f>
        <v>0</v>
      </c>
      <c r="BT60" s="106"/>
      <c r="BU60" s="105">
        <f t="shared" ref="BU60" si="550">COUNTIFS(BU$5:BU$34,"○",BV5:BV34,"Ａ")</f>
        <v>0</v>
      </c>
      <c r="BV60" s="107"/>
      <c r="BW60" s="37">
        <f t="shared" si="459"/>
        <v>0</v>
      </c>
      <c r="BX60" s="105">
        <f t="shared" ref="BX60" si="551">COUNTIFS(BX$5:BX$34,"○",BY5:BY34,"Ａ")</f>
        <v>0</v>
      </c>
      <c r="BY60" s="106"/>
      <c r="BZ60" s="105">
        <f t="shared" ref="BZ60" si="552">COUNTIFS(BZ$5:BZ$34,"○",CA5:CA34,"Ａ")</f>
        <v>0</v>
      </c>
      <c r="CA60" s="107"/>
      <c r="CB60" s="37">
        <f t="shared" si="461"/>
        <v>0</v>
      </c>
      <c r="CC60" s="105">
        <f t="shared" ref="CC60" si="553">COUNTIFS(CC$5:CC$34,"○",CD5:CD34,"Ａ")</f>
        <v>0</v>
      </c>
      <c r="CD60" s="106"/>
      <c r="CE60" s="105">
        <f t="shared" ref="CE60" si="554">COUNTIFS(CE$5:CE$34,"○",CF5:CF34,"Ａ")</f>
        <v>0</v>
      </c>
      <c r="CF60" s="107"/>
      <c r="CG60" s="37">
        <f t="shared" si="463"/>
        <v>0</v>
      </c>
      <c r="CH60" s="105">
        <f t="shared" ref="CH60" si="555">COUNTIFS(CH$5:CH$34,"○",CI5:CI34,"Ａ")</f>
        <v>0</v>
      </c>
      <c r="CI60" s="106"/>
      <c r="CJ60" s="105">
        <f t="shared" ref="CJ60" si="556">COUNTIFS(CJ$5:CJ$34,"○",CK5:CK34,"Ａ")</f>
        <v>0</v>
      </c>
      <c r="CK60" s="107"/>
      <c r="CL60" s="37">
        <f t="shared" si="465"/>
        <v>0</v>
      </c>
      <c r="CM60" s="105">
        <f t="shared" ref="CM60" si="557">COUNTIFS(CM$5:CM$34,"○",CN5:CN34,"Ａ")</f>
        <v>0</v>
      </c>
      <c r="CN60" s="106"/>
      <c r="CO60" s="105">
        <f t="shared" ref="CO60" si="558">COUNTIFS(CO$5:CO$34,"○",CP5:CP34,"Ａ")</f>
        <v>0</v>
      </c>
      <c r="CP60" s="107"/>
      <c r="CQ60" s="37">
        <f t="shared" si="468"/>
        <v>0</v>
      </c>
      <c r="CR60" s="105">
        <f t="shared" ref="CR60" si="559">COUNTIFS(CR$5:CR$34,"○",CS5:CS34,"Ａ")</f>
        <v>0</v>
      </c>
      <c r="CS60" s="106"/>
      <c r="CT60" s="105">
        <f t="shared" ref="CT60" si="560">COUNTIFS(CT$5:CT$34,"○",CU5:CU34,"Ａ")</f>
        <v>0</v>
      </c>
      <c r="CU60" s="107"/>
      <c r="CV60" s="37">
        <f t="shared" si="470"/>
        <v>0</v>
      </c>
      <c r="CW60" s="105">
        <f t="shared" ref="CW60" si="561">COUNTIFS(CW$5:CW$34,"○",CX5:CX34,"Ａ")</f>
        <v>0</v>
      </c>
      <c r="CX60" s="106"/>
      <c r="CY60" s="105">
        <f t="shared" ref="CY60" si="562">COUNTIFS(CY$5:CY$34,"○",CZ5:CZ34,"Ａ")</f>
        <v>0</v>
      </c>
      <c r="CZ60" s="107"/>
      <c r="DA60" s="37">
        <f t="shared" si="472"/>
        <v>0</v>
      </c>
      <c r="DB60" s="105">
        <f t="shared" ref="DB60" si="563">COUNTIFS(DB$5:DB$34,"○",DC5:DC34,"Ａ")</f>
        <v>0</v>
      </c>
      <c r="DC60" s="106"/>
      <c r="DD60" s="105">
        <f t="shared" ref="DD60" si="564">COUNTIFS(DD$5:DD$34,"○",DE5:DE34,"Ａ")</f>
        <v>0</v>
      </c>
      <c r="DE60" s="107"/>
      <c r="DF60" s="37">
        <f t="shared" si="474"/>
        <v>0</v>
      </c>
      <c r="DG60" s="105">
        <f t="shared" ref="DG60" si="565">COUNTIFS(DG$5:DG$34,"○",DH5:DH34,"Ａ")</f>
        <v>0</v>
      </c>
      <c r="DH60" s="106"/>
      <c r="DI60" s="105">
        <f t="shared" ref="DI60" si="566">COUNTIFS(DI$5:DI$34,"○",DJ5:DJ34,"Ａ")</f>
        <v>0</v>
      </c>
      <c r="DJ60" s="107"/>
      <c r="DK60" s="37">
        <f t="shared" si="476"/>
        <v>0</v>
      </c>
      <c r="DL60" s="105">
        <f t="shared" ref="DL60" si="567">COUNTIFS(DL$5:DL$34,"○",DM5:DM34,"Ａ")</f>
        <v>0</v>
      </c>
      <c r="DM60" s="106"/>
      <c r="DN60" s="105">
        <f t="shared" ref="DN60" si="568">COUNTIFS(DN$5:DN$34,"○",DO5:DO34,"Ａ")</f>
        <v>0</v>
      </c>
      <c r="DO60" s="107"/>
      <c r="DP60" s="37">
        <f t="shared" si="479"/>
        <v>0</v>
      </c>
    </row>
    <row r="61" spans="1:120" ht="15.75" customHeight="1" x14ac:dyDescent="0.2">
      <c r="C61" s="80"/>
      <c r="E61" s="34" t="s">
        <v>123</v>
      </c>
      <c r="F61" s="38"/>
      <c r="G61" s="38"/>
      <c r="H61" s="108">
        <f>IF(H$10="","",(COUNTIFS(H10,"○",I10,"Ａ")+COUNTIFS(H12,"○",I12,"Ａ")+COUNTIFS(H16,"○",I16,"Ａ")+COUNTIFS(H19,"○",I19,"Ａ")+COUNTIFS(H23:H25,"○",I23:I25,"Ａ")+COUNTIFS(H29:H30,"○",I29:I30,"Ａ")+COUNTIFS(H33:H34,"○",I33:I34,"Ａ")))</f>
        <v>8</v>
      </c>
      <c r="I61" s="109"/>
      <c r="J61" s="38"/>
      <c r="K61" s="38"/>
      <c r="L61" s="38"/>
      <c r="M61" s="108">
        <f>IF(M$10="","",(COUNTIFS(M10,"○",N10,"Ａ")+COUNTIFS(M12,"○",N12,"Ａ")+COUNTIFS(M16,"○",N16,"Ａ")+COUNTIFS(M19,"○",N19,"Ａ")+COUNTIFS(M23:M25,"○",N23:N25,"Ａ")+COUNTIFS(M29:M30,"○",N29:N30,"Ａ")+COUNTIFS(M33:M34,"○",N33:N34,"Ａ")))</f>
        <v>1</v>
      </c>
      <c r="N61" s="109"/>
      <c r="O61" s="38"/>
      <c r="P61" s="38"/>
      <c r="Q61" s="38"/>
      <c r="R61" s="108">
        <f>IF(R$10="","",(COUNTIFS(R10,"○",S10,"Ａ")+COUNTIFS(R12,"○",S12,"Ａ")+COUNTIFS(R16,"○",S16,"Ａ")+COUNTIFS(R19,"○",S19,"Ａ")+COUNTIFS(R23:R25,"○",S23:S25,"Ａ")+COUNTIFS(R29:R30,"○",S29:S30,"Ａ")+COUNTIFS(R33:R34,"○",S33:S34,"Ａ")))</f>
        <v>1</v>
      </c>
      <c r="S61" s="109"/>
      <c r="T61" s="38"/>
      <c r="U61" s="38"/>
      <c r="V61" s="38"/>
      <c r="W61" s="108">
        <f>IF(W$10="","",(COUNTIFS(W10,"○",X10,"Ａ")+COUNTIFS(W12,"○",X12,"Ａ")+COUNTIFS(W16,"○",X16,"Ａ")+COUNTIFS(W19,"○",X19,"Ａ")+COUNTIFS(W23:W25,"○",X23:X25,"Ａ")+COUNTIFS(W29:W30,"○",X29:X30,"Ａ")+COUNTIFS(W33:W34,"○",X33:X34,"Ａ")))</f>
        <v>5</v>
      </c>
      <c r="X61" s="109"/>
      <c r="Y61" s="38"/>
      <c r="Z61" s="38"/>
      <c r="AA61" s="38"/>
      <c r="AB61" s="108">
        <f>IF(AB$10="","",(COUNTIFS(AB10,"○",AC10,"Ａ")+COUNTIFS(AB12,"○",AC12,"Ａ")+COUNTIFS(AB16,"○",AC16,"Ａ")+COUNTIFS(AB19,"○",AC19,"Ａ")+COUNTIFS(AB23:AB25,"○",AC23:AC25,"Ａ")+COUNTIFS(AB29:AB30,"○",AC29:AC30,"Ａ")+COUNTIFS(AB33:AB34,"○",AC33:AC34,"Ａ")))</f>
        <v>1</v>
      </c>
      <c r="AC61" s="109"/>
      <c r="AD61" s="38"/>
      <c r="AE61" s="38"/>
      <c r="AF61" s="38"/>
      <c r="AG61" s="108">
        <f>IF(AG$10="","",(COUNTIFS(AG10,"○",AH10,"Ａ")+COUNTIFS(AG12,"○",AH12,"Ａ")+COUNTIFS(AG16,"○",AH16,"Ａ")+COUNTIFS(AG19,"○",AH19,"Ａ")+COUNTIFS(AG23:AG25,"○",AH23:AH25,"Ａ")+COUNTIFS(AG29:AG30,"○",AH29:AH30,"Ａ")+COUNTIFS(AG33:AG34,"○",AH33:AH34,"Ａ")))</f>
        <v>1</v>
      </c>
      <c r="AH61" s="109"/>
      <c r="AI61" s="38"/>
      <c r="AJ61" s="38"/>
      <c r="AK61" s="38"/>
      <c r="AL61" s="108">
        <f>IF(AL$10="","",(COUNTIFS(AL10,"○",AM10,"Ａ")+COUNTIFS(AL12,"○",AM12,"Ａ")+COUNTIFS(AL16,"○",AM16,"Ａ")+COUNTIFS(AL19,"○",AM19,"Ａ")+COUNTIFS(AL23:AL25,"○",AM23:AM25,"Ａ")+COUNTIFS(AL29:AL30,"○",AM29:AM30,"Ａ")+COUNTIFS(AL33:AL34,"○",AM33:AM34,"Ａ")))</f>
        <v>0</v>
      </c>
      <c r="AM61" s="109"/>
      <c r="AN61" s="38"/>
      <c r="AO61" s="38"/>
      <c r="AP61" s="38"/>
      <c r="AQ61" s="108">
        <f>IF(AQ$10="","",(COUNTIFS(AQ10,"○",AR10,"Ａ")+COUNTIFS(AQ12,"○",AR12,"Ａ")+COUNTIFS(AQ16,"○",AR16,"Ａ")+COUNTIFS(AQ19,"○",AR19,"Ａ")+COUNTIFS(AQ23:AQ25,"○",AR23:AR25,"Ａ")+COUNTIFS(AQ29:AQ30,"○",AR29:AR30,"Ａ")+COUNTIFS(AQ33:AQ34,"○",AR33:AR34,"Ａ")))</f>
        <v>1</v>
      </c>
      <c r="AR61" s="109"/>
      <c r="AS61" s="38"/>
      <c r="AT61" s="38"/>
      <c r="AU61" s="38"/>
      <c r="AV61" s="108">
        <f>IF(AV$10="","",(COUNTIFS(AV10,"○",AW10,"Ａ")+COUNTIFS(AV12,"○",AW12,"Ａ")+COUNTIFS(AV16,"○",AW16,"Ａ")+COUNTIFS(AV19,"○",AW19,"Ａ")+COUNTIFS(AV23:AV25,"○",AW23:AW25,"Ａ")+COUNTIFS(AV29:AV30,"○",AW29:AW30,"Ａ")+COUNTIFS(AV33:AV34,"○",AW33:AW34,"Ａ")))</f>
        <v>3</v>
      </c>
      <c r="AW61" s="109"/>
      <c r="AX61" s="38"/>
      <c r="AY61" s="38"/>
      <c r="AZ61" s="38"/>
      <c r="BA61" s="108">
        <f>IF(BA$10="","",(COUNTIFS(BA10,"○",BB10,"Ａ")+COUNTIFS(BA12,"○",BB12,"Ａ")+COUNTIFS(BA16,"○",BB16,"Ａ")+COUNTIFS(BA19,"○",BB19,"Ａ")+COUNTIFS(BA23:BA25,"○",BB23:BB25,"Ａ")+COUNTIFS(BA29:BA30,"○",BB29:BB30,"Ａ")+COUNTIFS(BA33:BA34,"○",BB33:BB34,"Ａ")))</f>
        <v>4</v>
      </c>
      <c r="BB61" s="109"/>
      <c r="BC61" s="38"/>
      <c r="BD61" s="38"/>
      <c r="BE61" s="38"/>
      <c r="BF61" s="108">
        <f>IF(BF$10="","",(COUNTIFS(BF10,"○",BG10,"Ａ")+COUNTIFS(BF12,"○",BG12,"Ａ")+COUNTIFS(BF16,"○",BG16,"Ａ")+COUNTIFS(BF19,"○",BG19,"Ａ")+COUNTIFS(BF23:BF25,"○",BG23:BG25,"Ａ")+COUNTIFS(BF29:BF30,"○",BG29:BG30,"Ａ")+COUNTIFS(BF33:BF34,"○",BG33:BG34,"Ａ")))</f>
        <v>2</v>
      </c>
      <c r="BG61" s="109"/>
      <c r="BH61" s="38"/>
      <c r="BI61" s="38"/>
      <c r="BJ61" s="38"/>
      <c r="BK61" s="108">
        <f>IF(BK$10="","",(COUNTIFS(BK10,"○",BL10,"Ａ")+COUNTIFS(BK12,"○",BL12,"Ａ")+COUNTIFS(BK16,"○",BL16,"Ａ")+COUNTIFS(BK19,"○",BL19,"Ａ")+COUNTIFS(BK23:BK25,"○",BL23:BL25,"Ａ")+COUNTIFS(BK29:BK30,"○",BL29:BL30,"Ａ")+COUNTIFS(BK33:BK34,"○",BL33:BL34,"Ａ")))</f>
        <v>1</v>
      </c>
      <c r="BL61" s="109"/>
      <c r="BM61" s="38"/>
      <c r="BN61" s="38"/>
      <c r="BO61" s="38"/>
      <c r="BP61" s="108" t="str">
        <f>IF(BP$10="","",(COUNTIFS(BP10,"○",BQ10,"Ａ")+COUNTIFS(BP12,"○",BQ12,"Ａ")+COUNTIFS(BP16,"○",BQ16,"Ａ")+COUNTIFS(BP19,"○",BQ19,"Ａ")+COUNTIFS(BP23:BP25,"○",BQ23:BQ25,"Ａ")+COUNTIFS(BP29:BP30,"○",BQ29:BQ30,"Ａ")+COUNTIFS(BP33:BP34,"○",BQ33:BQ34,"Ａ")))</f>
        <v/>
      </c>
      <c r="BQ61" s="109"/>
      <c r="BR61" s="38"/>
      <c r="BS61" s="38"/>
      <c r="BT61" s="38"/>
      <c r="BU61" s="108" t="str">
        <f>IF(BU$10="","",(COUNTIFS(BU10,"○",BV10,"Ａ")+COUNTIFS(BU12,"○",BV12,"Ａ")+COUNTIFS(BU16,"○",BV16,"Ａ")+COUNTIFS(BU19,"○",BV19,"Ａ")+COUNTIFS(BU23:BU25,"○",BV23:BV25,"Ａ")+COUNTIFS(BU29:BU30,"○",BV29:BV30,"Ａ")+COUNTIFS(BU33:BU34,"○",BV33:BV34,"Ａ")))</f>
        <v/>
      </c>
      <c r="BV61" s="109"/>
      <c r="BW61" s="38"/>
      <c r="BX61" s="38"/>
      <c r="BY61" s="38"/>
      <c r="BZ61" s="108" t="str">
        <f>IF(BZ$10="","",(COUNTIFS(BZ10,"○",CA10,"Ａ")+COUNTIFS(BZ12,"○",CA12,"Ａ")+COUNTIFS(BZ16,"○",CA16,"Ａ")+COUNTIFS(BZ19,"○",CA19,"Ａ")+COUNTIFS(BZ23:BZ25,"○",CA23:CA25,"Ａ")+COUNTIFS(BZ29:BZ30,"○",CA29:CA30,"Ａ")+COUNTIFS(BZ33:BZ34,"○",CA33:CA34,"Ａ")))</f>
        <v/>
      </c>
      <c r="CA61" s="109"/>
      <c r="CB61" s="38"/>
      <c r="CC61" s="38"/>
      <c r="CD61" s="38"/>
      <c r="CE61" s="108" t="str">
        <f>IF(CE$10="","",(COUNTIFS(CE10,"○",CF10,"Ａ")+COUNTIFS(CE12,"○",CF12,"Ａ")+COUNTIFS(CE16,"○",CF16,"Ａ")+COUNTIFS(CE19,"○",CF19,"Ａ")+COUNTIFS(CE23:CE25,"○",CF23:CF25,"Ａ")+COUNTIFS(CE29:CE30,"○",CF29:CF30,"Ａ")+COUNTIFS(CE33:CE34,"○",CF33:CF34,"Ａ")))</f>
        <v/>
      </c>
      <c r="CF61" s="109"/>
      <c r="CG61" s="38"/>
      <c r="CH61" s="38"/>
      <c r="CI61" s="38"/>
      <c r="CJ61" s="108" t="str">
        <f>IF(CJ$10="","",(COUNTIFS(CJ10,"○",CK10,"Ａ")+COUNTIFS(CJ12,"○",CK12,"Ａ")+COUNTIFS(CJ16,"○",CK16,"Ａ")+COUNTIFS(CJ19,"○",CK19,"Ａ")+COUNTIFS(CJ23:CJ25,"○",CK23:CK25,"Ａ")+COUNTIFS(CJ29:CJ30,"○",CK29:CK30,"Ａ")+COUNTIFS(CJ33:CJ34,"○",CK33:CK34,"Ａ")))</f>
        <v/>
      </c>
      <c r="CK61" s="109"/>
      <c r="CL61" s="38"/>
      <c r="CM61" s="38"/>
      <c r="CN61" s="38"/>
      <c r="CO61" s="108" t="str">
        <f>IF(CO$10="","",(COUNTIFS(CO10,"○",CP10,"Ａ")+COUNTIFS(CO12,"○",CP12,"Ａ")+COUNTIFS(CO16,"○",CP16,"Ａ")+COUNTIFS(CO19,"○",CP19,"Ａ")+COUNTIFS(CO23:CO25,"○",CP23:CP25,"Ａ")+COUNTIFS(CO29:CO30,"○",CP29:CP30,"Ａ")+COUNTIFS(CO33:CO34,"○",CP33:CP34,"Ａ")))</f>
        <v/>
      </c>
      <c r="CP61" s="109"/>
      <c r="CQ61" s="38"/>
      <c r="CR61" s="38"/>
      <c r="CS61" s="38"/>
      <c r="CT61" s="108" t="str">
        <f>IF(CT$10="","",(COUNTIFS(CT10,"○",CU10,"Ａ")+COUNTIFS(CT12,"○",CU12,"Ａ")+COUNTIFS(CT16,"○",CU16,"Ａ")+COUNTIFS(CT19,"○",CU19,"Ａ")+COUNTIFS(CT23:CT25,"○",CU23:CU25,"Ａ")+COUNTIFS(CT29:CT30,"○",CU29:CU30,"Ａ")+COUNTIFS(CT33:CT34,"○",CU33:CU34,"Ａ")))</f>
        <v/>
      </c>
      <c r="CU61" s="109"/>
      <c r="CV61" s="38"/>
      <c r="CW61" s="38"/>
      <c r="CX61" s="38"/>
      <c r="CY61" s="108" t="str">
        <f>IF(CY$10="","",(COUNTIFS(CY10,"○",CZ10,"Ａ")+COUNTIFS(CY12,"○",CZ12,"Ａ")+COUNTIFS(CY16,"○",CZ16,"Ａ")+COUNTIFS(CY19,"○",CZ19,"Ａ")+COUNTIFS(CY23:CY25,"○",CZ23:CZ25,"Ａ")+COUNTIFS(CY29:CY30,"○",CZ29:CZ30,"Ａ")+COUNTIFS(CY33:CY34,"○",CZ33:CZ34,"Ａ")))</f>
        <v/>
      </c>
      <c r="CZ61" s="109"/>
      <c r="DA61" s="38"/>
      <c r="DB61" s="38"/>
      <c r="DC61" s="38"/>
      <c r="DD61" s="108" t="str">
        <f>IF(DD$10="","",(COUNTIFS(DD10,"○",DE10,"Ａ")+COUNTIFS(DD12,"○",DE12,"Ａ")+COUNTIFS(DD16,"○",DE16,"Ａ")+COUNTIFS(DD19,"○",DE19,"Ａ")+COUNTIFS(DD23:DD25,"○",DE23:DE25,"Ａ")+COUNTIFS(DD29:DD30,"○",DE29:DE30,"Ａ")+COUNTIFS(DD33:DD34,"○",DE33:DE34,"Ａ")))</f>
        <v/>
      </c>
      <c r="DE61" s="109"/>
      <c r="DF61" s="38"/>
      <c r="DG61" s="38"/>
      <c r="DH61" s="38"/>
      <c r="DI61" s="108" t="str">
        <f>IF(DI$10="","",(COUNTIFS(DI10,"○",DJ10,"Ａ")+COUNTIFS(DI12,"○",DJ12,"Ａ")+COUNTIFS(DI16,"○",DJ16,"Ａ")+COUNTIFS(DI19,"○",DJ19,"Ａ")+COUNTIFS(DI23:DI25,"○",DJ23:DJ25,"Ａ")+COUNTIFS(DI29:DI30,"○",DJ29:DJ30,"Ａ")+COUNTIFS(DI33:DI34,"○",DJ33:DJ34,"Ａ")))</f>
        <v/>
      </c>
      <c r="DJ61" s="109"/>
      <c r="DK61" s="38"/>
      <c r="DL61" s="38"/>
      <c r="DM61" s="38"/>
      <c r="DN61" s="108" t="str">
        <f>IF(DN$10="","",(COUNTIFS(DN10,"○",DO10,"Ａ")+COUNTIFS(DN12,"○",DO12,"Ａ")+COUNTIFS(DN16,"○",DO16,"Ａ")+COUNTIFS(DN19,"○",DO19,"Ａ")+COUNTIFS(DN23:DN25,"○",DO23:DO25,"Ａ")+COUNTIFS(DN29:DN30,"○",DO29:DO30,"Ａ")+COUNTIFS(DN33:DN34,"○",DO33:DO34,"Ａ")))</f>
        <v/>
      </c>
      <c r="DO61" s="109"/>
      <c r="DP61" s="38"/>
    </row>
    <row r="62" spans="1:120" ht="15.75" customHeight="1" x14ac:dyDescent="0.2">
      <c r="C62" s="80"/>
      <c r="E62" s="34"/>
    </row>
    <row r="63" spans="1:120" ht="15.75" customHeight="1" x14ac:dyDescent="0.2">
      <c r="C63" s="80"/>
      <c r="E63" s="86"/>
      <c r="F63" s="173" t="s">
        <v>139</v>
      </c>
      <c r="G63" s="174"/>
      <c r="H63" s="173" t="s">
        <v>140</v>
      </c>
      <c r="I63" s="175"/>
      <c r="J63" s="174"/>
      <c r="K63" s="173" t="s">
        <v>139</v>
      </c>
      <c r="L63" s="174"/>
      <c r="M63" s="173" t="s">
        <v>140</v>
      </c>
      <c r="N63" s="175"/>
      <c r="O63" s="174"/>
      <c r="P63" s="173" t="s">
        <v>139</v>
      </c>
      <c r="Q63" s="174"/>
      <c r="R63" s="173" t="s">
        <v>140</v>
      </c>
      <c r="S63" s="175"/>
      <c r="T63" s="174"/>
      <c r="U63" s="173" t="s">
        <v>139</v>
      </c>
      <c r="V63" s="174"/>
      <c r="W63" s="173" t="s">
        <v>140</v>
      </c>
      <c r="X63" s="175"/>
      <c r="Y63" s="174"/>
      <c r="Z63" s="173" t="s">
        <v>139</v>
      </c>
      <c r="AA63" s="174"/>
      <c r="AB63" s="173" t="s">
        <v>140</v>
      </c>
      <c r="AC63" s="175"/>
      <c r="AD63" s="174"/>
      <c r="AE63" s="173" t="s">
        <v>139</v>
      </c>
      <c r="AF63" s="174"/>
      <c r="AG63" s="173" t="s">
        <v>140</v>
      </c>
      <c r="AH63" s="175"/>
      <c r="AI63" s="174"/>
      <c r="AJ63" s="173" t="s">
        <v>139</v>
      </c>
      <c r="AK63" s="174"/>
      <c r="AL63" s="173" t="s">
        <v>140</v>
      </c>
      <c r="AM63" s="175"/>
      <c r="AN63" s="174"/>
      <c r="AO63" s="173" t="s">
        <v>139</v>
      </c>
      <c r="AP63" s="174"/>
      <c r="AQ63" s="173" t="s">
        <v>140</v>
      </c>
      <c r="AR63" s="175"/>
      <c r="AS63" s="174"/>
      <c r="AT63" s="173" t="s">
        <v>139</v>
      </c>
      <c r="AU63" s="174"/>
      <c r="AV63" s="173" t="s">
        <v>140</v>
      </c>
      <c r="AW63" s="175"/>
      <c r="AX63" s="174"/>
      <c r="AY63" s="173" t="s">
        <v>139</v>
      </c>
      <c r="AZ63" s="174"/>
      <c r="BA63" s="173" t="s">
        <v>140</v>
      </c>
      <c r="BB63" s="175"/>
      <c r="BC63" s="174"/>
      <c r="BD63" s="173" t="s">
        <v>139</v>
      </c>
      <c r="BE63" s="174"/>
      <c r="BF63" s="173" t="s">
        <v>140</v>
      </c>
      <c r="BG63" s="175"/>
      <c r="BH63" s="174"/>
      <c r="BI63" s="173" t="s">
        <v>139</v>
      </c>
      <c r="BJ63" s="174"/>
      <c r="BK63" s="173" t="s">
        <v>140</v>
      </c>
      <c r="BL63" s="175"/>
      <c r="BM63" s="174"/>
      <c r="BN63" s="173" t="s">
        <v>139</v>
      </c>
      <c r="BO63" s="174"/>
      <c r="BP63" s="173" t="s">
        <v>140</v>
      </c>
      <c r="BQ63" s="175"/>
      <c r="BR63" s="174"/>
      <c r="BS63" s="173" t="s">
        <v>139</v>
      </c>
      <c r="BT63" s="174"/>
      <c r="BU63" s="173" t="s">
        <v>140</v>
      </c>
      <c r="BV63" s="175"/>
      <c r="BW63" s="174"/>
      <c r="BX63" s="173" t="s">
        <v>139</v>
      </c>
      <c r="BY63" s="174"/>
      <c r="BZ63" s="173" t="s">
        <v>140</v>
      </c>
      <c r="CA63" s="175"/>
      <c r="CB63" s="174"/>
      <c r="CC63" s="173" t="s">
        <v>139</v>
      </c>
      <c r="CD63" s="174"/>
      <c r="CE63" s="173" t="s">
        <v>140</v>
      </c>
      <c r="CF63" s="175"/>
      <c r="CG63" s="174"/>
      <c r="CH63" s="173" t="s">
        <v>139</v>
      </c>
      <c r="CI63" s="174"/>
      <c r="CJ63" s="173" t="s">
        <v>140</v>
      </c>
      <c r="CK63" s="175"/>
      <c r="CL63" s="174"/>
      <c r="CM63" s="173" t="s">
        <v>139</v>
      </c>
      <c r="CN63" s="174"/>
      <c r="CO63" s="173" t="s">
        <v>140</v>
      </c>
      <c r="CP63" s="175"/>
      <c r="CQ63" s="174"/>
      <c r="CR63" s="173" t="s">
        <v>139</v>
      </c>
      <c r="CS63" s="174"/>
      <c r="CT63" s="173" t="s">
        <v>140</v>
      </c>
      <c r="CU63" s="175"/>
      <c r="CV63" s="174"/>
      <c r="CW63" s="173" t="s">
        <v>139</v>
      </c>
      <c r="CX63" s="174"/>
      <c r="CY63" s="173" t="s">
        <v>140</v>
      </c>
      <c r="CZ63" s="175"/>
      <c r="DA63" s="174"/>
      <c r="DB63" s="173" t="s">
        <v>139</v>
      </c>
      <c r="DC63" s="174"/>
      <c r="DD63" s="173" t="s">
        <v>140</v>
      </c>
      <c r="DE63" s="175"/>
      <c r="DF63" s="174"/>
      <c r="DG63" s="173" t="s">
        <v>139</v>
      </c>
      <c r="DH63" s="174"/>
      <c r="DI63" s="173" t="s">
        <v>140</v>
      </c>
      <c r="DJ63" s="175"/>
      <c r="DK63" s="174"/>
      <c r="DL63" s="173" t="s">
        <v>139</v>
      </c>
      <c r="DM63" s="174"/>
      <c r="DN63" s="173" t="s">
        <v>140</v>
      </c>
      <c r="DO63" s="175"/>
      <c r="DP63" s="174"/>
    </row>
    <row r="64" spans="1:120" ht="15.75" customHeight="1" x14ac:dyDescent="0.2">
      <c r="C64" s="80"/>
      <c r="E64" s="39" t="s">
        <v>138</v>
      </c>
      <c r="F64" s="115">
        <f>F50</f>
        <v>98.412698412698404</v>
      </c>
      <c r="G64" s="174"/>
      <c r="H64" s="115">
        <f>H50</f>
        <v>98.412698412698404</v>
      </c>
      <c r="I64" s="175"/>
      <c r="J64" s="174"/>
      <c r="K64" s="115">
        <f>K50</f>
        <v>92.063492063492063</v>
      </c>
      <c r="L64" s="174"/>
      <c r="M64" s="115">
        <f>M50</f>
        <v>92.698412698412696</v>
      </c>
      <c r="N64" s="175"/>
      <c r="O64" s="174"/>
      <c r="P64" s="115">
        <f>P50</f>
        <v>87.301587301587318</v>
      </c>
      <c r="Q64" s="174"/>
      <c r="R64" s="115">
        <f>R50</f>
        <v>87.301587301587318</v>
      </c>
      <c r="S64" s="175"/>
      <c r="T64" s="174"/>
      <c r="U64" s="115">
        <f>U50</f>
        <v>96.825396825396822</v>
      </c>
      <c r="V64" s="174"/>
      <c r="W64" s="115">
        <f>W50</f>
        <v>96.825396825396822</v>
      </c>
      <c r="X64" s="175"/>
      <c r="Y64" s="174"/>
      <c r="Z64" s="115">
        <f>Z50</f>
        <v>78.095238095238102</v>
      </c>
      <c r="AA64" s="174"/>
      <c r="AB64" s="115">
        <f>AB50</f>
        <v>80</v>
      </c>
      <c r="AC64" s="175"/>
      <c r="AD64" s="174"/>
      <c r="AE64" s="115">
        <f>AE50</f>
        <v>88.412698412698404</v>
      </c>
      <c r="AF64" s="174"/>
      <c r="AG64" s="115">
        <f>AG50</f>
        <v>88.412698412698404</v>
      </c>
      <c r="AH64" s="175"/>
      <c r="AI64" s="174"/>
      <c r="AJ64" s="115">
        <f>AJ50</f>
        <v>82.857142857142861</v>
      </c>
      <c r="AK64" s="174"/>
      <c r="AL64" s="115">
        <f>AL50</f>
        <v>82.857142857142861</v>
      </c>
      <c r="AM64" s="175"/>
      <c r="AN64" s="174"/>
      <c r="AO64" s="115">
        <f>AO50</f>
        <v>96.825396825396822</v>
      </c>
      <c r="AP64" s="174"/>
      <c r="AQ64" s="115">
        <f>AQ50</f>
        <v>96.825396825396822</v>
      </c>
      <c r="AR64" s="175"/>
      <c r="AS64" s="174"/>
      <c r="AT64" s="115">
        <f>AT50</f>
        <v>98.412698412698404</v>
      </c>
      <c r="AU64" s="174"/>
      <c r="AV64" s="115">
        <f>AV50</f>
        <v>98.412698412698404</v>
      </c>
      <c r="AW64" s="175"/>
      <c r="AX64" s="174"/>
      <c r="AY64" s="115">
        <f>AY50</f>
        <v>93.650793650793659</v>
      </c>
      <c r="AZ64" s="174"/>
      <c r="BA64" s="115">
        <f>BA50</f>
        <v>95.238095238095241</v>
      </c>
      <c r="BB64" s="175"/>
      <c r="BC64" s="174"/>
      <c r="BD64" s="115">
        <f>BD50</f>
        <v>88.888888888888886</v>
      </c>
      <c r="BE64" s="174"/>
      <c r="BF64" s="115">
        <f>BF50</f>
        <v>88.888888888888886</v>
      </c>
      <c r="BG64" s="175"/>
      <c r="BH64" s="174"/>
      <c r="BI64" s="115">
        <f>BI50</f>
        <v>87.936507936507937</v>
      </c>
      <c r="BJ64" s="174"/>
      <c r="BK64" s="115">
        <f>BK50</f>
        <v>87.936507936507937</v>
      </c>
      <c r="BL64" s="175"/>
      <c r="BM64" s="174"/>
      <c r="BN64" s="115" t="str">
        <f>BN50</f>
        <v/>
      </c>
      <c r="BO64" s="174"/>
      <c r="BP64" s="115" t="str">
        <f>BP50</f>
        <v/>
      </c>
      <c r="BQ64" s="175"/>
      <c r="BR64" s="174"/>
      <c r="BS64" s="115" t="str">
        <f>BS50</f>
        <v/>
      </c>
      <c r="BT64" s="174"/>
      <c r="BU64" s="115" t="str">
        <f>BU50</f>
        <v/>
      </c>
      <c r="BV64" s="175"/>
      <c r="BW64" s="174"/>
      <c r="BX64" s="115" t="str">
        <f>BX50</f>
        <v/>
      </c>
      <c r="BY64" s="174"/>
      <c r="BZ64" s="115" t="str">
        <f>BZ50</f>
        <v/>
      </c>
      <c r="CA64" s="175"/>
      <c r="CB64" s="174"/>
      <c r="CC64" s="115" t="str">
        <f>CC50</f>
        <v/>
      </c>
      <c r="CD64" s="174"/>
      <c r="CE64" s="115" t="str">
        <f>CE50</f>
        <v/>
      </c>
      <c r="CF64" s="175"/>
      <c r="CG64" s="174"/>
      <c r="CH64" s="115" t="str">
        <f>CH50</f>
        <v/>
      </c>
      <c r="CI64" s="174"/>
      <c r="CJ64" s="115" t="str">
        <f>CJ50</f>
        <v/>
      </c>
      <c r="CK64" s="175"/>
      <c r="CL64" s="174"/>
      <c r="CM64" s="115" t="str">
        <f>CM50</f>
        <v/>
      </c>
      <c r="CN64" s="174"/>
      <c r="CO64" s="115" t="str">
        <f>CO50</f>
        <v/>
      </c>
      <c r="CP64" s="175"/>
      <c r="CQ64" s="174"/>
      <c r="CR64" s="115" t="str">
        <f>CR50</f>
        <v/>
      </c>
      <c r="CS64" s="174"/>
      <c r="CT64" s="115" t="str">
        <f>CT50</f>
        <v/>
      </c>
      <c r="CU64" s="175"/>
      <c r="CV64" s="174"/>
      <c r="CW64" s="115" t="str">
        <f>CW50</f>
        <v/>
      </c>
      <c r="CX64" s="174"/>
      <c r="CY64" s="115" t="str">
        <f>CY50</f>
        <v/>
      </c>
      <c r="CZ64" s="175"/>
      <c r="DA64" s="174"/>
      <c r="DB64" s="115" t="str">
        <f>DB50</f>
        <v/>
      </c>
      <c r="DC64" s="174"/>
      <c r="DD64" s="115" t="str">
        <f>DD50</f>
        <v/>
      </c>
      <c r="DE64" s="175"/>
      <c r="DF64" s="174"/>
      <c r="DG64" s="115" t="str">
        <f>DG50</f>
        <v/>
      </c>
      <c r="DH64" s="174"/>
      <c r="DI64" s="115" t="str">
        <f>DI50</f>
        <v/>
      </c>
      <c r="DJ64" s="175"/>
      <c r="DK64" s="174"/>
      <c r="DL64" s="115" t="str">
        <f>DL50</f>
        <v/>
      </c>
      <c r="DM64" s="174"/>
      <c r="DN64" s="115" t="str">
        <f>DN50</f>
        <v/>
      </c>
      <c r="DO64" s="175"/>
      <c r="DP64" s="174"/>
    </row>
    <row r="65" spans="1:125" ht="15.75" customHeight="1" x14ac:dyDescent="0.2">
      <c r="C65" s="80"/>
      <c r="E65" s="39" t="s">
        <v>141</v>
      </c>
      <c r="F65" s="173">
        <f>COUNTIFS(F5:F9,"○",G5:G9,"Ａ")+COUNTIFS(F11,"○",G11,"Ａ")+COUNTIFS(F13:F15,"○",G13:G15,"Ａ")+COUNTIFS(F17:F18,"○",G17:G18,"Ａ")+COUNTIFS(F20:F22,"○",G20:G22,"Ａ")+COUNTIFS(F26:F28,"○",G26:G28,"Ａ")+COUNTIFS(F31:F32,"○",G31:G32,"Ａ")</f>
        <v>18</v>
      </c>
      <c r="G65" s="174"/>
      <c r="H65" s="173">
        <f>COUNTIFS(H5:H9,"○",I5:I9,"Ａ")+COUNTIFS(H11,"○",I11,"Ａ")+COUNTIFS(H13:H15,"○",I13:I15,"Ａ")+COUNTIFS(H17:H18,"○",I17:I18,"Ａ")+COUNTIFS(H20:H22,"○",I20:I22,"Ａ")+COUNTIFS(H26:H28,"○",I26:I28,"Ａ")+COUNTIFS(H31:H32,"○",I31:I32,"Ａ")</f>
        <v>18</v>
      </c>
      <c r="I65" s="175"/>
      <c r="J65" s="174"/>
      <c r="K65" s="173">
        <f>COUNTIFS(K5:K9,"○",L5:L9,"Ａ")+COUNTIFS(K11,"○",L11,"Ａ")+COUNTIFS(K13:K15,"○",L13:L15,"Ａ")+COUNTIFS(K17:K18,"○",L17:L18,"Ａ")+COUNTIFS(K20:K22,"○",L20:L22,"Ａ")+COUNTIFS(K26:K28,"○",L26:L28,"Ａ")+COUNTIFS(K31:K32,"○",L31:L32,"Ａ")</f>
        <v>14</v>
      </c>
      <c r="L65" s="174"/>
      <c r="M65" s="173">
        <f>COUNTIFS(M5:M9,"○",N5:N9,"Ａ")+COUNTIFS(M11,"○",N11,"Ａ")+COUNTIFS(M13:M15,"○",N13:N15,"Ａ")+COUNTIFS(M17:M18,"○",N17:N18,"Ａ")+COUNTIFS(M20:M22,"○",N20:N22,"Ａ")+COUNTIFS(M26:M28,"○",N26:N28,"Ａ")+COUNTIFS(M31:M32,"○",N31:N32,"Ａ")</f>
        <v>14</v>
      </c>
      <c r="N65" s="175"/>
      <c r="O65" s="174"/>
      <c r="P65" s="173">
        <f>COUNTIFS(P5:P9,"○",Q5:Q9,"Ａ")+COUNTIFS(P11,"○",Q11,"Ａ")+COUNTIFS(P13:P15,"○",Q13:Q15,"Ａ")+COUNTIFS(P17:P18,"○",Q17:Q18,"Ａ")+COUNTIFS(P20:P22,"○",Q20:Q22,"Ａ")+COUNTIFS(P26:P28,"○",Q26:Q28,"Ａ")+COUNTIFS(P31:P32,"○",Q31:Q32,"Ａ")</f>
        <v>12</v>
      </c>
      <c r="Q65" s="174"/>
      <c r="R65" s="173">
        <f>COUNTIFS(R5:R9,"○",S5:S9,"Ａ")+COUNTIFS(R11,"○",S11,"Ａ")+COUNTIFS(R13:R15,"○",S13:S15,"Ａ")+COUNTIFS(R17:R18,"○",S17:S18,"Ａ")+COUNTIFS(R20:R22,"○",S20:S22,"Ａ")+COUNTIFS(R26:R28,"○",S26:S28,"Ａ")+COUNTIFS(R31:R32,"○",S31:S32,"Ａ")</f>
        <v>12</v>
      </c>
      <c r="S65" s="175"/>
      <c r="T65" s="174"/>
      <c r="U65" s="173">
        <f>COUNTIFS(U5:U9,"○",V5:V9,"Ａ")+COUNTIFS(U11,"○",V11,"Ａ")+COUNTIFS(U13:U15,"○",V13:V15,"Ａ")+COUNTIFS(U17:U18,"○",V17:V18,"Ａ")+COUNTIFS(U20:U22,"○",V20:V22,"Ａ")+COUNTIFS(U26:U28,"○",V26:V28,"Ａ")+COUNTIFS(U31:U32,"○",V31:V32,"Ａ")</f>
        <v>17</v>
      </c>
      <c r="V65" s="174"/>
      <c r="W65" s="173">
        <f>COUNTIFS(W5:W9,"○",X5:X9,"Ａ")+COUNTIFS(W11,"○",X11,"Ａ")+COUNTIFS(W13:W15,"○",X13:X15,"Ａ")+COUNTIFS(W17:W18,"○",X17:X18,"Ａ")+COUNTIFS(W20:W22,"○",X20:X22,"Ａ")+COUNTIFS(W26:W28,"○",X26:X28,"Ａ")+COUNTIFS(W31:W32,"○",X31:X32,"Ａ")</f>
        <v>17</v>
      </c>
      <c r="X65" s="175"/>
      <c r="Y65" s="174"/>
      <c r="Z65" s="173">
        <f>COUNTIFS(Z5:Z9,"○",AA5:AA9,"Ａ")+COUNTIFS(Z11,"○",AA11,"Ａ")+COUNTIFS(Z13:Z15,"○",AA13:AA15,"Ａ")+COUNTIFS(Z17:Z18,"○",AA17:AA18,"Ａ")+COUNTIFS(Z20:Z22,"○",AA20:AA22,"Ａ")+COUNTIFS(Z26:Z28,"○",AA26:AA28,"Ａ")+COUNTIFS(Z31:Z32,"○",AA31:AA32,"Ａ")</f>
        <v>11</v>
      </c>
      <c r="AA65" s="174"/>
      <c r="AB65" s="173">
        <f>COUNTIFS(AB5:AB9,"○",AC5:AC9,"Ａ")+COUNTIFS(AB11,"○",AC11,"Ａ")+COUNTIFS(AB13:AB15,"○",AC13:AC15,"Ａ")+COUNTIFS(AB17:AB18,"○",AC17:AC18,"Ａ")+COUNTIFS(AB20:AB22,"○",AC20:AC22,"Ａ")+COUNTIFS(AB26:AB28,"○",AC26:AC28,"Ａ")+COUNTIFS(AB31:AB32,"○",AC31:AC32,"Ａ")</f>
        <v>11</v>
      </c>
      <c r="AC65" s="175"/>
      <c r="AD65" s="174"/>
      <c r="AE65" s="173">
        <f>COUNTIFS(AE5:AE9,"○",AF5:AF9,"Ａ")+COUNTIFS(AE11,"○",AF11,"Ａ")+COUNTIFS(AE13:AE15,"○",AF13:AF15,"Ａ")+COUNTIFS(AE17:AE18,"○",AF17:AF18,"Ａ")+COUNTIFS(AE20:AE22,"○",AF20:AF22,"Ａ")+COUNTIFS(AE26:AE28,"○",AF26:AF28,"Ａ")+COUNTIFS(AE31:AE32,"○",AF31:AF32,"Ａ")</f>
        <v>12</v>
      </c>
      <c r="AF65" s="174"/>
      <c r="AG65" s="173">
        <f>COUNTIFS(AG5:AG9,"○",AH5:AH9,"Ａ")+COUNTIFS(AG11,"○",AH11,"Ａ")+COUNTIFS(AG13:AG15,"○",AH13:AH15,"Ａ")+COUNTIFS(AG17:AG18,"○",AH17:AH18,"Ａ")+COUNTIFS(AG20:AG22,"○",AH20:AH22,"Ａ")+COUNTIFS(AG26:AG28,"○",AH26:AH28,"Ａ")+COUNTIFS(AG31:AG32,"○",AH31:AH32,"Ａ")</f>
        <v>12</v>
      </c>
      <c r="AH65" s="175"/>
      <c r="AI65" s="174"/>
      <c r="AJ65" s="173">
        <f>COUNTIFS(AJ5:AJ9,"○",AK5:AK9,"Ａ")+COUNTIFS(AJ11,"○",AK11,"Ａ")+COUNTIFS(AJ13:AJ15,"○",AK13:AK15,"Ａ")+COUNTIFS(AJ17:AJ18,"○",AK17:AK18,"Ａ")+COUNTIFS(AJ20:AJ22,"○",AK20:AK22,"Ａ")+COUNTIFS(AJ26:AJ28,"○",AK26:AK28,"Ａ")+COUNTIFS(AJ31:AJ32,"○",AK31:AK32,"Ａ")</f>
        <v>10</v>
      </c>
      <c r="AK65" s="174"/>
      <c r="AL65" s="173">
        <f>COUNTIFS(AL5:AL9,"○",AM5:AM9,"Ａ")+COUNTIFS(AL11,"○",AM11,"Ａ")+COUNTIFS(AL13:AL15,"○",AM13:AM15,"Ａ")+COUNTIFS(AL17:AL18,"○",AM17:AM18,"Ａ")+COUNTIFS(AL20:AL22,"○",AM20:AM22,"Ａ")+COUNTIFS(AL26:AL28,"○",AM26:AM28,"Ａ")+COUNTIFS(AL31:AL32,"○",AM31:AM32,"Ａ")</f>
        <v>10</v>
      </c>
      <c r="AM65" s="175"/>
      <c r="AN65" s="174"/>
      <c r="AO65" s="173">
        <f>COUNTIFS(AO5:AO9,"○",AP5:AP9,"Ａ")+COUNTIFS(AO11,"○",AP11,"Ａ")+COUNTIFS(AO13:AO15,"○",AP13:AP15,"Ａ")+COUNTIFS(AO17:AO18,"○",AP17:AP18,"Ａ")+COUNTIFS(AO20:AO22,"○",AP20:AP22,"Ａ")+COUNTIFS(AO26:AO28,"○",AP26:AP28,"Ａ")+COUNTIFS(AO31:AO32,"○",AP31:AP32,"Ａ")</f>
        <v>17</v>
      </c>
      <c r="AP65" s="174"/>
      <c r="AQ65" s="173">
        <f>COUNTIFS(AQ5:AQ9,"○",AR5:AR9,"Ａ")+COUNTIFS(AQ11,"○",AR11,"Ａ")+COUNTIFS(AQ13:AQ15,"○",AR13:AR15,"Ａ")+COUNTIFS(AQ17:AQ18,"○",AR17:AR18,"Ａ")+COUNTIFS(AQ20:AQ22,"○",AR20:AR22,"Ａ")+COUNTIFS(AQ26:AQ28,"○",AR26:AR28,"Ａ")+COUNTIFS(AQ31:AQ32,"○",AR31:AR32,"Ａ")</f>
        <v>17</v>
      </c>
      <c r="AR65" s="175"/>
      <c r="AS65" s="174"/>
      <c r="AT65" s="173">
        <f>COUNTIFS(AT5:AT9,"○",AU5:AU9,"Ａ")+COUNTIFS(AT11,"○",AU11,"Ａ")+COUNTIFS(AT13:AT15,"○",AU13:AU15,"Ａ")+COUNTIFS(AT17:AT18,"○",AU17:AU18,"Ａ")+COUNTIFS(AT20:AT22,"○",AU20:AU22,"Ａ")+COUNTIFS(AT26:AT28,"○",AU26:AU28,"Ａ")+COUNTIFS(AT31:AT32,"○",AU31:AU32,"Ａ")</f>
        <v>18</v>
      </c>
      <c r="AU65" s="174"/>
      <c r="AV65" s="173">
        <f>COUNTIFS(AV5:AV9,"○",AW5:AW9,"Ａ")+COUNTIFS(AV11,"○",AW11,"Ａ")+COUNTIFS(AV13:AV15,"○",AW13:AW15,"Ａ")+COUNTIFS(AV17:AV18,"○",AW17:AW18,"Ａ")+COUNTIFS(AV20:AV22,"○",AW20:AW22,"Ａ")+COUNTIFS(AV26:AV28,"○",AW26:AW28,"Ａ")+COUNTIFS(AV31:AV32,"○",AW31:AW32,"Ａ")</f>
        <v>18</v>
      </c>
      <c r="AW65" s="175"/>
      <c r="AX65" s="174"/>
      <c r="AY65" s="173">
        <f>COUNTIFS(AY5:AY9,"○",AZ5:AZ9,"Ａ")+COUNTIFS(AY11,"○",AZ11,"Ａ")+COUNTIFS(AY13:AY15,"○",AZ13:AZ15,"Ａ")+COUNTIFS(AY17:AY18,"○",AZ17:AZ18,"Ａ")+COUNTIFS(AY20:AY22,"○",AZ20:AZ22,"Ａ")+COUNTIFS(AY26:AY28,"○",AZ26:AZ28,"Ａ")+COUNTIFS(AY31:AY32,"○",AZ31:AZ32,"Ａ")</f>
        <v>15</v>
      </c>
      <c r="AZ65" s="174"/>
      <c r="BA65" s="173">
        <f>COUNTIFS(BA5:BA9,"○",BB5:BB9,"Ａ")+COUNTIFS(BA11,"○",BB11,"Ａ")+COUNTIFS(BA13:BA15,"○",BB13:BB15,"Ａ")+COUNTIFS(BA17:BA18,"○",BB17:BB18,"Ａ")+COUNTIFS(BA20:BA22,"○",BB20:BB22,"Ａ")+COUNTIFS(BA26:BA28,"○",BB26:BB28,"Ａ")+COUNTIFS(BA31:BA32,"○",BB31:BB32,"Ａ")</f>
        <v>16</v>
      </c>
      <c r="BB65" s="175"/>
      <c r="BC65" s="174"/>
      <c r="BD65" s="173">
        <f>COUNTIFS(BD5:BD9,"○",BE5:BE9,"Ａ")+COUNTIFS(BD11,"○",BE11,"Ａ")+COUNTIFS(BD13:BD15,"○",BE13:BE15,"Ａ")+COUNTIFS(BD17:BD18,"○",BE17:BE18,"Ａ")+COUNTIFS(BD20:BD22,"○",BE20:BE22,"Ａ")+COUNTIFS(BD26:BD28,"○",BE26:BE28,"Ａ")+COUNTIFS(BD31:BD32,"○",BE31:BE32,"Ａ")</f>
        <v>13</v>
      </c>
      <c r="BE65" s="174"/>
      <c r="BF65" s="173">
        <f>COUNTIFS(BF5:BF9,"○",BG5:BG9,"Ａ")+COUNTIFS(BF11,"○",BG11,"Ａ")+COUNTIFS(BF13:BF15,"○",BG13:BG15,"Ａ")+COUNTIFS(BF17:BF18,"○",BG17:BG18,"Ａ")+COUNTIFS(BF20:BF22,"○",BG20:BG22,"Ａ")+COUNTIFS(BF26:BF28,"○",BG26:BG28,"Ａ")+COUNTIFS(BF31:BF32,"○",BG31:BG32,"Ａ")</f>
        <v>13</v>
      </c>
      <c r="BG65" s="175"/>
      <c r="BH65" s="174"/>
      <c r="BI65" s="173">
        <f>COUNTIFS(BI5:BI9,"○",BJ5:BJ9,"Ａ")+COUNTIFS(BI11,"○",BJ11,"Ａ")+COUNTIFS(BI13:BI15,"○",BJ13:BJ15,"Ａ")+COUNTIFS(BI17:BI18,"○",BJ17:BJ18,"Ａ")+COUNTIFS(BI20:BI22,"○",BJ20:BJ22,"Ａ")+COUNTIFS(BI26:BI28,"○",BJ26:BJ28,"Ａ")+COUNTIFS(BI31:BI32,"○",BJ31:BJ32,"Ａ")</f>
        <v>13</v>
      </c>
      <c r="BJ65" s="174"/>
      <c r="BK65" s="173">
        <f>COUNTIFS(BK5:BK9,"○",BL5:BL9,"Ａ")+COUNTIFS(BK11,"○",BL11,"Ａ")+COUNTIFS(BK13:BK15,"○",BL13:BL15,"Ａ")+COUNTIFS(BK17:BK18,"○",BL17:BL18,"Ａ")+COUNTIFS(BK20:BK22,"○",BL20:BL22,"Ａ")+COUNTIFS(BK26:BK28,"○",BL26:BL28,"Ａ")+COUNTIFS(BK31:BK32,"○",BL31:BL32,"Ａ")</f>
        <v>13</v>
      </c>
      <c r="BL65" s="175"/>
      <c r="BM65" s="174"/>
      <c r="BN65" s="173">
        <f>COUNTIFS(BN5:BN9,"○",BO5:BO9,"Ａ")+COUNTIFS(BN11,"○",BO11,"Ａ")+COUNTIFS(BN13:BN15,"○",BO13:BO15,"Ａ")+COUNTIFS(BN17:BN18,"○",BO17:BO18,"Ａ")+COUNTIFS(BN20:BN22,"○",BO20:BO22,"Ａ")+COUNTIFS(BN26:BN28,"○",BO26:BO28,"Ａ")+COUNTIFS(BN31:BN32,"○",BO31:BO32,"Ａ")</f>
        <v>0</v>
      </c>
      <c r="BO65" s="174"/>
      <c r="BP65" s="173">
        <f>COUNTIFS(BP5:BP9,"○",BQ5:BQ9,"Ａ")+COUNTIFS(BP11,"○",BQ11,"Ａ")+COUNTIFS(BP13:BP15,"○",BQ13:BQ15,"Ａ")+COUNTIFS(BP17:BP18,"○",BQ17:BQ18,"Ａ")+COUNTIFS(BP20:BP22,"○",BQ20:BQ22,"Ａ")+COUNTIFS(BP26:BP28,"○",BQ26:BQ28,"Ａ")+COUNTIFS(BP31:BP32,"○",BQ31:BQ32,"Ａ")</f>
        <v>0</v>
      </c>
      <c r="BQ65" s="175"/>
      <c r="BR65" s="174"/>
      <c r="BS65" s="173">
        <f>COUNTIFS(BS5:BS9,"○",BT5:BT9,"Ａ")+COUNTIFS(BS11,"○",BT11,"Ａ")+COUNTIFS(BS13:BS15,"○",BT13:BT15,"Ａ")+COUNTIFS(BS17:BS18,"○",BT17:BT18,"Ａ")+COUNTIFS(BS20:BS22,"○",BT20:BT22,"Ａ")+COUNTIFS(BS26:BS28,"○",BT26:BT28,"Ａ")+COUNTIFS(BS31:BS32,"○",BT31:BT32,"Ａ")</f>
        <v>0</v>
      </c>
      <c r="BT65" s="174"/>
      <c r="BU65" s="173">
        <f>COUNTIFS(BU5:BU9,"○",BV5:BV9,"Ａ")+COUNTIFS(BU11,"○",BV11,"Ａ")+COUNTIFS(BU13:BU15,"○",BV13:BV15,"Ａ")+COUNTIFS(BU17:BU18,"○",BV17:BV18,"Ａ")+COUNTIFS(BU20:BU22,"○",BV20:BV22,"Ａ")+COUNTIFS(BU26:BU28,"○",BV26:BV28,"Ａ")+COUNTIFS(BU31:BU32,"○",BV31:BV32,"Ａ")</f>
        <v>0</v>
      </c>
      <c r="BV65" s="175"/>
      <c r="BW65" s="174"/>
      <c r="BX65" s="173">
        <f>COUNTIFS(BX5:BX9,"○",BY5:BY9,"Ａ")+COUNTIFS(BX11,"○",BY11,"Ａ")+COUNTIFS(BX13:BX15,"○",BY13:BY15,"Ａ")+COUNTIFS(BX17:BX18,"○",BY17:BY18,"Ａ")+COUNTIFS(BX20:BX22,"○",BY20:BY22,"Ａ")+COUNTIFS(BX26:BX28,"○",BY26:BY28,"Ａ")+COUNTIFS(BX31:BX32,"○",BY31:BY32,"Ａ")</f>
        <v>0</v>
      </c>
      <c r="BY65" s="174"/>
      <c r="BZ65" s="173">
        <f>COUNTIFS(BZ5:BZ9,"○",CA5:CA9,"Ａ")+COUNTIFS(BZ11,"○",CA11,"Ａ")+COUNTIFS(BZ13:BZ15,"○",CA13:CA15,"Ａ")+COUNTIFS(BZ17:BZ18,"○",CA17:CA18,"Ａ")+COUNTIFS(BZ20:BZ22,"○",CA20:CA22,"Ａ")+COUNTIFS(BZ26:BZ28,"○",CA26:CA28,"Ａ")+COUNTIFS(BZ31:BZ32,"○",CA31:CA32,"Ａ")</f>
        <v>0</v>
      </c>
      <c r="CA65" s="175"/>
      <c r="CB65" s="174"/>
      <c r="CC65" s="173">
        <f>COUNTIFS(CC5:CC9,"○",CD5:CD9,"Ａ")+COUNTIFS(CC11,"○",CD11,"Ａ")+COUNTIFS(CC13:CC15,"○",CD13:CD15,"Ａ")+COUNTIFS(CC17:CC18,"○",CD17:CD18,"Ａ")+COUNTIFS(CC20:CC22,"○",CD20:CD22,"Ａ")+COUNTIFS(CC26:CC28,"○",CD26:CD28,"Ａ")+COUNTIFS(CC31:CC32,"○",CD31:CD32,"Ａ")</f>
        <v>0</v>
      </c>
      <c r="CD65" s="174"/>
      <c r="CE65" s="173">
        <f>COUNTIFS(CE5:CE9,"○",CF5:CF9,"Ａ")+COUNTIFS(CE11,"○",CF11,"Ａ")+COUNTIFS(CE13:CE15,"○",CF13:CF15,"Ａ")+COUNTIFS(CE17:CE18,"○",CF17:CF18,"Ａ")+COUNTIFS(CE20:CE22,"○",CF20:CF22,"Ａ")+COUNTIFS(CE26:CE28,"○",CF26:CF28,"Ａ")+COUNTIFS(CE31:CE32,"○",CF31:CF32,"Ａ")</f>
        <v>0</v>
      </c>
      <c r="CF65" s="175"/>
      <c r="CG65" s="174"/>
      <c r="CH65" s="173">
        <f>COUNTIFS(CH5:CH9,"○",CI5:CI9,"Ａ")+COUNTIFS(CH11,"○",CI11,"Ａ")+COUNTIFS(CH13:CH15,"○",CI13:CI15,"Ａ")+COUNTIFS(CH17:CH18,"○",CI17:CI18,"Ａ")+COUNTIFS(CH20:CH22,"○",CI20:CI22,"Ａ")+COUNTIFS(CH26:CH28,"○",CI26:CI28,"Ａ")+COUNTIFS(CH31:CH32,"○",CI31:CI32,"Ａ")</f>
        <v>0</v>
      </c>
      <c r="CI65" s="174"/>
      <c r="CJ65" s="173">
        <f>COUNTIFS(CJ5:CJ9,"○",CK5:CK9,"Ａ")+COUNTIFS(CJ11,"○",CK11,"Ａ")+COUNTIFS(CJ13:CJ15,"○",CK13:CK15,"Ａ")+COUNTIFS(CJ17:CJ18,"○",CK17:CK18,"Ａ")+COUNTIFS(CJ20:CJ22,"○",CK20:CK22,"Ａ")+COUNTIFS(CJ26:CJ28,"○",CK26:CK28,"Ａ")+COUNTIFS(CJ31:CJ32,"○",CK31:CK32,"Ａ")</f>
        <v>0</v>
      </c>
      <c r="CK65" s="175"/>
      <c r="CL65" s="174"/>
      <c r="CM65" s="173">
        <f>COUNTIFS(CM5:CM9,"○",CN5:CN9,"Ａ")+COUNTIFS(CM11,"○",CN11,"Ａ")+COUNTIFS(CM13:CM15,"○",CN13:CN15,"Ａ")+COUNTIFS(CM17:CM18,"○",CN17:CN18,"Ａ")+COUNTIFS(CM20:CM22,"○",CN20:CN22,"Ａ")+COUNTIFS(CM26:CM28,"○",CN26:CN28,"Ａ")+COUNTIFS(CM31:CM32,"○",CN31:CN32,"Ａ")</f>
        <v>0</v>
      </c>
      <c r="CN65" s="174"/>
      <c r="CO65" s="173">
        <f>COUNTIFS(CO5:CO9,"○",CP5:CP9,"Ａ")+COUNTIFS(CO11,"○",CP11,"Ａ")+COUNTIFS(CO13:CO15,"○",CP13:CP15,"Ａ")+COUNTIFS(CO17:CO18,"○",CP17:CP18,"Ａ")+COUNTIFS(CO20:CO22,"○",CP20:CP22,"Ａ")+COUNTIFS(CO26:CO28,"○",CP26:CP28,"Ａ")+COUNTIFS(CO31:CO32,"○",CP31:CP32,"Ａ")</f>
        <v>0</v>
      </c>
      <c r="CP65" s="175"/>
      <c r="CQ65" s="174"/>
      <c r="CR65" s="173">
        <f>COUNTIFS(CR5:CR9,"○",CS5:CS9,"Ａ")+COUNTIFS(CR11,"○",CS11,"Ａ")+COUNTIFS(CR13:CR15,"○",CS13:CS15,"Ａ")+COUNTIFS(CR17:CR18,"○",CS17:CS18,"Ａ")+COUNTIFS(CR20:CR22,"○",CS20:CS22,"Ａ")+COUNTIFS(CR26:CR28,"○",CS26:CS28,"Ａ")+COUNTIFS(CR31:CR32,"○",CS31:CS32,"Ａ")</f>
        <v>0</v>
      </c>
      <c r="CS65" s="174"/>
      <c r="CT65" s="173">
        <f>COUNTIFS(CT5:CT9,"○",CU5:CU9,"Ａ")+COUNTIFS(CT11,"○",CU11,"Ａ")+COUNTIFS(CT13:CT15,"○",CU13:CU15,"Ａ")+COUNTIFS(CT17:CT18,"○",CU17:CU18,"Ａ")+COUNTIFS(CT20:CT22,"○",CU20:CU22,"Ａ")+COUNTIFS(CT26:CT28,"○",CU26:CU28,"Ａ")+COUNTIFS(CT31:CT32,"○",CU31:CU32,"Ａ")</f>
        <v>0</v>
      </c>
      <c r="CU65" s="175"/>
      <c r="CV65" s="174"/>
      <c r="CW65" s="173">
        <f>COUNTIFS(CW5:CW9,"○",CX5:CX9,"Ａ")+COUNTIFS(CW11,"○",CX11,"Ａ")+COUNTIFS(CW13:CW15,"○",CX13:CX15,"Ａ")+COUNTIFS(CW17:CW18,"○",CX17:CX18,"Ａ")+COUNTIFS(CW20:CW22,"○",CX20:CX22,"Ａ")+COUNTIFS(CW26:CW28,"○",CX26:CX28,"Ａ")+COUNTIFS(CW31:CW32,"○",CX31:CX32,"Ａ")</f>
        <v>0</v>
      </c>
      <c r="CX65" s="174"/>
      <c r="CY65" s="173">
        <f>COUNTIFS(CY5:CY9,"○",CZ5:CZ9,"Ａ")+COUNTIFS(CY11,"○",CZ11,"Ａ")+COUNTIFS(CY13:CY15,"○",CZ13:CZ15,"Ａ")+COUNTIFS(CY17:CY18,"○",CZ17:CZ18,"Ａ")+COUNTIFS(CY20:CY22,"○",CZ20:CZ22,"Ａ")+COUNTIFS(CY26:CY28,"○",CZ26:CZ28,"Ａ")+COUNTIFS(CY31:CY32,"○",CZ31:CZ32,"Ａ")</f>
        <v>0</v>
      </c>
      <c r="CZ65" s="175"/>
      <c r="DA65" s="174"/>
      <c r="DB65" s="173">
        <f>COUNTIFS(DB5:DB9,"○",DC5:DC9,"Ａ")+COUNTIFS(DB11,"○",DC11,"Ａ")+COUNTIFS(DB13:DB15,"○",DC13:DC15,"Ａ")+COUNTIFS(DB17:DB18,"○",DC17:DC18,"Ａ")+COUNTIFS(DB20:DB22,"○",DC20:DC22,"Ａ")+COUNTIFS(DB26:DB28,"○",DC26:DC28,"Ａ")+COUNTIFS(DB31:DB32,"○",DC31:DC32,"Ａ")</f>
        <v>0</v>
      </c>
      <c r="DC65" s="174"/>
      <c r="DD65" s="173">
        <f>COUNTIFS(DD5:DD9,"○",DE5:DE9,"Ａ")+COUNTIFS(DD11,"○",DE11,"Ａ")+COUNTIFS(DD13:DD15,"○",DE13:DE15,"Ａ")+COUNTIFS(DD17:DD18,"○",DE17:DE18,"Ａ")+COUNTIFS(DD20:DD22,"○",DE20:DE22,"Ａ")+COUNTIFS(DD26:DD28,"○",DE26:DE28,"Ａ")+COUNTIFS(DD31:DD32,"○",DE31:DE32,"Ａ")</f>
        <v>0</v>
      </c>
      <c r="DE65" s="175"/>
      <c r="DF65" s="174"/>
      <c r="DG65" s="173">
        <f>COUNTIFS(DG5:DG9,"○",DH5:DH9,"Ａ")+COUNTIFS(DG11,"○",DH11,"Ａ")+COUNTIFS(DG13:DG15,"○",DH13:DH15,"Ａ")+COUNTIFS(DG17:DG18,"○",DH17:DH18,"Ａ")+COUNTIFS(DG20:DG22,"○",DH20:DH22,"Ａ")+COUNTIFS(DG26:DG28,"○",DH26:DH28,"Ａ")+COUNTIFS(DG31:DG32,"○",DH31:DH32,"Ａ")</f>
        <v>0</v>
      </c>
      <c r="DH65" s="174"/>
      <c r="DI65" s="173">
        <f>COUNTIFS(DI5:DI9,"○",DJ5:DJ9,"Ａ")+COUNTIFS(DI11,"○",DJ11,"Ａ")+COUNTIFS(DI13:DI15,"○",DJ13:DJ15,"Ａ")+COUNTIFS(DI17:DI18,"○",DJ17:DJ18,"Ａ")+COUNTIFS(DI20:DI22,"○",DJ20:DJ22,"Ａ")+COUNTIFS(DI26:DI28,"○",DJ26:DJ28,"Ａ")+COUNTIFS(DI31:DI32,"○",DJ31:DJ32,"Ａ")</f>
        <v>0</v>
      </c>
      <c r="DJ65" s="175"/>
      <c r="DK65" s="174"/>
      <c r="DL65" s="173">
        <f>COUNTIFS(DL5:DL9,"○",DM5:DM9,"Ａ")+COUNTIFS(DL11,"○",DM11,"Ａ")+COUNTIFS(DL13:DL15,"○",DM13:DM15,"Ａ")+COUNTIFS(DL17:DL18,"○",DM17:DM18,"Ａ")+COUNTIFS(DL20:DL22,"○",DM20:DM22,"Ａ")+COUNTIFS(DL26:DL28,"○",DM26:DM28,"Ａ")+COUNTIFS(DL31:DL32,"○",DM31:DM32,"Ａ")</f>
        <v>0</v>
      </c>
      <c r="DM65" s="174"/>
      <c r="DN65" s="173">
        <f>COUNTIFS(DN5:DN9,"○",DO5:DO9,"Ａ")+COUNTIFS(DN11,"○",DO11,"Ａ")+COUNTIFS(DN13:DN15,"○",DO13:DO15,"Ａ")+COUNTIFS(DN17:DN18,"○",DO17:DO18,"Ａ")+COUNTIFS(DN20:DN22,"○",DO20:DO22,"Ａ")+COUNTIFS(DN26:DN28,"○",DO26:DO28,"Ａ")+COUNTIFS(DN31:DN32,"○",DO31:DO32,"Ａ")</f>
        <v>0</v>
      </c>
      <c r="DO65" s="175"/>
      <c r="DP65" s="174"/>
    </row>
    <row r="66" spans="1:125" ht="15.75" customHeight="1" x14ac:dyDescent="0.2">
      <c r="C66" s="80"/>
      <c r="E66" s="39" t="s">
        <v>142</v>
      </c>
      <c r="F66" s="173">
        <f>COUNTIFS(F5,"○",G5,"Ａ")+COUNTIFS(F7,"○",G7,"Ａ")+COUNTIFS(F13:F14,"○",G13:G14,"Ａ")+COUNTIFS(F20:F22,"○",G20:G22,"Ａ")+COUNTIFS(F26:F28,"○",G26:G28,"Ａ")</f>
        <v>9</v>
      </c>
      <c r="G66" s="174"/>
      <c r="H66" s="173">
        <f>COUNTIFS(H5,"○",I5,"Ａ")+COUNTIFS(H7,"○",I7,"Ａ")+COUNTIFS(H13:H14,"○",I13:I14,"Ａ")+COUNTIFS(H20:H22,"○",I20:I22,"Ａ")+COUNTIFS(H26:H28,"○",I26:I28,"Ａ")</f>
        <v>9</v>
      </c>
      <c r="I66" s="175"/>
      <c r="J66" s="174"/>
      <c r="K66" s="173">
        <f>COUNTIFS(K5,"○",L5,"Ａ")+COUNTIFS(K7,"○",L7,"Ａ")+COUNTIFS(K13:K14,"○",L13:L14,"Ａ")+COUNTIFS(K20:K22,"○",L20:L22,"Ａ")+COUNTIFS(K26:K28,"○",L26:L28,"Ａ")</f>
        <v>7</v>
      </c>
      <c r="L66" s="174"/>
      <c r="M66" s="173">
        <f>COUNTIFS(M5,"○",N5,"Ａ")+COUNTIFS(M7,"○",N7,"Ａ")+COUNTIFS(M13:M14,"○",N13:N14,"Ａ")+COUNTIFS(M20:M22,"○",N20:N22,"Ａ")+COUNTIFS(M26:M28,"○",N26:N28,"Ａ")</f>
        <v>7</v>
      </c>
      <c r="N66" s="175"/>
      <c r="O66" s="174"/>
      <c r="P66" s="173">
        <f>COUNTIFS(P5,"○",Q5,"Ａ")+COUNTIFS(P7,"○",Q7,"Ａ")+COUNTIFS(P13:P14,"○",Q13:Q14,"Ａ")+COUNTIFS(P20:P22,"○",Q20:Q22,"Ａ")+COUNTIFS(P26:P28,"○",Q26:Q28,"Ａ")</f>
        <v>6</v>
      </c>
      <c r="Q66" s="174"/>
      <c r="R66" s="173">
        <f>COUNTIFS(R5,"○",S5,"Ａ")+COUNTIFS(R7,"○",S7,"Ａ")+COUNTIFS(R13:R14,"○",S13:S14,"Ａ")+COUNTIFS(R20:R22,"○",S20:S22,"Ａ")+COUNTIFS(R26:R28,"○",S26:S28,"Ａ")</f>
        <v>6</v>
      </c>
      <c r="S66" s="175"/>
      <c r="T66" s="174"/>
      <c r="U66" s="173">
        <f>COUNTIFS(U5,"○",V5,"Ａ")+COUNTIFS(U7,"○",V7,"Ａ")+COUNTIFS(U13:U14,"○",V13:V14,"Ａ")+COUNTIFS(U20:U22,"○",V20:V22,"Ａ")+COUNTIFS(U26:U28,"○",V26:V28,"Ａ")</f>
        <v>8</v>
      </c>
      <c r="V66" s="174"/>
      <c r="W66" s="173">
        <f>COUNTIFS(W5,"○",X5,"Ａ")+COUNTIFS(W7,"○",X7,"Ａ")+COUNTIFS(W13:W14,"○",X13:X14,"Ａ")+COUNTIFS(W20:W22,"○",X20:X22,"Ａ")+COUNTIFS(W26:W28,"○",X26:X28,"Ａ")</f>
        <v>8</v>
      </c>
      <c r="X66" s="175"/>
      <c r="Y66" s="174"/>
      <c r="Z66" s="173">
        <f>COUNTIFS(Z5,"○",AA5,"Ａ")+COUNTIFS(Z7,"○",AA7,"Ａ")+COUNTIFS(Z13:Z14,"○",AA13:AA14,"Ａ")+COUNTIFS(Z20:Z22,"○",AA20:AA22,"Ａ")+COUNTIFS(Z26:Z28,"○",AA26:AA28,"Ａ")</f>
        <v>6</v>
      </c>
      <c r="AA66" s="174"/>
      <c r="AB66" s="173">
        <f>COUNTIFS(AB5,"○",AC5,"Ａ")+COUNTIFS(AB7,"○",AC7,"Ａ")+COUNTIFS(AB13:AB14,"○",AC13:AC14,"Ａ")+COUNTIFS(AB20:AB22,"○",AC20:AC22,"Ａ")+COUNTIFS(AB26:AB28,"○",AC26:AC28,"Ａ")</f>
        <v>6</v>
      </c>
      <c r="AC66" s="175"/>
      <c r="AD66" s="174"/>
      <c r="AE66" s="173">
        <f>COUNTIFS(AE5,"○",AF5,"Ａ")+COUNTIFS(AE7,"○",AF7,"Ａ")+COUNTIFS(AE13:AE14,"○",AF13:AF14,"Ａ")+COUNTIFS(AE20:AE22,"○",AF20:AF22,"Ａ")+COUNTIFS(AE26:AE28,"○",AF26:AF28,"Ａ")</f>
        <v>6</v>
      </c>
      <c r="AF66" s="174"/>
      <c r="AG66" s="173">
        <f>COUNTIFS(AG5,"○",AH5,"Ａ")+COUNTIFS(AG7,"○",AH7,"Ａ")+COUNTIFS(AG13:AG14,"○",AH13:AH14,"Ａ")+COUNTIFS(AG20:AG22,"○",AH20:AH22,"Ａ")+COUNTIFS(AG26:AG28,"○",AH26:AH28,"Ａ")</f>
        <v>6</v>
      </c>
      <c r="AH66" s="175"/>
      <c r="AI66" s="174"/>
      <c r="AJ66" s="173">
        <f>COUNTIFS(AJ5,"○",AK5,"Ａ")+COUNTIFS(AJ7,"○",AK7,"Ａ")+COUNTIFS(AJ13:AJ14,"○",AK13:AK14,"Ａ")+COUNTIFS(AJ20:AJ22,"○",AK20:AK22,"Ａ")+COUNTIFS(AJ26:AJ28,"○",AK26:AK28,"Ａ")</f>
        <v>5</v>
      </c>
      <c r="AK66" s="174"/>
      <c r="AL66" s="173">
        <f>COUNTIFS(AL5,"○",AM5,"Ａ")+COUNTIFS(AL7,"○",AM7,"Ａ")+COUNTIFS(AL13:AL14,"○",AM13:AM14,"Ａ")+COUNTIFS(AL20:AL22,"○",AM20:AM22,"Ａ")+COUNTIFS(AL26:AL28,"○",AM26:AM28,"Ａ")</f>
        <v>5</v>
      </c>
      <c r="AM66" s="175"/>
      <c r="AN66" s="174"/>
      <c r="AO66" s="173">
        <f>COUNTIFS(AO5,"○",AP5,"Ａ")+COUNTIFS(AO7,"○",AP7,"Ａ")+COUNTIFS(AO13:AO14,"○",AP13:AP14,"Ａ")+COUNTIFS(AO20:AO22,"○",AP20:AP22,"Ａ")+COUNTIFS(AO26:AO28,"○",AP26:AP28,"Ａ")</f>
        <v>8</v>
      </c>
      <c r="AP66" s="174"/>
      <c r="AQ66" s="173">
        <f>COUNTIFS(AQ5,"○",AR5,"Ａ")+COUNTIFS(AQ7,"○",AR7,"Ａ")+COUNTIFS(AQ13:AQ14,"○",AR13:AR14,"Ａ")+COUNTIFS(AQ20:AQ22,"○",AR20:AR22,"Ａ")+COUNTIFS(AQ26:AQ28,"○",AR26:AR28,"Ａ")</f>
        <v>8</v>
      </c>
      <c r="AR66" s="175"/>
      <c r="AS66" s="174"/>
      <c r="AT66" s="173">
        <f>COUNTIFS(AT5,"○",AU5,"Ａ")+COUNTIFS(AT7,"○",AU7,"Ａ")+COUNTIFS(AT13:AT14,"○",AU13:AU14,"Ａ")+COUNTIFS(AT20:AT22,"○",AU20:AU22,"Ａ")+COUNTIFS(AT26:AT28,"○",AU26:AU28,"Ａ")</f>
        <v>9</v>
      </c>
      <c r="AU66" s="174"/>
      <c r="AV66" s="173">
        <f>COUNTIFS(AV5,"○",AW5,"Ａ")+COUNTIFS(AV7,"○",AW7,"Ａ")+COUNTIFS(AV13:AV14,"○",AW13:AW14,"Ａ")+COUNTIFS(AV20:AV22,"○",AW20:AW22,"Ａ")+COUNTIFS(AV26:AV28,"○",AW26:AW28,"Ａ")</f>
        <v>9</v>
      </c>
      <c r="AW66" s="175"/>
      <c r="AX66" s="174"/>
      <c r="AY66" s="173">
        <f>COUNTIFS(AY5,"○",AZ5,"Ａ")+COUNTIFS(AY7,"○",AZ7,"Ａ")+COUNTIFS(AY13:AY14,"○",AZ13:AZ14,"Ａ")+COUNTIFS(AY20:AY22,"○",AZ20:AZ22,"Ａ")+COUNTIFS(AY26:AY28,"○",AZ26:AZ28,"Ａ")</f>
        <v>6</v>
      </c>
      <c r="AZ66" s="174"/>
      <c r="BA66" s="173">
        <f>COUNTIFS(BA5,"○",BB5,"Ａ")+COUNTIFS(BA7,"○",BB7,"Ａ")+COUNTIFS(BA13:BA14,"○",BB13:BB14,"Ａ")+COUNTIFS(BA20:BA22,"○",BB20:BB22,"Ａ")+COUNTIFS(BA26:BA28,"○",BB26:BB28,"Ａ")</f>
        <v>7</v>
      </c>
      <c r="BB66" s="175"/>
      <c r="BC66" s="174"/>
      <c r="BD66" s="173">
        <f>COUNTIFS(BD5,"○",BE5,"Ａ")+COUNTIFS(BD7,"○",BE7,"Ａ")+COUNTIFS(BD13:BD14,"○",BE13:BE14,"Ａ")+COUNTIFS(BD20:BD22,"○",BE20:BE22,"Ａ")+COUNTIFS(BD26:BD28,"○",BE26:BE28,"Ａ")</f>
        <v>6</v>
      </c>
      <c r="BE66" s="174"/>
      <c r="BF66" s="173">
        <f>COUNTIFS(BF5,"○",BG5,"Ａ")+COUNTIFS(BF7,"○",BG7,"Ａ")+COUNTIFS(BF13:BF14,"○",BG13:BG14,"Ａ")+COUNTIFS(BF20:BF22,"○",BG20:BG22,"Ａ")+COUNTIFS(BF26:BF28,"○",BG26:BG28,"Ａ")</f>
        <v>6</v>
      </c>
      <c r="BG66" s="175"/>
      <c r="BH66" s="174"/>
      <c r="BI66" s="173">
        <f>COUNTIFS(BI5,"○",BJ5,"Ａ")+COUNTIFS(BI7,"○",BJ7,"Ａ")+COUNTIFS(BI13:BI14,"○",BJ13:BJ14,"Ａ")+COUNTIFS(BI20:BI22,"○",BJ20:BJ22,"Ａ")+COUNTIFS(BI26:BI28,"○",BJ26:BJ28,"Ａ")</f>
        <v>6</v>
      </c>
      <c r="BJ66" s="174"/>
      <c r="BK66" s="173">
        <f>COUNTIFS(BK5,"○",BL5,"Ａ")+COUNTIFS(BK7,"○",BL7,"Ａ")+COUNTIFS(BK13:BK14,"○",BL13:BL14,"Ａ")+COUNTIFS(BK20:BK22,"○",BL20:BL22,"Ａ")+COUNTIFS(BK26:BK28,"○",BL26:BL28,"Ａ")</f>
        <v>6</v>
      </c>
      <c r="BL66" s="175"/>
      <c r="BM66" s="174"/>
      <c r="BN66" s="173">
        <f>COUNTIFS(BN5,"○",BO5,"Ａ")+COUNTIFS(BN7,"○",BO7,"Ａ")+COUNTIFS(BN13:BN14,"○",BO13:BO14,"Ａ")+COUNTIFS(BN20:BN22,"○",BO20:BO22,"Ａ")+COUNTIFS(BN26:BN28,"○",BO26:BO28,"Ａ")</f>
        <v>0</v>
      </c>
      <c r="BO66" s="174"/>
      <c r="BP66" s="173">
        <f>COUNTIFS(BP5,"○",BQ5,"Ａ")+COUNTIFS(BP7,"○",BQ7,"Ａ")+COUNTIFS(BP13:BP14,"○",BQ13:BQ14,"Ａ")+COUNTIFS(BP20:BP22,"○",BQ20:BQ22,"Ａ")+COUNTIFS(BP26:BP28,"○",BQ26:BQ28,"Ａ")</f>
        <v>0</v>
      </c>
      <c r="BQ66" s="175"/>
      <c r="BR66" s="174"/>
      <c r="BS66" s="173">
        <f>COUNTIFS(BS5,"○",BT5,"Ａ")+COUNTIFS(BS7,"○",BT7,"Ａ")+COUNTIFS(BS13:BS14,"○",BT13:BT14,"Ａ")+COUNTIFS(BS20:BS22,"○",BT20:BT22,"Ａ")+COUNTIFS(BS26:BS28,"○",BT26:BT28,"Ａ")</f>
        <v>0</v>
      </c>
      <c r="BT66" s="174"/>
      <c r="BU66" s="173">
        <f>COUNTIFS(BU5,"○",BV5,"Ａ")+COUNTIFS(BU7,"○",BV7,"Ａ")+COUNTIFS(BU13:BU14,"○",BV13:BV14,"Ａ")+COUNTIFS(BU20:BU22,"○",BV20:BV22,"Ａ")+COUNTIFS(BU26:BU28,"○",BV26:BV28,"Ａ")</f>
        <v>0</v>
      </c>
      <c r="BV66" s="175"/>
      <c r="BW66" s="174"/>
      <c r="BX66" s="173">
        <f>COUNTIFS(BX5,"○",BY5,"Ａ")+COUNTIFS(BX7,"○",BY7,"Ａ")+COUNTIFS(BX13:BX14,"○",BY13:BY14,"Ａ")+COUNTIFS(BX20:BX22,"○",BY20:BY22,"Ａ")+COUNTIFS(BX26:BX28,"○",BY26:BY28,"Ａ")</f>
        <v>0</v>
      </c>
      <c r="BY66" s="174"/>
      <c r="BZ66" s="173">
        <f>COUNTIFS(BZ5,"○",CA5,"Ａ")+COUNTIFS(BZ7,"○",CA7,"Ａ")+COUNTIFS(BZ13:BZ14,"○",CA13:CA14,"Ａ")+COUNTIFS(BZ20:BZ22,"○",CA20:CA22,"Ａ")+COUNTIFS(BZ26:BZ28,"○",CA26:CA28,"Ａ")</f>
        <v>0</v>
      </c>
      <c r="CA66" s="175"/>
      <c r="CB66" s="174"/>
      <c r="CC66" s="173">
        <f>COUNTIFS(CC5,"○",CD5,"Ａ")+COUNTIFS(CC7,"○",CD7,"Ａ")+COUNTIFS(CC13:CC14,"○",CD13:CD14,"Ａ")+COUNTIFS(CC20:CC22,"○",CD20:CD22,"Ａ")+COUNTIFS(CC26:CC28,"○",CD26:CD28,"Ａ")</f>
        <v>0</v>
      </c>
      <c r="CD66" s="174"/>
      <c r="CE66" s="173">
        <f>COUNTIFS(CE5,"○",CF5,"Ａ")+COUNTIFS(CE7,"○",CF7,"Ａ")+COUNTIFS(CE13:CE14,"○",CF13:CF14,"Ａ")+COUNTIFS(CE20:CE22,"○",CF20:CF22,"Ａ")+COUNTIFS(CE26:CE28,"○",CF26:CF28,"Ａ")</f>
        <v>0</v>
      </c>
      <c r="CF66" s="175"/>
      <c r="CG66" s="174"/>
      <c r="CH66" s="173">
        <f>COUNTIFS(CH5,"○",CI5,"Ａ")+COUNTIFS(CH7,"○",CI7,"Ａ")+COUNTIFS(CH13:CH14,"○",CI13:CI14,"Ａ")+COUNTIFS(CH20:CH22,"○",CI20:CI22,"Ａ")+COUNTIFS(CH26:CH28,"○",CI26:CI28,"Ａ")</f>
        <v>0</v>
      </c>
      <c r="CI66" s="174"/>
      <c r="CJ66" s="173">
        <f>COUNTIFS(CJ5,"○",CK5,"Ａ")+COUNTIFS(CJ7,"○",CK7,"Ａ")+COUNTIFS(CJ13:CJ14,"○",CK13:CK14,"Ａ")+COUNTIFS(CJ20:CJ22,"○",CK20:CK22,"Ａ")+COUNTIFS(CJ26:CJ28,"○",CK26:CK28,"Ａ")</f>
        <v>0</v>
      </c>
      <c r="CK66" s="175"/>
      <c r="CL66" s="174"/>
      <c r="CM66" s="173">
        <f>COUNTIFS(CM5,"○",CN5,"Ａ")+COUNTIFS(CM7,"○",CN7,"Ａ")+COUNTIFS(CM13:CM14,"○",CN13:CN14,"Ａ")+COUNTIFS(CM20:CM22,"○",CN20:CN22,"Ａ")+COUNTIFS(CM26:CM28,"○",CN26:CN28,"Ａ")</f>
        <v>0</v>
      </c>
      <c r="CN66" s="174"/>
      <c r="CO66" s="173">
        <f>COUNTIFS(CO5,"○",CP5,"Ａ")+COUNTIFS(CO7,"○",CP7,"Ａ")+COUNTIFS(CO13:CO14,"○",CP13:CP14,"Ａ")+COUNTIFS(CO20:CO22,"○",CP20:CP22,"Ａ")+COUNTIFS(CO26:CO28,"○",CP26:CP28,"Ａ")</f>
        <v>0</v>
      </c>
      <c r="CP66" s="175"/>
      <c r="CQ66" s="174"/>
      <c r="CR66" s="173">
        <f>COUNTIFS(CR5,"○",CS5,"Ａ")+COUNTIFS(CR7,"○",CS7,"Ａ")+COUNTIFS(CR13:CR14,"○",CS13:CS14,"Ａ")+COUNTIFS(CR20:CR22,"○",CS20:CS22,"Ａ")+COUNTIFS(CR26:CR28,"○",CS26:CS28,"Ａ")</f>
        <v>0</v>
      </c>
      <c r="CS66" s="174"/>
      <c r="CT66" s="173">
        <f>COUNTIFS(CT5,"○",CU5,"Ａ")+COUNTIFS(CT7,"○",CU7,"Ａ")+COUNTIFS(CT13:CT14,"○",CU13:CU14,"Ａ")+COUNTIFS(CT20:CT22,"○",CU20:CU22,"Ａ")+COUNTIFS(CT26:CT28,"○",CU26:CU28,"Ａ")</f>
        <v>0</v>
      </c>
      <c r="CU66" s="175"/>
      <c r="CV66" s="174"/>
      <c r="CW66" s="173">
        <f>COUNTIFS(CW5,"○",CX5,"Ａ")+COUNTIFS(CW7,"○",CX7,"Ａ")+COUNTIFS(CW13:CW14,"○",CX13:CX14,"Ａ")+COUNTIFS(CW20:CW22,"○",CX20:CX22,"Ａ")+COUNTIFS(CW26:CW28,"○",CX26:CX28,"Ａ")</f>
        <v>0</v>
      </c>
      <c r="CX66" s="174"/>
      <c r="CY66" s="173">
        <f>COUNTIFS(CY5,"○",CZ5,"Ａ")+COUNTIFS(CY7,"○",CZ7,"Ａ")+COUNTIFS(CY13:CY14,"○",CZ13:CZ14,"Ａ")+COUNTIFS(CY20:CY22,"○",CZ20:CZ22,"Ａ")+COUNTIFS(CY26:CY28,"○",CZ26:CZ28,"Ａ")</f>
        <v>0</v>
      </c>
      <c r="CZ66" s="175"/>
      <c r="DA66" s="174"/>
      <c r="DB66" s="173">
        <f>COUNTIFS(DB5,"○",DC5,"Ａ")+COUNTIFS(DB7,"○",DC7,"Ａ")+COUNTIFS(DB13:DB14,"○",DC13:DC14,"Ａ")+COUNTIFS(DB20:DB22,"○",DC20:DC22,"Ａ")+COUNTIFS(DB26:DB28,"○",DC26:DC28,"Ａ")</f>
        <v>0</v>
      </c>
      <c r="DC66" s="174"/>
      <c r="DD66" s="173">
        <f>COUNTIFS(DD5,"○",DE5,"Ａ")+COUNTIFS(DD7,"○",DE7,"Ａ")+COUNTIFS(DD13:DD14,"○",DE13:DE14,"Ａ")+COUNTIFS(DD20:DD22,"○",DE20:DE22,"Ａ")+COUNTIFS(DD26:DD28,"○",DE26:DE28,"Ａ")</f>
        <v>0</v>
      </c>
      <c r="DE66" s="175"/>
      <c r="DF66" s="174"/>
      <c r="DG66" s="173">
        <f>COUNTIFS(DG5,"○",DH5,"Ａ")+COUNTIFS(DG7,"○",DH7,"Ａ")+COUNTIFS(DG13:DG14,"○",DH13:DH14,"Ａ")+COUNTIFS(DG20:DG22,"○",DH20:DH22,"Ａ")+COUNTIFS(DG26:DG28,"○",DH26:DH28,"Ａ")</f>
        <v>0</v>
      </c>
      <c r="DH66" s="174"/>
      <c r="DI66" s="173">
        <f>COUNTIFS(DI5,"○",DJ5,"Ａ")+COUNTIFS(DI7,"○",DJ7,"Ａ")+COUNTIFS(DI13:DI14,"○",DJ13:DJ14,"Ａ")+COUNTIFS(DI20:DI22,"○",DJ20:DJ22,"Ａ")+COUNTIFS(DI26:DI28,"○",DJ26:DJ28,"Ａ")</f>
        <v>0</v>
      </c>
      <c r="DJ66" s="175"/>
      <c r="DK66" s="174"/>
      <c r="DL66" s="173">
        <f>COUNTIFS(DL5,"○",DM5,"Ａ")+COUNTIFS(DL7,"○",DM7,"Ａ")+COUNTIFS(DL13:DL14,"○",DM13:DM14,"Ａ")+COUNTIFS(DL20:DL22,"○",DM20:DM22,"Ａ")+COUNTIFS(DL26:DL28,"○",DM26:DM28,"Ａ")</f>
        <v>0</v>
      </c>
      <c r="DM66" s="174"/>
      <c r="DN66" s="173">
        <f>COUNTIFS(DN5,"○",DO5,"Ａ")+COUNTIFS(DN7,"○",DO7,"Ａ")+COUNTIFS(DN13:DN14,"○",DO13:DO14,"Ａ")+COUNTIFS(DN20:DN22,"○",DO20:DO22,"Ａ")+COUNTIFS(DN26:DN28,"○",DO26:DO28,"Ａ")</f>
        <v>0</v>
      </c>
      <c r="DO66" s="175"/>
      <c r="DP66" s="174"/>
    </row>
    <row r="67" spans="1:125" customFormat="1" ht="15.75" customHeight="1" x14ac:dyDescent="0.2"/>
    <row r="68" spans="1:125" ht="15.75" customHeight="1" x14ac:dyDescent="0.2">
      <c r="C68" s="80"/>
    </row>
    <row r="77" spans="1:125" x14ac:dyDescent="0.2">
      <c r="A77" s="82"/>
      <c r="B77" s="83"/>
    </row>
    <row r="78" spans="1:125" x14ac:dyDescent="0.2">
      <c r="A78" s="82"/>
      <c r="B78" s="83"/>
      <c r="C78" s="80"/>
    </row>
    <row r="79" spans="1:125" s="36" customFormat="1" x14ac:dyDescent="0.2">
      <c r="A79" s="82"/>
      <c r="B79" s="83"/>
      <c r="C79" s="80"/>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c r="DS79"/>
      <c r="DT79" s="18"/>
      <c r="DU79" s="18"/>
    </row>
    <row r="80" spans="1:125" s="36" customFormat="1" x14ac:dyDescent="0.2">
      <c r="A80" s="82"/>
      <c r="B80" s="83"/>
      <c r="C80" s="80"/>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c r="DS80"/>
      <c r="DT80" s="18"/>
      <c r="DU80" s="18"/>
    </row>
  </sheetData>
  <mergeCells count="1477">
    <mergeCell ref="CR66:CS66"/>
    <mergeCell ref="CT66:CV66"/>
    <mergeCell ref="CW66:CX66"/>
    <mergeCell ref="CY66:DA66"/>
    <mergeCell ref="DB66:DC66"/>
    <mergeCell ref="DD66:DF66"/>
    <mergeCell ref="DG66:DH66"/>
    <mergeCell ref="DI66:DK66"/>
    <mergeCell ref="BF66:BH66"/>
    <mergeCell ref="BI66:BJ66"/>
    <mergeCell ref="BK66:BM66"/>
    <mergeCell ref="BN66:BO66"/>
    <mergeCell ref="BP66:BR66"/>
    <mergeCell ref="BS66:BT66"/>
    <mergeCell ref="BU66:BW66"/>
    <mergeCell ref="BX66:BY66"/>
    <mergeCell ref="BZ66:CB66"/>
    <mergeCell ref="CC66:CD66"/>
    <mergeCell ref="CE66:CG66"/>
    <mergeCell ref="CH66:CI66"/>
    <mergeCell ref="DN65:DP65"/>
    <mergeCell ref="U66:V66"/>
    <mergeCell ref="W66:Y66"/>
    <mergeCell ref="Z66:AA66"/>
    <mergeCell ref="AB66:AD66"/>
    <mergeCell ref="AE66:AF66"/>
    <mergeCell ref="AG66:AI66"/>
    <mergeCell ref="AJ66:AK66"/>
    <mergeCell ref="AL66:AN66"/>
    <mergeCell ref="AO66:AP66"/>
    <mergeCell ref="AQ66:AS66"/>
    <mergeCell ref="AT66:AU66"/>
    <mergeCell ref="AV66:AX66"/>
    <mergeCell ref="AY66:AZ66"/>
    <mergeCell ref="BA66:BC66"/>
    <mergeCell ref="BD66:BE66"/>
    <mergeCell ref="BZ65:CB65"/>
    <mergeCell ref="CC65:CD65"/>
    <mergeCell ref="CE65:CG65"/>
    <mergeCell ref="CH65:CI65"/>
    <mergeCell ref="CJ65:CL65"/>
    <mergeCell ref="CM65:CN65"/>
    <mergeCell ref="CO65:CQ65"/>
    <mergeCell ref="CR65:CS65"/>
    <mergeCell ref="CT65:CV65"/>
    <mergeCell ref="CW65:CX65"/>
    <mergeCell ref="CY65:DA65"/>
    <mergeCell ref="DL66:DM66"/>
    <mergeCell ref="DN66:DP66"/>
    <mergeCell ref="CJ66:CL66"/>
    <mergeCell ref="CM66:CN66"/>
    <mergeCell ref="CO66:CQ66"/>
    <mergeCell ref="BS65:BT65"/>
    <mergeCell ref="BU65:BW65"/>
    <mergeCell ref="BX65:BY65"/>
    <mergeCell ref="CR64:CS64"/>
    <mergeCell ref="CT64:CV64"/>
    <mergeCell ref="CW64:CX64"/>
    <mergeCell ref="CY64:DA64"/>
    <mergeCell ref="DB64:DC64"/>
    <mergeCell ref="DB65:DC65"/>
    <mergeCell ref="DD65:DF65"/>
    <mergeCell ref="DG65:DH65"/>
    <mergeCell ref="DI65:DK65"/>
    <mergeCell ref="DL65:DM65"/>
    <mergeCell ref="DD64:DF64"/>
    <mergeCell ref="DG64:DH64"/>
    <mergeCell ref="DI64:DK64"/>
    <mergeCell ref="DL64:DM64"/>
    <mergeCell ref="DN64:DP64"/>
    <mergeCell ref="U65:V65"/>
    <mergeCell ref="W65:Y65"/>
    <mergeCell ref="Z65:AA65"/>
    <mergeCell ref="AB65:AD65"/>
    <mergeCell ref="AE65:AF65"/>
    <mergeCell ref="AG65:AI65"/>
    <mergeCell ref="AJ65:AK65"/>
    <mergeCell ref="AL65:AN65"/>
    <mergeCell ref="AO65:AP65"/>
    <mergeCell ref="AQ65:AS65"/>
    <mergeCell ref="AT65:AU65"/>
    <mergeCell ref="BP64:BR64"/>
    <mergeCell ref="BS64:BT64"/>
    <mergeCell ref="BU64:BW64"/>
    <mergeCell ref="BX64:BY64"/>
    <mergeCell ref="BZ64:CB64"/>
    <mergeCell ref="CC64:CD64"/>
    <mergeCell ref="CE64:CG64"/>
    <mergeCell ref="CH64:CI64"/>
    <mergeCell ref="CJ64:CL64"/>
    <mergeCell ref="CM64:CN64"/>
    <mergeCell ref="CO64:CQ64"/>
    <mergeCell ref="AV65:AX65"/>
    <mergeCell ref="AY65:AZ65"/>
    <mergeCell ref="BA65:BC65"/>
    <mergeCell ref="BD65:BE65"/>
    <mergeCell ref="BF65:BH65"/>
    <mergeCell ref="BI65:BJ65"/>
    <mergeCell ref="BK65:BM65"/>
    <mergeCell ref="BN65:BO65"/>
    <mergeCell ref="BP65:BR65"/>
    <mergeCell ref="DI63:DK63"/>
    <mergeCell ref="DL63:DM63"/>
    <mergeCell ref="DN63:DP63"/>
    <mergeCell ref="U64:V64"/>
    <mergeCell ref="W64:Y64"/>
    <mergeCell ref="Z64:AA64"/>
    <mergeCell ref="AB64:AD64"/>
    <mergeCell ref="AE64:AF64"/>
    <mergeCell ref="AG64:AI64"/>
    <mergeCell ref="AJ64:AK64"/>
    <mergeCell ref="AL64:AN64"/>
    <mergeCell ref="AO64:AP64"/>
    <mergeCell ref="AQ64:AS64"/>
    <mergeCell ref="AT64:AU64"/>
    <mergeCell ref="AV64:AX64"/>
    <mergeCell ref="AY64:AZ64"/>
    <mergeCell ref="BA64:BC64"/>
    <mergeCell ref="BD64:BE64"/>
    <mergeCell ref="BF64:BH64"/>
    <mergeCell ref="BI64:BJ64"/>
    <mergeCell ref="BK64:BM64"/>
    <mergeCell ref="BN64:BO64"/>
    <mergeCell ref="CH63:CI63"/>
    <mergeCell ref="CJ63:CL63"/>
    <mergeCell ref="CM63:CN63"/>
    <mergeCell ref="CO63:CQ63"/>
    <mergeCell ref="CR63:CS63"/>
    <mergeCell ref="CT63:CV63"/>
    <mergeCell ref="CW63:CX63"/>
    <mergeCell ref="CY63:DA63"/>
    <mergeCell ref="DB63:DC63"/>
    <mergeCell ref="DD63:DF63"/>
    <mergeCell ref="DG63:DH63"/>
    <mergeCell ref="BF63:BH63"/>
    <mergeCell ref="BI63:BJ63"/>
    <mergeCell ref="BK63:BM63"/>
    <mergeCell ref="BN63:BO63"/>
    <mergeCell ref="BP63:BR63"/>
    <mergeCell ref="BS63:BT63"/>
    <mergeCell ref="BU63:BW63"/>
    <mergeCell ref="BX63:BY63"/>
    <mergeCell ref="BZ63:CB63"/>
    <mergeCell ref="CC63:CD63"/>
    <mergeCell ref="CE63:CG63"/>
    <mergeCell ref="AB63:AD63"/>
    <mergeCell ref="AE63:AF63"/>
    <mergeCell ref="AG63:AI63"/>
    <mergeCell ref="AJ63:AK63"/>
    <mergeCell ref="AL63:AN63"/>
    <mergeCell ref="AO63:AP63"/>
    <mergeCell ref="AQ63:AS63"/>
    <mergeCell ref="AT63:AU63"/>
    <mergeCell ref="AV63:AX63"/>
    <mergeCell ref="AY63:AZ63"/>
    <mergeCell ref="BA63:BC63"/>
    <mergeCell ref="BD63:BE63"/>
    <mergeCell ref="P63:Q63"/>
    <mergeCell ref="R63:T63"/>
    <mergeCell ref="P64:Q64"/>
    <mergeCell ref="R64:T64"/>
    <mergeCell ref="P65:Q65"/>
    <mergeCell ref="R65:T65"/>
    <mergeCell ref="P66:Q66"/>
    <mergeCell ref="R66:T66"/>
    <mergeCell ref="U63:V63"/>
    <mergeCell ref="W63:Y63"/>
    <mergeCell ref="Z63:AA63"/>
    <mergeCell ref="F63:G63"/>
    <mergeCell ref="H63:J63"/>
    <mergeCell ref="F64:G64"/>
    <mergeCell ref="F66:G66"/>
    <mergeCell ref="F65:G65"/>
    <mergeCell ref="H64:J64"/>
    <mergeCell ref="H66:J66"/>
    <mergeCell ref="H65:J65"/>
    <mergeCell ref="K63:L63"/>
    <mergeCell ref="M63:O63"/>
    <mergeCell ref="K64:L64"/>
    <mergeCell ref="M64:O64"/>
    <mergeCell ref="K66:L66"/>
    <mergeCell ref="M66:O66"/>
    <mergeCell ref="K65:L65"/>
    <mergeCell ref="M65:O65"/>
    <mergeCell ref="AO2:AS2"/>
    <mergeCell ref="AT2:AX2"/>
    <mergeCell ref="A2:B4"/>
    <mergeCell ref="C2:C4"/>
    <mergeCell ref="D2:E4"/>
    <mergeCell ref="F2:J2"/>
    <mergeCell ref="K2:O2"/>
    <mergeCell ref="P2:T2"/>
    <mergeCell ref="AE3:AF3"/>
    <mergeCell ref="AG3:AI3"/>
    <mergeCell ref="AJ3:AK3"/>
    <mergeCell ref="AL3:AN3"/>
    <mergeCell ref="U3:V3"/>
    <mergeCell ref="W3:Y3"/>
    <mergeCell ref="Z3:AA3"/>
    <mergeCell ref="AB3:AD3"/>
    <mergeCell ref="BF3:BH3"/>
    <mergeCell ref="AQ3:AS3"/>
    <mergeCell ref="AT3:AU3"/>
    <mergeCell ref="AV3:AX3"/>
    <mergeCell ref="DG2:DK2"/>
    <mergeCell ref="F3:G3"/>
    <mergeCell ref="H3:J3"/>
    <mergeCell ref="K3:L3"/>
    <mergeCell ref="M3:O3"/>
    <mergeCell ref="P3:Q3"/>
    <mergeCell ref="R3:T3"/>
    <mergeCell ref="CC2:CG2"/>
    <mergeCell ref="CH2:CL2"/>
    <mergeCell ref="CM2:CQ2"/>
    <mergeCell ref="CR2:CV2"/>
    <mergeCell ref="CW2:DA2"/>
    <mergeCell ref="DB2:DF2"/>
    <mergeCell ref="AY2:BC2"/>
    <mergeCell ref="BD2:BH2"/>
    <mergeCell ref="BI2:BM2"/>
    <mergeCell ref="BN2:BR2"/>
    <mergeCell ref="BK3:BM3"/>
    <mergeCell ref="BN3:BO3"/>
    <mergeCell ref="BP3:BR3"/>
    <mergeCell ref="AY3:AZ3"/>
    <mergeCell ref="BA3:BC3"/>
    <mergeCell ref="BD3:BE3"/>
    <mergeCell ref="AO3:AP3"/>
    <mergeCell ref="DG3:DH3"/>
    <mergeCell ref="DI3:DK3"/>
    <mergeCell ref="BS2:BW2"/>
    <mergeCell ref="BX2:CB2"/>
    <mergeCell ref="U2:Y2"/>
    <mergeCell ref="Z2:AD2"/>
    <mergeCell ref="AE2:AI2"/>
    <mergeCell ref="AJ2:AN2"/>
    <mergeCell ref="A5:A10"/>
    <mergeCell ref="B5:B10"/>
    <mergeCell ref="C5:C10"/>
    <mergeCell ref="D5:D9"/>
    <mergeCell ref="CW3:CX3"/>
    <mergeCell ref="CY3:DA3"/>
    <mergeCell ref="DB3:DC3"/>
    <mergeCell ref="DD3:DF3"/>
    <mergeCell ref="CM3:CN3"/>
    <mergeCell ref="CO3:CQ3"/>
    <mergeCell ref="CR3:CS3"/>
    <mergeCell ref="CT3:CV3"/>
    <mergeCell ref="CC3:CD3"/>
    <mergeCell ref="CE3:CG3"/>
    <mergeCell ref="CH3:CI3"/>
    <mergeCell ref="CJ3:CL3"/>
    <mergeCell ref="BS3:BT3"/>
    <mergeCell ref="BU3:BW3"/>
    <mergeCell ref="BX3:BY3"/>
    <mergeCell ref="BZ3:CB3"/>
    <mergeCell ref="BI3:BJ3"/>
    <mergeCell ref="D31:D32"/>
    <mergeCell ref="D33:D34"/>
    <mergeCell ref="D35:E35"/>
    <mergeCell ref="F35:G35"/>
    <mergeCell ref="H35:I35"/>
    <mergeCell ref="A20:A34"/>
    <mergeCell ref="B20:B25"/>
    <mergeCell ref="C20:C25"/>
    <mergeCell ref="D20:D22"/>
    <mergeCell ref="D23:D25"/>
    <mergeCell ref="B26:B34"/>
    <mergeCell ref="C26:C30"/>
    <mergeCell ref="D26:D28"/>
    <mergeCell ref="D29:D30"/>
    <mergeCell ref="C31:C34"/>
    <mergeCell ref="A11:A19"/>
    <mergeCell ref="B11:B12"/>
    <mergeCell ref="C11:C12"/>
    <mergeCell ref="B13:B19"/>
    <mergeCell ref="C13:C16"/>
    <mergeCell ref="D13:D15"/>
    <mergeCell ref="C17:C19"/>
    <mergeCell ref="D17:D18"/>
    <mergeCell ref="AE35:AF35"/>
    <mergeCell ref="AG35:AH35"/>
    <mergeCell ref="AJ35:AK35"/>
    <mergeCell ref="AL35:AM35"/>
    <mergeCell ref="U35:V35"/>
    <mergeCell ref="W35:X35"/>
    <mergeCell ref="Z35:AA35"/>
    <mergeCell ref="AB35:AC35"/>
    <mergeCell ref="K35:L35"/>
    <mergeCell ref="M35:N35"/>
    <mergeCell ref="P35:Q35"/>
    <mergeCell ref="R35:S35"/>
    <mergeCell ref="BZ35:CA35"/>
    <mergeCell ref="BI35:BJ35"/>
    <mergeCell ref="BK35:BL35"/>
    <mergeCell ref="BN35:BO35"/>
    <mergeCell ref="BP35:BQ35"/>
    <mergeCell ref="AY35:AZ35"/>
    <mergeCell ref="BA35:BB35"/>
    <mergeCell ref="BD35:BE35"/>
    <mergeCell ref="BF35:BG35"/>
    <mergeCell ref="AO35:AP35"/>
    <mergeCell ref="AQ35:AR35"/>
    <mergeCell ref="AT35:AU35"/>
    <mergeCell ref="AV35:AW35"/>
    <mergeCell ref="DG35:DH35"/>
    <mergeCell ref="DI35:DJ35"/>
    <mergeCell ref="A36:A38"/>
    <mergeCell ref="D36:E36"/>
    <mergeCell ref="F36:G36"/>
    <mergeCell ref="H36:I36"/>
    <mergeCell ref="K36:L36"/>
    <mergeCell ref="CW35:CX35"/>
    <mergeCell ref="CY35:CZ35"/>
    <mergeCell ref="DB35:DC35"/>
    <mergeCell ref="DD35:DE35"/>
    <mergeCell ref="CM35:CN35"/>
    <mergeCell ref="CO35:CP35"/>
    <mergeCell ref="CR35:CS35"/>
    <mergeCell ref="CT35:CU35"/>
    <mergeCell ref="CC35:CD35"/>
    <mergeCell ref="CE35:CF35"/>
    <mergeCell ref="CH35:CI35"/>
    <mergeCell ref="CJ35:CK35"/>
    <mergeCell ref="BS35:BT35"/>
    <mergeCell ref="BU35:BV35"/>
    <mergeCell ref="BX35:BY35"/>
    <mergeCell ref="AG36:AH36"/>
    <mergeCell ref="AJ36:AK36"/>
    <mergeCell ref="AL36:AM36"/>
    <mergeCell ref="AO36:AP36"/>
    <mergeCell ref="W36:X36"/>
    <mergeCell ref="Z36:AA36"/>
    <mergeCell ref="AB36:AC36"/>
    <mergeCell ref="AE36:AF36"/>
    <mergeCell ref="M36:N36"/>
    <mergeCell ref="P36:Q36"/>
    <mergeCell ref="R36:S36"/>
    <mergeCell ref="U36:V36"/>
    <mergeCell ref="CC36:CD36"/>
    <mergeCell ref="BK36:BL36"/>
    <mergeCell ref="BN36:BO36"/>
    <mergeCell ref="BP36:BQ36"/>
    <mergeCell ref="BS36:BT36"/>
    <mergeCell ref="BA36:BB36"/>
    <mergeCell ref="BD36:BE36"/>
    <mergeCell ref="BF36:BG36"/>
    <mergeCell ref="BI36:BJ36"/>
    <mergeCell ref="AQ36:AR36"/>
    <mergeCell ref="AT36:AU36"/>
    <mergeCell ref="AV36:AW36"/>
    <mergeCell ref="AY36:AZ36"/>
    <mergeCell ref="DI36:DJ36"/>
    <mergeCell ref="B37:B38"/>
    <mergeCell ref="D37:E37"/>
    <mergeCell ref="F37:G37"/>
    <mergeCell ref="H37:I37"/>
    <mergeCell ref="K37:L37"/>
    <mergeCell ref="M37:N37"/>
    <mergeCell ref="P37:Q37"/>
    <mergeCell ref="CY36:CZ36"/>
    <mergeCell ref="DB36:DC36"/>
    <mergeCell ref="DD36:DE36"/>
    <mergeCell ref="DG36:DH36"/>
    <mergeCell ref="CO36:CP36"/>
    <mergeCell ref="CR36:CS36"/>
    <mergeCell ref="CT36:CU36"/>
    <mergeCell ref="CW36:CX36"/>
    <mergeCell ref="CE36:CF36"/>
    <mergeCell ref="CH36:CI36"/>
    <mergeCell ref="CJ36:CK36"/>
    <mergeCell ref="CM36:CN36"/>
    <mergeCell ref="BU36:BV36"/>
    <mergeCell ref="BX36:BY36"/>
    <mergeCell ref="BZ36:CA36"/>
    <mergeCell ref="AL37:AM37"/>
    <mergeCell ref="AO37:AP37"/>
    <mergeCell ref="AQ37:AR37"/>
    <mergeCell ref="AT37:AU37"/>
    <mergeCell ref="AB37:AC37"/>
    <mergeCell ref="AE37:AF37"/>
    <mergeCell ref="AG37:AH37"/>
    <mergeCell ref="AJ37:AK37"/>
    <mergeCell ref="R37:S37"/>
    <mergeCell ref="U37:V37"/>
    <mergeCell ref="W37:X37"/>
    <mergeCell ref="Z37:AA37"/>
    <mergeCell ref="CE37:CF37"/>
    <mergeCell ref="CH37:CI37"/>
    <mergeCell ref="BP37:BQ37"/>
    <mergeCell ref="BS37:BT37"/>
    <mergeCell ref="BU37:BV37"/>
    <mergeCell ref="BX37:BY37"/>
    <mergeCell ref="BF37:BG37"/>
    <mergeCell ref="BI37:BJ37"/>
    <mergeCell ref="BK37:BL37"/>
    <mergeCell ref="BN37:BO37"/>
    <mergeCell ref="AV37:AW37"/>
    <mergeCell ref="AY37:AZ37"/>
    <mergeCell ref="BA37:BB37"/>
    <mergeCell ref="BD37:BE37"/>
    <mergeCell ref="M38:N38"/>
    <mergeCell ref="P38:Q38"/>
    <mergeCell ref="R38:S38"/>
    <mergeCell ref="U38:V38"/>
    <mergeCell ref="DD37:DE37"/>
    <mergeCell ref="DG37:DH37"/>
    <mergeCell ref="DI37:DJ37"/>
    <mergeCell ref="D38:E38"/>
    <mergeCell ref="F38:G38"/>
    <mergeCell ref="H38:I38"/>
    <mergeCell ref="K38:L38"/>
    <mergeCell ref="CT37:CU37"/>
    <mergeCell ref="CW37:CX37"/>
    <mergeCell ref="CY37:CZ37"/>
    <mergeCell ref="DB37:DC37"/>
    <mergeCell ref="CJ37:CK37"/>
    <mergeCell ref="CM37:CN37"/>
    <mergeCell ref="CO37:CP37"/>
    <mergeCell ref="CR37:CS37"/>
    <mergeCell ref="BZ37:CA37"/>
    <mergeCell ref="CC37:CD37"/>
    <mergeCell ref="AQ38:AR38"/>
    <mergeCell ref="AT38:AU38"/>
    <mergeCell ref="AV38:AW38"/>
    <mergeCell ref="AY38:AZ38"/>
    <mergeCell ref="AG38:AH38"/>
    <mergeCell ref="AJ38:AK38"/>
    <mergeCell ref="AL38:AM38"/>
    <mergeCell ref="AO38:AP38"/>
    <mergeCell ref="W38:X38"/>
    <mergeCell ref="Z38:AA38"/>
    <mergeCell ref="AB38:AC38"/>
    <mergeCell ref="AE38:AF38"/>
    <mergeCell ref="CJ38:CK38"/>
    <mergeCell ref="CM38:CN38"/>
    <mergeCell ref="BU38:BV38"/>
    <mergeCell ref="BX38:BY38"/>
    <mergeCell ref="BZ38:CA38"/>
    <mergeCell ref="CC38:CD38"/>
    <mergeCell ref="BK38:BL38"/>
    <mergeCell ref="BN38:BO38"/>
    <mergeCell ref="BP38:BQ38"/>
    <mergeCell ref="BS38:BT38"/>
    <mergeCell ref="BA38:BB38"/>
    <mergeCell ref="BD38:BE38"/>
    <mergeCell ref="BF38:BG38"/>
    <mergeCell ref="BI38:BJ38"/>
    <mergeCell ref="P39:Q39"/>
    <mergeCell ref="R39:S39"/>
    <mergeCell ref="U39:V39"/>
    <mergeCell ref="W39:X39"/>
    <mergeCell ref="CE39:CF39"/>
    <mergeCell ref="BN39:BO39"/>
    <mergeCell ref="BP39:BQ39"/>
    <mergeCell ref="BS39:BT39"/>
    <mergeCell ref="BU39:BV39"/>
    <mergeCell ref="BD39:BE39"/>
    <mergeCell ref="BF39:BG39"/>
    <mergeCell ref="BI39:BJ39"/>
    <mergeCell ref="BK39:BL39"/>
    <mergeCell ref="DI38:DJ38"/>
    <mergeCell ref="A39:A41"/>
    <mergeCell ref="D39:E39"/>
    <mergeCell ref="F39:G39"/>
    <mergeCell ref="H39:I39"/>
    <mergeCell ref="K39:L39"/>
    <mergeCell ref="M39:N39"/>
    <mergeCell ref="CY38:CZ38"/>
    <mergeCell ref="DB38:DC38"/>
    <mergeCell ref="DD38:DE38"/>
    <mergeCell ref="DG38:DH38"/>
    <mergeCell ref="CO38:CP38"/>
    <mergeCell ref="CR38:CS38"/>
    <mergeCell ref="CT38:CU38"/>
    <mergeCell ref="CW38:CX38"/>
    <mergeCell ref="CE38:CF38"/>
    <mergeCell ref="CH38:CI38"/>
    <mergeCell ref="AT39:AU39"/>
    <mergeCell ref="AV39:AW39"/>
    <mergeCell ref="AY39:AZ39"/>
    <mergeCell ref="BA39:BB39"/>
    <mergeCell ref="AJ39:AK39"/>
    <mergeCell ref="AL39:AM39"/>
    <mergeCell ref="AO39:AP39"/>
    <mergeCell ref="AQ39:AR39"/>
    <mergeCell ref="Z39:AA39"/>
    <mergeCell ref="AB39:AC39"/>
    <mergeCell ref="AE39:AF39"/>
    <mergeCell ref="AG39:AH39"/>
    <mergeCell ref="BX39:BY39"/>
    <mergeCell ref="BZ39:CA39"/>
    <mergeCell ref="CC39:CD39"/>
    <mergeCell ref="DB39:DC39"/>
    <mergeCell ref="DD39:DE39"/>
    <mergeCell ref="DG39:DH39"/>
    <mergeCell ref="DI39:DJ39"/>
    <mergeCell ref="CR39:CS39"/>
    <mergeCell ref="CT39:CU39"/>
    <mergeCell ref="CW39:CX39"/>
    <mergeCell ref="CY39:CZ39"/>
    <mergeCell ref="CH39:CI39"/>
    <mergeCell ref="CJ39:CK39"/>
    <mergeCell ref="CM39:CN39"/>
    <mergeCell ref="CO39:CP39"/>
    <mergeCell ref="W40:X40"/>
    <mergeCell ref="Z40:AA40"/>
    <mergeCell ref="AB40:AC40"/>
    <mergeCell ref="AE40:AF40"/>
    <mergeCell ref="M40:N40"/>
    <mergeCell ref="P40:Q40"/>
    <mergeCell ref="R40:S40"/>
    <mergeCell ref="U40:V40"/>
    <mergeCell ref="CE40:CF40"/>
    <mergeCell ref="CH40:CI40"/>
    <mergeCell ref="CJ40:CK40"/>
    <mergeCell ref="CM40:CN40"/>
    <mergeCell ref="BU40:BV40"/>
    <mergeCell ref="BX40:BY40"/>
    <mergeCell ref="BZ40:CA40"/>
    <mergeCell ref="CC40:CD40"/>
    <mergeCell ref="BK40:BL40"/>
    <mergeCell ref="BN40:BO40"/>
    <mergeCell ref="BP40:BQ40"/>
    <mergeCell ref="BS40:BT40"/>
    <mergeCell ref="B40:B41"/>
    <mergeCell ref="D40:E40"/>
    <mergeCell ref="F40:G40"/>
    <mergeCell ref="H40:I40"/>
    <mergeCell ref="K40:L40"/>
    <mergeCell ref="AB41:AC41"/>
    <mergeCell ref="AE41:AF41"/>
    <mergeCell ref="BA40:BB40"/>
    <mergeCell ref="BD40:BE40"/>
    <mergeCell ref="BF40:BG40"/>
    <mergeCell ref="BI40:BJ40"/>
    <mergeCell ref="AQ40:AR40"/>
    <mergeCell ref="AT40:AU40"/>
    <mergeCell ref="AV40:AW40"/>
    <mergeCell ref="AY40:AZ40"/>
    <mergeCell ref="AG40:AH40"/>
    <mergeCell ref="AJ40:AK40"/>
    <mergeCell ref="AL40:AM40"/>
    <mergeCell ref="AO40:AP40"/>
    <mergeCell ref="AG41:AH41"/>
    <mergeCell ref="AJ41:AK41"/>
    <mergeCell ref="R41:S41"/>
    <mergeCell ref="U41:V41"/>
    <mergeCell ref="W41:X41"/>
    <mergeCell ref="Z41:AA41"/>
    <mergeCell ref="DI40:DJ40"/>
    <mergeCell ref="D41:E41"/>
    <mergeCell ref="F41:G41"/>
    <mergeCell ref="H41:I41"/>
    <mergeCell ref="K41:L41"/>
    <mergeCell ref="M41:N41"/>
    <mergeCell ref="P41:Q41"/>
    <mergeCell ref="CY40:CZ40"/>
    <mergeCell ref="DB40:DC40"/>
    <mergeCell ref="DD40:DE40"/>
    <mergeCell ref="DG40:DH40"/>
    <mergeCell ref="CO40:CP40"/>
    <mergeCell ref="CR40:CS40"/>
    <mergeCell ref="CT40:CU40"/>
    <mergeCell ref="CW40:CX40"/>
    <mergeCell ref="A42:E42"/>
    <mergeCell ref="F42:G42"/>
    <mergeCell ref="H42:I42"/>
    <mergeCell ref="K42:L42"/>
    <mergeCell ref="CT41:CU41"/>
    <mergeCell ref="CW41:CX41"/>
    <mergeCell ref="CY41:CZ41"/>
    <mergeCell ref="DB41:DC41"/>
    <mergeCell ref="CJ41:CK41"/>
    <mergeCell ref="CM41:CN41"/>
    <mergeCell ref="CO41:CP41"/>
    <mergeCell ref="CR41:CS41"/>
    <mergeCell ref="BZ41:CA41"/>
    <mergeCell ref="CC41:CD41"/>
    <mergeCell ref="CE41:CF41"/>
    <mergeCell ref="CH41:CI41"/>
    <mergeCell ref="BP41:BQ41"/>
    <mergeCell ref="BS41:BT41"/>
    <mergeCell ref="BU41:BV41"/>
    <mergeCell ref="BX41:BY41"/>
    <mergeCell ref="BF41:BG41"/>
    <mergeCell ref="BI41:BJ41"/>
    <mergeCell ref="W42:X42"/>
    <mergeCell ref="Z42:AA42"/>
    <mergeCell ref="AB42:AC42"/>
    <mergeCell ref="AE42:AF42"/>
    <mergeCell ref="M42:N42"/>
    <mergeCell ref="P42:Q42"/>
    <mergeCell ref="R42:S42"/>
    <mergeCell ref="U42:V42"/>
    <mergeCell ref="DD41:DE41"/>
    <mergeCell ref="DG41:DH41"/>
    <mergeCell ref="DI41:DJ41"/>
    <mergeCell ref="BK41:BL41"/>
    <mergeCell ref="BN41:BO41"/>
    <mergeCell ref="AV41:AW41"/>
    <mergeCell ref="AY41:AZ41"/>
    <mergeCell ref="BA41:BB41"/>
    <mergeCell ref="BD41:BE41"/>
    <mergeCell ref="AL41:AM41"/>
    <mergeCell ref="AO41:AP41"/>
    <mergeCell ref="AQ41:AR41"/>
    <mergeCell ref="AT41:AU41"/>
    <mergeCell ref="BA42:BB42"/>
    <mergeCell ref="BD42:BE42"/>
    <mergeCell ref="BF42:BG42"/>
    <mergeCell ref="BI42:BJ42"/>
    <mergeCell ref="AQ42:AR42"/>
    <mergeCell ref="AT42:AU42"/>
    <mergeCell ref="AV42:AW42"/>
    <mergeCell ref="AY42:AZ42"/>
    <mergeCell ref="AG42:AH42"/>
    <mergeCell ref="AJ42:AK42"/>
    <mergeCell ref="AL42:AM42"/>
    <mergeCell ref="AO42:AP42"/>
    <mergeCell ref="CT42:CU42"/>
    <mergeCell ref="CW42:CX42"/>
    <mergeCell ref="CE42:CF42"/>
    <mergeCell ref="CH42:CI42"/>
    <mergeCell ref="CJ42:CK42"/>
    <mergeCell ref="CM42:CN42"/>
    <mergeCell ref="BU42:BV42"/>
    <mergeCell ref="BX42:BY42"/>
    <mergeCell ref="BZ42:CA42"/>
    <mergeCell ref="CC42:CD42"/>
    <mergeCell ref="BK42:BL42"/>
    <mergeCell ref="BN42:BO42"/>
    <mergeCell ref="BP42:BQ42"/>
    <mergeCell ref="BS42:BT42"/>
    <mergeCell ref="AB43:AC43"/>
    <mergeCell ref="AE43:AF43"/>
    <mergeCell ref="AG43:AH43"/>
    <mergeCell ref="AJ43:AK43"/>
    <mergeCell ref="R43:S43"/>
    <mergeCell ref="U43:V43"/>
    <mergeCell ref="W43:X43"/>
    <mergeCell ref="Z43:AA43"/>
    <mergeCell ref="DI42:DJ42"/>
    <mergeCell ref="D43:E43"/>
    <mergeCell ref="F43:G43"/>
    <mergeCell ref="H43:I43"/>
    <mergeCell ref="K43:L43"/>
    <mergeCell ref="M43:N43"/>
    <mergeCell ref="P43:Q43"/>
    <mergeCell ref="CY42:CZ42"/>
    <mergeCell ref="DB42:DC42"/>
    <mergeCell ref="DD42:DE42"/>
    <mergeCell ref="DG42:DH42"/>
    <mergeCell ref="CO42:CP42"/>
    <mergeCell ref="CR42:CS42"/>
    <mergeCell ref="DD43:DE43"/>
    <mergeCell ref="DG43:DH43"/>
    <mergeCell ref="DI43:DJ43"/>
    <mergeCell ref="AV43:AW43"/>
    <mergeCell ref="AY43:AZ43"/>
    <mergeCell ref="BA43:BB43"/>
    <mergeCell ref="BD43:BE43"/>
    <mergeCell ref="AL43:AM43"/>
    <mergeCell ref="AO43:AP43"/>
    <mergeCell ref="AQ43:AR43"/>
    <mergeCell ref="AT43:AU43"/>
    <mergeCell ref="A44:A46"/>
    <mergeCell ref="D44:E44"/>
    <mergeCell ref="F44:G44"/>
    <mergeCell ref="H44:I44"/>
    <mergeCell ref="CT43:CU43"/>
    <mergeCell ref="CW43:CX43"/>
    <mergeCell ref="CY43:CZ43"/>
    <mergeCell ref="DB43:DC43"/>
    <mergeCell ref="CJ43:CK43"/>
    <mergeCell ref="CM43:CN43"/>
    <mergeCell ref="CO43:CP43"/>
    <mergeCell ref="CR43:CS43"/>
    <mergeCell ref="BZ43:CA43"/>
    <mergeCell ref="CC43:CD43"/>
    <mergeCell ref="CE43:CF43"/>
    <mergeCell ref="CH43:CI43"/>
    <mergeCell ref="BP43:BQ43"/>
    <mergeCell ref="BS43:BT43"/>
    <mergeCell ref="BU43:BV43"/>
    <mergeCell ref="BX43:BY43"/>
    <mergeCell ref="BF43:BG43"/>
    <mergeCell ref="BI43:BJ43"/>
    <mergeCell ref="U44:V44"/>
    <mergeCell ref="W44:X44"/>
    <mergeCell ref="Z44:AA44"/>
    <mergeCell ref="AB44:AC44"/>
    <mergeCell ref="K44:L44"/>
    <mergeCell ref="M44:N44"/>
    <mergeCell ref="P44:Q44"/>
    <mergeCell ref="R44:S44"/>
    <mergeCell ref="BK43:BL43"/>
    <mergeCell ref="BN43:BO43"/>
    <mergeCell ref="AY44:AZ44"/>
    <mergeCell ref="BA44:BB44"/>
    <mergeCell ref="BD44:BE44"/>
    <mergeCell ref="BF44:BG44"/>
    <mergeCell ref="AO44:AP44"/>
    <mergeCell ref="AQ44:AR44"/>
    <mergeCell ref="AT44:AU44"/>
    <mergeCell ref="AV44:AW44"/>
    <mergeCell ref="AE44:AF44"/>
    <mergeCell ref="AG44:AH44"/>
    <mergeCell ref="AJ44:AK44"/>
    <mergeCell ref="AL44:AM44"/>
    <mergeCell ref="CT44:CU44"/>
    <mergeCell ref="CC44:CD44"/>
    <mergeCell ref="CE44:CF44"/>
    <mergeCell ref="CH44:CI44"/>
    <mergeCell ref="CJ44:CK44"/>
    <mergeCell ref="BS44:BT44"/>
    <mergeCell ref="BU44:BV44"/>
    <mergeCell ref="BX44:BY44"/>
    <mergeCell ref="BZ44:CA44"/>
    <mergeCell ref="BI44:BJ44"/>
    <mergeCell ref="BK44:BL44"/>
    <mergeCell ref="BN44:BO44"/>
    <mergeCell ref="BP44:BQ44"/>
    <mergeCell ref="W45:X45"/>
    <mergeCell ref="Z45:AA45"/>
    <mergeCell ref="AB45:AC45"/>
    <mergeCell ref="AE45:AF45"/>
    <mergeCell ref="M45:N45"/>
    <mergeCell ref="P45:Q45"/>
    <mergeCell ref="R45:S45"/>
    <mergeCell ref="U45:V45"/>
    <mergeCell ref="DG44:DH44"/>
    <mergeCell ref="DI44:DJ44"/>
    <mergeCell ref="B45:B46"/>
    <mergeCell ref="D45:E45"/>
    <mergeCell ref="F45:G45"/>
    <mergeCell ref="H45:I45"/>
    <mergeCell ref="K45:L45"/>
    <mergeCell ref="CW44:CX44"/>
    <mergeCell ref="CY44:CZ44"/>
    <mergeCell ref="DB44:DC44"/>
    <mergeCell ref="DD44:DE44"/>
    <mergeCell ref="CM44:CN44"/>
    <mergeCell ref="CO44:CP44"/>
    <mergeCell ref="CR44:CS44"/>
    <mergeCell ref="BA45:BB45"/>
    <mergeCell ref="BD45:BE45"/>
    <mergeCell ref="BF45:BG45"/>
    <mergeCell ref="BI45:BJ45"/>
    <mergeCell ref="AQ45:AR45"/>
    <mergeCell ref="AT45:AU45"/>
    <mergeCell ref="AV45:AW45"/>
    <mergeCell ref="AY45:AZ45"/>
    <mergeCell ref="AG45:AH45"/>
    <mergeCell ref="AJ45:AK45"/>
    <mergeCell ref="AL45:AM45"/>
    <mergeCell ref="AO45:AP45"/>
    <mergeCell ref="CW45:CX45"/>
    <mergeCell ref="CE45:CF45"/>
    <mergeCell ref="CH45:CI45"/>
    <mergeCell ref="CJ45:CK45"/>
    <mergeCell ref="CM45:CN45"/>
    <mergeCell ref="BU45:BV45"/>
    <mergeCell ref="BX45:BY45"/>
    <mergeCell ref="BZ45:CA45"/>
    <mergeCell ref="CC45:CD45"/>
    <mergeCell ref="BK45:BL45"/>
    <mergeCell ref="BN45:BO45"/>
    <mergeCell ref="BP45:BQ45"/>
    <mergeCell ref="BS45:BT45"/>
    <mergeCell ref="AB46:AC46"/>
    <mergeCell ref="AE46:AF46"/>
    <mergeCell ref="AG46:AH46"/>
    <mergeCell ref="AJ46:AK46"/>
    <mergeCell ref="R46:S46"/>
    <mergeCell ref="U46:V46"/>
    <mergeCell ref="W46:X46"/>
    <mergeCell ref="Z46:AA46"/>
    <mergeCell ref="DI45:DJ45"/>
    <mergeCell ref="D46:E46"/>
    <mergeCell ref="F46:G46"/>
    <mergeCell ref="H46:I46"/>
    <mergeCell ref="K46:L46"/>
    <mergeCell ref="M46:N46"/>
    <mergeCell ref="P46:Q46"/>
    <mergeCell ref="CY45:CZ45"/>
    <mergeCell ref="DB45:DC45"/>
    <mergeCell ref="DD45:DE45"/>
    <mergeCell ref="DG45:DH45"/>
    <mergeCell ref="CO45:CP45"/>
    <mergeCell ref="CR45:CS45"/>
    <mergeCell ref="CT45:CU45"/>
    <mergeCell ref="BX46:BY46"/>
    <mergeCell ref="BF46:BG46"/>
    <mergeCell ref="BI46:BJ46"/>
    <mergeCell ref="BK46:BL46"/>
    <mergeCell ref="BN46:BO46"/>
    <mergeCell ref="AV46:AW46"/>
    <mergeCell ref="AY46:AZ46"/>
    <mergeCell ref="BA46:BB46"/>
    <mergeCell ref="BD46:BE46"/>
    <mergeCell ref="AL46:AM46"/>
    <mergeCell ref="AO46:AP46"/>
    <mergeCell ref="AQ46:AR46"/>
    <mergeCell ref="AT46:AU46"/>
    <mergeCell ref="DD46:DE46"/>
    <mergeCell ref="DG46:DH46"/>
    <mergeCell ref="DI46:DJ46"/>
    <mergeCell ref="A47:A49"/>
    <mergeCell ref="D47:E47"/>
    <mergeCell ref="F47:G47"/>
    <mergeCell ref="H47:I47"/>
    <mergeCell ref="K47:L47"/>
    <mergeCell ref="CT46:CU46"/>
    <mergeCell ref="CW46:CX46"/>
    <mergeCell ref="CY46:CZ46"/>
    <mergeCell ref="DB46:DC46"/>
    <mergeCell ref="CJ46:CK46"/>
    <mergeCell ref="CM46:CN46"/>
    <mergeCell ref="CO46:CP46"/>
    <mergeCell ref="CR46:CS46"/>
    <mergeCell ref="BZ46:CA46"/>
    <mergeCell ref="CC46:CD46"/>
    <mergeCell ref="CE46:CF46"/>
    <mergeCell ref="CH46:CI46"/>
    <mergeCell ref="BP46:BQ46"/>
    <mergeCell ref="BS46:BT46"/>
    <mergeCell ref="BU46:BV46"/>
    <mergeCell ref="AG47:AH47"/>
    <mergeCell ref="AJ47:AK47"/>
    <mergeCell ref="AL47:AM47"/>
    <mergeCell ref="AO47:AP47"/>
    <mergeCell ref="W47:X47"/>
    <mergeCell ref="Z47:AA47"/>
    <mergeCell ref="AB47:AC47"/>
    <mergeCell ref="AE47:AF47"/>
    <mergeCell ref="M47:N47"/>
    <mergeCell ref="P47:Q47"/>
    <mergeCell ref="R47:S47"/>
    <mergeCell ref="U47:V47"/>
    <mergeCell ref="BZ47:CA47"/>
    <mergeCell ref="CC47:CD47"/>
    <mergeCell ref="BK47:BL47"/>
    <mergeCell ref="BN47:BO47"/>
    <mergeCell ref="BP47:BQ47"/>
    <mergeCell ref="BS47:BT47"/>
    <mergeCell ref="BA47:BB47"/>
    <mergeCell ref="BD47:BE47"/>
    <mergeCell ref="BF47:BG47"/>
    <mergeCell ref="BI47:BJ47"/>
    <mergeCell ref="AQ47:AR47"/>
    <mergeCell ref="AT47:AU47"/>
    <mergeCell ref="AV47:AW47"/>
    <mergeCell ref="AY47:AZ47"/>
    <mergeCell ref="DI47:DJ47"/>
    <mergeCell ref="B48:B49"/>
    <mergeCell ref="D48:E48"/>
    <mergeCell ref="F48:G48"/>
    <mergeCell ref="H48:I48"/>
    <mergeCell ref="K48:L48"/>
    <mergeCell ref="M48:N48"/>
    <mergeCell ref="CY47:CZ47"/>
    <mergeCell ref="DB47:DC47"/>
    <mergeCell ref="DD47:DE47"/>
    <mergeCell ref="DG47:DH47"/>
    <mergeCell ref="CO47:CP47"/>
    <mergeCell ref="CR47:CS47"/>
    <mergeCell ref="CT47:CU47"/>
    <mergeCell ref="CW47:CX47"/>
    <mergeCell ref="CE47:CF47"/>
    <mergeCell ref="CH47:CI47"/>
    <mergeCell ref="CJ47:CK47"/>
    <mergeCell ref="CM47:CN47"/>
    <mergeCell ref="BU47:BV47"/>
    <mergeCell ref="BX47:BY47"/>
    <mergeCell ref="AY48:AZ48"/>
    <mergeCell ref="BA48:BB48"/>
    <mergeCell ref="AJ48:AK48"/>
    <mergeCell ref="AL48:AM48"/>
    <mergeCell ref="AO48:AP48"/>
    <mergeCell ref="AQ48:AR48"/>
    <mergeCell ref="Z48:AA48"/>
    <mergeCell ref="AB48:AC48"/>
    <mergeCell ref="AE48:AF48"/>
    <mergeCell ref="AG48:AH48"/>
    <mergeCell ref="P48:Q48"/>
    <mergeCell ref="R48:S48"/>
    <mergeCell ref="U48:V48"/>
    <mergeCell ref="W48:X48"/>
    <mergeCell ref="DI48:DJ48"/>
    <mergeCell ref="CR48:CS48"/>
    <mergeCell ref="CT48:CU48"/>
    <mergeCell ref="CW48:CX48"/>
    <mergeCell ref="CY48:CZ48"/>
    <mergeCell ref="CH48:CI48"/>
    <mergeCell ref="CJ48:CK48"/>
    <mergeCell ref="CM48:CN48"/>
    <mergeCell ref="CO48:CP48"/>
    <mergeCell ref="BX48:BY48"/>
    <mergeCell ref="BZ48:CA48"/>
    <mergeCell ref="CC48:CD48"/>
    <mergeCell ref="CE48:CF48"/>
    <mergeCell ref="M49:N49"/>
    <mergeCell ref="P49:Q49"/>
    <mergeCell ref="R49:S49"/>
    <mergeCell ref="U49:V49"/>
    <mergeCell ref="BZ49:CA49"/>
    <mergeCell ref="CC49:CD49"/>
    <mergeCell ref="BK49:BL49"/>
    <mergeCell ref="BN49:BO49"/>
    <mergeCell ref="BP49:BQ49"/>
    <mergeCell ref="BS49:BT49"/>
    <mergeCell ref="BA49:BB49"/>
    <mergeCell ref="BD49:BE49"/>
    <mergeCell ref="BF49:BG49"/>
    <mergeCell ref="BI49:BJ49"/>
    <mergeCell ref="D49:E49"/>
    <mergeCell ref="F49:G49"/>
    <mergeCell ref="H49:I49"/>
    <mergeCell ref="K49:L49"/>
    <mergeCell ref="DB48:DC48"/>
    <mergeCell ref="DD48:DE48"/>
    <mergeCell ref="DG48:DH48"/>
    <mergeCell ref="BN48:BO48"/>
    <mergeCell ref="BP48:BQ48"/>
    <mergeCell ref="BS48:BT48"/>
    <mergeCell ref="BU48:BV48"/>
    <mergeCell ref="BD48:BE48"/>
    <mergeCell ref="BF48:BG48"/>
    <mergeCell ref="BI48:BJ48"/>
    <mergeCell ref="BK48:BL48"/>
    <mergeCell ref="AT48:AU48"/>
    <mergeCell ref="AV48:AW48"/>
    <mergeCell ref="AQ49:AR49"/>
    <mergeCell ref="AT49:AU49"/>
    <mergeCell ref="AV49:AW49"/>
    <mergeCell ref="AY49:AZ49"/>
    <mergeCell ref="AG49:AH49"/>
    <mergeCell ref="AJ49:AK49"/>
    <mergeCell ref="AL49:AM49"/>
    <mergeCell ref="AO49:AP49"/>
    <mergeCell ref="W49:X49"/>
    <mergeCell ref="Z49:AA49"/>
    <mergeCell ref="AB49:AC49"/>
    <mergeCell ref="AE49:AF49"/>
    <mergeCell ref="CM49:CN49"/>
    <mergeCell ref="BU49:BV49"/>
    <mergeCell ref="BX49:BY49"/>
    <mergeCell ref="R50:S50"/>
    <mergeCell ref="U50:V50"/>
    <mergeCell ref="W50:X50"/>
    <mergeCell ref="Z50:AA50"/>
    <mergeCell ref="DI49:DJ49"/>
    <mergeCell ref="A50:E50"/>
    <mergeCell ref="F50:G50"/>
    <mergeCell ref="H50:I50"/>
    <mergeCell ref="K50:L50"/>
    <mergeCell ref="M50:N50"/>
    <mergeCell ref="P50:Q50"/>
    <mergeCell ref="CY49:CZ49"/>
    <mergeCell ref="DB49:DC49"/>
    <mergeCell ref="DD49:DE49"/>
    <mergeCell ref="DG49:DH49"/>
    <mergeCell ref="CO49:CP49"/>
    <mergeCell ref="CR49:CS49"/>
    <mergeCell ref="CT49:CU49"/>
    <mergeCell ref="CW49:CX49"/>
    <mergeCell ref="CE49:CF49"/>
    <mergeCell ref="CH49:CI49"/>
    <mergeCell ref="CJ49:CK49"/>
    <mergeCell ref="AV50:AW50"/>
    <mergeCell ref="AY50:AZ50"/>
    <mergeCell ref="BA50:BB50"/>
    <mergeCell ref="BD50:BE50"/>
    <mergeCell ref="AL50:AM50"/>
    <mergeCell ref="AO50:AP50"/>
    <mergeCell ref="AQ50:AR50"/>
    <mergeCell ref="AT50:AU50"/>
    <mergeCell ref="AB50:AC50"/>
    <mergeCell ref="AE50:AF50"/>
    <mergeCell ref="AG50:AH50"/>
    <mergeCell ref="AJ50:AK50"/>
    <mergeCell ref="CR50:CS50"/>
    <mergeCell ref="BZ50:CA50"/>
    <mergeCell ref="CC50:CD50"/>
    <mergeCell ref="CE50:CF50"/>
    <mergeCell ref="CH50:CI50"/>
    <mergeCell ref="BP50:BQ50"/>
    <mergeCell ref="BS50:BT50"/>
    <mergeCell ref="BU50:BV50"/>
    <mergeCell ref="BX50:BY50"/>
    <mergeCell ref="BF50:BG50"/>
    <mergeCell ref="BI50:BJ50"/>
    <mergeCell ref="BK50:BL50"/>
    <mergeCell ref="BN50:BO50"/>
    <mergeCell ref="Z52:AA52"/>
    <mergeCell ref="AB52:AC52"/>
    <mergeCell ref="AE52:AF52"/>
    <mergeCell ref="AG52:AH52"/>
    <mergeCell ref="AQ52:AR52"/>
    <mergeCell ref="P52:Q52"/>
    <mergeCell ref="R52:S52"/>
    <mergeCell ref="U52:V52"/>
    <mergeCell ref="W52:X52"/>
    <mergeCell ref="DD50:DE50"/>
    <mergeCell ref="DG50:DH50"/>
    <mergeCell ref="DI50:DJ50"/>
    <mergeCell ref="F52:G52"/>
    <mergeCell ref="H52:I52"/>
    <mergeCell ref="K52:L52"/>
    <mergeCell ref="M52:N52"/>
    <mergeCell ref="CT50:CU50"/>
    <mergeCell ref="CW50:CX50"/>
    <mergeCell ref="CY50:CZ50"/>
    <mergeCell ref="DB50:DC50"/>
    <mergeCell ref="CJ50:CK50"/>
    <mergeCell ref="CM50:CN50"/>
    <mergeCell ref="CO50:CP50"/>
    <mergeCell ref="BP52:BQ52"/>
    <mergeCell ref="BS52:BT52"/>
    <mergeCell ref="BU52:BV52"/>
    <mergeCell ref="BD52:BE52"/>
    <mergeCell ref="BF52:BG52"/>
    <mergeCell ref="BI52:BJ52"/>
    <mergeCell ref="BK52:BL52"/>
    <mergeCell ref="AT52:AU52"/>
    <mergeCell ref="AV52:AW52"/>
    <mergeCell ref="AY52:AZ52"/>
    <mergeCell ref="BA52:BB52"/>
    <mergeCell ref="AJ52:AK52"/>
    <mergeCell ref="AL52:AM52"/>
    <mergeCell ref="AO52:AP52"/>
    <mergeCell ref="F53:G53"/>
    <mergeCell ref="H53:I53"/>
    <mergeCell ref="K53:L53"/>
    <mergeCell ref="M53:N53"/>
    <mergeCell ref="DB52:DC52"/>
    <mergeCell ref="DD52:DE52"/>
    <mergeCell ref="DG52:DH52"/>
    <mergeCell ref="DI52:DJ52"/>
    <mergeCell ref="CR52:CS52"/>
    <mergeCell ref="CT52:CU52"/>
    <mergeCell ref="CW52:CX52"/>
    <mergeCell ref="CY52:CZ52"/>
    <mergeCell ref="CH52:CI52"/>
    <mergeCell ref="CJ52:CK52"/>
    <mergeCell ref="CM52:CN52"/>
    <mergeCell ref="CO52:CP52"/>
    <mergeCell ref="BX52:BY52"/>
    <mergeCell ref="BZ52:CA52"/>
    <mergeCell ref="CC52:CD52"/>
    <mergeCell ref="CE52:CF52"/>
    <mergeCell ref="BN52:BO52"/>
    <mergeCell ref="AY53:AZ53"/>
    <mergeCell ref="BA53:BB53"/>
    <mergeCell ref="AJ53:AK53"/>
    <mergeCell ref="AL53:AM53"/>
    <mergeCell ref="AO53:AP53"/>
    <mergeCell ref="AQ53:AR53"/>
    <mergeCell ref="Z53:AA53"/>
    <mergeCell ref="AB53:AC53"/>
    <mergeCell ref="AE53:AF53"/>
    <mergeCell ref="AG53:AH53"/>
    <mergeCell ref="P53:Q53"/>
    <mergeCell ref="R53:S53"/>
    <mergeCell ref="U53:V53"/>
    <mergeCell ref="W53:X53"/>
    <mergeCell ref="DI53:DJ53"/>
    <mergeCell ref="CR53:CS53"/>
    <mergeCell ref="CT53:CU53"/>
    <mergeCell ref="CW53:CX53"/>
    <mergeCell ref="CY53:CZ53"/>
    <mergeCell ref="CH53:CI53"/>
    <mergeCell ref="CJ53:CK53"/>
    <mergeCell ref="CM53:CN53"/>
    <mergeCell ref="CO53:CP53"/>
    <mergeCell ref="BX53:BY53"/>
    <mergeCell ref="BZ53:CA53"/>
    <mergeCell ref="CC53:CD53"/>
    <mergeCell ref="CE53:CF53"/>
    <mergeCell ref="P54:Q54"/>
    <mergeCell ref="R54:S54"/>
    <mergeCell ref="U54:V54"/>
    <mergeCell ref="W54:X54"/>
    <mergeCell ref="CE54:CF54"/>
    <mergeCell ref="BN54:BO54"/>
    <mergeCell ref="BP54:BQ54"/>
    <mergeCell ref="BS54:BT54"/>
    <mergeCell ref="BU54:BV54"/>
    <mergeCell ref="BD54:BE54"/>
    <mergeCell ref="BF54:BG54"/>
    <mergeCell ref="BI54:BJ54"/>
    <mergeCell ref="BK54:BL54"/>
    <mergeCell ref="DB54:DC54"/>
    <mergeCell ref="DD54:DE54"/>
    <mergeCell ref="DG54:DH54"/>
    <mergeCell ref="F54:G54"/>
    <mergeCell ref="H54:I54"/>
    <mergeCell ref="K54:L54"/>
    <mergeCell ref="M54:N54"/>
    <mergeCell ref="DB53:DC53"/>
    <mergeCell ref="DD53:DE53"/>
    <mergeCell ref="DG53:DH53"/>
    <mergeCell ref="BN53:BO53"/>
    <mergeCell ref="BP53:BQ53"/>
    <mergeCell ref="BS53:BT53"/>
    <mergeCell ref="BU53:BV53"/>
    <mergeCell ref="BD53:BE53"/>
    <mergeCell ref="BF53:BG53"/>
    <mergeCell ref="BI53:BJ53"/>
    <mergeCell ref="BK53:BL53"/>
    <mergeCell ref="AT53:AU53"/>
    <mergeCell ref="AV53:AW53"/>
    <mergeCell ref="AT54:AU54"/>
    <mergeCell ref="AV54:AW54"/>
    <mergeCell ref="AY54:AZ54"/>
    <mergeCell ref="BA54:BB54"/>
    <mergeCell ref="AJ54:AK54"/>
    <mergeCell ref="AL54:AM54"/>
    <mergeCell ref="AO54:AP54"/>
    <mergeCell ref="AQ54:AR54"/>
    <mergeCell ref="Z54:AA54"/>
    <mergeCell ref="AB54:AC54"/>
    <mergeCell ref="AE54:AF54"/>
    <mergeCell ref="AG54:AH54"/>
    <mergeCell ref="BX54:BY54"/>
    <mergeCell ref="BZ54:CA54"/>
    <mergeCell ref="CC54:CD54"/>
    <mergeCell ref="DI54:DJ54"/>
    <mergeCell ref="CR54:CS54"/>
    <mergeCell ref="CT54:CU54"/>
    <mergeCell ref="CW54:CX54"/>
    <mergeCell ref="CY54:CZ54"/>
    <mergeCell ref="CH54:CI54"/>
    <mergeCell ref="CJ54:CK54"/>
    <mergeCell ref="CM54:CN54"/>
    <mergeCell ref="CO54:CP54"/>
    <mergeCell ref="Z55:AA55"/>
    <mergeCell ref="AB55:AC55"/>
    <mergeCell ref="AE55:AF55"/>
    <mergeCell ref="AG55:AH55"/>
    <mergeCell ref="P55:Q55"/>
    <mergeCell ref="R55:S55"/>
    <mergeCell ref="U55:V55"/>
    <mergeCell ref="W55:X55"/>
    <mergeCell ref="F55:G55"/>
    <mergeCell ref="H55:I55"/>
    <mergeCell ref="K55:L55"/>
    <mergeCell ref="M55:N55"/>
    <mergeCell ref="BP55:BQ55"/>
    <mergeCell ref="BS55:BT55"/>
    <mergeCell ref="BU55:BV55"/>
    <mergeCell ref="BD55:BE55"/>
    <mergeCell ref="BF55:BG55"/>
    <mergeCell ref="BI55:BJ55"/>
    <mergeCell ref="BK55:BL55"/>
    <mergeCell ref="AT55:AU55"/>
    <mergeCell ref="AV55:AW55"/>
    <mergeCell ref="AY55:AZ55"/>
    <mergeCell ref="BA55:BB55"/>
    <mergeCell ref="AJ55:AK55"/>
    <mergeCell ref="AL55:AM55"/>
    <mergeCell ref="AO55:AP55"/>
    <mergeCell ref="AQ55:AR55"/>
    <mergeCell ref="F56:G56"/>
    <mergeCell ref="H56:I56"/>
    <mergeCell ref="K56:L56"/>
    <mergeCell ref="M56:N56"/>
    <mergeCell ref="DB55:DC55"/>
    <mergeCell ref="DD55:DE55"/>
    <mergeCell ref="DG55:DH55"/>
    <mergeCell ref="DI55:DJ55"/>
    <mergeCell ref="CR55:CS55"/>
    <mergeCell ref="CT55:CU55"/>
    <mergeCell ref="CW55:CX55"/>
    <mergeCell ref="CY55:CZ55"/>
    <mergeCell ref="CH55:CI55"/>
    <mergeCell ref="CJ55:CK55"/>
    <mergeCell ref="CM55:CN55"/>
    <mergeCell ref="CO55:CP55"/>
    <mergeCell ref="BX55:BY55"/>
    <mergeCell ref="BZ55:CA55"/>
    <mergeCell ref="CC55:CD55"/>
    <mergeCell ref="CE55:CF55"/>
    <mergeCell ref="BN55:BO55"/>
    <mergeCell ref="AY56:AZ56"/>
    <mergeCell ref="BA56:BB56"/>
    <mergeCell ref="AJ56:AK56"/>
    <mergeCell ref="AL56:AM56"/>
    <mergeCell ref="AO56:AP56"/>
    <mergeCell ref="AQ56:AR56"/>
    <mergeCell ref="Z56:AA56"/>
    <mergeCell ref="AB56:AC56"/>
    <mergeCell ref="AE56:AF56"/>
    <mergeCell ref="AG56:AH56"/>
    <mergeCell ref="P56:Q56"/>
    <mergeCell ref="R56:S56"/>
    <mergeCell ref="U56:V56"/>
    <mergeCell ref="W56:X56"/>
    <mergeCell ref="DI56:DJ56"/>
    <mergeCell ref="CR56:CS56"/>
    <mergeCell ref="CT56:CU56"/>
    <mergeCell ref="CW56:CX56"/>
    <mergeCell ref="CY56:CZ56"/>
    <mergeCell ref="CH56:CI56"/>
    <mergeCell ref="CJ56:CK56"/>
    <mergeCell ref="CM56:CN56"/>
    <mergeCell ref="CO56:CP56"/>
    <mergeCell ref="BX56:BY56"/>
    <mergeCell ref="BZ56:CA56"/>
    <mergeCell ref="CC56:CD56"/>
    <mergeCell ref="CE56:CF56"/>
    <mergeCell ref="P57:Q57"/>
    <mergeCell ref="R57:S57"/>
    <mergeCell ref="U57:V57"/>
    <mergeCell ref="W57:X57"/>
    <mergeCell ref="CE57:CF57"/>
    <mergeCell ref="BN57:BO57"/>
    <mergeCell ref="BP57:BQ57"/>
    <mergeCell ref="BS57:BT57"/>
    <mergeCell ref="BU57:BV57"/>
    <mergeCell ref="BD57:BE57"/>
    <mergeCell ref="BF57:BG57"/>
    <mergeCell ref="BI57:BJ57"/>
    <mergeCell ref="BK57:BL57"/>
    <mergeCell ref="DB57:DC57"/>
    <mergeCell ref="DD57:DE57"/>
    <mergeCell ref="DG57:DH57"/>
    <mergeCell ref="F57:G57"/>
    <mergeCell ref="H57:I57"/>
    <mergeCell ref="K57:L57"/>
    <mergeCell ref="M57:N57"/>
    <mergeCell ref="DB56:DC56"/>
    <mergeCell ref="DD56:DE56"/>
    <mergeCell ref="DG56:DH56"/>
    <mergeCell ref="BN56:BO56"/>
    <mergeCell ref="BP56:BQ56"/>
    <mergeCell ref="BS56:BT56"/>
    <mergeCell ref="BU56:BV56"/>
    <mergeCell ref="BD56:BE56"/>
    <mergeCell ref="BF56:BG56"/>
    <mergeCell ref="BI56:BJ56"/>
    <mergeCell ref="BK56:BL56"/>
    <mergeCell ref="AT56:AU56"/>
    <mergeCell ref="AV56:AW56"/>
    <mergeCell ref="AT57:AU57"/>
    <mergeCell ref="AV57:AW57"/>
    <mergeCell ref="AY57:AZ57"/>
    <mergeCell ref="BA57:BB57"/>
    <mergeCell ref="AJ57:AK57"/>
    <mergeCell ref="AL57:AM57"/>
    <mergeCell ref="AO57:AP57"/>
    <mergeCell ref="AQ57:AR57"/>
    <mergeCell ref="Z57:AA57"/>
    <mergeCell ref="AB57:AC57"/>
    <mergeCell ref="AE57:AF57"/>
    <mergeCell ref="AG57:AH57"/>
    <mergeCell ref="BX57:BY57"/>
    <mergeCell ref="BZ57:CA57"/>
    <mergeCell ref="CC57:CD57"/>
    <mergeCell ref="DI57:DJ57"/>
    <mergeCell ref="CR57:CS57"/>
    <mergeCell ref="CT57:CU57"/>
    <mergeCell ref="CW57:CX57"/>
    <mergeCell ref="CY57:CZ57"/>
    <mergeCell ref="CH57:CI57"/>
    <mergeCell ref="CJ57:CK57"/>
    <mergeCell ref="CM57:CN57"/>
    <mergeCell ref="CO57:CP57"/>
    <mergeCell ref="Z58:AA58"/>
    <mergeCell ref="AB58:AC58"/>
    <mergeCell ref="AE58:AF58"/>
    <mergeCell ref="AG58:AH58"/>
    <mergeCell ref="P58:Q58"/>
    <mergeCell ref="R58:S58"/>
    <mergeCell ref="U58:V58"/>
    <mergeCell ref="W58:X58"/>
    <mergeCell ref="CY58:CZ58"/>
    <mergeCell ref="F58:G58"/>
    <mergeCell ref="H58:I58"/>
    <mergeCell ref="K58:L58"/>
    <mergeCell ref="M58:N58"/>
    <mergeCell ref="BD58:BE58"/>
    <mergeCell ref="BF58:BG58"/>
    <mergeCell ref="BI58:BJ58"/>
    <mergeCell ref="BK58:BL58"/>
    <mergeCell ref="AT58:AU58"/>
    <mergeCell ref="AV58:AW58"/>
    <mergeCell ref="AY58:AZ58"/>
    <mergeCell ref="BA58:BB58"/>
    <mergeCell ref="AJ58:AK58"/>
    <mergeCell ref="AL58:AM58"/>
    <mergeCell ref="AO58:AP58"/>
    <mergeCell ref="AQ58:AR58"/>
    <mergeCell ref="CW58:CX58"/>
    <mergeCell ref="CH58:CI58"/>
    <mergeCell ref="CJ58:CK58"/>
    <mergeCell ref="CM58:CN58"/>
    <mergeCell ref="CO58:CP58"/>
    <mergeCell ref="BX58:BY58"/>
    <mergeCell ref="BZ58:CA58"/>
    <mergeCell ref="CC58:CD58"/>
    <mergeCell ref="CE58:CF58"/>
    <mergeCell ref="BN58:BO58"/>
    <mergeCell ref="BP58:BQ58"/>
    <mergeCell ref="BS58:BT58"/>
    <mergeCell ref="BU58:BV58"/>
    <mergeCell ref="Z59:AA59"/>
    <mergeCell ref="AB59:AC59"/>
    <mergeCell ref="AE59:AF59"/>
    <mergeCell ref="AG59:AH59"/>
    <mergeCell ref="P59:Q59"/>
    <mergeCell ref="R59:S59"/>
    <mergeCell ref="U59:V59"/>
    <mergeCell ref="W59:X59"/>
    <mergeCell ref="F59:G59"/>
    <mergeCell ref="H59:I59"/>
    <mergeCell ref="K59:L59"/>
    <mergeCell ref="M59:N59"/>
    <mergeCell ref="BP59:BQ59"/>
    <mergeCell ref="BS59:BT59"/>
    <mergeCell ref="BU59:BV59"/>
    <mergeCell ref="BD59:BE59"/>
    <mergeCell ref="BF59:BG59"/>
    <mergeCell ref="BI59:BJ59"/>
    <mergeCell ref="BK59:BL59"/>
    <mergeCell ref="AT59:AU59"/>
    <mergeCell ref="AV59:AW59"/>
    <mergeCell ref="AY59:AZ59"/>
    <mergeCell ref="BA59:BB59"/>
    <mergeCell ref="AJ59:AK59"/>
    <mergeCell ref="AL59:AM59"/>
    <mergeCell ref="AO59:AP59"/>
    <mergeCell ref="AQ59:AR59"/>
    <mergeCell ref="DB59:DC59"/>
    <mergeCell ref="DD59:DE59"/>
    <mergeCell ref="DG59:DH59"/>
    <mergeCell ref="DI59:DJ59"/>
    <mergeCell ref="CR59:CS59"/>
    <mergeCell ref="CT59:CU59"/>
    <mergeCell ref="CW59:CX59"/>
    <mergeCell ref="CY59:CZ59"/>
    <mergeCell ref="CH59:CI59"/>
    <mergeCell ref="CJ59:CK59"/>
    <mergeCell ref="CM59:CN59"/>
    <mergeCell ref="CO59:CP59"/>
    <mergeCell ref="BX59:BY59"/>
    <mergeCell ref="BZ59:CA59"/>
    <mergeCell ref="CC59:CD59"/>
    <mergeCell ref="CE59:CF59"/>
    <mergeCell ref="BN59:BO59"/>
    <mergeCell ref="BN60:BO60"/>
    <mergeCell ref="BP60:BQ60"/>
    <mergeCell ref="BS60:BT60"/>
    <mergeCell ref="BU60:BV60"/>
    <mergeCell ref="BD60:BE60"/>
    <mergeCell ref="BF60:BG60"/>
    <mergeCell ref="BI60:BJ60"/>
    <mergeCell ref="BK60:BL60"/>
    <mergeCell ref="AT60:AU60"/>
    <mergeCell ref="AV60:AW60"/>
    <mergeCell ref="AY60:AZ60"/>
    <mergeCell ref="BA60:BB60"/>
    <mergeCell ref="W61:X61"/>
    <mergeCell ref="AB61:AC61"/>
    <mergeCell ref="AG61:AH61"/>
    <mergeCell ref="F60:G60"/>
    <mergeCell ref="H60:I60"/>
    <mergeCell ref="K60:L60"/>
    <mergeCell ref="M60:N60"/>
    <mergeCell ref="AJ60:AK60"/>
    <mergeCell ref="AL60:AM60"/>
    <mergeCell ref="AO60:AP60"/>
    <mergeCell ref="AQ60:AR60"/>
    <mergeCell ref="Z60:AA60"/>
    <mergeCell ref="AB60:AC60"/>
    <mergeCell ref="AE60:AF60"/>
    <mergeCell ref="AG60:AH60"/>
    <mergeCell ref="P60:Q60"/>
    <mergeCell ref="R60:S60"/>
    <mergeCell ref="U60:V60"/>
    <mergeCell ref="DN36:DO36"/>
    <mergeCell ref="DL37:DM37"/>
    <mergeCell ref="DN37:DO37"/>
    <mergeCell ref="DL38:DM38"/>
    <mergeCell ref="H61:I61"/>
    <mergeCell ref="M61:N61"/>
    <mergeCell ref="R61:S61"/>
    <mergeCell ref="DB60:DC60"/>
    <mergeCell ref="DD60:DE60"/>
    <mergeCell ref="DG60:DH60"/>
    <mergeCell ref="CR60:CS60"/>
    <mergeCell ref="CT60:CU60"/>
    <mergeCell ref="CW60:CX60"/>
    <mergeCell ref="CY60:CZ60"/>
    <mergeCell ref="CH60:CI60"/>
    <mergeCell ref="CJ60:CK60"/>
    <mergeCell ref="CM60:CN60"/>
    <mergeCell ref="CO60:CP60"/>
    <mergeCell ref="BX60:BY60"/>
    <mergeCell ref="BZ60:CA60"/>
    <mergeCell ref="BP61:BQ61"/>
    <mergeCell ref="BU61:BV61"/>
    <mergeCell ref="BZ61:CA61"/>
    <mergeCell ref="BA61:BB61"/>
    <mergeCell ref="BF61:BG61"/>
    <mergeCell ref="BK61:BL61"/>
    <mergeCell ref="AL61:AM61"/>
    <mergeCell ref="AQ61:AR61"/>
    <mergeCell ref="AV61:AW61"/>
    <mergeCell ref="W60:X60"/>
    <mergeCell ref="CC60:CD60"/>
    <mergeCell ref="CE60:CF60"/>
    <mergeCell ref="DL49:DM49"/>
    <mergeCell ref="DN49:DO49"/>
    <mergeCell ref="DL50:DM50"/>
    <mergeCell ref="DN50:DO50"/>
    <mergeCell ref="DI61:DJ61"/>
    <mergeCell ref="DL2:DP2"/>
    <mergeCell ref="DL3:DM3"/>
    <mergeCell ref="DN3:DP3"/>
    <mergeCell ref="DL35:DM35"/>
    <mergeCell ref="DN35:DO35"/>
    <mergeCell ref="DL36:DM36"/>
    <mergeCell ref="CT61:CU61"/>
    <mergeCell ref="CY61:CZ61"/>
    <mergeCell ref="DD61:DE61"/>
    <mergeCell ref="CE61:CF61"/>
    <mergeCell ref="CJ61:CK61"/>
    <mergeCell ref="CO61:CP61"/>
    <mergeCell ref="DI60:DJ60"/>
    <mergeCell ref="DB58:DC58"/>
    <mergeCell ref="DD58:DE58"/>
    <mergeCell ref="DG58:DH58"/>
    <mergeCell ref="DI58:DJ58"/>
    <mergeCell ref="CR58:CS58"/>
    <mergeCell ref="CT58:CU58"/>
    <mergeCell ref="DL41:DM41"/>
    <mergeCell ref="DN41:DO41"/>
    <mergeCell ref="DL42:DM42"/>
    <mergeCell ref="DN42:DO42"/>
    <mergeCell ref="DL39:DM39"/>
    <mergeCell ref="DN39:DO39"/>
    <mergeCell ref="DL40:DM40"/>
    <mergeCell ref="DN40:DO40"/>
    <mergeCell ref="DL60:DM60"/>
    <mergeCell ref="DN60:DO60"/>
    <mergeCell ref="DN61:DO61"/>
    <mergeCell ref="DL58:DM58"/>
    <mergeCell ref="DN58:DO58"/>
    <mergeCell ref="DL59:DM59"/>
    <mergeCell ref="DN59:DO59"/>
    <mergeCell ref="DL56:DM56"/>
    <mergeCell ref="DN56:DO56"/>
    <mergeCell ref="DL57:DM57"/>
    <mergeCell ref="DN57:DO57"/>
    <mergeCell ref="DN38:DO38"/>
    <mergeCell ref="DL47:DM47"/>
    <mergeCell ref="DN47:DO47"/>
    <mergeCell ref="DL48:DM48"/>
    <mergeCell ref="DN48:DO48"/>
    <mergeCell ref="DL45:DM45"/>
    <mergeCell ref="DN45:DO45"/>
    <mergeCell ref="DL46:DM46"/>
    <mergeCell ref="DN46:DO46"/>
    <mergeCell ref="DL43:DM43"/>
    <mergeCell ref="DN43:DO43"/>
    <mergeCell ref="DL44:DM44"/>
    <mergeCell ref="DN44:DO44"/>
    <mergeCell ref="DL54:DM54"/>
    <mergeCell ref="DN54:DO54"/>
    <mergeCell ref="DL55:DM55"/>
    <mergeCell ref="DN55:DO55"/>
    <mergeCell ref="DL52:DM52"/>
    <mergeCell ref="DN52:DO52"/>
    <mergeCell ref="DL53:DM53"/>
    <mergeCell ref="DN53:DO53"/>
  </mergeCells>
  <phoneticPr fontId="21"/>
  <conditionalFormatting sqref="G5:G34">
    <cfRule type="expression" dxfId="23" priority="12">
      <formula>OR(AND(F5="×",G5="Ａ"),AND(F5="×",G5="Ｂ"),AND(F5="×",G5="Ｃ"))</formula>
    </cfRule>
  </conditionalFormatting>
  <conditionalFormatting sqref="I5:I34">
    <cfRule type="expression" dxfId="22" priority="27">
      <formula>OR(AND(H5="×",I5="Ａ"),AND(H5="×",I5="Ｂ"),AND(H5="×",I5="Ｃ"))</formula>
    </cfRule>
  </conditionalFormatting>
  <conditionalFormatting sqref="J5:J34 O5:O34 T5:T34 Y5:Y34 AD5:AD34 AI5:AI34 AN5:AN34 AS5:AS34 AX5:AX34 BC5:BC34 BH5:BH34 BM5:BM34 BR5:BR34 BW5:BW34 CB5:CB34 CG5:CG34 CL5:CL34 CQ5:CQ34 CV5:CV34 DA5:DA34 DF5:DF34 DK5:DK34 DP5:DP34">
    <cfRule type="expression" dxfId="21" priority="58">
      <formula>AND(H5="○",I5="Ａ")</formula>
    </cfRule>
  </conditionalFormatting>
  <conditionalFormatting sqref="L5:L34">
    <cfRule type="expression" dxfId="20" priority="53">
      <formula>OR(AND(K5="×",L5="Ａ"),AND(K5="×",L5="Ｂ"),AND(K5="×",L5="Ｃ"))</formula>
    </cfRule>
  </conditionalFormatting>
  <conditionalFormatting sqref="N5:N34">
    <cfRule type="expression" dxfId="19" priority="28">
      <formula>OR(AND(M5="×",N5="Ａ"),AND(M5="×",N5="Ｂ"),AND(M5="×",N5="Ｃ"))</formula>
    </cfRule>
  </conditionalFormatting>
  <conditionalFormatting sqref="O42">
    <cfRule type="iconSet" priority="9">
      <iconSet iconSet="3Arrows">
        <cfvo type="percent" val="0"/>
        <cfvo type="num" val="0"/>
        <cfvo type="num" val="0" gte="0"/>
      </iconSet>
    </cfRule>
  </conditionalFormatting>
  <conditionalFormatting sqref="O50">
    <cfRule type="iconSet" priority="8">
      <iconSet iconSet="3Arrows">
        <cfvo type="percent" val="0"/>
        <cfvo type="num" val="0"/>
        <cfvo type="num" val="0" gte="0"/>
      </iconSet>
    </cfRule>
  </conditionalFormatting>
  <conditionalFormatting sqref="Q5:Q34">
    <cfRule type="expression" dxfId="18" priority="51">
      <formula>OR(AND(P5="×",Q5="Ａ"),AND(P5="×",Q5="Ｂ"),AND(P5="×",Q5="Ｃ"))</formula>
    </cfRule>
  </conditionalFormatting>
  <conditionalFormatting sqref="S5:S34">
    <cfRule type="expression" dxfId="17" priority="30">
      <formula>OR(AND(R5="×",S5="Ａ"),AND(R5="×",S5="Ｂ"),AND(R5="×",S5="Ｃ"))</formula>
    </cfRule>
  </conditionalFormatting>
  <conditionalFormatting sqref="V5:V34">
    <cfRule type="expression" dxfId="16" priority="49">
      <formula>OR(AND(U5="×",V5="Ａ"),AND(U5="×",V5="Ｂ"),AND(U5="×",V5="Ｃ"))</formula>
    </cfRule>
  </conditionalFormatting>
  <conditionalFormatting sqref="X5:X34">
    <cfRule type="expression" dxfId="15" priority="26">
      <formula>OR(AND(W5="×",X5="Ａ"),AND(W5="×",X5="Ｂ"),AND(W5="×",X5="Ｃ"))</formula>
    </cfRule>
  </conditionalFormatting>
  <conditionalFormatting sqref="AA5:AA34">
    <cfRule type="expression" dxfId="14" priority="48">
      <formula>OR(AND(Z5="×",AA5="Ａ"),AND(Z5="×",AA5="Ｂ"),AND(Z5="×",AA5="Ｃ"))</formula>
    </cfRule>
  </conditionalFormatting>
  <conditionalFormatting sqref="AC5:AC10">
    <cfRule type="expression" dxfId="13" priority="25">
      <formula>OR(AND(AB5="×",AC5="Ａ"),AND(AB5="×",AC5="Ｂ"),AND(AB5="×",AC5="Ｃ"))</formula>
    </cfRule>
  </conditionalFormatting>
  <conditionalFormatting sqref="AC12:AC14">
    <cfRule type="expression" dxfId="12" priority="24">
      <formula>OR(AND(AB12="×",AC12="Ａ"),AND(AB12="×",AC12="Ｂ"),AND(AB12="×",AC12="Ｃ"))</formula>
    </cfRule>
  </conditionalFormatting>
  <conditionalFormatting sqref="AC16">
    <cfRule type="expression" dxfId="11" priority="23">
      <formula>OR(AND(AB16="×",AC16="Ａ"),AND(AB16="×",AC16="Ｂ"),AND(AB16="×",AC16="Ｃ"))</formula>
    </cfRule>
  </conditionalFormatting>
  <conditionalFormatting sqref="AC19:AC34">
    <cfRule type="expression" dxfId="10" priority="22">
      <formula>OR(AND(AB19="×",AC19="Ａ"),AND(AB19="×",AC19="Ｂ"),AND(AB19="×",AC19="Ｃ"))</formula>
    </cfRule>
  </conditionalFormatting>
  <conditionalFormatting sqref="AF5:AF6 AK5:AK6 AP5:AP6 AU5:AU6 AZ5:AZ6 BE5:BE6 BJ5:BJ6 BO5:BO6 BT5:BT6 BY5:BY6 CD5:CD6 CI5:CI6 CN5:CN6 CS5:CS6 CX5:CX6 DC5:DC6 DH5:DH6">
    <cfRule type="expression" dxfId="9" priority="57">
      <formula>OR(AND(AE5="×",AF5="Ａ"),AND(AE5="×",AF5="Ｂ"),AND(AE5="×",AF5="Ｃ"))</formula>
    </cfRule>
  </conditionalFormatting>
  <conditionalFormatting sqref="AH5:AH6">
    <cfRule type="expression" dxfId="8" priority="33">
      <formula>OR(AND(AG5="×",AH5="Ａ"),AND(AG5="×",AH5="Ｂ"),AND(AG5="×",AH5="Ｃ"))</formula>
    </cfRule>
  </conditionalFormatting>
  <conditionalFormatting sqref="AI42">
    <cfRule type="iconSet" priority="7">
      <iconSet iconSet="3Arrows">
        <cfvo type="percent" val="0"/>
        <cfvo type="num" val="0"/>
        <cfvo type="num" val="0" gte="0"/>
      </iconSet>
    </cfRule>
  </conditionalFormatting>
  <conditionalFormatting sqref="AI50">
    <cfRule type="iconSet" priority="6">
      <iconSet iconSet="3Arrows">
        <cfvo type="percent" val="0"/>
        <cfvo type="num" val="0"/>
        <cfvo type="num" val="0" gte="0"/>
      </iconSet>
    </cfRule>
  </conditionalFormatting>
  <conditionalFormatting sqref="AM5 BQ5 BV5 CA5 CF5 CK5 CP5 CU5 CZ5 DE5 DJ5">
    <cfRule type="expression" dxfId="7" priority="59">
      <formula>OR(AND(AL5="×",AM5="Ａ"),AND(AL5="×",AM5="Ｂ"),AND(AL5="×",AM5="Ｃ"))</formula>
    </cfRule>
  </conditionalFormatting>
  <conditionalFormatting sqref="AR5:AR6">
    <cfRule type="expression" dxfId="6" priority="34">
      <formula>OR(AND(AQ5="×",AR5="Ａ"),AND(AQ5="×",AR5="Ｂ"),AND(AQ5="×",AR5="Ｃ"))</formula>
    </cfRule>
  </conditionalFormatting>
  <conditionalFormatting sqref="AW5:AW6">
    <cfRule type="expression" dxfId="5" priority="35">
      <formula>OR(AND(AV5="×",AW5="Ａ"),AND(AV5="×",AW5="Ｂ"),AND(AV5="×",AW5="Ｃ"))</formula>
    </cfRule>
  </conditionalFormatting>
  <conditionalFormatting sqref="AX42">
    <cfRule type="iconSet" priority="5">
      <iconSet iconSet="3Arrows">
        <cfvo type="percent" val="0"/>
        <cfvo type="num" val="0"/>
        <cfvo type="num" val="0" gte="0"/>
      </iconSet>
    </cfRule>
  </conditionalFormatting>
  <conditionalFormatting sqref="AX50">
    <cfRule type="iconSet" priority="4">
      <iconSet iconSet="3Arrows">
        <cfvo type="percent" val="0"/>
        <cfvo type="num" val="0"/>
        <cfvo type="num" val="0" gte="0"/>
      </iconSet>
    </cfRule>
  </conditionalFormatting>
  <conditionalFormatting sqref="BB5:BB6">
    <cfRule type="expression" dxfId="4" priority="1">
      <formula>OR(AND(BA5="×",BB5="Ａ"),AND(BA5="×",BB5="Ｂ"),AND(BA5="×",BB5="Ｃ"))</formula>
    </cfRule>
  </conditionalFormatting>
  <conditionalFormatting sqref="BG5:BG6">
    <cfRule type="expression" dxfId="3" priority="20">
      <formula>OR(AND(BF5="×",BG5="Ａ"),AND(BF5="×",BG5="Ｂ"),AND(BF5="×",BG5="Ｃ"))</formula>
    </cfRule>
  </conditionalFormatting>
  <conditionalFormatting sqref="BL5:BL6">
    <cfRule type="expression" dxfId="2" priority="19">
      <formula>OR(AND(BK5="×",BL5="Ａ"),AND(BK5="×",BL5="Ｂ"),AND(BK5="×",BL5="Ｃ"))</formula>
    </cfRule>
  </conditionalFormatting>
  <conditionalFormatting sqref="CL42">
    <cfRule type="iconSet" priority="3">
      <iconSet iconSet="3Arrows">
        <cfvo type="percent" val="0"/>
        <cfvo type="num" val="0"/>
        <cfvo type="num" val="0" gte="0"/>
      </iconSet>
    </cfRule>
  </conditionalFormatting>
  <conditionalFormatting sqref="CL50">
    <cfRule type="iconSet" priority="2">
      <iconSet iconSet="3Arrows">
        <cfvo type="percent" val="0"/>
        <cfvo type="num" val="0"/>
        <cfvo type="num" val="0" gte="0"/>
      </iconSet>
    </cfRule>
  </conditionalFormatting>
  <conditionalFormatting sqref="DK51 DF51 DA51 CV51 CQ51 CL51 CG51 CB51 BW51 BR51 BM51 BH51 BC51 AX51 AS51 AN51 AI51 AD51 Y51 T51 O51 J51 DP51">
    <cfRule type="iconSet" priority="64">
      <iconSet iconSet="3Arrows">
        <cfvo type="percent" val="0"/>
        <cfvo type="num" val="0"/>
        <cfvo type="num" val="0" gte="0"/>
      </iconSet>
    </cfRule>
  </conditionalFormatting>
  <conditionalFormatting sqref="DM5:DM6">
    <cfRule type="expression" dxfId="1" priority="14">
      <formula>OR(AND(DL5="×",DM5="Ａ"),AND(DL5="×",DM5="Ｂ"),AND(DL5="×",DM5="Ｃ"))</formula>
    </cfRule>
  </conditionalFormatting>
  <conditionalFormatting sqref="DO5">
    <cfRule type="expression" dxfId="0" priority="15">
      <formula>OR(AND(DN5="×",DO5="Ａ"),AND(DN5="×",DO5="Ｂ"),AND(DN5="×",DO5="Ｃ"))</formula>
    </cfRule>
  </conditionalFormatting>
  <conditionalFormatting sqref="DP5:DP34 O5:O34 T5:T34 Y5:Y34 AD5:AD34 AI5:AI34 AN5:AN34 AS5:AS34 AX5:AX34 BC5:BC34 BH5:BH34 BM5:BM34 BR5:BR34 BW5:BW34 CB5:CB34 CG5:CG34 CL5:CL34 CQ5:CQ34 CV5:CV34 DA5:DA34 DF5:DF34 DK5:DK34 J5:J34">
    <cfRule type="iconSet" priority="62">
      <iconSet iconSet="3Arrows">
        <cfvo type="percent" val="0"/>
        <cfvo type="num" val="-1"/>
        <cfvo type="num" val="1"/>
      </iconSet>
    </cfRule>
  </conditionalFormatting>
  <conditionalFormatting sqref="DP42 BM42 T42 J42 Y42 AD42 AN42 AS42 BC42 BH42 BR42 BW42 CB42 CG42 CQ42 CV42 DA42 DF42 DK42">
    <cfRule type="iconSet" priority="11">
      <iconSet iconSet="3Arrows">
        <cfvo type="percent" val="0"/>
        <cfvo type="num" val="0"/>
        <cfvo type="num" val="0" gte="0"/>
      </iconSet>
    </cfRule>
  </conditionalFormatting>
  <conditionalFormatting sqref="DP50 BR50 T50 J50 AD50 AN50 BH50 CB50 CV50 DF50 Y50 AS50 BC50 BM50 BW50 CG50 CQ50 DA50 DK50">
    <cfRule type="iconSet" priority="10">
      <iconSet iconSet="3Arrows">
        <cfvo type="percent" val="0"/>
        <cfvo type="num" val="0"/>
        <cfvo type="num" val="0" gte="0"/>
      </iconSet>
    </cfRule>
  </conditionalFormatting>
  <dataValidations count="2">
    <dataValidation type="list" allowBlank="1" showInputMessage="1" showErrorMessage="1" sqref="DH5:DH34 L5:L34 N5:N34 X5:X34 AR5:AR34 AW5:AW34 AM5:AM34 AC5:AC34 G5:G34 BG5:BG34 BQ5:BQ34 BV5:BV34 CA5:CA34 CF5:CF34 CK5:CK34 CP5:CP34 CU5:CU34 CZ5:CZ34 DE5:DE34 DJ5:DJ34 DO5:DO34 Q5:Q34 V5:V34 AA5:AA34 S5:S34 AH5:AH34 I5:I34 AF5:AF34 AK5:AK34 AP5:AP34 AU5:AU34 AZ5:AZ34 BE5:BE34 BJ5:BJ34 BO5:BO34 BT5:BT34 BY5:BY34 CD5:CD34 CI5:CI34 CN5:CN34 CS5:CS34 CX5:CX34 DC5:DC34 BL5:BL34 DM5:DM34 BB5:BB34" xr:uid="{C6416334-955E-443C-8A00-AD668ECF75FE}">
      <formula1>INDIRECT(F5)</formula1>
    </dataValidation>
    <dataValidation type="list" allowBlank="1" showInputMessage="1" showErrorMessage="1" sqref="K5:K34 Z5:Z34 P5:P34 F5:F34 AE5:AE34 AJ5:AJ34 AO5:AO34 AT5:AT34 AY5:AY34 BD5:BD34 BI5:BI34 U5:U34 BA5:BA34" xr:uid="{DE15C5AA-7B8B-4650-9D44-89181FD3B0C4}">
      <formula1>取組状況</formula1>
    </dataValidation>
  </dataValidations>
  <printOptions verticalCentered="1"/>
  <pageMargins left="0.70866141732283472" right="0.70866141732283472" top="0.74803149606299213" bottom="0.74803149606299213" header="0.31496062992125984" footer="0.31496062992125984"/>
  <pageSetup paperSize="8" scale="78" fitToWidth="0" orientation="landscape" r:id="rId1"/>
  <colBreaks count="2" manualBreakCount="2">
    <brk id="45" max="49" man="1"/>
    <brk id="95" max="5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8732F415-A180-4419-9CBC-C9B5142E4195}">
          <x14:formula1>
            <xm:f>プルダウンリスト!$A$9:$A$11</xm:f>
          </x14:formula1>
          <xm:sqref>H5:H34 M5:M34 R5:R34 W5:W34 AB5:AB34 AG5:AG34 AL5:AL34 AQ5:AQ34 AV5:AV34 DN5:DN34 BF5:BF34 BK5:BK34 BN5:BN34 BP5:BP34 BS5:BS34 BU5:BU34 BX5:BX34 BZ5:BZ34 CC5:CC34 CE5:CE34 CH5:CH34 CJ5:CJ34 CM5:CM34 CO5:CO34 CR5:CR34 CT5:CT34 CW5:CW34 CY5:CY34 DB5:DB34 DD5:DD34 DG5:DG34 DI5:DI34 DL5:DL34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G39"/>
  <sheetViews>
    <sheetView view="pageBreakPreview" topLeftCell="A10" zoomScale="80" zoomScaleNormal="100" zoomScaleSheetLayoutView="80" workbookViewId="0">
      <selection activeCell="AK13" sqref="AK13"/>
    </sheetView>
  </sheetViews>
  <sheetFormatPr defaultColWidth="63.6640625" defaultRowHeight="13.2" x14ac:dyDescent="0.2"/>
  <cols>
    <col min="1" max="2" width="7" style="41" customWidth="1"/>
    <col min="3" max="3" width="13.21875" style="41" customWidth="1"/>
    <col min="4" max="4" width="3.6640625" style="41" customWidth="1"/>
    <col min="5" max="5" width="13.21875" style="41" customWidth="1"/>
    <col min="6" max="6" width="11.77734375" style="41" customWidth="1"/>
    <col min="7" max="7" width="44.88671875" style="41" customWidth="1"/>
    <col min="8" max="50" width="17.21875" style="41" customWidth="1"/>
    <col min="51" max="16384" width="63.6640625" style="41"/>
  </cols>
  <sheetData>
    <row r="1" spans="1:7" ht="16.2" x14ac:dyDescent="0.2">
      <c r="A1" s="181" t="s">
        <v>116</v>
      </c>
      <c r="B1" s="181"/>
      <c r="C1" s="181"/>
      <c r="D1" s="181"/>
      <c r="E1" s="181"/>
      <c r="F1" s="181"/>
      <c r="G1" s="181"/>
    </row>
    <row r="2" spans="1:7" ht="8.25" customHeight="1" x14ac:dyDescent="0.2"/>
    <row r="3" spans="1:7" ht="24" customHeight="1" x14ac:dyDescent="0.2">
      <c r="A3" s="42" t="s">
        <v>91</v>
      </c>
      <c r="B3" s="42"/>
    </row>
    <row r="4" spans="1:7" ht="8.25" customHeight="1" x14ac:dyDescent="0.2">
      <c r="A4" s="42"/>
      <c r="B4" s="42"/>
    </row>
    <row r="5" spans="1:7" ht="30" customHeight="1" x14ac:dyDescent="0.2">
      <c r="A5" s="43" t="s">
        <v>77</v>
      </c>
      <c r="B5" s="43" t="s">
        <v>52</v>
      </c>
      <c r="C5" s="182" t="s">
        <v>79</v>
      </c>
      <c r="D5" s="182"/>
      <c r="E5" s="182"/>
      <c r="F5" s="182"/>
      <c r="G5" s="182"/>
    </row>
    <row r="6" spans="1:7" ht="24.9" customHeight="1" x14ac:dyDescent="0.2">
      <c r="A6" s="44" t="s">
        <v>67</v>
      </c>
      <c r="B6" s="45">
        <v>5</v>
      </c>
      <c r="C6" s="183" t="s">
        <v>71</v>
      </c>
      <c r="D6" s="183"/>
      <c r="E6" s="183"/>
      <c r="F6" s="183"/>
      <c r="G6" s="183"/>
    </row>
    <row r="7" spans="1:7" ht="24.9" customHeight="1" x14ac:dyDescent="0.2">
      <c r="A7" s="44" t="s">
        <v>47</v>
      </c>
      <c r="B7" s="45">
        <v>3</v>
      </c>
      <c r="C7" s="183" t="s">
        <v>72</v>
      </c>
      <c r="D7" s="183"/>
      <c r="E7" s="183"/>
      <c r="F7" s="183"/>
      <c r="G7" s="183"/>
    </row>
    <row r="8" spans="1:7" ht="24.9" customHeight="1" x14ac:dyDescent="0.2">
      <c r="A8" s="44" t="s">
        <v>48</v>
      </c>
      <c r="B8" s="45">
        <v>0</v>
      </c>
      <c r="C8" s="183" t="s">
        <v>73</v>
      </c>
      <c r="D8" s="183"/>
      <c r="E8" s="183"/>
      <c r="F8" s="183"/>
      <c r="G8" s="183"/>
    </row>
    <row r="9" spans="1:7" ht="30" customHeight="1" x14ac:dyDescent="0.2">
      <c r="A9" s="184" t="s">
        <v>100</v>
      </c>
      <c r="B9" s="184"/>
      <c r="C9" s="184"/>
      <c r="D9" s="184"/>
      <c r="E9" s="184"/>
      <c r="F9" s="184"/>
      <c r="G9" s="184"/>
    </row>
    <row r="11" spans="1:7" ht="21" customHeight="1" x14ac:dyDescent="0.2">
      <c r="A11" s="42" t="s">
        <v>74</v>
      </c>
      <c r="B11" s="42"/>
    </row>
    <row r="12" spans="1:7" ht="8.25" customHeight="1" x14ac:dyDescent="0.2">
      <c r="A12" s="42"/>
      <c r="B12" s="42"/>
    </row>
    <row r="13" spans="1:7" ht="30" customHeight="1" x14ac:dyDescent="0.2">
      <c r="A13" s="46" t="s">
        <v>77</v>
      </c>
      <c r="B13" s="46" t="s">
        <v>52</v>
      </c>
      <c r="C13" s="185" t="s">
        <v>65</v>
      </c>
      <c r="D13" s="185"/>
      <c r="E13" s="185"/>
      <c r="F13" s="185"/>
      <c r="G13" s="185"/>
    </row>
    <row r="14" spans="1:7" ht="24.9" customHeight="1" x14ac:dyDescent="0.2">
      <c r="A14" s="176" t="s">
        <v>53</v>
      </c>
      <c r="B14" s="177">
        <v>10</v>
      </c>
      <c r="C14" s="179" t="s">
        <v>68</v>
      </c>
      <c r="D14" s="179"/>
      <c r="E14" s="179"/>
      <c r="F14" s="179"/>
      <c r="G14" s="179"/>
    </row>
    <row r="15" spans="1:7" ht="81" customHeight="1" x14ac:dyDescent="0.2">
      <c r="A15" s="176"/>
      <c r="B15" s="178"/>
      <c r="C15" s="186" t="s">
        <v>101</v>
      </c>
      <c r="D15" s="186"/>
      <c r="E15" s="186"/>
      <c r="F15" s="186"/>
      <c r="G15" s="186"/>
    </row>
    <row r="16" spans="1:7" ht="24.9" customHeight="1" x14ac:dyDescent="0.2">
      <c r="A16" s="176" t="s">
        <v>55</v>
      </c>
      <c r="B16" s="177">
        <v>5</v>
      </c>
      <c r="C16" s="179" t="s">
        <v>69</v>
      </c>
      <c r="D16" s="179"/>
      <c r="E16" s="179"/>
      <c r="F16" s="179"/>
      <c r="G16" s="179"/>
    </row>
    <row r="17" spans="1:7" ht="56.25" customHeight="1" x14ac:dyDescent="0.2">
      <c r="A17" s="176"/>
      <c r="B17" s="178"/>
      <c r="C17" s="180" t="s">
        <v>102</v>
      </c>
      <c r="D17" s="180"/>
      <c r="E17" s="180"/>
      <c r="F17" s="180"/>
      <c r="G17" s="180"/>
    </row>
    <row r="18" spans="1:7" ht="24.9" customHeight="1" x14ac:dyDescent="0.2">
      <c r="A18" s="176" t="s">
        <v>66</v>
      </c>
      <c r="B18" s="177">
        <v>0</v>
      </c>
      <c r="C18" s="179" t="s">
        <v>70</v>
      </c>
      <c r="D18" s="179"/>
      <c r="E18" s="179"/>
      <c r="F18" s="179"/>
      <c r="G18" s="179"/>
    </row>
    <row r="19" spans="1:7" ht="41.25" customHeight="1" x14ac:dyDescent="0.2">
      <c r="A19" s="176"/>
      <c r="B19" s="178"/>
      <c r="C19" s="186" t="s">
        <v>111</v>
      </c>
      <c r="D19" s="186"/>
      <c r="E19" s="186"/>
      <c r="F19" s="186"/>
      <c r="G19" s="186"/>
    </row>
    <row r="20" spans="1:7" ht="42.75" customHeight="1" x14ac:dyDescent="0.2">
      <c r="A20" s="195" t="s">
        <v>114</v>
      </c>
      <c r="B20" s="195"/>
      <c r="C20" s="195"/>
      <c r="D20" s="195"/>
      <c r="E20" s="195"/>
      <c r="F20" s="195"/>
      <c r="G20" s="195"/>
    </row>
    <row r="22" spans="1:7" ht="26.25" customHeight="1" x14ac:dyDescent="0.2">
      <c r="A22" s="42" t="s">
        <v>75</v>
      </c>
      <c r="B22" s="42"/>
    </row>
    <row r="23" spans="1:7" ht="24.75" customHeight="1" x14ac:dyDescent="0.2">
      <c r="A23" s="196" t="s">
        <v>104</v>
      </c>
      <c r="B23" s="196"/>
      <c r="C23" s="196"/>
      <c r="D23" s="196"/>
      <c r="E23" s="196"/>
      <c r="F23" s="196"/>
      <c r="G23" s="196"/>
    </row>
    <row r="24" spans="1:7" ht="8.25" customHeight="1" x14ac:dyDescent="0.2">
      <c r="A24" s="47"/>
      <c r="B24" s="47"/>
      <c r="C24" s="47"/>
      <c r="D24" s="47"/>
      <c r="E24" s="47"/>
      <c r="F24" s="47"/>
      <c r="G24" s="47"/>
    </row>
    <row r="25" spans="1:7" ht="17.25" customHeight="1" x14ac:dyDescent="0.2">
      <c r="A25" s="41" t="s">
        <v>98</v>
      </c>
    </row>
    <row r="26" spans="1:7" ht="36" customHeight="1" x14ac:dyDescent="0.2">
      <c r="A26" s="48" t="s">
        <v>90</v>
      </c>
      <c r="B26" s="49" t="s">
        <v>13</v>
      </c>
      <c r="C26" s="187" t="s">
        <v>78</v>
      </c>
      <c r="D26" s="188"/>
      <c r="E26" s="50" t="s">
        <v>118</v>
      </c>
    </row>
    <row r="27" spans="1:7" ht="20.100000000000001" customHeight="1" x14ac:dyDescent="0.2">
      <c r="A27" s="51" t="s">
        <v>54</v>
      </c>
      <c r="B27" s="52" t="s">
        <v>49</v>
      </c>
      <c r="C27" s="53">
        <v>15</v>
      </c>
      <c r="D27" s="54">
        <v>15</v>
      </c>
      <c r="E27" s="55">
        <f>D27/15*100</f>
        <v>100</v>
      </c>
    </row>
    <row r="28" spans="1:7" ht="20.100000000000001" customHeight="1" x14ac:dyDescent="0.2">
      <c r="A28" s="51" t="s">
        <v>63</v>
      </c>
      <c r="B28" s="52" t="s">
        <v>53</v>
      </c>
      <c r="C28" s="53">
        <v>13</v>
      </c>
      <c r="D28" s="54">
        <v>13</v>
      </c>
      <c r="E28" s="55">
        <f t="shared" ref="E28:E33" si="0">D28/15*100</f>
        <v>86.666666666666671</v>
      </c>
    </row>
    <row r="29" spans="1:7" ht="20.100000000000001" customHeight="1" x14ac:dyDescent="0.2">
      <c r="A29" s="51" t="s">
        <v>54</v>
      </c>
      <c r="B29" s="52" t="s">
        <v>50</v>
      </c>
      <c r="C29" s="53">
        <v>10</v>
      </c>
      <c r="D29" s="54">
        <v>10</v>
      </c>
      <c r="E29" s="55">
        <f t="shared" si="0"/>
        <v>66.666666666666657</v>
      </c>
    </row>
    <row r="30" spans="1:7" ht="20.100000000000001" customHeight="1" x14ac:dyDescent="0.2">
      <c r="A30" s="51" t="s">
        <v>63</v>
      </c>
      <c r="B30" s="52" t="s">
        <v>55</v>
      </c>
      <c r="C30" s="53">
        <v>8</v>
      </c>
      <c r="D30" s="54">
        <v>8</v>
      </c>
      <c r="E30" s="55">
        <f t="shared" si="0"/>
        <v>53.333333333333336</v>
      </c>
    </row>
    <row r="31" spans="1:7" ht="20.100000000000001" customHeight="1" x14ac:dyDescent="0.2">
      <c r="A31" s="51" t="s">
        <v>54</v>
      </c>
      <c r="B31" s="52" t="s">
        <v>66</v>
      </c>
      <c r="C31" s="53">
        <v>6</v>
      </c>
      <c r="D31" s="54">
        <v>5</v>
      </c>
      <c r="E31" s="55">
        <f t="shared" si="0"/>
        <v>33.333333333333329</v>
      </c>
    </row>
    <row r="32" spans="1:7" ht="20.100000000000001" customHeight="1" x14ac:dyDescent="0.2">
      <c r="A32" s="51" t="s">
        <v>63</v>
      </c>
      <c r="B32" s="52" t="s">
        <v>66</v>
      </c>
      <c r="C32" s="53">
        <v>4</v>
      </c>
      <c r="D32" s="54">
        <v>3</v>
      </c>
      <c r="E32" s="55">
        <f t="shared" si="0"/>
        <v>20</v>
      </c>
    </row>
    <row r="33" spans="1:7" ht="20.100000000000001" customHeight="1" x14ac:dyDescent="0.2">
      <c r="A33" s="51" t="s">
        <v>64</v>
      </c>
      <c r="B33" s="52" t="s">
        <v>76</v>
      </c>
      <c r="C33" s="53">
        <v>0</v>
      </c>
      <c r="D33" s="54">
        <v>0</v>
      </c>
      <c r="E33" s="55">
        <f t="shared" si="0"/>
        <v>0</v>
      </c>
    </row>
    <row r="34" spans="1:7" x14ac:dyDescent="0.2">
      <c r="A34" s="41" t="s">
        <v>103</v>
      </c>
      <c r="C34" s="56"/>
    </row>
    <row r="35" spans="1:7" x14ac:dyDescent="0.2">
      <c r="A35" s="41" t="s">
        <v>105</v>
      </c>
    </row>
    <row r="37" spans="1:7" ht="43.5" customHeight="1" x14ac:dyDescent="0.2">
      <c r="A37" s="189" t="s">
        <v>112</v>
      </c>
      <c r="B37" s="190"/>
      <c r="C37" s="191"/>
      <c r="D37" s="192" t="s">
        <v>119</v>
      </c>
      <c r="E37" s="193"/>
      <c r="F37" s="193"/>
      <c r="G37" s="194"/>
    </row>
    <row r="38" spans="1:7" x14ac:dyDescent="0.2">
      <c r="A38" s="57"/>
      <c r="B38" s="57"/>
      <c r="C38" s="57"/>
      <c r="D38" s="57"/>
      <c r="E38" s="57"/>
      <c r="F38" s="57"/>
      <c r="G38" s="57"/>
    </row>
    <row r="39" spans="1:7" x14ac:dyDescent="0.2">
      <c r="C39" s="58"/>
    </row>
  </sheetData>
  <sheetProtection sheet="1" objects="1" scenarios="1"/>
  <mergeCells count="24">
    <mergeCell ref="C26:D26"/>
    <mergeCell ref="A37:C37"/>
    <mergeCell ref="D37:G37"/>
    <mergeCell ref="A18:A19"/>
    <mergeCell ref="B18:B19"/>
    <mergeCell ref="C18:G18"/>
    <mergeCell ref="C19:G19"/>
    <mergeCell ref="A20:G20"/>
    <mergeCell ref="A23:G23"/>
    <mergeCell ref="A16:A17"/>
    <mergeCell ref="B16:B17"/>
    <mergeCell ref="C16:G16"/>
    <mergeCell ref="C17:G17"/>
    <mergeCell ref="A1:G1"/>
    <mergeCell ref="C5:G5"/>
    <mergeCell ref="C6:G6"/>
    <mergeCell ref="C7:G7"/>
    <mergeCell ref="C8:G8"/>
    <mergeCell ref="A9:G9"/>
    <mergeCell ref="C13:G13"/>
    <mergeCell ref="A14:A15"/>
    <mergeCell ref="B14:B15"/>
    <mergeCell ref="C14:G14"/>
    <mergeCell ref="C15:G15"/>
  </mergeCells>
  <phoneticPr fontId="21"/>
  <conditionalFormatting sqref="C27:C33">
    <cfRule type="dataBar" priority="1">
      <dataBar showValue="0">
        <cfvo type="min"/>
        <cfvo type="max"/>
        <color rgb="FF638EC6"/>
      </dataBar>
      <extLst>
        <ext xmlns:x14="http://schemas.microsoft.com/office/spreadsheetml/2009/9/main" uri="{B025F937-C7B1-47D3-B67F-A62EFF666E3E}">
          <x14:id>{A8AF3D9E-7E69-495D-93E6-8C6992CD42E2}</x14:id>
        </ext>
      </extLst>
    </cfRule>
  </conditionalFormatting>
  <pageMargins left="0.9055118110236221" right="0.70866141732283472" top="0.74803149606299213" bottom="0.74803149606299213" header="0.31496062992125984" footer="0.31496062992125984"/>
  <pageSetup paperSize="9" scale="72" orientation="portrait" r:id="rId1"/>
  <drawing r:id="rId2"/>
  <extLst>
    <ext xmlns:x14="http://schemas.microsoft.com/office/spreadsheetml/2009/9/main" uri="{78C0D931-6437-407d-A8EE-F0AAD7539E65}">
      <x14:conditionalFormattings>
        <x14:conditionalFormatting xmlns:xm="http://schemas.microsoft.com/office/excel/2006/main">
          <x14:cfRule type="dataBar" id="{A8AF3D9E-7E69-495D-93E6-8C6992CD42E2}">
            <x14:dataBar minLength="0" maxLength="100" gradient="0">
              <x14:cfvo type="autoMin"/>
              <x14:cfvo type="autoMax"/>
              <x14:negativeFillColor rgb="FFFF0000"/>
              <x14:axisColor rgb="FF000000"/>
            </x14:dataBar>
          </x14:cfRule>
          <xm:sqref>C27:C33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E3B1C-697B-49B6-A4C8-4D6EBF757290}">
  <dimension ref="A1:O6"/>
  <sheetViews>
    <sheetView view="pageLayout" zoomScaleNormal="100" workbookViewId="0">
      <selection activeCell="AK13" sqref="AK13"/>
    </sheetView>
  </sheetViews>
  <sheetFormatPr defaultRowHeight="13.2" x14ac:dyDescent="0.2"/>
  <sheetData>
    <row r="1" spans="1:15" x14ac:dyDescent="0.2">
      <c r="A1" s="11" t="s">
        <v>117</v>
      </c>
      <c r="B1" s="11"/>
      <c r="C1" s="11"/>
      <c r="D1" s="11"/>
      <c r="E1" s="11"/>
      <c r="F1" s="11"/>
      <c r="G1" s="11"/>
      <c r="H1" s="11"/>
      <c r="I1" s="11"/>
      <c r="J1" s="11"/>
      <c r="K1" s="11"/>
      <c r="L1" s="11"/>
      <c r="M1" s="11"/>
      <c r="N1" s="11"/>
      <c r="O1" s="11"/>
    </row>
    <row r="2" spans="1:15" x14ac:dyDescent="0.2">
      <c r="A2" s="10" t="s">
        <v>107</v>
      </c>
      <c r="B2" s="197" t="s">
        <v>110</v>
      </c>
      <c r="C2" s="13">
        <f ca="1">OFFSET(状況把握シート!F1,0,((COLUMN()-COLUMN($C2))*4))</f>
        <v>1</v>
      </c>
      <c r="D2" s="13">
        <f ca="1">OFFSET(状況把握シート!G1,0,((COLUMN()-COLUMN($C2))*4))</f>
        <v>2</v>
      </c>
      <c r="E2" s="13">
        <f ca="1">OFFSET(状況把握シート!H1,0,((COLUMN()-COLUMN($C2))*4))</f>
        <v>3</v>
      </c>
      <c r="F2" s="13">
        <f ca="1">OFFSET(状況把握シート!I1,0,((COLUMN()-COLUMN($C2))*4))</f>
        <v>4</v>
      </c>
      <c r="G2" s="13">
        <f ca="1">OFFSET(状況把握シート!J1,0,((COLUMN()-COLUMN($C2))*4))</f>
        <v>5</v>
      </c>
      <c r="H2" s="13">
        <f ca="1">OFFSET(状況把握シート!K1,0,((COLUMN()-COLUMN($C2))*4))</f>
        <v>6</v>
      </c>
      <c r="I2" s="13">
        <f ca="1">OFFSET(状況把握シート!L1,0,((COLUMN()-COLUMN($C2))*4))</f>
        <v>7</v>
      </c>
      <c r="J2" s="13">
        <f ca="1">OFFSET(状況把握シート!M1,0,((COLUMN()-COLUMN($C2))*4))</f>
        <v>8</v>
      </c>
      <c r="K2" s="13">
        <f ca="1">OFFSET(状況把握シート!N1,0,((COLUMN()-COLUMN($C2))*4))</f>
        <v>9</v>
      </c>
      <c r="L2" s="13">
        <f ca="1">OFFSET(状況把握シート!O1,0,((COLUMN()-COLUMN($C2))*4))</f>
        <v>10</v>
      </c>
      <c r="M2" s="13">
        <f ca="1">OFFSET(状況把握シート!P1,0,((COLUMN()-COLUMN($C2))*4))</f>
        <v>11</v>
      </c>
      <c r="N2" s="13">
        <f ca="1">OFFSET(状況把握シート!Q1,0,((COLUMN()-COLUMN($C2))*4))</f>
        <v>12</v>
      </c>
      <c r="O2" s="197" t="s">
        <v>148</v>
      </c>
    </row>
    <row r="3" spans="1:15" ht="39.6" x14ac:dyDescent="0.2">
      <c r="A3" s="12" t="s">
        <v>108</v>
      </c>
      <c r="B3" s="198"/>
      <c r="C3" s="14" t="str">
        <f ca="1">OFFSET(状況把握シート!F2,0,((COLUMN()-COLUMN($C3))*4))</f>
        <v>墨江地域活動協議会</v>
      </c>
      <c r="D3" s="14" t="str">
        <f ca="1">OFFSET(状況把握シート!G2,0,((COLUMN()-COLUMN($C3))*4))</f>
        <v>清水丘地域活動協議会</v>
      </c>
      <c r="E3" s="14" t="str">
        <f ca="1">OFFSET(状況把握シート!H2,0,((COLUMN()-COLUMN($C3))*4))</f>
        <v>おりおの地活協</v>
      </c>
      <c r="F3" s="14" t="str">
        <f ca="1">OFFSET(状況把握シート!I2,0,((COLUMN()-COLUMN($C3))*4))</f>
        <v>地活協東粉浜</v>
      </c>
      <c r="G3" s="14" t="str">
        <f ca="1">OFFSET(状況把握シート!J2,0,((COLUMN()-COLUMN($C3))*4))</f>
        <v>住吉連合地域活動協議会</v>
      </c>
      <c r="H3" s="14" t="str">
        <f ca="1">OFFSET(状況把握シート!K2,0,((COLUMN()-COLUMN($C3))*4))</f>
        <v>長居地域活動協議会</v>
      </c>
      <c r="I3" s="14" t="str">
        <f ca="1">OFFSET(状況把握シート!L2,0,((COLUMN()-COLUMN($C3))*4))</f>
        <v>依羅地域活動協議会</v>
      </c>
      <c r="J3" s="14" t="str">
        <f ca="1">OFFSET(状況把握シート!M2,0,((COLUMN()-COLUMN($C3))*4))</f>
        <v>南住吉連合地域活動協議会</v>
      </c>
      <c r="K3" s="14" t="str">
        <f ca="1">OFFSET(状況把握シート!N2,0,((COLUMN()-COLUMN($C3))*4))</f>
        <v>山之内スマイル協議会</v>
      </c>
      <c r="L3" s="14" t="str">
        <f ca="1">OFFSET(状況把握シート!O2,0,((COLUMN()-COLUMN($C3))*4))</f>
        <v>苅田地域活動協議会</v>
      </c>
      <c r="M3" s="14" t="str">
        <f ca="1">OFFSET(状況把握シート!P2,0,((COLUMN()-COLUMN($C3))*4))</f>
        <v>苅田南地域活動協議会</v>
      </c>
      <c r="N3" s="14" t="str">
        <f ca="1">OFFSET(状況把握シート!Q2,0,((COLUMN()-COLUMN($C3))*4))</f>
        <v>苅田北ほほえみ協議会</v>
      </c>
      <c r="O3" s="199"/>
    </row>
    <row r="4" spans="1:15" ht="26.4" x14ac:dyDescent="0.2">
      <c r="A4" s="104" t="s">
        <v>109</v>
      </c>
      <c r="B4" s="87">
        <f ca="1">IF(C4="","",AVERAGE(C4:Y4))</f>
        <v>139.38461538461536</v>
      </c>
      <c r="C4" s="87">
        <f ca="1">OFFSET(状況把握シート!F42,0,((COLUMN()-COLUMN($C4))*4))</f>
        <v>91.587301587301596</v>
      </c>
      <c r="D4" s="87">
        <f ca="1">OFFSET(状況把握シート!G42,0,((COLUMN()-COLUMN($C4))*4))</f>
        <v>71.269841269841265</v>
      </c>
      <c r="E4" s="87">
        <f ca="1">OFFSET(状況把握シート!H42,0,((COLUMN()-COLUMN($C4))*4))</f>
        <v>72.460317460317469</v>
      </c>
      <c r="F4" s="87">
        <f ca="1">OFFSET(状況把握シート!I42,0,((COLUMN()-COLUMN($C4))*4))</f>
        <v>82.476190476190467</v>
      </c>
      <c r="G4" s="101">
        <f ca="1">OFFSET(状況把握シート!J42,0,((COLUMN()-COLUMN($C4))*4))</f>
        <v>60.476190476190474</v>
      </c>
      <c r="H4" s="101">
        <f ca="1">OFFSET(状況把握シート!K42,0,((COLUMN()-COLUMN($C4))*4))</f>
        <v>72.317460317460331</v>
      </c>
      <c r="I4" s="101">
        <f ca="1">OFFSET(状況把握シート!L42,0,((COLUMN()-COLUMN($C4))*4))</f>
        <v>62.222222222222221</v>
      </c>
      <c r="J4" s="101">
        <f ca="1">OFFSET(状況把握シート!M42,0,((COLUMN()-COLUMN($C4))*4))</f>
        <v>81.031746031746039</v>
      </c>
      <c r="K4" s="101">
        <f ca="1">OFFSET(状況把握シート!N42,0,((COLUMN()-COLUMN($C4))*4))</f>
        <v>82.476190476190467</v>
      </c>
      <c r="L4" s="101">
        <f ca="1">OFFSET(状況把握シート!O42,0,((COLUMN()-COLUMN($C4))*4))</f>
        <v>83.968253968253975</v>
      </c>
      <c r="M4" s="101">
        <f ca="1">OFFSET(状況把握シート!P42,0,((COLUMN()-COLUMN($C4))*4))</f>
        <v>75.07936507936509</v>
      </c>
      <c r="N4" s="101">
        <f ca="1">OFFSET(状況把握シート!Q42,0,((COLUMN()-COLUMN($C4))*4))</f>
        <v>70.634920634920618</v>
      </c>
      <c r="O4" s="87">
        <f ca="1">SUM(C4:N4)</f>
        <v>905.99999999999989</v>
      </c>
    </row>
    <row r="5" spans="1:15" ht="26.4" x14ac:dyDescent="0.2">
      <c r="A5" s="89" t="s">
        <v>144</v>
      </c>
      <c r="B5" s="88">
        <f t="shared" ref="B5" ca="1" si="0">IF(C5="","",AVERAGE(C5:Y5))</f>
        <v>139.31868131868131</v>
      </c>
      <c r="C5" s="88">
        <f ca="1">OFFSET(状況把握シート!H42,0,((COLUMN()-COLUMN($C5))*4))</f>
        <v>91.587301587301596</v>
      </c>
      <c r="D5" s="102">
        <f ca="1">OFFSET(状況把握シート!I42,0,((COLUMN()-COLUMN($C5))*4))</f>
        <v>71.746031746031747</v>
      </c>
      <c r="E5" s="88">
        <f ca="1">OFFSET(状況把握シート!J42,0,((COLUMN()-COLUMN($C5))*4))</f>
        <v>71.047619047619051</v>
      </c>
      <c r="F5" s="102">
        <f ca="1">OFFSET(状況把握シート!K42,0,((COLUMN()-COLUMN($C5))*4))</f>
        <v>82</v>
      </c>
      <c r="G5" s="88">
        <f ca="1">OFFSET(状況把握シート!L42,0,((COLUMN()-COLUMN($C5))*4))</f>
        <v>61.428571428571423</v>
      </c>
      <c r="H5" s="102">
        <f ca="1">OFFSET(状況把握シート!M42,0,((COLUMN()-COLUMN($C5))*4))</f>
        <v>71.841269841269849</v>
      </c>
      <c r="I5" s="88">
        <f ca="1">OFFSET(状況把握シート!N42,0,((COLUMN()-COLUMN($C5))*4))</f>
        <v>61.365079365079367</v>
      </c>
      <c r="J5" s="102">
        <f ca="1">OFFSET(状況把握シート!O42,0,((COLUMN()-COLUMN($C5))*4))</f>
        <v>81.126984126984127</v>
      </c>
      <c r="K5" s="88">
        <f ca="1">OFFSET(状況把握シート!P42,0,((COLUMN()-COLUMN($C5))*4))</f>
        <v>82.952380952380949</v>
      </c>
      <c r="L5" s="102">
        <f ca="1">OFFSET(状況把握シート!Q42,0,((COLUMN()-COLUMN($C5))*4))</f>
        <v>84.761904761904759</v>
      </c>
      <c r="M5" s="88">
        <f ca="1">OFFSET(状況把握シート!R42,0,((COLUMN()-COLUMN($C5))*4))</f>
        <v>75.07936507936509</v>
      </c>
      <c r="N5" s="102">
        <f ca="1">OFFSET(状況把握シート!S42,0,((COLUMN()-COLUMN($C5))*4))</f>
        <v>70.634920634920618</v>
      </c>
      <c r="O5" s="88">
        <f ca="1">SUM(C5:N5)</f>
        <v>905.57142857142856</v>
      </c>
    </row>
    <row r="6" spans="1:15" x14ac:dyDescent="0.2">
      <c r="A6" s="11" t="s">
        <v>115</v>
      </c>
      <c r="B6" s="11"/>
      <c r="C6" s="11"/>
      <c r="D6" s="11"/>
      <c r="E6" s="11"/>
      <c r="F6" s="11"/>
      <c r="G6" s="11"/>
      <c r="H6" s="11"/>
      <c r="I6" s="11"/>
      <c r="J6" s="11"/>
      <c r="K6" s="11"/>
      <c r="L6" s="11"/>
      <c r="M6" s="11"/>
      <c r="N6" s="11"/>
      <c r="O6" s="11"/>
    </row>
  </sheetData>
  <mergeCells count="2">
    <mergeCell ref="B2:B3"/>
    <mergeCell ref="O2:O3"/>
  </mergeCells>
  <phoneticPr fontId="21"/>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12"/>
  <sheetViews>
    <sheetView workbookViewId="0">
      <selection activeCell="C2" sqref="C2"/>
    </sheetView>
  </sheetViews>
  <sheetFormatPr defaultRowHeight="13.2" x14ac:dyDescent="0.2"/>
  <sheetData>
    <row r="1" spans="1:9" x14ac:dyDescent="0.2">
      <c r="A1" s="4" t="s">
        <v>88</v>
      </c>
      <c r="B1" s="4"/>
      <c r="C1" s="4"/>
    </row>
    <row r="2" spans="1:9" ht="15" x14ac:dyDescent="0.2">
      <c r="A2" s="5" t="s">
        <v>46</v>
      </c>
      <c r="B2" s="5" t="s">
        <v>47</v>
      </c>
      <c r="C2" s="5" t="s">
        <v>48</v>
      </c>
    </row>
    <row r="3" spans="1:9" ht="15" x14ac:dyDescent="0.2">
      <c r="A3" s="3" t="s">
        <v>49</v>
      </c>
      <c r="B3" s="3" t="s">
        <v>49</v>
      </c>
      <c r="C3" s="2" t="s">
        <v>87</v>
      </c>
    </row>
    <row r="4" spans="1:9" ht="15" x14ac:dyDescent="0.2">
      <c r="A4" s="3" t="s">
        <v>50</v>
      </c>
      <c r="B4" s="3" t="s">
        <v>50</v>
      </c>
    </row>
    <row r="5" spans="1:9" ht="15" x14ac:dyDescent="0.2">
      <c r="A5" s="3" t="s">
        <v>51</v>
      </c>
      <c r="B5" s="3" t="s">
        <v>51</v>
      </c>
    </row>
    <row r="6" spans="1:9" x14ac:dyDescent="0.2">
      <c r="H6" s="1"/>
      <c r="I6" s="1"/>
    </row>
    <row r="7" spans="1:9" x14ac:dyDescent="0.2">
      <c r="A7" s="9" t="s">
        <v>86</v>
      </c>
    </row>
    <row r="8" spans="1:9" x14ac:dyDescent="0.2">
      <c r="A8" s="200" t="s">
        <v>92</v>
      </c>
      <c r="B8" s="200"/>
      <c r="C8" s="200" t="s">
        <v>83</v>
      </c>
      <c r="D8" s="200"/>
    </row>
    <row r="9" spans="1:9" x14ac:dyDescent="0.2">
      <c r="A9" s="6" t="s">
        <v>46</v>
      </c>
      <c r="B9" s="6">
        <v>5</v>
      </c>
      <c r="C9" s="6" t="s">
        <v>49</v>
      </c>
      <c r="D9" s="6">
        <v>10</v>
      </c>
    </row>
    <row r="10" spans="1:9" x14ac:dyDescent="0.2">
      <c r="A10" s="6" t="s">
        <v>47</v>
      </c>
      <c r="B10" s="6">
        <v>3</v>
      </c>
      <c r="C10" s="6" t="s">
        <v>50</v>
      </c>
      <c r="D10" s="6">
        <v>5</v>
      </c>
    </row>
    <row r="11" spans="1:9" x14ac:dyDescent="0.2">
      <c r="A11" s="6" t="s">
        <v>48</v>
      </c>
      <c r="B11" s="6">
        <v>0</v>
      </c>
      <c r="C11" s="6" t="s">
        <v>51</v>
      </c>
      <c r="D11" s="6">
        <v>0</v>
      </c>
    </row>
    <row r="12" spans="1:9" x14ac:dyDescent="0.2">
      <c r="A12" s="7"/>
      <c r="B12" s="7"/>
      <c r="C12" s="8" t="s">
        <v>84</v>
      </c>
      <c r="D12" s="8">
        <v>0</v>
      </c>
    </row>
  </sheetData>
  <mergeCells count="2">
    <mergeCell ref="C8:D8"/>
    <mergeCell ref="A8:B8"/>
  </mergeCells>
  <phoneticPr fontId="2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状況把握シート</vt:lpstr>
      <vt:lpstr>指標の考え方</vt:lpstr>
      <vt:lpstr>総合点</vt:lpstr>
      <vt:lpstr>プルダウンリスト</vt:lpstr>
      <vt:lpstr>×</vt:lpstr>
      <vt:lpstr>△</vt:lpstr>
      <vt:lpstr>○</vt:lpstr>
      <vt:lpstr>指標の考え方!Print_Area</vt:lpstr>
      <vt:lpstr>状況把握シート!Print_Area</vt:lpstr>
      <vt:lpstr>状況把握シート!Print_Titles</vt:lpstr>
      <vt:lpstr>状況把握シート!取組状況</vt:lpstr>
      <vt:lpstr>取組状況</vt:lpstr>
      <vt:lpst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2025-11-19T08:21:59Z</dcterms:modified>
</cp:coreProperties>
</file>