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770"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補助金支出一覧!$A$5:$R$18</definedName>
    <definedName name="_xlnm.Print_Area" localSheetId="1">表紙!$A$1:$A$14</definedName>
    <definedName name="_xlnm.Print_Area" localSheetId="2">補助金支出一覧!$A$1:$J$18</definedName>
    <definedName name="_xlnm.Print_Titles" localSheetId="2">補助金支出一覧!$A:$C,補助金支出一覧!$3:$6</definedName>
    <definedName name="Z_012C45CF_4954_4AED_A0AD_E584DC291F50_.wvu.FilterData" localSheetId="2" hidden="1">補助金支出一覧!$A$6:$J$18</definedName>
    <definedName name="Z_0243E130_1B36_46DD_90C3_808EEC339668_.wvu.FilterData" localSheetId="2" hidden="1">補助金支出一覧!$A$6:$J$18</definedName>
    <definedName name="Z_02582FD4_22F5_45D4_89DD_F12122EDCA8D_.wvu.Cols" localSheetId="2" hidden="1">補助金支出一覧!#REF!</definedName>
    <definedName name="Z_02582FD4_22F5_45D4_89DD_F12122EDCA8D_.wvu.FilterData" localSheetId="2" hidden="1">補助金支出一覧!$A$3:$J$18</definedName>
    <definedName name="Z_02582FD4_22F5_45D4_89DD_F12122EDCA8D_.wvu.PrintArea" localSheetId="2" hidden="1">補助金支出一覧!$A$1:$J$18</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補助金支出一覧!$A$3:$J$18</definedName>
    <definedName name="Z_0278E81E_B992_4858_B1F1_C546269A93CE_.wvu.PrintArea" localSheetId="2" hidden="1">補助金支出一覧!$A$1:$J$18</definedName>
    <definedName name="Z_0278E81E_B992_4858_B1F1_C546269A93CE_.wvu.PrintTitles" localSheetId="2" hidden="1">補助金支出一覧!$A:$C,補助金支出一覧!$1:$6</definedName>
    <definedName name="Z_0B274627_DAC6_4C3E_BADC_A5F75D74D35C_.wvu.FilterData" localSheetId="2" hidden="1">補助金支出一覧!$A$6:$J$18</definedName>
    <definedName name="Z_0B74C060_4A33_4431_9DFE_1F231A63AF57_.wvu.Cols" localSheetId="2" hidden="1">補助金支出一覧!#REF!</definedName>
    <definedName name="Z_0B74C060_4A33_4431_9DFE_1F231A63AF57_.wvu.FilterData" localSheetId="2" hidden="1">補助金支出一覧!$A$3:$J$6</definedName>
    <definedName name="Z_0B74C060_4A33_4431_9DFE_1F231A63AF57_.wvu.PrintArea" localSheetId="2" hidden="1">補助金支出一覧!$A$1:$J$18</definedName>
    <definedName name="Z_0B74C060_4A33_4431_9DFE_1F231A63AF57_.wvu.PrintTitles" localSheetId="2" hidden="1">補助金支出一覧!$A:$C,補助金支出一覧!$1:$6</definedName>
    <definedName name="Z_0C01144D_7C18_4EBC_809D_CD9A6873B9A4_.wvu.FilterData" localSheetId="2" hidden="1">補助金支出一覧!$A$3:$J$18</definedName>
    <definedName name="Z_0E30B0DE_AD5F_44EF_861F_40F0A55498E0_.wvu.FilterData" localSheetId="2" hidden="1">補助金支出一覧!$A$6:$J$18</definedName>
    <definedName name="Z_109441FB_5D27_4261_97F8_D74F3C56EAAC_.wvu.FilterData" localSheetId="2" hidden="1">補助金支出一覧!$A$3:$J$18</definedName>
    <definedName name="Z_1264F02F_6FAC_4AC1_9B42_7B26185B586F_.wvu.FilterData" localSheetId="2" hidden="1">補助金支出一覧!$A$6:$J$18</definedName>
    <definedName name="Z_1ACC0038_298A_4F81_98A5_674304C957A4_.wvu.Cols" localSheetId="2" hidden="1">補助金支出一覧!#REF!</definedName>
    <definedName name="Z_1ACC0038_298A_4F81_98A5_674304C957A4_.wvu.FilterData" localSheetId="2" hidden="1">補助金支出一覧!$A$3:$J$18</definedName>
    <definedName name="Z_1ACC0038_298A_4F81_98A5_674304C957A4_.wvu.PrintArea" localSheetId="2" hidden="1">補助金支出一覧!$A$1:$J$18</definedName>
    <definedName name="Z_1ACC0038_298A_4F81_98A5_674304C957A4_.wvu.PrintTitles" localSheetId="2" hidden="1">補助金支出一覧!$A:$C,補助金支出一覧!$1:$6</definedName>
    <definedName name="Z_245AA8E8_08AF_4E4A_83DE_D92E26942072_.wvu.FilterData" localSheetId="2" hidden="1">補助金支出一覧!$A$6:$J$18</definedName>
    <definedName name="Z_247AED13_9FF5_493F_B3CC_F0F54BD3CEAB_.wvu.Cols" localSheetId="2" hidden="1">補助金支出一覧!#REF!</definedName>
    <definedName name="Z_247AED13_9FF5_493F_B3CC_F0F54BD3CEAB_.wvu.FilterData" localSheetId="2" hidden="1">補助金支出一覧!$A$3:$J$18</definedName>
    <definedName name="Z_247AED13_9FF5_493F_B3CC_F0F54BD3CEAB_.wvu.PrintArea" localSheetId="2" hidden="1">補助金支出一覧!$A$1:$J$18</definedName>
    <definedName name="Z_247AED13_9FF5_493F_B3CC_F0F54BD3CEAB_.wvu.PrintTitles" localSheetId="2" hidden="1">補助金支出一覧!$A:$C,補助金支出一覧!$1:$6</definedName>
    <definedName name="Z_26CD502E_B5EE_4420_826E_2B747889AAAA_.wvu.FilterData" localSheetId="2" hidden="1">補助金支出一覧!$A$6:$J$18</definedName>
    <definedName name="Z_271B1202_2BBA_4C3D_AD9A_C3052C646813_.wvu.FilterData" localSheetId="2" hidden="1">補助金支出一覧!$A$6:$R$18</definedName>
    <definedName name="Z_30F90532_460B_48A4_8357_301B6B348C0F_.wvu.FilterData" localSheetId="2" hidden="1">補助金支出一覧!$A$6:$J$18</definedName>
    <definedName name="Z_32CA06EC_B5B8_4D83_BDDB_4C9D2EBC47CB_.wvu.FilterData" localSheetId="2" hidden="1">補助金支出一覧!$A$3:$J$18</definedName>
    <definedName name="Z_37D04425_6575_4FE3_9937_3EF8E86698E6_.wvu.FilterData" localSheetId="2" hidden="1">補助金支出一覧!$A$6:$O$18</definedName>
    <definedName name="Z_3BC19BD7_5F06_428E_8217_EF9DBC4EB4A9_.wvu.FilterData" localSheetId="2" hidden="1">補助金支出一覧!$A$7:$J$18</definedName>
    <definedName name="Z_3E9FFA15_9BE5_4656_89CD_EC8106EE8AE9_.wvu.FilterData" localSheetId="2" hidden="1">補助金支出一覧!$A$5:$R$18</definedName>
    <definedName name="Z_462DD89C_EE5D_4F78_A638_138DAA0C3E1C_.wvu.FilterData" localSheetId="2" hidden="1">補助金支出一覧!$A$3:$J$18</definedName>
    <definedName name="Z_478A226C_3819_494B_B75C_6F13CE721740_.wvu.FilterData" localSheetId="2" hidden="1">補助金支出一覧!$A$3:$J$18</definedName>
    <definedName name="Z_4880ADB5_402C_4D2A_BBD5_82284EF2E3FD_.wvu.FilterData" localSheetId="2" hidden="1">補助金支出一覧!$A$5:$R$18</definedName>
    <definedName name="Z_4A62E027_3146_4113_B8FE_47174AFF9722_.wvu.FilterData" localSheetId="2" hidden="1">補助金支出一覧!$A$6:$J$18</definedName>
    <definedName name="Z_4DAFC594_604B_4D77_BF70_D04CF306954C_.wvu.FilterData" localSheetId="2" hidden="1">補助金支出一覧!$A$6:$J$18</definedName>
    <definedName name="Z_50A81466_2303_4B10_8311_0835FFB5328D_.wvu.FilterData" localSheetId="2" hidden="1">補助金支出一覧!$A$6:$J$18</definedName>
    <definedName name="Z_59E8661F_C21F_4195_B736_74B4B92B3255_.wvu.FilterData" localSheetId="2" hidden="1">補助金支出一覧!$A$3:$J$18</definedName>
    <definedName name="Z_5EC95C5C_FF2B_4D3A_815B_753664F264D1_.wvu.FilterData" localSheetId="2" hidden="1">補助金支出一覧!$A$6:$O$18</definedName>
    <definedName name="Z_62C4EC73_E644_45D4_8B45_B4EFE3CEFBFF_.wvu.FilterData" localSheetId="2" hidden="1">補助金支出一覧!$A$7:$J$18</definedName>
    <definedName name="Z_6C2FCE22_94EE_40C8_BE33_9F5F445D5D28_.wvu.FilterData" localSheetId="2" hidden="1">補助金支出一覧!$A$3:$J$18</definedName>
    <definedName name="Z_7018FDB8_91D0_4983_A716_C60A107786A8_.wvu.FilterData" localSheetId="2" hidden="1">補助金支出一覧!$A$6:$J$18</definedName>
    <definedName name="Z_793DB2A3_A580_43E4_BA65_5104FE123C5C_.wvu.FilterData" localSheetId="2" hidden="1">補助金支出一覧!$A$3:$J$18</definedName>
    <definedName name="Z_82CD1A7B_02FF_4FBC_9D91_CA499FDE2A93_.wvu.FilterData" localSheetId="2" hidden="1">補助金支出一覧!$A$3:$J$18</definedName>
    <definedName name="Z_876FFF2F_6CEF_49D1_8769_6C6F6DA6651C_.wvu.FilterData" localSheetId="2" hidden="1">補助金支出一覧!$A$6:$J$18</definedName>
    <definedName name="Z_8913E9A3_AD52_49EE_838D_09E02790AC3D_.wvu.FilterData" localSheetId="2" hidden="1">補助金支出一覧!$A$3:$J$18</definedName>
    <definedName name="Z_89F0F423_81E4_4B74_AEBF_34F5CB168C33_.wvu.FilterData" localSheetId="2" hidden="1">補助金支出一覧!$A$7:$J$18</definedName>
    <definedName name="Z_8C61FCAD_3133_4D97_98E4_72F608F1BD00_.wvu.FilterData" localSheetId="2" hidden="1">補助金支出一覧!$A$6:$J$18</definedName>
    <definedName name="Z_8CBB353D_41B9_4B5B_BC9E_DEA1D7A4E634_.wvu.FilterData" localSheetId="2" hidden="1">補助金支出一覧!$A$7:$J$18</definedName>
    <definedName name="Z_92B42E46_A1C4_4CA2_980F_E48586F08DAF_.wvu.Cols" localSheetId="2" hidden="1">補助金支出一覧!#REF!</definedName>
    <definedName name="Z_92B42E46_A1C4_4CA2_980F_E48586F08DAF_.wvu.FilterData" localSheetId="2" hidden="1">補助金支出一覧!$A$3:$J$18</definedName>
    <definedName name="Z_92B42E46_A1C4_4CA2_980F_E48586F08DAF_.wvu.PrintArea" localSheetId="2" hidden="1">補助金支出一覧!$A$1:$J$18</definedName>
    <definedName name="Z_92B42E46_A1C4_4CA2_980F_E48586F08DAF_.wvu.PrintTitles" localSheetId="2" hidden="1">補助金支出一覧!$A:$C,補助金支出一覧!$1:$6</definedName>
    <definedName name="Z_98FFB15F_1EC6_4E5A_A2ED_017F57AE4B63_.wvu.FilterData" localSheetId="2" hidden="1">補助金支出一覧!$A$6:$J$18</definedName>
    <definedName name="Z_A0646D90_6BE1_44B1_8194_61BDD3089146_.wvu.FilterData" localSheetId="2" hidden="1">補助金支出一覧!$A$6:$J$18</definedName>
    <definedName name="Z_A8F02530_0558_40F4_BF95_697143251A08_.wvu.FilterData" localSheetId="2" hidden="1">補助金支出一覧!$A$6:$J$18</definedName>
    <definedName name="Z_AA56C0B9_612A_49DE_BC99_5BA087E882D0_.wvu.FilterData" localSheetId="2" hidden="1">補助金支出一覧!$A$6:$R$18</definedName>
    <definedName name="Z_ACA2E6CC_2B3E_4AB8_A723_880E1F3C7DC6_.wvu.Cols" localSheetId="2" hidden="1">補助金支出一覧!#REF!</definedName>
    <definedName name="Z_ACA2E6CC_2B3E_4AB8_A723_880E1F3C7DC6_.wvu.FilterData" localSheetId="2" hidden="1">補助金支出一覧!$A$3:$J$6</definedName>
    <definedName name="Z_ACA2E6CC_2B3E_4AB8_A723_880E1F3C7DC6_.wvu.PrintArea" localSheetId="2" hidden="1">補助金支出一覧!$A$1:$J$18</definedName>
    <definedName name="Z_ACA2E6CC_2B3E_4AB8_A723_880E1F3C7DC6_.wvu.PrintTitles" localSheetId="2" hidden="1">補助金支出一覧!$A:$C,補助金支出一覧!$1:$6</definedName>
    <definedName name="Z_AD22B0C2_CD67_4BD6_99CC_B8FFD7E8D787_.wvu.FilterData" localSheetId="2" hidden="1">補助金支出一覧!$A$7:$J$18</definedName>
    <definedName name="Z_AD283074_019A_4F85_9B9D_43757A599FCE_.wvu.FilterData" localSheetId="2" hidden="1">補助金支出一覧!$A$6:$O$18</definedName>
    <definedName name="Z_AE35169E_4FB4_4CC3_BE45_852F419B0D97_.wvu.FilterData" localSheetId="2" hidden="1">補助金支出一覧!$A$7:$J$18</definedName>
    <definedName name="Z_AF759511_8CA2_4DD8_8BF3_5F0BC679DECC_.wvu.FilterData" localSheetId="2" hidden="1">補助金支出一覧!$A$6:$J$18</definedName>
    <definedName name="Z_B1AA5022_1D14_435A_8A1E_5983C8EEDA57_.wvu.FilterData" localSheetId="2" hidden="1">補助金支出一覧!$A$6:$J$18</definedName>
    <definedName name="Z_B901E486_C6AD_40FA_8334_7C35D2876E5D_.wvu.FilterData" localSheetId="2" hidden="1">補助金支出一覧!$A$6:$J$18</definedName>
    <definedName name="Z_B999EF1A_05D7_45C0_96D4_233228D48054_.wvu.FilterData" localSheetId="2" hidden="1">補助金支出一覧!$A$3:$J$18</definedName>
    <definedName name="Z_BBE36972_C8C0_4D2B_AB8E_FA08D4405633_.wvu.FilterData" localSheetId="2" hidden="1">補助金支出一覧!$A$7:$J$18</definedName>
    <definedName name="Z_BC3CD404_762B_4772_9E0E_190433B5A241_.wvu.FilterData" localSheetId="2" hidden="1">補助金支出一覧!$A$6:$J$18</definedName>
    <definedName name="Z_CB684DD3_2393_45C8_A0B4_4CB76E5773B1_.wvu.FilterData" localSheetId="2" hidden="1">補助金支出一覧!$A$6:$J$18</definedName>
    <definedName name="Z_CFD98723_68ED_407F_8627_93A0986154A1_.wvu.FilterData" localSheetId="2" hidden="1">補助金支出一覧!$A$3:$J$18</definedName>
    <definedName name="Z_CFE4980C_0C35_49E6_8999_5B5ECAEF03EB_.wvu.FilterData" localSheetId="2" hidden="1">補助金支出一覧!$A$6:$J$18</definedName>
    <definedName name="Z_D406C127_9387_4A2B_9A85_A6BA4AC32A67_.wvu.FilterData" localSheetId="2" hidden="1">補助金支出一覧!$A$6:$J$18</definedName>
    <definedName name="Z_DC2705CD_12E2_4E42_A224_7C6021C40418_.wvu.FilterData" localSheetId="2" hidden="1">補助金支出一覧!$A$6:$J$18</definedName>
    <definedName name="Z_DCFFEA14_E5FD_4BA4_9FF6_7F90ED8251C4_.wvu.FilterData" localSheetId="2" hidden="1">補助金支出一覧!$A$6:$J$18</definedName>
    <definedName name="Z_E18F9A6E_C6E5_4E72_90E2_949EFB870706_.wvu.FilterData" localSheetId="2" hidden="1">補助金支出一覧!$A$6:$J$18</definedName>
    <definedName name="Z_E32D59A5_5F29_4F6B_9913_6C2BEF207250_.wvu.FilterData" localSheetId="2" hidden="1">補助金支出一覧!$A$3:$J$18</definedName>
    <definedName name="Z_E827AF52_889A_4F50_A39E_F0E1D36CA732_.wvu.FilterData" localSheetId="2" hidden="1">補助金支出一覧!$A$3:$J$18</definedName>
    <definedName name="Z_E91FE733_2DC0_4D6E_9E09_D966F2A9CD10_.wvu.FilterData" localSheetId="2" hidden="1">補助金支出一覧!$A$6:$J$18</definedName>
    <definedName name="Z_EA5D738F_A523_4125_A52E_7467A3141118_.wvu.FilterData" localSheetId="2" hidden="1">補助金支出一覧!$A$7:$O$18</definedName>
    <definedName name="Z_EF4958F7_C967_406D_B6C3_0A71EB1BC7C2_.wvu.Cols" localSheetId="2" hidden="1">補助金支出一覧!#REF!</definedName>
    <definedName name="Z_EF4958F7_C967_406D_B6C3_0A71EB1BC7C2_.wvu.FilterData" localSheetId="2" hidden="1">補助金支出一覧!$A$3:$J$18</definedName>
    <definedName name="Z_EF4958F7_C967_406D_B6C3_0A71EB1BC7C2_.wvu.PrintArea" localSheetId="2" hidden="1">補助金支出一覧!$A$1:$J$18</definedName>
    <definedName name="Z_EF4958F7_C967_406D_B6C3_0A71EB1BC7C2_.wvu.PrintTitles" localSheetId="2" hidden="1">補助金支出一覧!$A:$C,補助金支出一覧!$1:$6</definedName>
    <definedName name="Z_F045A49B_E55F_4942_AE2D_52C51D7C09B3_.wvu.FilterData" localSheetId="2" hidden="1">補助金支出一覧!$A$6:$J$18</definedName>
    <definedName name="Z_F28D30B6_0373_4E07_84D0_E9BEE9C7F7FF_.wvu.FilterData" localSheetId="2" hidden="1">補助金支出一覧!$A$5:$R$18</definedName>
    <definedName name="Z_FB5021A6_9F8B_4D27_8277_BB6CC854E5F0_.wvu.FilterData" localSheetId="2" hidden="1">補助金支出一覧!$A$6:$J$18</definedName>
    <definedName name="Z_FE1A2E21_B9AB_43A7_93E3_26AD46D72278_.wvu.FilterData" localSheetId="2" hidden="1">補助金支出一覧!$A$6:$J$18</definedName>
  </definedNames>
  <calcPr calcId="162913"/>
</workbook>
</file>

<file path=xl/calcChain.xml><?xml version="1.0" encoding="utf-8"?>
<calcChain xmlns="http://schemas.openxmlformats.org/spreadsheetml/2006/main">
  <c r="E18" i="4" l="1"/>
  <c r="D18"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sharedStrings.xml><?xml version="1.0" encoding="utf-8"?>
<sst xmlns="http://schemas.openxmlformats.org/spreadsheetml/2006/main" count="294" uniqueCount="189">
  <si>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</si>
  <si>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</si>
  <si>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</si>
  <si>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</si>
  <si>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</si>
  <si>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</si>
  <si>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</si>
  <si>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</si>
  <si>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</si>
  <si>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</si>
  <si>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</si>
  <si>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</si>
  <si>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</si>
  <si>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</si>
  <si>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</si>
  <si>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</si>
  <si>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</si>
  <si>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</si>
  <si>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</si>
  <si>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</si>
  <si>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</si>
  <si>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</si>
  <si>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</si>
  <si>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</si>
  <si>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</si>
  <si>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</si>
  <si>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</si>
  <si>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</si>
  <si>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</si>
  <si>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</si>
  <si>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</si>
  <si>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</si>
  <si>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</si>
  <si>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</si>
  <si>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</si>
  <si>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</si>
  <si>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</si>
  <si>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</si>
  <si>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</si>
  <si>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</si>
  <si>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</si>
  <si>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</si>
  <si>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</si>
  <si>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</si>
  <si>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</si>
  <si>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</si>
  <si>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</si>
  <si>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</si>
  <si>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</si>
  <si>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</si>
  <si>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終期又は次回検証年度</t>
    <rPh sb="0" eb="2">
      <t>シュウキ</t>
    </rPh>
    <rPh sb="2" eb="3">
      <t>マタ</t>
    </rPh>
    <rPh sb="4" eb="6">
      <t>ジカイ</t>
    </rPh>
    <rPh sb="6" eb="8">
      <t>ケンショウ</t>
    </rPh>
    <rPh sb="8" eb="10">
      <t>ネンド</t>
    </rPh>
    <phoneticPr fontId="2"/>
  </si>
  <si>
    <t>危機</t>
    <rPh sb="0" eb="2">
      <t>キキ</t>
    </rPh>
    <phoneticPr fontId="2"/>
  </si>
  <si>
    <t>経戦</t>
    <rPh sb="0" eb="1">
      <t>ケイ</t>
    </rPh>
    <rPh sb="1" eb="2">
      <t>セン</t>
    </rPh>
    <phoneticPr fontId="2"/>
  </si>
  <si>
    <t>H27</t>
  </si>
  <si>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</si>
  <si>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</si>
  <si>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</si>
  <si>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</si>
  <si>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</si>
  <si>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</si>
  <si>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H29</t>
  </si>
  <si>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</si>
  <si>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</si>
  <si>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</si>
  <si>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</si>
  <si>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</si>
  <si>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</si>
  <si>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</si>
  <si>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</si>
  <si>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</si>
  <si>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</si>
  <si>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</si>
  <si>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</si>
  <si>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</si>
  <si>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</si>
  <si>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</si>
  <si>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</si>
  <si>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</si>
  <si>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</si>
  <si>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</si>
  <si>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</si>
  <si>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</si>
  <si>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</si>
  <si>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</si>
  <si>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</si>
  <si>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</si>
  <si>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</si>
  <si>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</si>
  <si>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</si>
  <si>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</si>
  <si>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</si>
  <si>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</si>
  <si>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</si>
  <si>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</si>
  <si>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</si>
  <si>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</si>
  <si>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</si>
  <si>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</si>
  <si>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</si>
  <si>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</si>
  <si>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</si>
  <si>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</si>
  <si>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</si>
  <si>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</si>
  <si>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</si>
  <si>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</si>
  <si>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</si>
  <si>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</si>
  <si>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9"/>
  </si>
  <si>
    <t>事業の概要</t>
    <rPh sb="0" eb="2">
      <t>ジギョウ</t>
    </rPh>
    <rPh sb="3" eb="5">
      <t>ガイヨウ</t>
    </rPh>
    <phoneticPr fontId="9"/>
  </si>
  <si>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</si>
  <si>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</si>
  <si>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</si>
  <si>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</si>
  <si>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</si>
  <si>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</si>
  <si>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</si>
  <si>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</si>
  <si>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</si>
  <si>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</si>
  <si>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H22</t>
  </si>
  <si>
    <t>鉄道安全性向上事業費補助金(鉄道における南海トラフ地震対策促進事業)</t>
  </si>
  <si>
    <t>鉄道安全性向上事業費補助金(地下駅における浸水対策促進事業)</t>
  </si>
  <si>
    <t>まちづくり活動支援制度に基づく助成金</t>
  </si>
  <si>
    <t>今後発生が予測される大規模地震に備え、高架橋・橋梁等の民間鉄道施設について、国の耐震基準に基づき耐震補強の緊急実施を図る事業に対して、耐震補強に要した本工事、付帯工事費について、国等と協調し補助金1/6以内を交付する</t>
  </si>
  <si>
    <t>H8</t>
  </si>
  <si>
    <t>H10</t>
  </si>
  <si>
    <t>H13</t>
  </si>
  <si>
    <t>H9</t>
  </si>
  <si>
    <t>H18</t>
  </si>
  <si>
    <t>H30</t>
  </si>
  <si>
    <t>（単位:円）</t>
  </si>
  <si>
    <t>事業
開始年度</t>
    <phoneticPr fontId="2"/>
  </si>
  <si>
    <t>都市計画局
計画部
交通政策課</t>
  </si>
  <si>
    <t>市民等の発意と創意工夫を活かした質の高い公共空間の創出及び維持発展を促進するため、本市が認定する事業計画に基づき都市利便増進施設の整備等を行う都市再生推進法人に対して補助を行うことにより、都市の魅力の向上を図ることを目的とする</t>
    <rPh sb="0" eb="3">
      <t>シミントウ</t>
    </rPh>
    <rPh sb="4" eb="6">
      <t>ハツイ</t>
    </rPh>
    <rPh sb="7" eb="9">
      <t>ソウイ</t>
    </rPh>
    <rPh sb="9" eb="11">
      <t>クフウ</t>
    </rPh>
    <rPh sb="12" eb="13">
      <t>イ</t>
    </rPh>
    <rPh sb="16" eb="17">
      <t>シツ</t>
    </rPh>
    <rPh sb="18" eb="19">
      <t>タカ</t>
    </rPh>
    <rPh sb="20" eb="22">
      <t>コウキョウ</t>
    </rPh>
    <rPh sb="22" eb="24">
      <t>クウカン</t>
    </rPh>
    <rPh sb="25" eb="27">
      <t>ソウシュツ</t>
    </rPh>
    <rPh sb="27" eb="28">
      <t>オヨ</t>
    </rPh>
    <rPh sb="29" eb="31">
      <t>イジ</t>
    </rPh>
    <rPh sb="31" eb="33">
      <t>ハッテン</t>
    </rPh>
    <rPh sb="34" eb="36">
      <t>ソクシン</t>
    </rPh>
    <rPh sb="41" eb="42">
      <t>ホン</t>
    </rPh>
    <rPh sb="42" eb="43">
      <t>シ</t>
    </rPh>
    <rPh sb="44" eb="46">
      <t>ニンテイ</t>
    </rPh>
    <rPh sb="48" eb="50">
      <t>ジギョウ</t>
    </rPh>
    <rPh sb="50" eb="52">
      <t>ケイカク</t>
    </rPh>
    <rPh sb="53" eb="54">
      <t>モト</t>
    </rPh>
    <rPh sb="56" eb="58">
      <t>トシ</t>
    </rPh>
    <rPh sb="58" eb="60">
      <t>リベン</t>
    </rPh>
    <rPh sb="60" eb="62">
      <t>ゾウシン</t>
    </rPh>
    <rPh sb="62" eb="64">
      <t>シセツ</t>
    </rPh>
    <rPh sb="65" eb="68">
      <t>セイビトウ</t>
    </rPh>
    <rPh sb="69" eb="70">
      <t>オコナ</t>
    </rPh>
    <rPh sb="71" eb="73">
      <t>トシ</t>
    </rPh>
    <rPh sb="73" eb="75">
      <t>サイセイ</t>
    </rPh>
    <rPh sb="75" eb="77">
      <t>スイシン</t>
    </rPh>
    <rPh sb="77" eb="79">
      <t>ホウジン</t>
    </rPh>
    <rPh sb="80" eb="81">
      <t>タイ</t>
    </rPh>
    <rPh sb="83" eb="85">
      <t>ホジョ</t>
    </rPh>
    <rPh sb="86" eb="87">
      <t>オコナ</t>
    </rPh>
    <rPh sb="94" eb="96">
      <t>トシ</t>
    </rPh>
    <rPh sb="97" eb="99">
      <t>ミリョク</t>
    </rPh>
    <rPh sb="100" eb="102">
      <t>コウジョウ</t>
    </rPh>
    <rPh sb="103" eb="104">
      <t>ハカ</t>
    </rPh>
    <rPh sb="108" eb="110">
      <t>モクテキ</t>
    </rPh>
    <phoneticPr fontId="0"/>
  </si>
  <si>
    <t xml:space="preserve">エリアマネジメント活動促進条例に基づき本市が認定した事業計画に基づき実施する都市利便増進施設の一体的な整備または管理事業を行う都市再生推進法人に対して、施設の整備または管理に必要な歩道空間維持管理業務等の経費について全額補助する(補助上限:認定年度計画の認定額)
</t>
    <rPh sb="9" eb="11">
      <t>カツドウ</t>
    </rPh>
    <rPh sb="11" eb="13">
      <t>ソクシン</t>
    </rPh>
    <rPh sb="13" eb="15">
      <t>ジョウレイ</t>
    </rPh>
    <rPh sb="16" eb="17">
      <t>モト</t>
    </rPh>
    <rPh sb="19" eb="20">
      <t>ホン</t>
    </rPh>
    <rPh sb="20" eb="21">
      <t>シ</t>
    </rPh>
    <rPh sb="22" eb="24">
      <t>ニンテイ</t>
    </rPh>
    <rPh sb="26" eb="28">
      <t>ジギョウ</t>
    </rPh>
    <rPh sb="28" eb="30">
      <t>ケイカク</t>
    </rPh>
    <rPh sb="31" eb="32">
      <t>モト</t>
    </rPh>
    <rPh sb="34" eb="36">
      <t>ジッシ</t>
    </rPh>
    <rPh sb="38" eb="40">
      <t>トシ</t>
    </rPh>
    <rPh sb="40" eb="42">
      <t>リベン</t>
    </rPh>
    <rPh sb="42" eb="44">
      <t>ゾウシン</t>
    </rPh>
    <rPh sb="44" eb="46">
      <t>シセツ</t>
    </rPh>
    <rPh sb="47" eb="50">
      <t>イッタイテキ</t>
    </rPh>
    <rPh sb="51" eb="53">
      <t>セイビ</t>
    </rPh>
    <rPh sb="56" eb="58">
      <t>カンリ</t>
    </rPh>
    <rPh sb="58" eb="60">
      <t>ジギョウ</t>
    </rPh>
    <rPh sb="61" eb="62">
      <t>オコナ</t>
    </rPh>
    <rPh sb="63" eb="65">
      <t>トシ</t>
    </rPh>
    <rPh sb="65" eb="67">
      <t>サイセイ</t>
    </rPh>
    <rPh sb="67" eb="69">
      <t>スイシン</t>
    </rPh>
    <rPh sb="69" eb="71">
      <t>ホウジン</t>
    </rPh>
    <rPh sb="72" eb="73">
      <t>タイ</t>
    </rPh>
    <rPh sb="76" eb="78">
      <t>シセツ</t>
    </rPh>
    <rPh sb="79" eb="81">
      <t>セイビ</t>
    </rPh>
    <rPh sb="84" eb="86">
      <t>カンリ</t>
    </rPh>
    <rPh sb="87" eb="89">
      <t>ヒツヨウ</t>
    </rPh>
    <rPh sb="94" eb="96">
      <t>イジ</t>
    </rPh>
    <rPh sb="96" eb="98">
      <t>カンリ</t>
    </rPh>
    <rPh sb="98" eb="100">
      <t>ギョウム</t>
    </rPh>
    <rPh sb="100" eb="101">
      <t>トウ</t>
    </rPh>
    <rPh sb="102" eb="104">
      <t>ケイヒ</t>
    </rPh>
    <rPh sb="108" eb="110">
      <t>ゼンガク</t>
    </rPh>
    <rPh sb="110" eb="112">
      <t>ホジョ</t>
    </rPh>
    <rPh sb="115" eb="117">
      <t>ホジョ</t>
    </rPh>
    <rPh sb="117" eb="119">
      <t>ジョウゲン</t>
    </rPh>
    <rPh sb="120" eb="122">
      <t>ニンテイ</t>
    </rPh>
    <rPh sb="122" eb="124">
      <t>ネンド</t>
    </rPh>
    <rPh sb="124" eb="126">
      <t>ケイカク</t>
    </rPh>
    <rPh sb="127" eb="129">
      <t>ニンテイ</t>
    </rPh>
    <rPh sb="129" eb="130">
      <t>ガク</t>
    </rPh>
    <phoneticPr fontId="0"/>
  </si>
  <si>
    <t xml:space="preserve">鉄道施設の耐震補強事業を行う鉄道事業者または軌道経営者(ＪＲを除く)に対し、事業に要する経費の一部を本市が補助することにより、新たに対象となった民間鉄道施設(高架橋・橋りょう等)の耐震補強対策を促進し、もって、鉄道利用者や高架下の歩行者などの市民生活の安全・安心の確保を図ることを目的とする
</t>
  </si>
  <si>
    <t>地下駅の浸水対策事業を行う鉄道事業者(ＪＲを除く)に対し、事業に要する経費の一部を本市が補助することにより、民間鉄道の地下駅の浸水対策を促進し、もって、市民の安全・安心の確保を図ることを目的とする</t>
  </si>
  <si>
    <t xml:space="preserve">地域防災計画に定めるハザードマップを踏まえ、浸水防止対策が必要な地下駅において、浸水対策の実施を図る事業に対して、浸水対策に要した本工事、付帯工事費について、国等と協調し補助金1/6以内を交付する
</t>
  </si>
  <si>
    <t>大阪外環状鉄道(株)が行う大阪外環状線整備事業にかかる経費に対し、補助金を交付し、大阪外環状線の整備を促進することを目的とする</t>
    <rPh sb="0" eb="1">
      <t>オオ</t>
    </rPh>
    <rPh sb="1" eb="2">
      <t>サカ</t>
    </rPh>
    <rPh sb="2" eb="3">
      <t>ソト</t>
    </rPh>
    <rPh sb="3" eb="5">
      <t>カンジョウ</t>
    </rPh>
    <rPh sb="5" eb="7">
      <t>テツドウ</t>
    </rPh>
    <rPh sb="8" eb="9">
      <t>カブ</t>
    </rPh>
    <rPh sb="11" eb="12">
      <t>オコナ</t>
    </rPh>
    <rPh sb="13" eb="14">
      <t>オオ</t>
    </rPh>
    <rPh sb="14" eb="15">
      <t>サカ</t>
    </rPh>
    <rPh sb="15" eb="16">
      <t>ソト</t>
    </rPh>
    <rPh sb="16" eb="19">
      <t>カンジョウセン</t>
    </rPh>
    <rPh sb="19" eb="21">
      <t>セイビ</t>
    </rPh>
    <rPh sb="21" eb="23">
      <t>ジギョウ</t>
    </rPh>
    <rPh sb="27" eb="29">
      <t>ケイヒ</t>
    </rPh>
    <rPh sb="30" eb="31">
      <t>タイ</t>
    </rPh>
    <rPh sb="33" eb="36">
      <t>ホジョキン</t>
    </rPh>
    <rPh sb="37" eb="39">
      <t>コウフ</t>
    </rPh>
    <rPh sb="41" eb="43">
      <t>オオサカ</t>
    </rPh>
    <rPh sb="43" eb="44">
      <t>ソト</t>
    </rPh>
    <rPh sb="44" eb="47">
      <t>カンジョウセン</t>
    </rPh>
    <rPh sb="48" eb="50">
      <t>セイビ</t>
    </rPh>
    <rPh sb="51" eb="53">
      <t>ソクシン</t>
    </rPh>
    <rPh sb="58" eb="60">
      <t>モクテキ</t>
    </rPh>
    <phoneticPr fontId="0"/>
  </si>
  <si>
    <t xml:space="preserve">大阪外環状線の整備事業にかかる土木、線路設備、開業設備、用地費(補助対象事業費)に対して、国の幹線鉄道等活性化事業費補助制度(12.96％)に基づき、国等と協調し補助金(本市負担率:41％)を交付する(補助額:補助対象事業費×12.96％×41％)
</t>
    <rPh sb="0" eb="2">
      <t>オオサカ</t>
    </rPh>
    <rPh sb="2" eb="3">
      <t>ソト</t>
    </rPh>
    <rPh sb="3" eb="5">
      <t>カンジョウ</t>
    </rPh>
    <rPh sb="5" eb="6">
      <t>セン</t>
    </rPh>
    <rPh sb="7" eb="9">
      <t>セイビ</t>
    </rPh>
    <rPh sb="9" eb="11">
      <t>ジギョウ</t>
    </rPh>
    <rPh sb="15" eb="17">
      <t>ドボク</t>
    </rPh>
    <rPh sb="18" eb="20">
      <t>センロ</t>
    </rPh>
    <rPh sb="20" eb="22">
      <t>セツビ</t>
    </rPh>
    <rPh sb="23" eb="25">
      <t>カイギョウ</t>
    </rPh>
    <rPh sb="25" eb="27">
      <t>セツビ</t>
    </rPh>
    <rPh sb="28" eb="31">
      <t>ヨウチヒ</t>
    </rPh>
    <rPh sb="32" eb="34">
      <t>ホジョ</t>
    </rPh>
    <rPh sb="34" eb="36">
      <t>タイショウ</t>
    </rPh>
    <rPh sb="36" eb="39">
      <t>ジギョウヒ</t>
    </rPh>
    <rPh sb="41" eb="42">
      <t>タイ</t>
    </rPh>
    <rPh sb="45" eb="46">
      <t>クニ</t>
    </rPh>
    <rPh sb="47" eb="49">
      <t>カンセン</t>
    </rPh>
    <rPh sb="49" eb="51">
      <t>テツドウ</t>
    </rPh>
    <rPh sb="51" eb="52">
      <t>トウ</t>
    </rPh>
    <rPh sb="52" eb="55">
      <t>カッセイカ</t>
    </rPh>
    <rPh sb="55" eb="58">
      <t>ジギョウヒ</t>
    </rPh>
    <rPh sb="58" eb="60">
      <t>ホジョ</t>
    </rPh>
    <rPh sb="60" eb="62">
      <t>セイド</t>
    </rPh>
    <rPh sb="71" eb="72">
      <t>モト</t>
    </rPh>
    <rPh sb="75" eb="76">
      <t>クニ</t>
    </rPh>
    <rPh sb="76" eb="77">
      <t>トウ</t>
    </rPh>
    <rPh sb="78" eb="80">
      <t>キョウチョウ</t>
    </rPh>
    <rPh sb="81" eb="84">
      <t>ホジョキン</t>
    </rPh>
    <rPh sb="85" eb="86">
      <t>ホン</t>
    </rPh>
    <rPh sb="86" eb="87">
      <t>シ</t>
    </rPh>
    <rPh sb="87" eb="89">
      <t>フタン</t>
    </rPh>
    <rPh sb="89" eb="90">
      <t>リツ</t>
    </rPh>
    <rPh sb="96" eb="98">
      <t>コウフ</t>
    </rPh>
    <rPh sb="101" eb="103">
      <t>ホジョ</t>
    </rPh>
    <rPh sb="103" eb="104">
      <t>ガク</t>
    </rPh>
    <phoneticPr fontId="0"/>
  </si>
  <si>
    <t xml:space="preserve">(株)湊町開発センター(ＭＤＣ)が管理運営を行う大阪シティエアターミナル(ＯＣＡＴ)内に設置された公的施設のうち、特に非収益性・低収益性を有する｢バスターミナル｣及び｢公共通路｣の管理運営及び公共施設の機能を維持するために必要な費用に関し、ＭＤＣに対して補助金を交付することで、ＯＣＡＴの公的機能を維持することを目的とする
</t>
    <rPh sb="3" eb="5">
      <t>ミナトマチ</t>
    </rPh>
    <rPh sb="5" eb="7">
      <t>カイハツ</t>
    </rPh>
    <rPh sb="17" eb="19">
      <t>カンリ</t>
    </rPh>
    <rPh sb="19" eb="21">
      <t>ウンエイ</t>
    </rPh>
    <rPh sb="22" eb="23">
      <t>オコナ</t>
    </rPh>
    <rPh sb="24" eb="26">
      <t>オオサカ</t>
    </rPh>
    <rPh sb="42" eb="43">
      <t>ナイ</t>
    </rPh>
    <rPh sb="44" eb="46">
      <t>セッチ</t>
    </rPh>
    <rPh sb="49" eb="51">
      <t>コウテキ</t>
    </rPh>
    <rPh sb="51" eb="53">
      <t>シセツ</t>
    </rPh>
    <rPh sb="57" eb="58">
      <t>トク</t>
    </rPh>
    <rPh sb="59" eb="60">
      <t>ヒ</t>
    </rPh>
    <rPh sb="60" eb="63">
      <t>シュウエキセイ</t>
    </rPh>
    <rPh sb="64" eb="65">
      <t>テイ</t>
    </rPh>
    <rPh sb="65" eb="68">
      <t>シュウエキセイ</t>
    </rPh>
    <rPh sb="69" eb="70">
      <t>ユウ</t>
    </rPh>
    <rPh sb="84" eb="86">
      <t>コウキョウ</t>
    </rPh>
    <rPh sb="86" eb="88">
      <t>ツウロ</t>
    </rPh>
    <rPh sb="90" eb="92">
      <t>カンリ</t>
    </rPh>
    <rPh sb="92" eb="94">
      <t>ウンエイ</t>
    </rPh>
    <rPh sb="94" eb="95">
      <t>オヨ</t>
    </rPh>
    <rPh sb="96" eb="98">
      <t>コウキョウ</t>
    </rPh>
    <rPh sb="98" eb="100">
      <t>シセツ</t>
    </rPh>
    <rPh sb="101" eb="103">
      <t>キノウ</t>
    </rPh>
    <rPh sb="104" eb="106">
      <t>イジ</t>
    </rPh>
    <rPh sb="111" eb="113">
      <t>ヒツヨウ</t>
    </rPh>
    <rPh sb="114" eb="116">
      <t>ヒヨウ</t>
    </rPh>
    <rPh sb="117" eb="118">
      <t>カン</t>
    </rPh>
    <rPh sb="124" eb="125">
      <t>タイ</t>
    </rPh>
    <rPh sb="127" eb="130">
      <t>ホジョキン</t>
    </rPh>
    <rPh sb="131" eb="133">
      <t>コウフ</t>
    </rPh>
    <rPh sb="144" eb="146">
      <t>コウテキ</t>
    </rPh>
    <rPh sb="146" eb="148">
      <t>キノウ</t>
    </rPh>
    <rPh sb="149" eb="151">
      <t>イジ</t>
    </rPh>
    <rPh sb="156" eb="158">
      <t>モクテキ</t>
    </rPh>
    <phoneticPr fontId="0"/>
  </si>
  <si>
    <t>｢バスターミナル｣及び｢公共通路｣の公的施設の管理運営及び公共施設の機能を維持する事業に要する経費に関して、管理運営費とバスターミナルの収入等の差額分及び公共機能維持経費に対して100％補助金を交付する</t>
    <rPh sb="9" eb="10">
      <t>オヨ</t>
    </rPh>
    <rPh sb="12" eb="14">
      <t>コウキョウ</t>
    </rPh>
    <rPh sb="14" eb="16">
      <t>ツウロ</t>
    </rPh>
    <rPh sb="18" eb="20">
      <t>コウテキ</t>
    </rPh>
    <rPh sb="20" eb="22">
      <t>シセツ</t>
    </rPh>
    <rPh sb="23" eb="25">
      <t>カンリ</t>
    </rPh>
    <rPh sb="25" eb="27">
      <t>ウンエイ</t>
    </rPh>
    <rPh sb="27" eb="28">
      <t>オヨ</t>
    </rPh>
    <rPh sb="29" eb="31">
      <t>コウキョウ</t>
    </rPh>
    <rPh sb="31" eb="33">
      <t>シセツ</t>
    </rPh>
    <rPh sb="34" eb="36">
      <t>キノウ</t>
    </rPh>
    <rPh sb="37" eb="39">
      <t>イジ</t>
    </rPh>
    <rPh sb="41" eb="43">
      <t>ジギョウ</t>
    </rPh>
    <rPh sb="44" eb="45">
      <t>ヨウ</t>
    </rPh>
    <rPh sb="47" eb="49">
      <t>ケイヒ</t>
    </rPh>
    <rPh sb="50" eb="51">
      <t>カン</t>
    </rPh>
    <rPh sb="54" eb="56">
      <t>カンリ</t>
    </rPh>
    <rPh sb="56" eb="59">
      <t>ウンエイヒ</t>
    </rPh>
    <rPh sb="68" eb="71">
      <t>シュウニュウトウ</t>
    </rPh>
    <rPh sb="72" eb="75">
      <t>サガクブン</t>
    </rPh>
    <rPh sb="75" eb="76">
      <t>オヨ</t>
    </rPh>
    <rPh sb="77" eb="79">
      <t>コウキョウ</t>
    </rPh>
    <rPh sb="79" eb="81">
      <t>キノウ</t>
    </rPh>
    <rPh sb="81" eb="83">
      <t>イジ</t>
    </rPh>
    <rPh sb="83" eb="85">
      <t>ケイヒ</t>
    </rPh>
    <rPh sb="86" eb="87">
      <t>タイ</t>
    </rPh>
    <rPh sb="93" eb="96">
      <t>ホジョキン</t>
    </rPh>
    <rPh sb="97" eb="99">
      <t>コウフ</t>
    </rPh>
    <phoneticPr fontId="0"/>
  </si>
  <si>
    <t xml:space="preserve">(株)大阪シティドームが行う大阪ドーム外周に設置された公的施設の管理運営にかかる経費に関し補助金を交付することにより、大阪ドームの公的機能を維持することを目的とする
</t>
    <rPh sb="3" eb="5">
      <t>オオサカ</t>
    </rPh>
    <rPh sb="12" eb="13">
      <t>オコナ</t>
    </rPh>
    <rPh sb="14" eb="16">
      <t>オオサカ</t>
    </rPh>
    <rPh sb="19" eb="21">
      <t>ガイシュウ</t>
    </rPh>
    <rPh sb="22" eb="24">
      <t>セッチ</t>
    </rPh>
    <rPh sb="27" eb="29">
      <t>コウテキ</t>
    </rPh>
    <rPh sb="29" eb="31">
      <t>シセツ</t>
    </rPh>
    <rPh sb="32" eb="34">
      <t>カンリ</t>
    </rPh>
    <rPh sb="34" eb="36">
      <t>ウンエイ</t>
    </rPh>
    <rPh sb="40" eb="42">
      <t>ケイヒ</t>
    </rPh>
    <rPh sb="43" eb="44">
      <t>カン</t>
    </rPh>
    <rPh sb="45" eb="48">
      <t>ホジョキン</t>
    </rPh>
    <rPh sb="49" eb="51">
      <t>コウフ</t>
    </rPh>
    <rPh sb="59" eb="61">
      <t>オオサカ</t>
    </rPh>
    <rPh sb="65" eb="67">
      <t>コウテキ</t>
    </rPh>
    <rPh sb="67" eb="69">
      <t>キノウ</t>
    </rPh>
    <rPh sb="70" eb="72">
      <t>イジ</t>
    </rPh>
    <rPh sb="77" eb="79">
      <t>モクテキ</t>
    </rPh>
    <phoneticPr fontId="0"/>
  </si>
  <si>
    <t>公的施設であるドーム外周デッキの施設管理運営事業にかかる維持管理費等に対して100％(補助上限:38,387千円)補助金を交付する</t>
    <rPh sb="0" eb="2">
      <t>コウテキ</t>
    </rPh>
    <rPh sb="2" eb="4">
      <t>シセツ</t>
    </rPh>
    <rPh sb="10" eb="12">
      <t>ガイシュウ</t>
    </rPh>
    <rPh sb="16" eb="18">
      <t>シセツ</t>
    </rPh>
    <rPh sb="18" eb="20">
      <t>カンリ</t>
    </rPh>
    <rPh sb="20" eb="22">
      <t>ウンエイ</t>
    </rPh>
    <rPh sb="22" eb="24">
      <t>ジギョウ</t>
    </rPh>
    <rPh sb="28" eb="30">
      <t>イジ</t>
    </rPh>
    <rPh sb="30" eb="32">
      <t>カンリ</t>
    </rPh>
    <rPh sb="32" eb="33">
      <t>ヒ</t>
    </rPh>
    <rPh sb="33" eb="34">
      <t>ナド</t>
    </rPh>
    <rPh sb="35" eb="36">
      <t>タイ</t>
    </rPh>
    <rPh sb="43" eb="45">
      <t>ホジョ</t>
    </rPh>
    <rPh sb="45" eb="47">
      <t>ジョウゲン</t>
    </rPh>
    <rPh sb="54" eb="56">
      <t>センエン</t>
    </rPh>
    <rPh sb="57" eb="60">
      <t>ホジョキン</t>
    </rPh>
    <rPh sb="61" eb="63">
      <t>コウフ</t>
    </rPh>
    <phoneticPr fontId="0"/>
  </si>
  <si>
    <t xml:space="preserve">本市が認定したまちづくり推進団体に対し、活動に必要な経費の1/2以内(補助上限:30万円)を5年間補助し、また、まちづくり構想策定年度(1回限り)は構想印刷配布経費の1/2以内(補助上限:20万円)を補助する
</t>
    <rPh sb="0" eb="1">
      <t>ホン</t>
    </rPh>
    <rPh sb="1" eb="2">
      <t>シ</t>
    </rPh>
    <rPh sb="3" eb="5">
      <t>ニンテイ</t>
    </rPh>
    <rPh sb="12" eb="14">
      <t>スイシン</t>
    </rPh>
    <rPh sb="14" eb="16">
      <t>ダンタイ</t>
    </rPh>
    <rPh sb="17" eb="18">
      <t>タイ</t>
    </rPh>
    <rPh sb="20" eb="22">
      <t>カツドウ</t>
    </rPh>
    <rPh sb="23" eb="25">
      <t>ヒツヨウ</t>
    </rPh>
    <rPh sb="26" eb="28">
      <t>ケイヒ</t>
    </rPh>
    <rPh sb="32" eb="34">
      <t>イナイ</t>
    </rPh>
    <rPh sb="35" eb="37">
      <t>ホジョ</t>
    </rPh>
    <rPh sb="37" eb="39">
      <t>ジョウゲン</t>
    </rPh>
    <rPh sb="42" eb="44">
      <t>マンエン</t>
    </rPh>
    <rPh sb="47" eb="49">
      <t>ネンカン</t>
    </rPh>
    <rPh sb="49" eb="51">
      <t>ホジョ</t>
    </rPh>
    <rPh sb="100" eb="102">
      <t>ホジョ</t>
    </rPh>
    <phoneticPr fontId="0"/>
  </si>
  <si>
    <t>鉄道駅舎における可動式ホーム柵等の整備を促進し、鉄道駅利用者のプラットホームからの転落等を防ぎ安全を確保することを目的とする</t>
    <rPh sb="24" eb="26">
      <t>テツドウ</t>
    </rPh>
    <rPh sb="26" eb="27">
      <t>エキ</t>
    </rPh>
    <rPh sb="27" eb="30">
      <t>リヨウシャ</t>
    </rPh>
    <phoneticPr fontId="0"/>
  </si>
  <si>
    <t xml:space="preserve">1日あたりの平均的な利用者が10万人以上の駅において、プラットホームからの転落を防ぐため可動式ホーム柵等の整備事業のうち対象経費の1/6もしくは2,500万円/線のいずれか低い方の額を上限として補助する
</t>
    <rPh sb="16" eb="17">
      <t>マン</t>
    </rPh>
    <rPh sb="55" eb="57">
      <t>ジギョウ</t>
    </rPh>
    <rPh sb="60" eb="62">
      <t>タイショウ</t>
    </rPh>
    <rPh sb="62" eb="64">
      <t>ケイヒ</t>
    </rPh>
    <rPh sb="77" eb="79">
      <t>マンエン</t>
    </rPh>
    <rPh sb="80" eb="81">
      <t>セン</t>
    </rPh>
    <rPh sb="86" eb="87">
      <t>ヒク</t>
    </rPh>
    <rPh sb="88" eb="89">
      <t>ホウ</t>
    </rPh>
    <rPh sb="90" eb="91">
      <t>ガク</t>
    </rPh>
    <rPh sb="92" eb="94">
      <t>ジョウゲン</t>
    </rPh>
    <rPh sb="97" eb="99">
      <t>ホジョ</t>
    </rPh>
    <phoneticPr fontId="0"/>
  </si>
  <si>
    <t>既存建築物に対し、所有者等がアスベスト含有調査・対策を実施する場合に要する費用の一部を補助することにより、アスベストによる健康被害に対する市民の不安を解消し、市民の安全・安心を確保することを目的とする</t>
    <rPh sb="0" eb="2">
      <t>キゾン</t>
    </rPh>
    <rPh sb="2" eb="5">
      <t>ケンチクブツ</t>
    </rPh>
    <rPh sb="6" eb="7">
      <t>タイ</t>
    </rPh>
    <rPh sb="9" eb="12">
      <t>ショユウシャ</t>
    </rPh>
    <rPh sb="12" eb="13">
      <t>トウ</t>
    </rPh>
    <rPh sb="19" eb="21">
      <t>ガンユウ</t>
    </rPh>
    <rPh sb="21" eb="23">
      <t>チョウサ</t>
    </rPh>
    <rPh sb="24" eb="26">
      <t>タイサク</t>
    </rPh>
    <rPh sb="27" eb="29">
      <t>ジッシ</t>
    </rPh>
    <rPh sb="31" eb="33">
      <t>バアイ</t>
    </rPh>
    <rPh sb="34" eb="35">
      <t>ヨウ</t>
    </rPh>
    <rPh sb="37" eb="39">
      <t>ヒヨウ</t>
    </rPh>
    <rPh sb="40" eb="42">
      <t>イチブ</t>
    </rPh>
    <rPh sb="43" eb="45">
      <t>ホジョ</t>
    </rPh>
    <rPh sb="61" eb="63">
      <t>ケンコウ</t>
    </rPh>
    <rPh sb="63" eb="65">
      <t>ヒガイ</t>
    </rPh>
    <rPh sb="66" eb="67">
      <t>タイ</t>
    </rPh>
    <rPh sb="69" eb="71">
      <t>シミン</t>
    </rPh>
    <rPh sb="72" eb="74">
      <t>フアン</t>
    </rPh>
    <rPh sb="75" eb="77">
      <t>カイショウ</t>
    </rPh>
    <rPh sb="79" eb="81">
      <t>シミン</t>
    </rPh>
    <rPh sb="82" eb="84">
      <t>アンゼン</t>
    </rPh>
    <rPh sb="85" eb="87">
      <t>アンシン</t>
    </rPh>
    <rPh sb="88" eb="90">
      <t>カクホ</t>
    </rPh>
    <rPh sb="95" eb="97">
      <t>モクテキ</t>
    </rPh>
    <phoneticPr fontId="0"/>
  </si>
  <si>
    <t xml:space="preserve">大阪市内の既存建築物にある露出した吹付けアスベストの含有調査や除去工事等の事業に対して、一定要件を満たせばその費用の一部に補助金を交付する(含有調査:対象費用全額かつ上限金額25万円(1試料あたりの上限は10万円)対策工事:対象費用の1/3かつ戸建住宅は上限金額20万円、分譲共同住宅及び一般建築物は上限金額100万円)
</t>
    <rPh sb="0" eb="4">
      <t>オオサカシナイ</t>
    </rPh>
    <rPh sb="5" eb="7">
      <t>キゾン</t>
    </rPh>
    <rPh sb="7" eb="10">
      <t>ケンチクブツ</t>
    </rPh>
    <rPh sb="13" eb="15">
      <t>ロシュツ</t>
    </rPh>
    <rPh sb="17" eb="19">
      <t>フキツ</t>
    </rPh>
    <rPh sb="26" eb="28">
      <t>ガンユウ</t>
    </rPh>
    <rPh sb="28" eb="30">
      <t>チョウサ</t>
    </rPh>
    <rPh sb="31" eb="33">
      <t>ジョキョ</t>
    </rPh>
    <rPh sb="33" eb="35">
      <t>コウジ</t>
    </rPh>
    <rPh sb="35" eb="36">
      <t>トウ</t>
    </rPh>
    <rPh sb="37" eb="39">
      <t>ジギョウ</t>
    </rPh>
    <rPh sb="40" eb="41">
      <t>タイ</t>
    </rPh>
    <rPh sb="44" eb="46">
      <t>イッテイ</t>
    </rPh>
    <rPh sb="46" eb="48">
      <t>ヨウケン</t>
    </rPh>
    <rPh sb="49" eb="50">
      <t>ミ</t>
    </rPh>
    <rPh sb="55" eb="57">
      <t>ヒヨウ</t>
    </rPh>
    <rPh sb="58" eb="60">
      <t>イチブ</t>
    </rPh>
    <rPh sb="61" eb="64">
      <t>ホジョキン</t>
    </rPh>
    <rPh sb="65" eb="67">
      <t>コウフ</t>
    </rPh>
    <rPh sb="70" eb="72">
      <t>ガンユウ</t>
    </rPh>
    <rPh sb="72" eb="74">
      <t>チョウサ</t>
    </rPh>
    <rPh sb="75" eb="77">
      <t>タイショウ</t>
    </rPh>
    <rPh sb="77" eb="79">
      <t>ヒヨウ</t>
    </rPh>
    <rPh sb="79" eb="81">
      <t>ゼンガク</t>
    </rPh>
    <rPh sb="83" eb="85">
      <t>ジョウゲン</t>
    </rPh>
    <rPh sb="85" eb="87">
      <t>キンガク</t>
    </rPh>
    <rPh sb="89" eb="91">
      <t>マンエン</t>
    </rPh>
    <rPh sb="93" eb="95">
      <t>シリョウ</t>
    </rPh>
    <rPh sb="99" eb="101">
      <t>ジョウゲン</t>
    </rPh>
    <rPh sb="104" eb="106">
      <t>マンエン</t>
    </rPh>
    <rPh sb="107" eb="109">
      <t>タイサク</t>
    </rPh>
    <rPh sb="109" eb="111">
      <t>コウジ</t>
    </rPh>
    <rPh sb="112" eb="114">
      <t>タイショウ</t>
    </rPh>
    <rPh sb="114" eb="116">
      <t>ヒヨウ</t>
    </rPh>
    <rPh sb="122" eb="124">
      <t>コダテ</t>
    </rPh>
    <rPh sb="124" eb="126">
      <t>ジュウタク</t>
    </rPh>
    <rPh sb="127" eb="129">
      <t>ジョウゲン</t>
    </rPh>
    <rPh sb="129" eb="131">
      <t>キンガク</t>
    </rPh>
    <rPh sb="133" eb="135">
      <t>マンエン</t>
    </rPh>
    <rPh sb="136" eb="138">
      <t>ブンジョウ</t>
    </rPh>
    <rPh sb="138" eb="140">
      <t>キョウドウ</t>
    </rPh>
    <rPh sb="140" eb="142">
      <t>ジュウタク</t>
    </rPh>
    <rPh sb="142" eb="143">
      <t>オヨ</t>
    </rPh>
    <rPh sb="144" eb="146">
      <t>イッパン</t>
    </rPh>
    <rPh sb="146" eb="149">
      <t>ケンチクブツ</t>
    </rPh>
    <rPh sb="150" eb="152">
      <t>ジョウゲン</t>
    </rPh>
    <rPh sb="152" eb="154">
      <t>キンガク</t>
    </rPh>
    <rPh sb="157" eb="159">
      <t>マンエン</t>
    </rPh>
    <phoneticPr fontId="0"/>
  </si>
  <si>
    <t>30年度予算
（予算現計）</t>
    <rPh sb="2" eb="4">
      <t>ネンド</t>
    </rPh>
    <rPh sb="4" eb="6">
      <t>ヨサン</t>
    </rPh>
    <rPh sb="8" eb="10">
      <t>ヨサン</t>
    </rPh>
    <rPh sb="10" eb="12">
      <t>ゲンケイ</t>
    </rPh>
    <phoneticPr fontId="2"/>
  </si>
  <si>
    <t>30年度支出金額</t>
    <rPh sb="2" eb="4">
      <t>ネンド</t>
    </rPh>
    <rPh sb="4" eb="6">
      <t>シシュツ</t>
    </rPh>
    <rPh sb="6" eb="7">
      <t>キン</t>
    </rPh>
    <rPh sb="7" eb="8">
      <t>ガク</t>
    </rPh>
    <phoneticPr fontId="2"/>
  </si>
  <si>
    <t>29年度支出額</t>
    <rPh sb="2" eb="4">
      <t>ネンド</t>
    </rPh>
    <rPh sb="4" eb="6">
      <t>シシュツ</t>
    </rPh>
    <rPh sb="6" eb="7">
      <t>ガク</t>
    </rPh>
    <phoneticPr fontId="2"/>
  </si>
  <si>
    <t>都市計画局
開発調整部
開発誘導課</t>
    <rPh sb="0" eb="2">
      <t>トシ</t>
    </rPh>
    <rPh sb="2" eb="4">
      <t>ケイカク</t>
    </rPh>
    <rPh sb="4" eb="5">
      <t>キョク</t>
    </rPh>
    <rPh sb="6" eb="8">
      <t>カイハツ</t>
    </rPh>
    <rPh sb="8" eb="10">
      <t>チョウセイ</t>
    </rPh>
    <rPh sb="10" eb="11">
      <t>ブ</t>
    </rPh>
    <rPh sb="12" eb="14">
      <t>カイハツ</t>
    </rPh>
    <rPh sb="14" eb="16">
      <t>ユウドウ</t>
    </rPh>
    <rPh sb="16" eb="17">
      <t>カ</t>
    </rPh>
    <phoneticPr fontId="3"/>
  </si>
  <si>
    <t>都市計画局
計画部
都市計画課</t>
    <rPh sb="10" eb="12">
      <t>トシ</t>
    </rPh>
    <rPh sb="12" eb="14">
      <t>ケイカク</t>
    </rPh>
    <phoneticPr fontId="3"/>
  </si>
  <si>
    <t>都市計画局
計画部
交通政策課</t>
    <rPh sb="0" eb="2">
      <t>トシ</t>
    </rPh>
    <rPh sb="2" eb="4">
      <t>ケイカク</t>
    </rPh>
    <rPh sb="4" eb="5">
      <t>キョク</t>
    </rPh>
    <phoneticPr fontId="3"/>
  </si>
  <si>
    <t>エリアマネジメント活動推進事業補助金</t>
    <rPh sb="9" eb="11">
      <t>カツドウ</t>
    </rPh>
    <rPh sb="11" eb="13">
      <t>スイシン</t>
    </rPh>
    <rPh sb="13" eb="15">
      <t>ジギョウ</t>
    </rPh>
    <rPh sb="15" eb="18">
      <t>ホジョキン</t>
    </rPh>
    <phoneticPr fontId="3"/>
  </si>
  <si>
    <t>地域景観づくり活動費助成金</t>
    <rPh sb="0" eb="2">
      <t>チイキ</t>
    </rPh>
    <rPh sb="2" eb="4">
      <t>ケイカン</t>
    </rPh>
    <rPh sb="7" eb="9">
      <t>カツドウ</t>
    </rPh>
    <rPh sb="9" eb="10">
      <t>ヒ</t>
    </rPh>
    <rPh sb="10" eb="12">
      <t>ジョセイ</t>
    </rPh>
    <rPh sb="12" eb="13">
      <t>キン</t>
    </rPh>
    <phoneticPr fontId="3"/>
  </si>
  <si>
    <t>地域景観づくり推進団体及び地域景観づくり協定の代表者</t>
    <rPh sb="0" eb="2">
      <t>チイキ</t>
    </rPh>
    <rPh sb="2" eb="4">
      <t>ケイカン</t>
    </rPh>
    <rPh sb="7" eb="9">
      <t>スイシン</t>
    </rPh>
    <rPh sb="9" eb="11">
      <t>ダンタイ</t>
    </rPh>
    <rPh sb="11" eb="12">
      <t>オヨ</t>
    </rPh>
    <rPh sb="13" eb="15">
      <t>チイキ</t>
    </rPh>
    <rPh sb="15" eb="17">
      <t>ケイカン</t>
    </rPh>
    <rPh sb="20" eb="22">
      <t>キョウテイ</t>
    </rPh>
    <rPh sb="23" eb="26">
      <t>ダイヒョウシャ</t>
    </rPh>
    <phoneticPr fontId="3"/>
  </si>
  <si>
    <t>市民や事業者による地域主導の景観まちづくりの取り組みを促進するため、地域の個性ある景観形成に向けた自主的なルールづくりやルールの運用を支援することを目的とする</t>
    <rPh sb="0" eb="2">
      <t>シミン</t>
    </rPh>
    <rPh sb="3" eb="6">
      <t>ジギョウシャ</t>
    </rPh>
    <rPh sb="9" eb="11">
      <t>チイキ</t>
    </rPh>
    <rPh sb="11" eb="13">
      <t>シュドウ</t>
    </rPh>
    <rPh sb="14" eb="16">
      <t>ケイカン</t>
    </rPh>
    <rPh sb="22" eb="23">
      <t>ト</t>
    </rPh>
    <rPh sb="24" eb="25">
      <t>ク</t>
    </rPh>
    <rPh sb="27" eb="29">
      <t>ソクシン</t>
    </rPh>
    <rPh sb="34" eb="36">
      <t>チイキ</t>
    </rPh>
    <rPh sb="37" eb="39">
      <t>コセイ</t>
    </rPh>
    <rPh sb="41" eb="43">
      <t>ケイカン</t>
    </rPh>
    <rPh sb="43" eb="45">
      <t>ケイセイ</t>
    </rPh>
    <rPh sb="46" eb="47">
      <t>ム</t>
    </rPh>
    <rPh sb="49" eb="52">
      <t>ジシュテキ</t>
    </rPh>
    <rPh sb="64" eb="66">
      <t>ウンヨウ</t>
    </rPh>
    <rPh sb="67" eb="69">
      <t>シエン</t>
    </rPh>
    <rPh sb="74" eb="76">
      <t>モクテキ</t>
    </rPh>
    <phoneticPr fontId="3"/>
  </si>
  <si>
    <t>大阪市が認定した地域景観づくり推進団体及び地域景観づくり協定の締結者の代表者に対し、活動に必要な経費の1/2以内で限度額30万円/年を最長5年間助成する（ただし活動支援3年、運用支援2年とし、活動支援期間中の協定策定を継続の前提条件とする）
また、地域景観づくり協定にかかる経費（協定策定時に作成する周知パンフレットのデザイン及び印刷経費や周知にかかる費用）に対して1/2以内で20万円を限度（1回限り）に助成する</t>
    <rPh sb="96" eb="98">
      <t>カツドウ</t>
    </rPh>
    <rPh sb="98" eb="100">
      <t>シエン</t>
    </rPh>
    <rPh sb="100" eb="103">
      <t>キカンチュウ</t>
    </rPh>
    <rPh sb="104" eb="106">
      <t>キョウテイ</t>
    </rPh>
    <rPh sb="106" eb="108">
      <t>サクテイ</t>
    </rPh>
    <rPh sb="109" eb="111">
      <t>ケイゾク</t>
    </rPh>
    <rPh sb="112" eb="114">
      <t>ゼンテイ</t>
    </rPh>
    <rPh sb="114" eb="116">
      <t>ジョウケン</t>
    </rPh>
    <phoneticPr fontId="3"/>
  </si>
  <si>
    <t>都市計画局
計画部
交通政策課</t>
    <rPh sb="0" eb="2">
      <t>トシ</t>
    </rPh>
    <rPh sb="2" eb="4">
      <t>ケイカク</t>
    </rPh>
    <rPh sb="4" eb="5">
      <t>キョク</t>
    </rPh>
    <rPh sb="6" eb="8">
      <t>ケイカク</t>
    </rPh>
    <rPh sb="8" eb="9">
      <t>ブ</t>
    </rPh>
    <rPh sb="10" eb="12">
      <t>コウツウ</t>
    </rPh>
    <rPh sb="12" eb="15">
      <t>セイサクカ</t>
    </rPh>
    <phoneticPr fontId="3"/>
  </si>
  <si>
    <t>都市計画局
開発調整部
開発計画課</t>
    <rPh sb="0" eb="2">
      <t>トシ</t>
    </rPh>
    <rPh sb="2" eb="4">
      <t>ケイカク</t>
    </rPh>
    <rPh sb="4" eb="5">
      <t>キョク</t>
    </rPh>
    <rPh sb="6" eb="8">
      <t>カイハツ</t>
    </rPh>
    <rPh sb="8" eb="10">
      <t>チョウセイ</t>
    </rPh>
    <rPh sb="10" eb="11">
      <t>ブ</t>
    </rPh>
    <rPh sb="12" eb="14">
      <t>カイハツ</t>
    </rPh>
    <rPh sb="14" eb="16">
      <t>ケイカク</t>
    </rPh>
    <rPh sb="16" eb="17">
      <t>カ</t>
    </rPh>
    <phoneticPr fontId="3"/>
  </si>
  <si>
    <t>大阪外環状線整備事業費補助金</t>
    <rPh sb="0" eb="2">
      <t>オオサカ</t>
    </rPh>
    <rPh sb="2" eb="3">
      <t>ソト</t>
    </rPh>
    <rPh sb="3" eb="5">
      <t>カンジョウ</t>
    </rPh>
    <rPh sb="5" eb="6">
      <t>セン</t>
    </rPh>
    <rPh sb="6" eb="8">
      <t>セイビ</t>
    </rPh>
    <rPh sb="8" eb="11">
      <t>ジギョウヒ</t>
    </rPh>
    <rPh sb="11" eb="14">
      <t>ホジョキン</t>
    </rPh>
    <phoneticPr fontId="3"/>
  </si>
  <si>
    <t>大阪外環状鉄道(株)</t>
    <rPh sb="0" eb="2">
      <t>オオサカ</t>
    </rPh>
    <rPh sb="2" eb="3">
      <t>ソト</t>
    </rPh>
    <rPh sb="3" eb="5">
      <t>カンジョウ</t>
    </rPh>
    <rPh sb="5" eb="7">
      <t>テツドウ</t>
    </rPh>
    <rPh sb="8" eb="9">
      <t>カブ</t>
    </rPh>
    <phoneticPr fontId="3"/>
  </si>
  <si>
    <t>大阪シティエアターミナル内公的施設管理運営補助金</t>
    <rPh sb="0" eb="2">
      <t>オオサカ</t>
    </rPh>
    <rPh sb="12" eb="13">
      <t>ナイ</t>
    </rPh>
    <rPh sb="13" eb="15">
      <t>コウテキ</t>
    </rPh>
    <rPh sb="15" eb="17">
      <t>シセツ</t>
    </rPh>
    <rPh sb="17" eb="19">
      <t>カンリ</t>
    </rPh>
    <rPh sb="19" eb="21">
      <t>ウンエイ</t>
    </rPh>
    <rPh sb="21" eb="23">
      <t>ホジョ</t>
    </rPh>
    <rPh sb="23" eb="24">
      <t>キン</t>
    </rPh>
    <phoneticPr fontId="3"/>
  </si>
  <si>
    <t>(株)湊町開発センター</t>
    <rPh sb="1" eb="2">
      <t>カブ</t>
    </rPh>
    <rPh sb="3" eb="5">
      <t>ミナトマチ</t>
    </rPh>
    <rPh sb="5" eb="7">
      <t>カイハツ</t>
    </rPh>
    <phoneticPr fontId="3"/>
  </si>
  <si>
    <t>大阪ドーム公的施設管理運営補助金</t>
    <rPh sb="0" eb="2">
      <t>オオサカ</t>
    </rPh>
    <rPh sb="5" eb="7">
      <t>コウテキ</t>
    </rPh>
    <rPh sb="7" eb="9">
      <t>シセツ</t>
    </rPh>
    <rPh sb="9" eb="11">
      <t>カンリ</t>
    </rPh>
    <rPh sb="11" eb="13">
      <t>ウンエイ</t>
    </rPh>
    <rPh sb="13" eb="16">
      <t>ホジョキン</t>
    </rPh>
    <phoneticPr fontId="3"/>
  </si>
  <si>
    <t>(株)大阪シティドーム</t>
    <rPh sb="1" eb="2">
      <t>カブ</t>
    </rPh>
    <rPh sb="3" eb="5">
      <t>オオサカ</t>
    </rPh>
    <phoneticPr fontId="3"/>
  </si>
  <si>
    <t>大阪ドーム施設利用補助金</t>
  </si>
  <si>
    <t>鉄道駅舎可動式ホーム柵等設置補助金</t>
    <rPh sb="16" eb="17">
      <t>キン</t>
    </rPh>
    <phoneticPr fontId="3"/>
  </si>
  <si>
    <t>(株)大阪シティドームへの補助金交付を通じてドーム使用料を減額することにより、ドームの特性を活かしたアマチュアスポーツイベント等の開催を促進することを目的とする</t>
    <rPh sb="1" eb="2">
      <t>カブ</t>
    </rPh>
    <rPh sb="15" eb="16">
      <t>キン</t>
    </rPh>
    <rPh sb="16" eb="18">
      <t>コウフ</t>
    </rPh>
    <rPh sb="19" eb="20">
      <t>ツウ</t>
    </rPh>
    <rPh sb="63" eb="64">
      <t>トウ</t>
    </rPh>
    <rPh sb="65" eb="67">
      <t>カイサイ</t>
    </rPh>
    <rPh sb="68" eb="70">
      <t>ソクシン</t>
    </rPh>
    <phoneticPr fontId="18"/>
  </si>
  <si>
    <t>大阪ドームにおける一定規模以上の貸館事業のうち、アマチュアスポーツの振興等に寄与すると本市が認める事業について、(株)大阪シティドームが実際に徴収した使用料と正規使用料との差額の1/2の額と正規使用料の1/3の額のいずれか低い方の額を補助する</t>
    <rPh sb="0" eb="2">
      <t>オオサカ</t>
    </rPh>
    <rPh sb="11" eb="13">
      <t>キボ</t>
    </rPh>
    <rPh sb="13" eb="15">
      <t>イジョウ</t>
    </rPh>
    <rPh sb="16" eb="18">
      <t>カシカン</t>
    </rPh>
    <rPh sb="18" eb="20">
      <t>ジギョウ</t>
    </rPh>
    <rPh sb="34" eb="36">
      <t>シンコウ</t>
    </rPh>
    <rPh sb="36" eb="37">
      <t>トウ</t>
    </rPh>
    <rPh sb="38" eb="40">
      <t>キヨ</t>
    </rPh>
    <rPh sb="43" eb="45">
      <t>ホンシ</t>
    </rPh>
    <rPh sb="46" eb="47">
      <t>ミト</t>
    </rPh>
    <rPh sb="49" eb="51">
      <t>ジギョウ</t>
    </rPh>
    <rPh sb="57" eb="58">
      <t>カブ</t>
    </rPh>
    <rPh sb="59" eb="61">
      <t>オオサカ</t>
    </rPh>
    <rPh sb="68" eb="70">
      <t>ジッサイ</t>
    </rPh>
    <rPh sb="71" eb="73">
      <t>チョウシュウ</t>
    </rPh>
    <rPh sb="75" eb="77">
      <t>シヨウ</t>
    </rPh>
    <rPh sb="77" eb="78">
      <t>リョウ</t>
    </rPh>
    <rPh sb="79" eb="81">
      <t>セイキ</t>
    </rPh>
    <rPh sb="81" eb="83">
      <t>シヨウ</t>
    </rPh>
    <rPh sb="83" eb="84">
      <t>リョウ</t>
    </rPh>
    <rPh sb="86" eb="88">
      <t>サガク</t>
    </rPh>
    <rPh sb="93" eb="94">
      <t>ガク</t>
    </rPh>
    <rPh sb="95" eb="97">
      <t>セイキ</t>
    </rPh>
    <rPh sb="97" eb="99">
      <t>シヨウ</t>
    </rPh>
    <rPh sb="99" eb="100">
      <t>リョウ</t>
    </rPh>
    <rPh sb="105" eb="106">
      <t>ガク</t>
    </rPh>
    <rPh sb="111" eb="112">
      <t>ヒク</t>
    </rPh>
    <rPh sb="113" eb="114">
      <t>ホウ</t>
    </rPh>
    <rPh sb="115" eb="116">
      <t>ガク</t>
    </rPh>
    <rPh sb="117" eb="119">
      <t>ホジョ</t>
    </rPh>
    <phoneticPr fontId="0"/>
  </si>
  <si>
    <t>地域の実情に応じた住み良いまちづくりを市民と市が協力して推進するにあたり、住民等による自発的なまちづくり活動を支援することを目的とする</t>
    <rPh sb="0" eb="2">
      <t>チイキ</t>
    </rPh>
    <rPh sb="3" eb="5">
      <t>ジツジョウ</t>
    </rPh>
    <rPh sb="6" eb="7">
      <t>オウ</t>
    </rPh>
    <rPh sb="9" eb="10">
      <t>ス</t>
    </rPh>
    <rPh sb="11" eb="12">
      <t>ヨ</t>
    </rPh>
    <rPh sb="19" eb="21">
      <t>シミン</t>
    </rPh>
    <rPh sb="22" eb="23">
      <t>シ</t>
    </rPh>
    <rPh sb="24" eb="26">
      <t>キョウリョク</t>
    </rPh>
    <rPh sb="28" eb="30">
      <t>スイシン</t>
    </rPh>
    <rPh sb="37" eb="39">
      <t>ジュウミン</t>
    </rPh>
    <rPh sb="39" eb="40">
      <t>トウ</t>
    </rPh>
    <rPh sb="43" eb="46">
      <t>ジハツテキ</t>
    </rPh>
    <rPh sb="52" eb="54">
      <t>カツドウ</t>
    </rPh>
    <rPh sb="55" eb="57">
      <t>シエン</t>
    </rPh>
    <rPh sb="62" eb="64">
      <t>モクテキ</t>
    </rPh>
    <phoneticPr fontId="2"/>
  </si>
  <si>
    <t>都市計画局
建築指導部
監察課</t>
    <rPh sb="0" eb="2">
      <t>トシ</t>
    </rPh>
    <rPh sb="2" eb="4">
      <t>ケイカク</t>
    </rPh>
    <rPh sb="4" eb="5">
      <t>キョク</t>
    </rPh>
    <rPh sb="6" eb="8">
      <t>ケンチク</t>
    </rPh>
    <rPh sb="8" eb="10">
      <t>シドウ</t>
    </rPh>
    <rPh sb="10" eb="11">
      <t>ブ</t>
    </rPh>
    <rPh sb="12" eb="14">
      <t>カンサツ</t>
    </rPh>
    <rPh sb="14" eb="15">
      <t>カ</t>
    </rPh>
    <phoneticPr fontId="3"/>
  </si>
  <si>
    <t>民間建築物吹付けアスベスト除去等補助金</t>
    <rPh sb="16" eb="19">
      <t>ホジョキン</t>
    </rPh>
    <phoneticPr fontId="3"/>
  </si>
  <si>
    <t>R2</t>
    <phoneticPr fontId="2"/>
  </si>
  <si>
    <t>R3</t>
    <phoneticPr fontId="2"/>
  </si>
  <si>
    <t>R2</t>
    <phoneticPr fontId="2"/>
  </si>
  <si>
    <t>R元</t>
    <rPh sb="1" eb="2">
      <t>ガン</t>
    </rPh>
    <phoneticPr fontId="2"/>
  </si>
  <si>
    <t>（一社）グランフロント大阪TMO</t>
    <phoneticPr fontId="2"/>
  </si>
  <si>
    <t>深江創生プロジェクト　等</t>
    <rPh sb="0" eb="2">
      <t>フカエ</t>
    </rPh>
    <rPh sb="2" eb="4">
      <t>ソウセイ</t>
    </rPh>
    <rPh sb="11" eb="12">
      <t>トウ</t>
    </rPh>
    <phoneticPr fontId="2"/>
  </si>
  <si>
    <t>京阪電気鉄道(株)等</t>
    <rPh sb="0" eb="2">
      <t>ケイハン</t>
    </rPh>
    <rPh sb="2" eb="4">
      <t>デンキ</t>
    </rPh>
    <phoneticPr fontId="2"/>
  </si>
  <si>
    <t>阪神電気鉄道(株)</t>
    <rPh sb="0" eb="9">
      <t>ハンシンデンキテツドウカブ</t>
    </rPh>
    <phoneticPr fontId="0"/>
  </si>
  <si>
    <t>南海電気鉄道(株)等</t>
    <rPh sb="0" eb="2">
      <t>ナンカイ</t>
    </rPh>
    <rPh sb="2" eb="4">
      <t>デンキ</t>
    </rPh>
    <phoneticPr fontId="2"/>
  </si>
  <si>
    <t>有限会社創星等</t>
    <rPh sb="0" eb="2">
      <t>ユウゲン</t>
    </rPh>
    <rPh sb="2" eb="4">
      <t>カイシャ</t>
    </rPh>
    <rPh sb="4" eb="5">
      <t>ツク</t>
    </rPh>
    <rPh sb="5" eb="6">
      <t>ホシ</t>
    </rPh>
    <rPh sb="6" eb="7">
      <t>トウ</t>
    </rPh>
    <phoneticPr fontId="2"/>
  </si>
  <si>
    <t>所属計</t>
    <rPh sb="0" eb="2">
      <t>ショゾク</t>
    </rPh>
    <rPh sb="2" eb="3">
      <t>ケイ</t>
    </rPh>
    <phoneticPr fontId="2"/>
  </si>
  <si>
    <t>補助金支出一覧(平成30年度決算)</t>
    <rPh sb="0" eb="3">
      <t>ホジョキン</t>
    </rPh>
    <rPh sb="3" eb="5">
      <t>シシュツ</t>
    </rPh>
    <rPh sb="5" eb="7">
      <t>イチラン</t>
    </rPh>
    <rPh sb="8" eb="10">
      <t>ヘイセイ</t>
    </rPh>
    <rPh sb="12" eb="14">
      <t>ネンド</t>
    </rPh>
    <rPh sb="14" eb="16">
      <t>ケッサン</t>
    </rPh>
    <phoneticPr fontId="0"/>
  </si>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</sst>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10">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F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5">
    <xf numFmtId="0" fontId="0" fillId="0" borderId="0" xfId="0"/>
    <xf numFmtId="176" fontId="5" fillId="0" borderId="0" xfId="0" applyNumberFormat="1" applyFont="1"/>
    <xf numFmtId="176" fontId="5" fillId="0" borderId="0" xfId="0" applyNumberFormat="1" applyFont="1" applyAlignment="1">
      <alignment horizontal="right"/>
    </xf>
    <xf numFmtId="176" fontId="5" fillId="0" borderId="1" xfId="0" applyNumberFormat="1" applyFont="1" applyFill="1" applyBorder="1"/>
    <xf numFmtId="176" fontId="5" fillId="0" borderId="2" xfId="0" applyNumberFormat="1" applyFont="1" applyFill="1" applyBorder="1"/>
    <xf numFmtId="176" fontId="5" fillId="0" borderId="3" xfId="0" applyNumberFormat="1" applyFont="1" applyFill="1" applyBorder="1"/>
    <xf numFmtId="176" fontId="5" fillId="0" borderId="4" xfId="0" applyNumberFormat="1" applyFont="1" applyFill="1" applyBorder="1"/>
    <xf numFmtId="176" fontId="5" fillId="0" borderId="5" xfId="0" applyNumberFormat="1" applyFont="1" applyFill="1" applyBorder="1"/>
    <xf numFmtId="176" fontId="5" fillId="0" borderId="1" xfId="0" applyNumberFormat="1" applyFont="1" applyBorder="1"/>
    <xf numFmtId="176" fontId="5" fillId="2" borderId="0" xfId="0" applyNumberFormat="1" applyFont="1" applyFill="1"/>
    <xf numFmtId="176" fontId="5" fillId="0" borderId="6" xfId="0" applyNumberFormat="1" applyFont="1" applyFill="1" applyBorder="1"/>
    <xf numFmtId="176" fontId="5" fillId="0" borderId="2" xfId="0" applyNumberFormat="1" applyFont="1" applyFill="1" applyBorder="1" applyAlignment="1">
      <alignment horizontal="distributed" justifyLastLine="1"/>
    </xf>
    <xf numFmtId="176" fontId="5" fillId="0" borderId="6" xfId="0" applyNumberFormat="1" applyFont="1" applyBorder="1"/>
    <xf numFmtId="176" fontId="5" fillId="0" borderId="0" xfId="0" applyNumberFormat="1" applyFont="1" applyFill="1"/>
    <xf numFmtId="176" fontId="5" fillId="3" borderId="0" xfId="0" applyNumberFormat="1" applyFont="1" applyFill="1"/>
    <xf numFmtId="176" fontId="5" fillId="3" borderId="7" xfId="0" applyNumberFormat="1" applyFont="1" applyFill="1" applyBorder="1"/>
    <xf numFmtId="176" fontId="5" fillId="3" borderId="7" xfId="1" applyNumberFormat="1" applyFont="1" applyFill="1" applyBorder="1"/>
    <xf numFmtId="176" fontId="5" fillId="0" borderId="8" xfId="0" applyNumberFormat="1" applyFont="1" applyFill="1" applyBorder="1"/>
    <xf numFmtId="176" fontId="5" fillId="2" borderId="8" xfId="0" applyNumberFormat="1" applyFont="1" applyFill="1" applyBorder="1" applyAlignment="1">
      <alignment vertical="center"/>
    </xf>
    <xf numFmtId="176" fontId="5" fillId="0" borderId="8" xfId="0" applyNumberFormat="1" applyFont="1" applyBorder="1"/>
    <xf numFmtId="176" fontId="5" fillId="0" borderId="9" xfId="0" applyNumberFormat="1" applyFont="1" applyFill="1" applyBorder="1"/>
    <xf numFmtId="176" fontId="5" fillId="2" borderId="9" xfId="0" applyNumberFormat="1" applyFont="1" applyFill="1" applyBorder="1" applyAlignment="1">
      <alignment vertical="center"/>
    </xf>
    <xf numFmtId="176" fontId="5" fillId="0" borderId="9" xfId="0" applyNumberFormat="1" applyFont="1" applyBorder="1"/>
    <xf numFmtId="176" fontId="5" fillId="0" borderId="10" xfId="0" applyNumberFormat="1" applyFont="1" applyFill="1" applyBorder="1"/>
    <xf numFmtId="176" fontId="5" fillId="2" borderId="10" xfId="0" applyNumberFormat="1" applyFont="1" applyFill="1" applyBorder="1" applyAlignment="1">
      <alignment vertical="center"/>
    </xf>
    <xf numFmtId="176" fontId="5" fillId="0" borderId="10" xfId="0" applyNumberFormat="1" applyFont="1" applyBorder="1"/>
    <xf numFmtId="176" fontId="5" fillId="0" borderId="11" xfId="0" applyNumberFormat="1" applyFont="1" applyBorder="1"/>
    <xf numFmtId="176" fontId="5" fillId="3" borderId="11" xfId="0" applyNumberFormat="1" applyFont="1" applyFill="1" applyBorder="1" applyAlignment="1">
      <alignment vertical="center"/>
    </xf>
    <xf numFmtId="176" fontId="5" fillId="0" borderId="12" xfId="0" applyNumberFormat="1" applyFont="1" applyFill="1" applyBorder="1"/>
    <xf numFmtId="176" fontId="5" fillId="3" borderId="12" xfId="0" applyNumberFormat="1" applyFont="1" applyFill="1" applyBorder="1" applyAlignment="1">
      <alignment vertical="center"/>
    </xf>
    <xf numFmtId="176" fontId="5" fillId="0" borderId="12" xfId="0" applyNumberFormat="1" applyFont="1" applyBorder="1"/>
    <xf numFmtId="176" fontId="5" fillId="3" borderId="6" xfId="0" applyNumberFormat="1" applyFont="1" applyFill="1" applyBorder="1"/>
    <xf numFmtId="176" fontId="5" fillId="0" borderId="13" xfId="0" applyNumberFormat="1" applyFont="1" applyFill="1" applyBorder="1"/>
    <xf numFmtId="176" fontId="5" fillId="3" borderId="14" xfId="0" applyNumberFormat="1" applyFont="1" applyFill="1" applyBorder="1" applyAlignment="1">
      <alignment vertical="center"/>
    </xf>
    <xf numFmtId="176" fontId="5" fillId="0" borderId="15" xfId="0" applyNumberFormat="1" applyFont="1" applyBorder="1"/>
    <xf numFmtId="176" fontId="5" fillId="3" borderId="1" xfId="1" applyNumberFormat="1" applyFont="1" applyFill="1" applyBorder="1"/>
    <xf numFmtId="176" fontId="5" fillId="3" borderId="8" xfId="0" applyNumberFormat="1" applyFont="1" applyFill="1" applyBorder="1" applyAlignment="1">
      <alignment vertical="center"/>
    </xf>
    <xf numFmtId="176" fontId="5" fillId="3" borderId="9" xfId="0" applyNumberFormat="1" applyFont="1" applyFill="1" applyBorder="1" applyAlignment="1">
      <alignment vertical="center"/>
    </xf>
    <xf numFmtId="176" fontId="5" fillId="3" borderId="10" xfId="0" applyNumberFormat="1" applyFont="1" applyFill="1" applyBorder="1" applyAlignment="1">
      <alignment vertical="center"/>
    </xf>
    <xf numFmtId="176" fontId="5" fillId="3" borderId="16" xfId="0" applyNumberFormat="1" applyFont="1" applyFill="1" applyBorder="1"/>
    <xf numFmtId="176" fontId="5" fillId="0" borderId="1" xfId="0" applyNumberFormat="1" applyFont="1" applyFill="1" applyBorder="1" applyAlignment="1">
      <alignment horizontal="center"/>
    </xf>
    <xf numFmtId="176" fontId="5" fillId="0" borderId="6" xfId="0" applyNumberFormat="1" applyFont="1" applyFill="1" applyBorder="1" applyAlignment="1">
      <alignment horizontal="center"/>
    </xf>
    <xf numFmtId="176" fontId="5" fillId="0" borderId="7" xfId="0" applyNumberFormat="1" applyFont="1" applyFill="1" applyBorder="1" applyAlignment="1">
      <alignment horizontal="center"/>
    </xf>
    <xf numFmtId="176" fontId="5" fillId="0" borderId="7" xfId="0" applyNumberFormat="1" applyFont="1" applyBorder="1" applyAlignment="1">
      <alignment horizontal="center"/>
    </xf>
    <xf numFmtId="176" fontId="5" fillId="0" borderId="6" xfId="0" applyNumberFormat="1" applyFont="1" applyBorder="1" applyAlignment="1">
      <alignment horizontal="center"/>
    </xf>
    <xf numFmtId="176" fontId="5" fillId="3" borderId="7" xfId="0" applyNumberFormat="1" applyFont="1" applyFill="1" applyBorder="1" applyAlignment="1"/>
    <xf numFmtId="176" fontId="5" fillId="3" borderId="6" xfId="0" applyNumberFormat="1" applyFont="1" applyFill="1" applyBorder="1" applyAlignment="1"/>
    <xf numFmtId="176" fontId="5" fillId="4" borderId="1" xfId="0" applyNumberFormat="1" applyFont="1" applyFill="1" applyBorder="1" applyAlignment="1"/>
    <xf numFmtId="176" fontId="5" fillId="3" borderId="1" xfId="0" applyNumberFormat="1" applyFont="1" applyFill="1" applyBorder="1" applyAlignment="1"/>
    <xf numFmtId="176" fontId="5" fillId="3" borderId="1" xfId="1" applyNumberFormat="1" applyFont="1" applyFill="1" applyBorder="1" applyAlignment="1"/>
    <xf numFmtId="176" fontId="6" fillId="0" borderId="0" xfId="0" applyNumberFormat="1" applyFont="1"/>
    <xf numFmtId="176" fontId="5" fillId="0" borderId="0" xfId="0" applyNumberFormat="1" applyFont="1" applyAlignment="1"/>
    <xf numFmtId="176" fontId="5" fillId="0" borderId="2" xfId="0" applyNumberFormat="1" applyFont="1" applyBorder="1"/>
    <xf numFmtId="176" fontId="5" fillId="0" borderId="2" xfId="0" applyNumberFormat="1" applyFont="1" applyBorder="1" applyAlignment="1">
      <alignment horizontal="center"/>
    </xf>
    <xf numFmtId="176" fontId="5" fillId="0" borderId="2" xfId="0" applyNumberFormat="1" applyFont="1" applyFill="1" applyBorder="1" applyAlignment="1">
      <alignment horizontal="center"/>
    </xf>
    <xf numFmtId="176" fontId="5" fillId="0" borderId="3" xfId="0" applyNumberFormat="1" applyFont="1" applyBorder="1"/>
    <xf numFmtId="176" fontId="5" fillId="0" borderId="17" xfId="0" applyNumberFormat="1" applyFont="1" applyBorder="1"/>
    <xf numFmtId="176" fontId="5" fillId="0" borderId="4" xfId="0" applyNumberFormat="1" applyFont="1" applyBorder="1" applyAlignment="1">
      <alignment horizontal="left"/>
    </xf>
    <xf numFmtId="176" fontId="5" fillId="0" borderId="5" xfId="0" applyNumberFormat="1" applyFont="1" applyBorder="1" applyAlignment="1">
      <alignment horizontal="left"/>
    </xf>
    <xf numFmtId="176" fontId="5"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38" fontId="3" fillId="0" borderId="2" xfId="4" applyFont="1" applyFill="1" applyBorder="1" applyAlignment="1" applyProtection="1">
      <alignment horizontal="center" vertical="center" wrapText="1"/>
      <protection locked="0"/>
    </xf>
    <xf numFmtId="0" fontId="3" fillId="0" borderId="2" xfId="4" applyNumberFormat="1" applyFont="1" applyFill="1" applyBorder="1" applyAlignment="1" applyProtection="1">
      <alignment vertical="center" wrapText="1"/>
      <protection locked="0"/>
    </xf>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8" fillId="8" borderId="0" xfId="0" applyFont="1" applyFill="1" applyAlignment="1" applyProtection="1">
      <alignment horizontal="center" vertical="center"/>
      <protection locked="0"/>
    </xf>
    <xf numFmtId="0" fontId="8" fillId="8" borderId="4" xfId="1" applyNumberFormat="1"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wrapText="1"/>
      <protection locked="0"/>
    </xf>
    <xf numFmtId="0" fontId="8" fillId="8" borderId="2" xfId="0" applyFont="1" applyFill="1" applyBorder="1" applyAlignment="1" applyProtection="1">
      <alignment vertical="center" wrapText="1"/>
      <protection locked="0"/>
    </xf>
    <xf numFmtId="0" fontId="8" fillId="8" borderId="2" xfId="0" applyFont="1" applyFill="1" applyBorder="1" applyAlignment="1" applyProtection="1">
      <alignment horizontal="left" vertical="center" wrapText="1"/>
      <protection locked="0"/>
    </xf>
    <xf numFmtId="177" fontId="8" fillId="8" borderId="4" xfId="0" applyNumberFormat="1" applyFont="1" applyFill="1" applyBorder="1" applyAlignment="1" applyProtection="1">
      <alignment horizontal="right" vertical="center" wrapText="1"/>
      <protection locked="0"/>
    </xf>
    <xf numFmtId="38" fontId="8" fillId="8" borderId="2" xfId="1" applyFont="1" applyFill="1" applyBorder="1" applyAlignment="1" applyProtection="1">
      <alignment horizontal="right" vertical="center" wrapText="1"/>
      <protection locked="0"/>
    </xf>
    <xf numFmtId="182" fontId="8" fillId="8" borderId="2" xfId="4" applyNumberFormat="1" applyFont="1" applyFill="1" applyBorder="1" applyAlignment="1" applyProtection="1">
      <alignment vertical="center" shrinkToFit="1"/>
      <protection locked="0"/>
    </xf>
    <xf numFmtId="182" fontId="8" fillId="8" borderId="4" xfId="4" applyNumberFormat="1" applyFont="1" applyFill="1" applyBorder="1" applyAlignment="1" applyProtection="1">
      <alignment vertical="center" shrinkToFit="1"/>
      <protection locked="0"/>
    </xf>
    <xf numFmtId="182" fontId="8" fillId="8" borderId="5" xfId="1" applyNumberFormat="1" applyFont="1" applyFill="1" applyBorder="1" applyAlignment="1" applyProtection="1">
      <alignment vertical="center" shrinkToFit="1"/>
      <protection locked="0"/>
    </xf>
    <xf numFmtId="182" fontId="8" fillId="8" borderId="2" xfId="1" applyNumberFormat="1" applyFont="1" applyFill="1" applyBorder="1" applyAlignment="1" applyProtection="1">
      <alignment vertical="center" shrinkToFit="1"/>
      <protection locked="0"/>
    </xf>
    <xf numFmtId="0" fontId="8"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0" fillId="8" borderId="0" xfId="0" applyFont="1" applyFill="1" applyAlignment="1" applyProtection="1">
      <alignment vertical="center"/>
      <protection locked="0"/>
    </xf>
    <xf numFmtId="0" fontId="8" fillId="8" borderId="0" xfId="0" applyFont="1" applyFill="1" applyAlignment="1" applyProtection="1">
      <alignment vertical="center"/>
      <protection locked="0"/>
    </xf>
    <xf numFmtId="0" fontId="13" fillId="0" borderId="0" xfId="0" applyFont="1" applyAlignment="1">
      <alignment horizontal="center" vertical="center"/>
    </xf>
    <xf numFmtId="0" fontId="14"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0" fontId="15" fillId="0" borderId="0" xfId="0" applyFont="1" applyFill="1" applyAlignment="1">
      <alignment vertical="center"/>
    </xf>
    <xf numFmtId="38" fontId="16" fillId="0" borderId="0" xfId="4" applyFont="1" applyFill="1" applyAlignment="1">
      <alignment horizontal="left"/>
    </xf>
    <xf numFmtId="176" fontId="15" fillId="0" borderId="0" xfId="0" applyNumberFormat="1" applyFont="1" applyFill="1" applyAlignment="1">
      <alignment vertical="center"/>
    </xf>
    <xf numFmtId="176" fontId="16" fillId="0" borderId="0" xfId="0" applyNumberFormat="1" applyFont="1" applyFill="1" applyAlignment="1">
      <alignment horizontal="right"/>
    </xf>
    <xf numFmtId="0" fontId="7" fillId="9" borderId="0" xfId="0" applyFont="1" applyFill="1" applyProtection="1"/>
    <xf numFmtId="0" fontId="15" fillId="0" borderId="0" xfId="0" applyFont="1" applyFill="1" applyAlignment="1">
      <alignment horizontal="left" vertical="center"/>
    </xf>
    <xf numFmtId="0" fontId="11" fillId="0" borderId="0" xfId="0" applyFont="1" applyFill="1" applyAlignment="1" applyProtection="1">
      <alignment horizontal="left" vertical="center"/>
    </xf>
    <xf numFmtId="0" fontId="18" fillId="0" borderId="0" xfId="0" applyFont="1" applyFill="1" applyAlignment="1">
      <alignment horizontal="left" vertical="center"/>
    </xf>
    <xf numFmtId="0" fontId="17" fillId="0" borderId="0" xfId="0" applyFont="1" applyFill="1" applyAlignment="1">
      <alignment vertical="center"/>
    </xf>
    <xf numFmtId="0" fontId="19" fillId="0" borderId="0" xfId="0" applyFont="1" applyFill="1" applyAlignment="1">
      <alignment horizontal="left" vertical="center"/>
    </xf>
    <xf numFmtId="176" fontId="3" fillId="0" borderId="2" xfId="4"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vertical="center" wrapText="1"/>
      <protection locked="0"/>
    </xf>
    <xf numFmtId="0" fontId="15" fillId="0" borderId="2" xfId="4" applyNumberFormat="1" applyFont="1" applyFill="1" applyBorder="1" applyAlignment="1" applyProtection="1">
      <alignment vertical="center" wrapText="1"/>
      <protection locked="0"/>
    </xf>
    <xf numFmtId="38"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center" vertical="center" wrapText="1"/>
    </xf>
    <xf numFmtId="0" fontId="0" fillId="0" borderId="2" xfId="0" applyBorder="1" applyAlignment="1">
      <alignment vertical="center" wrapText="1"/>
    </xf>
    <xf numFmtId="0" fontId="18"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5" fillId="0" borderId="45" xfId="0" applyNumberFormat="1" applyFont="1" applyFill="1" applyBorder="1" applyAlignment="1">
      <alignment horizontal="left" vertical="center" wrapText="1"/>
    </xf>
    <xf numFmtId="176" fontId="15" fillId="0" borderId="0" xfId="0" applyNumberFormat="1" applyFont="1" applyFill="1" applyBorder="1" applyAlignment="1">
      <alignment horizontal="left" vertical="center" wrapText="1"/>
    </xf>
    <xf numFmtId="0" fontId="15" fillId="0" borderId="0" xfId="0" applyFont="1" applyFill="1" applyAlignment="1">
      <alignment horizontal="left" vertical="center"/>
    </xf>
    <xf numFmtId="176" fontId="15" fillId="0" borderId="0" xfId="0" applyNumberFormat="1" applyFont="1" applyFill="1" applyAlignment="1">
      <alignment vertical="center"/>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0" customWidth="1"/>
    <col min="2" max="2" width="12.5" customWidth="1"/>
    <col min="4" max="4" width="13.25" customWidth="1"/>
  </cols>
  <sheetData>
    <row r="1" spans="1:1" ht="42" x14ac:dyDescent="0.15">
      <c r="A1" s="107" t="s">
        <v>112</v>
      </c>
    </row>
    <row r="2" spans="1:1" ht="15" customHeight="1" x14ac:dyDescent="0.15">
      <c r="A2" s="118"/>
    </row>
    <row r="3" spans="1:1" ht="42" x14ac:dyDescent="0.15">
      <c r="A3" s="107" t="s">
        <v>110</v>
      </c>
    </row>
    <row r="4" spans="1:1" ht="21" customHeight="1" x14ac:dyDescent="0.15">
      <c r="A4" s="108"/>
    </row>
    <row r="5" spans="1:1" s="70" customFormat="1" ht="41.25" customHeight="1" x14ac:dyDescent="0.15">
      <c r="A5" s="119" t="s">
        <v>113</v>
      </c>
    </row>
    <row r="6" spans="1:1" ht="41.25" customHeight="1" x14ac:dyDescent="0.15">
      <c r="A6" s="119" t="s">
        <v>114</v>
      </c>
    </row>
    <row r="7" spans="1:1" ht="41.25" customHeight="1" x14ac:dyDescent="0.15">
      <c r="A7" s="119" t="s">
        <v>115</v>
      </c>
    </row>
    <row r="8" spans="1:1" ht="8.25" customHeight="1" x14ac:dyDescent="0.15"/>
    <row r="9" spans="1:1" ht="21.75" customHeight="1" x14ac:dyDescent="0.15"/>
    <row r="10" spans="1:1" ht="45.75" customHeight="1" x14ac:dyDescent="0.15"/>
    <row r="11" spans="1:1" ht="45.75" customHeight="1" x14ac:dyDescent="0.15"/>
    <row r="12" spans="1:1" ht="45.75" customHeight="1" x14ac:dyDescent="0.15"/>
    <row r="13" spans="1:1" s="68" customFormat="1" ht="93" customHeight="1" x14ac:dyDescent="0.15">
      <c r="A13" s="107" t="s">
        <v>111</v>
      </c>
    </row>
    <row r="72" spans="7:7" ht="45" customHeight="1" x14ac:dyDescent="0.15">
      <c r="G72" s="121" t="s">
        <v>117</v>
      </c>
    </row>
    <row r="194" spans="10:11" ht="45" customHeight="1" x14ac:dyDescent="0.15">
      <c r="J194" s="120"/>
      <c r="K194" s="120"/>
    </row>
    <row r="228" spans="10:11" ht="45" customHeight="1" x14ac:dyDescent="0.15">
      <c r="J228" s="121" t="s">
        <v>119</v>
      </c>
      <c r="K228" s="121" t="s">
        <v>116</v>
      </c>
    </row>
    <row r="247" spans="7:7" ht="45" customHeight="1" x14ac:dyDescent="0.15">
      <c r="G247" s="121" t="s">
        <v>118</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view="pageBreakPreview" topLeftCell="E1" zoomScale="110" zoomScaleNormal="80" zoomScaleSheetLayoutView="110" workbookViewId="0">
      <pane ySplit="6" topLeftCell="A16" activePane="bottomLeft" state="frozen"/>
      <selection pane="bottomLeft" activeCell="F2" sqref="F2"/>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69" customWidth="1" collapsed="1"/>
    <col min="11" max="16384" width="9" style="60"/>
  </cols>
  <sheetData>
    <row r="1" spans="1:14" ht="18" customHeight="1" x14ac:dyDescent="0.15">
      <c r="N1" s="129"/>
    </row>
    <row r="2" spans="1:14" s="123" customFormat="1" ht="18" customHeight="1" x14ac:dyDescent="0.15">
      <c r="A2" s="130" t="s">
        <v>187</v>
      </c>
      <c r="B2" s="128"/>
      <c r="C2" s="128"/>
      <c r="D2" s="128"/>
      <c r="E2" s="128"/>
      <c r="F2" s="128"/>
      <c r="G2" s="131"/>
      <c r="H2" s="131"/>
      <c r="I2" s="139" t="s">
        <v>188</v>
      </c>
      <c r="J2" s="140"/>
      <c r="N2" s="132"/>
    </row>
    <row r="3" spans="1:14" s="123" customFormat="1" ht="18" customHeight="1" x14ac:dyDescent="0.15">
      <c r="A3" s="124" t="s">
        <v>107</v>
      </c>
      <c r="B3" s="131"/>
      <c r="C3" s="125"/>
      <c r="D3" s="145"/>
      <c r="E3" s="145"/>
      <c r="F3" s="146"/>
      <c r="G3" s="147"/>
      <c r="H3" s="148"/>
      <c r="J3" s="126" t="s">
        <v>131</v>
      </c>
      <c r="N3" s="132"/>
    </row>
    <row r="4" spans="1:14" ht="12" customHeight="1" x14ac:dyDescent="0.15">
      <c r="A4" s="141" t="s">
        <v>0</v>
      </c>
      <c r="B4" s="143" t="s">
        <v>1</v>
      </c>
      <c r="C4" s="143" t="s">
        <v>2</v>
      </c>
      <c r="D4" s="151" t="s">
        <v>150</v>
      </c>
      <c r="E4" s="151" t="s">
        <v>151</v>
      </c>
      <c r="F4" s="151" t="s">
        <v>152</v>
      </c>
      <c r="G4" s="143" t="s">
        <v>108</v>
      </c>
      <c r="H4" s="143" t="s">
        <v>109</v>
      </c>
      <c r="I4" s="149" t="s">
        <v>132</v>
      </c>
      <c r="J4" s="149" t="s">
        <v>50</v>
      </c>
      <c r="N4" s="129"/>
    </row>
    <row r="5" spans="1:14" x14ac:dyDescent="0.15">
      <c r="A5" s="142"/>
      <c r="B5" s="144"/>
      <c r="C5" s="144"/>
      <c r="D5" s="151"/>
      <c r="E5" s="151"/>
      <c r="F5" s="151"/>
      <c r="G5" s="150"/>
      <c r="H5" s="150"/>
      <c r="I5" s="142"/>
      <c r="J5" s="142"/>
      <c r="N5" s="129"/>
    </row>
    <row r="6" spans="1:14" x14ac:dyDescent="0.15">
      <c r="A6" s="142"/>
      <c r="B6" s="144"/>
      <c r="C6" s="144"/>
      <c r="D6" s="151"/>
      <c r="E6" s="151"/>
      <c r="F6" s="151"/>
      <c r="G6" s="150"/>
      <c r="H6" s="150"/>
      <c r="I6" s="142"/>
      <c r="J6" s="142"/>
      <c r="N6" s="129"/>
    </row>
    <row r="7" spans="1:14" s="127" customFormat="1" ht="110.1" customHeight="1" x14ac:dyDescent="0.15">
      <c r="A7" s="64" t="s">
        <v>154</v>
      </c>
      <c r="B7" s="67" t="s">
        <v>157</v>
      </c>
      <c r="C7" s="67" t="s">
        <v>158</v>
      </c>
      <c r="D7" s="122">
        <v>600000</v>
      </c>
      <c r="E7" s="122">
        <v>0</v>
      </c>
      <c r="F7" s="133">
        <v>0</v>
      </c>
      <c r="G7" s="65" t="s">
        <v>159</v>
      </c>
      <c r="H7" s="65" t="s">
        <v>160</v>
      </c>
      <c r="I7" s="66" t="s">
        <v>60</v>
      </c>
      <c r="J7" s="66" t="s">
        <v>177</v>
      </c>
    </row>
    <row r="8" spans="1:14" s="127" customFormat="1" ht="90" x14ac:dyDescent="0.15">
      <c r="A8" s="64" t="s">
        <v>155</v>
      </c>
      <c r="B8" s="67" t="s">
        <v>121</v>
      </c>
      <c r="C8" s="134" t="s">
        <v>182</v>
      </c>
      <c r="D8" s="122">
        <v>36333000</v>
      </c>
      <c r="E8" s="122">
        <v>35188000</v>
      </c>
      <c r="F8" s="133">
        <v>73772000</v>
      </c>
      <c r="G8" s="65" t="s">
        <v>136</v>
      </c>
      <c r="H8" s="65" t="s">
        <v>124</v>
      </c>
      <c r="I8" s="66" t="s">
        <v>53</v>
      </c>
      <c r="J8" s="66" t="s">
        <v>176</v>
      </c>
    </row>
    <row r="9" spans="1:14" s="127" customFormat="1" ht="56.25" x14ac:dyDescent="0.15">
      <c r="A9" s="64" t="s">
        <v>133</v>
      </c>
      <c r="B9" s="67" t="s">
        <v>122</v>
      </c>
      <c r="C9" s="134" t="s">
        <v>183</v>
      </c>
      <c r="D9" s="122">
        <v>22300000</v>
      </c>
      <c r="E9" s="122">
        <v>21446000</v>
      </c>
      <c r="F9" s="133">
        <v>32734000</v>
      </c>
      <c r="G9" s="65" t="s">
        <v>137</v>
      </c>
      <c r="H9" s="65" t="s">
        <v>138</v>
      </c>
      <c r="I9" s="66" t="s">
        <v>53</v>
      </c>
      <c r="J9" s="66" t="s">
        <v>176</v>
      </c>
    </row>
    <row r="10" spans="1:14" s="127" customFormat="1" ht="78.75" x14ac:dyDescent="0.15">
      <c r="A10" s="64" t="s">
        <v>161</v>
      </c>
      <c r="B10" s="67" t="s">
        <v>163</v>
      </c>
      <c r="C10" s="67" t="s">
        <v>164</v>
      </c>
      <c r="D10" s="122">
        <v>610490000</v>
      </c>
      <c r="E10" s="122">
        <v>546530000</v>
      </c>
      <c r="F10" s="133">
        <v>560962000</v>
      </c>
      <c r="G10" s="65" t="s">
        <v>139</v>
      </c>
      <c r="H10" s="65" t="s">
        <v>140</v>
      </c>
      <c r="I10" s="66" t="s">
        <v>125</v>
      </c>
      <c r="J10" s="66" t="s">
        <v>130</v>
      </c>
    </row>
    <row r="11" spans="1:14" s="127" customFormat="1" ht="56.25" x14ac:dyDescent="0.15">
      <c r="A11" s="64" t="s">
        <v>161</v>
      </c>
      <c r="B11" s="67" t="s">
        <v>170</v>
      </c>
      <c r="C11" s="134" t="s">
        <v>184</v>
      </c>
      <c r="D11" s="122">
        <v>88400000</v>
      </c>
      <c r="E11" s="122">
        <v>88400000</v>
      </c>
      <c r="F11" s="133">
        <v>30000000</v>
      </c>
      <c r="G11" s="65" t="s">
        <v>146</v>
      </c>
      <c r="H11" s="65" t="s">
        <v>147</v>
      </c>
      <c r="I11" s="66" t="s">
        <v>120</v>
      </c>
      <c r="J11" s="66" t="s">
        <v>179</v>
      </c>
    </row>
    <row r="12" spans="1:14" s="127" customFormat="1" ht="90" x14ac:dyDescent="0.15">
      <c r="A12" s="64" t="s">
        <v>162</v>
      </c>
      <c r="B12" s="67" t="s">
        <v>165</v>
      </c>
      <c r="C12" s="67" t="s">
        <v>166</v>
      </c>
      <c r="D12" s="122">
        <v>366895000</v>
      </c>
      <c r="E12" s="122">
        <v>366895000</v>
      </c>
      <c r="F12" s="133">
        <v>366895000</v>
      </c>
      <c r="G12" s="65" t="s">
        <v>141</v>
      </c>
      <c r="H12" s="65" t="s">
        <v>142</v>
      </c>
      <c r="I12" s="66" t="s">
        <v>126</v>
      </c>
      <c r="J12" s="66" t="s">
        <v>130</v>
      </c>
    </row>
    <row r="13" spans="1:14" s="127" customFormat="1" ht="56.25" x14ac:dyDescent="0.15">
      <c r="A13" s="64" t="s">
        <v>162</v>
      </c>
      <c r="B13" s="67" t="s">
        <v>167</v>
      </c>
      <c r="C13" s="67" t="s">
        <v>168</v>
      </c>
      <c r="D13" s="122">
        <v>38387000</v>
      </c>
      <c r="E13" s="122">
        <v>38387000</v>
      </c>
      <c r="F13" s="133">
        <v>38387000</v>
      </c>
      <c r="G13" s="65" t="s">
        <v>143</v>
      </c>
      <c r="H13" s="65" t="s">
        <v>144</v>
      </c>
      <c r="I13" s="66" t="s">
        <v>127</v>
      </c>
      <c r="J13" s="66" t="s">
        <v>130</v>
      </c>
    </row>
    <row r="14" spans="1:14" s="127" customFormat="1" ht="69.95" customHeight="1" x14ac:dyDescent="0.15">
      <c r="A14" s="64" t="s">
        <v>162</v>
      </c>
      <c r="B14" s="67" t="s">
        <v>169</v>
      </c>
      <c r="C14" s="67" t="s">
        <v>168</v>
      </c>
      <c r="D14" s="122">
        <v>50000000</v>
      </c>
      <c r="E14" s="122">
        <v>50000000</v>
      </c>
      <c r="F14" s="133">
        <v>85799000</v>
      </c>
      <c r="G14" s="65" t="s">
        <v>171</v>
      </c>
      <c r="H14" s="65" t="s">
        <v>172</v>
      </c>
      <c r="I14" s="66" t="s">
        <v>127</v>
      </c>
      <c r="J14" s="66" t="s">
        <v>178</v>
      </c>
    </row>
    <row r="15" spans="1:14" s="127" customFormat="1" ht="56.25" x14ac:dyDescent="0.15">
      <c r="A15" s="64" t="s">
        <v>153</v>
      </c>
      <c r="B15" s="67" t="s">
        <v>123</v>
      </c>
      <c r="C15" s="135" t="s">
        <v>181</v>
      </c>
      <c r="D15" s="122">
        <v>1200000</v>
      </c>
      <c r="E15" s="122">
        <v>132876</v>
      </c>
      <c r="F15" s="133">
        <v>230648</v>
      </c>
      <c r="G15" s="65" t="s">
        <v>173</v>
      </c>
      <c r="H15" s="65" t="s">
        <v>145</v>
      </c>
      <c r="I15" s="66" t="s">
        <v>128</v>
      </c>
      <c r="J15" s="66" t="s">
        <v>176</v>
      </c>
    </row>
    <row r="16" spans="1:14" s="127" customFormat="1" ht="80.099999999999994" customHeight="1" x14ac:dyDescent="0.15">
      <c r="A16" s="64" t="s">
        <v>153</v>
      </c>
      <c r="B16" s="67" t="s">
        <v>156</v>
      </c>
      <c r="C16" s="135" t="s">
        <v>180</v>
      </c>
      <c r="D16" s="122">
        <v>31261000</v>
      </c>
      <c r="E16" s="122">
        <v>31261000</v>
      </c>
      <c r="F16" s="133">
        <v>29892000</v>
      </c>
      <c r="G16" s="65" t="s">
        <v>134</v>
      </c>
      <c r="H16" s="65" t="s">
        <v>135</v>
      </c>
      <c r="I16" s="66" t="s">
        <v>53</v>
      </c>
      <c r="J16" s="66" t="s">
        <v>176</v>
      </c>
    </row>
    <row r="17" spans="1:10" s="127" customFormat="1" ht="90" customHeight="1" x14ac:dyDescent="0.15">
      <c r="A17" s="64" t="s">
        <v>174</v>
      </c>
      <c r="B17" s="67" t="s">
        <v>175</v>
      </c>
      <c r="C17" s="67" t="s">
        <v>185</v>
      </c>
      <c r="D17" s="122">
        <v>3700000</v>
      </c>
      <c r="E17" s="122">
        <v>2659000</v>
      </c>
      <c r="F17" s="133">
        <v>2059000</v>
      </c>
      <c r="G17" s="65" t="s">
        <v>148</v>
      </c>
      <c r="H17" s="65" t="s">
        <v>149</v>
      </c>
      <c r="I17" s="66" t="s">
        <v>129</v>
      </c>
      <c r="J17" s="66" t="s">
        <v>130</v>
      </c>
    </row>
    <row r="18" spans="1:10" ht="39.950000000000003" customHeight="1" x14ac:dyDescent="0.15">
      <c r="A18" s="137" t="s">
        <v>186</v>
      </c>
      <c r="B18" s="138"/>
      <c r="C18" s="138"/>
      <c r="D18" s="136">
        <f>SUM(D7:D17)</f>
        <v>1249566000</v>
      </c>
      <c r="E18" s="136">
        <f>SUM(E7:E17)</f>
        <v>1180898876</v>
      </c>
    </row>
  </sheetData>
  <mergeCells count="13">
    <mergeCell ref="A18:C18"/>
    <mergeCell ref="I2:J2"/>
    <mergeCell ref="A4:A6"/>
    <mergeCell ref="B4:B6"/>
    <mergeCell ref="D3:H3"/>
    <mergeCell ref="J4:J6"/>
    <mergeCell ref="I4:I6"/>
    <mergeCell ref="G4:G6"/>
    <mergeCell ref="H4:H6"/>
    <mergeCell ref="C4:C6"/>
    <mergeCell ref="F4:F6"/>
    <mergeCell ref="D4:D6"/>
    <mergeCell ref="E4:E6"/>
  </mergeCells>
  <phoneticPr fontId="2"/>
  <dataValidations count="2">
    <dataValidation imeMode="hiragana" allowBlank="1" showInputMessage="1" showErrorMessage="1" sqref="C10 C12:C17 A19:C1048576 C1:C7 A1:B17"/>
    <dataValidation imeMode="off" allowBlank="1" showInputMessage="1" showErrorMessage="1" sqref="D19:F1048576 D1:F17"/>
  </dataValidations>
  <printOptions horizontalCentered="1"/>
  <pageMargins left="0.39370078740157483" right="0.39370078740157483" top="0.59055118110236227" bottom="0.59055118110236227" header="0.39370078740157483" footer="0.39370078740157483"/>
  <pageSetup paperSize="9" scale="55"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8" customWidth="1"/>
    <col min="3" max="3" width="14.5" style="108" customWidth="1"/>
    <col min="4" max="4" width="19" style="108" customWidth="1"/>
    <col min="5" max="6" width="15.875" style="68" customWidth="1"/>
    <col min="7" max="7" width="10.125" style="68" customWidth="1"/>
    <col min="8" max="9" width="17.375" style="68" bestFit="1" customWidth="1"/>
    <col min="10" max="10" width="16.125" style="68" customWidth="1"/>
    <col min="11" max="11" width="7.875" style="68" customWidth="1"/>
    <col min="12" max="13" width="18.875" style="68" bestFit="1" customWidth="1"/>
    <col min="14" max="250" width="9" style="68"/>
    <col min="251" max="251" width="2.375" style="68" customWidth="1"/>
    <col min="252" max="252" width="14.5" style="68" customWidth="1"/>
    <col min="253" max="254" width="15.875" style="68" customWidth="1"/>
    <col min="255" max="256" width="15.625" style="68" customWidth="1"/>
    <col min="257" max="257" width="15.375" style="68" customWidth="1"/>
    <col min="258" max="506" width="9" style="68"/>
    <col min="507" max="507" width="2.375" style="68" customWidth="1"/>
    <col min="508" max="508" width="14.5" style="68" customWidth="1"/>
    <col min="509" max="510" width="15.875" style="68" customWidth="1"/>
    <col min="511" max="512" width="15.625" style="68" customWidth="1"/>
    <col min="513" max="513" width="15.375" style="68" customWidth="1"/>
    <col min="514" max="762" width="9" style="68"/>
    <col min="763" max="763" width="2.375" style="68" customWidth="1"/>
    <col min="764" max="764" width="14.5" style="68" customWidth="1"/>
    <col min="765" max="766" width="15.875" style="68" customWidth="1"/>
    <col min="767" max="768" width="15.625" style="68" customWidth="1"/>
    <col min="769" max="769" width="15.375" style="68" customWidth="1"/>
    <col min="770" max="1018" width="9" style="68"/>
    <col min="1019" max="1019" width="2.375" style="68" customWidth="1"/>
    <col min="1020" max="1020" width="14.5" style="68" customWidth="1"/>
    <col min="1021" max="1022" width="15.875" style="68" customWidth="1"/>
    <col min="1023" max="1024" width="15.625" style="68" customWidth="1"/>
    <col min="1025" max="1025" width="15.375" style="68" customWidth="1"/>
    <col min="1026" max="1274" width="9" style="68"/>
    <col min="1275" max="1275" width="2.375" style="68" customWidth="1"/>
    <col min="1276" max="1276" width="14.5" style="68" customWidth="1"/>
    <col min="1277" max="1278" width="15.875" style="68" customWidth="1"/>
    <col min="1279" max="1280" width="15.625" style="68" customWidth="1"/>
    <col min="1281" max="1281" width="15.375" style="68" customWidth="1"/>
    <col min="1282" max="1530" width="9" style="68"/>
    <col min="1531" max="1531" width="2.375" style="68" customWidth="1"/>
    <col min="1532" max="1532" width="14.5" style="68" customWidth="1"/>
    <col min="1533" max="1534" width="15.875" style="68" customWidth="1"/>
    <col min="1535" max="1536" width="15.625" style="68" customWidth="1"/>
    <col min="1537" max="1537" width="15.375" style="68" customWidth="1"/>
    <col min="1538" max="1786" width="9" style="68"/>
    <col min="1787" max="1787" width="2.375" style="68" customWidth="1"/>
    <col min="1788" max="1788" width="14.5" style="68" customWidth="1"/>
    <col min="1789" max="1790" width="15.875" style="68" customWidth="1"/>
    <col min="1791" max="1792" width="15.625" style="68" customWidth="1"/>
    <col min="1793" max="1793" width="15.375" style="68" customWidth="1"/>
    <col min="1794" max="2042" width="9" style="68"/>
    <col min="2043" max="2043" width="2.375" style="68" customWidth="1"/>
    <col min="2044" max="2044" width="14.5" style="68" customWidth="1"/>
    <col min="2045" max="2046" width="15.875" style="68" customWidth="1"/>
    <col min="2047" max="2048" width="15.625" style="68" customWidth="1"/>
    <col min="2049" max="2049" width="15.375" style="68" customWidth="1"/>
    <col min="2050" max="2298" width="9" style="68"/>
    <col min="2299" max="2299" width="2.375" style="68" customWidth="1"/>
    <col min="2300" max="2300" width="14.5" style="68" customWidth="1"/>
    <col min="2301" max="2302" width="15.875" style="68" customWidth="1"/>
    <col min="2303" max="2304" width="15.625" style="68" customWidth="1"/>
    <col min="2305" max="2305" width="15.375" style="68" customWidth="1"/>
    <col min="2306" max="2554" width="9" style="68"/>
    <col min="2555" max="2555" width="2.375" style="68" customWidth="1"/>
    <col min="2556" max="2556" width="14.5" style="68" customWidth="1"/>
    <col min="2557" max="2558" width="15.875" style="68" customWidth="1"/>
    <col min="2559" max="2560" width="15.625" style="68" customWidth="1"/>
    <col min="2561" max="2561" width="15.375" style="68" customWidth="1"/>
    <col min="2562" max="2810" width="9" style="68"/>
    <col min="2811" max="2811" width="2.375" style="68" customWidth="1"/>
    <col min="2812" max="2812" width="14.5" style="68" customWidth="1"/>
    <col min="2813" max="2814" width="15.875" style="68" customWidth="1"/>
    <col min="2815" max="2816" width="15.625" style="68" customWidth="1"/>
    <col min="2817" max="2817" width="15.375" style="68" customWidth="1"/>
    <col min="2818" max="3066" width="9" style="68"/>
    <col min="3067" max="3067" width="2.375" style="68" customWidth="1"/>
    <col min="3068" max="3068" width="14.5" style="68" customWidth="1"/>
    <col min="3069" max="3070" width="15.875" style="68" customWidth="1"/>
    <col min="3071" max="3072" width="15.625" style="68" customWidth="1"/>
    <col min="3073" max="3073" width="15.375" style="68" customWidth="1"/>
    <col min="3074" max="3322" width="9" style="68"/>
    <col min="3323" max="3323" width="2.375" style="68" customWidth="1"/>
    <col min="3324" max="3324" width="14.5" style="68" customWidth="1"/>
    <col min="3325" max="3326" width="15.875" style="68" customWidth="1"/>
    <col min="3327" max="3328" width="15.625" style="68" customWidth="1"/>
    <col min="3329" max="3329" width="15.375" style="68" customWidth="1"/>
    <col min="3330" max="3578" width="9" style="68"/>
    <col min="3579" max="3579" width="2.375" style="68" customWidth="1"/>
    <col min="3580" max="3580" width="14.5" style="68" customWidth="1"/>
    <col min="3581" max="3582" width="15.875" style="68" customWidth="1"/>
    <col min="3583" max="3584" width="15.625" style="68" customWidth="1"/>
    <col min="3585" max="3585" width="15.375" style="68" customWidth="1"/>
    <col min="3586" max="3834" width="9" style="68"/>
    <col min="3835" max="3835" width="2.375" style="68" customWidth="1"/>
    <col min="3836" max="3836" width="14.5" style="68" customWidth="1"/>
    <col min="3837" max="3838" width="15.875" style="68" customWidth="1"/>
    <col min="3839" max="3840" width="15.625" style="68" customWidth="1"/>
    <col min="3841" max="3841" width="15.375" style="68" customWidth="1"/>
    <col min="3842" max="4090" width="9" style="68"/>
    <col min="4091" max="4091" width="2.375" style="68" customWidth="1"/>
    <col min="4092" max="4092" width="14.5" style="68" customWidth="1"/>
    <col min="4093" max="4094" width="15.875" style="68" customWidth="1"/>
    <col min="4095" max="4096" width="15.625" style="68" customWidth="1"/>
    <col min="4097" max="4097" width="15.375" style="68" customWidth="1"/>
    <col min="4098" max="4346" width="9" style="68"/>
    <col min="4347" max="4347" width="2.375" style="68" customWidth="1"/>
    <col min="4348" max="4348" width="14.5" style="68" customWidth="1"/>
    <col min="4349" max="4350" width="15.875" style="68" customWidth="1"/>
    <col min="4351" max="4352" width="15.625" style="68" customWidth="1"/>
    <col min="4353" max="4353" width="15.375" style="68" customWidth="1"/>
    <col min="4354" max="4602" width="9" style="68"/>
    <col min="4603" max="4603" width="2.375" style="68" customWidth="1"/>
    <col min="4604" max="4604" width="14.5" style="68" customWidth="1"/>
    <col min="4605" max="4606" width="15.875" style="68" customWidth="1"/>
    <col min="4607" max="4608" width="15.625" style="68" customWidth="1"/>
    <col min="4609" max="4609" width="15.375" style="68" customWidth="1"/>
    <col min="4610" max="4858" width="9" style="68"/>
    <col min="4859" max="4859" width="2.375" style="68" customWidth="1"/>
    <col min="4860" max="4860" width="14.5" style="68" customWidth="1"/>
    <col min="4861" max="4862" width="15.875" style="68" customWidth="1"/>
    <col min="4863" max="4864" width="15.625" style="68" customWidth="1"/>
    <col min="4865" max="4865" width="15.375" style="68" customWidth="1"/>
    <col min="4866" max="5114" width="9" style="68"/>
    <col min="5115" max="5115" width="2.375" style="68" customWidth="1"/>
    <col min="5116" max="5116" width="14.5" style="68" customWidth="1"/>
    <col min="5117" max="5118" width="15.875" style="68" customWidth="1"/>
    <col min="5119" max="5120" width="15.625" style="68" customWidth="1"/>
    <col min="5121" max="5121" width="15.375" style="68" customWidth="1"/>
    <col min="5122" max="5370" width="9" style="68"/>
    <col min="5371" max="5371" width="2.375" style="68" customWidth="1"/>
    <col min="5372" max="5372" width="14.5" style="68" customWidth="1"/>
    <col min="5373" max="5374" width="15.875" style="68" customWidth="1"/>
    <col min="5375" max="5376" width="15.625" style="68" customWidth="1"/>
    <col min="5377" max="5377" width="15.375" style="68" customWidth="1"/>
    <col min="5378" max="5626" width="9" style="68"/>
    <col min="5627" max="5627" width="2.375" style="68" customWidth="1"/>
    <col min="5628" max="5628" width="14.5" style="68" customWidth="1"/>
    <col min="5629" max="5630" width="15.875" style="68" customWidth="1"/>
    <col min="5631" max="5632" width="15.625" style="68" customWidth="1"/>
    <col min="5633" max="5633" width="15.375" style="68" customWidth="1"/>
    <col min="5634" max="5882" width="9" style="68"/>
    <col min="5883" max="5883" width="2.375" style="68" customWidth="1"/>
    <col min="5884" max="5884" width="14.5" style="68" customWidth="1"/>
    <col min="5885" max="5886" width="15.875" style="68" customWidth="1"/>
    <col min="5887" max="5888" width="15.625" style="68" customWidth="1"/>
    <col min="5889" max="5889" width="15.375" style="68" customWidth="1"/>
    <col min="5890" max="6138" width="9" style="68"/>
    <col min="6139" max="6139" width="2.375" style="68" customWidth="1"/>
    <col min="6140" max="6140" width="14.5" style="68" customWidth="1"/>
    <col min="6141" max="6142" width="15.875" style="68" customWidth="1"/>
    <col min="6143" max="6144" width="15.625" style="68" customWidth="1"/>
    <col min="6145" max="6145" width="15.375" style="68" customWidth="1"/>
    <col min="6146" max="6394" width="9" style="68"/>
    <col min="6395" max="6395" width="2.375" style="68" customWidth="1"/>
    <col min="6396" max="6396" width="14.5" style="68" customWidth="1"/>
    <col min="6397" max="6398" width="15.875" style="68" customWidth="1"/>
    <col min="6399" max="6400" width="15.625" style="68" customWidth="1"/>
    <col min="6401" max="6401" width="15.375" style="68" customWidth="1"/>
    <col min="6402" max="6650" width="9" style="68"/>
    <col min="6651" max="6651" width="2.375" style="68" customWidth="1"/>
    <col min="6652" max="6652" width="14.5" style="68" customWidth="1"/>
    <col min="6653" max="6654" width="15.875" style="68" customWidth="1"/>
    <col min="6655" max="6656" width="15.625" style="68" customWidth="1"/>
    <col min="6657" max="6657" width="15.375" style="68" customWidth="1"/>
    <col min="6658" max="6906" width="9" style="68"/>
    <col min="6907" max="6907" width="2.375" style="68" customWidth="1"/>
    <col min="6908" max="6908" width="14.5" style="68" customWidth="1"/>
    <col min="6909" max="6910" width="15.875" style="68" customWidth="1"/>
    <col min="6911" max="6912" width="15.625" style="68" customWidth="1"/>
    <col min="6913" max="6913" width="15.375" style="68" customWidth="1"/>
    <col min="6914" max="7162" width="9" style="68"/>
    <col min="7163" max="7163" width="2.375" style="68" customWidth="1"/>
    <col min="7164" max="7164" width="14.5" style="68" customWidth="1"/>
    <col min="7165" max="7166" width="15.875" style="68" customWidth="1"/>
    <col min="7167" max="7168" width="15.625" style="68" customWidth="1"/>
    <col min="7169" max="7169" width="15.375" style="68" customWidth="1"/>
    <col min="7170" max="7418" width="9" style="68"/>
    <col min="7419" max="7419" width="2.375" style="68" customWidth="1"/>
    <col min="7420" max="7420" width="14.5" style="68" customWidth="1"/>
    <col min="7421" max="7422" width="15.875" style="68" customWidth="1"/>
    <col min="7423" max="7424" width="15.625" style="68" customWidth="1"/>
    <col min="7425" max="7425" width="15.375" style="68" customWidth="1"/>
    <col min="7426" max="7674" width="9" style="68"/>
    <col min="7675" max="7675" width="2.375" style="68" customWidth="1"/>
    <col min="7676" max="7676" width="14.5" style="68" customWidth="1"/>
    <col min="7677" max="7678" width="15.875" style="68" customWidth="1"/>
    <col min="7679" max="7680" width="15.625" style="68" customWidth="1"/>
    <col min="7681" max="7681" width="15.375" style="68" customWidth="1"/>
    <col min="7682" max="7930" width="9" style="68"/>
    <col min="7931" max="7931" width="2.375" style="68" customWidth="1"/>
    <col min="7932" max="7932" width="14.5" style="68" customWidth="1"/>
    <col min="7933" max="7934" width="15.875" style="68" customWidth="1"/>
    <col min="7935" max="7936" width="15.625" style="68" customWidth="1"/>
    <col min="7937" max="7937" width="15.375" style="68" customWidth="1"/>
    <col min="7938" max="8186" width="9" style="68"/>
    <col min="8187" max="8187" width="2.375" style="68" customWidth="1"/>
    <col min="8188" max="8188" width="14.5" style="68" customWidth="1"/>
    <col min="8189" max="8190" width="15.875" style="68" customWidth="1"/>
    <col min="8191" max="8192" width="15.625" style="68" customWidth="1"/>
    <col min="8193" max="8193" width="15.375" style="68" customWidth="1"/>
    <col min="8194" max="8442" width="9" style="68"/>
    <col min="8443" max="8443" width="2.375" style="68" customWidth="1"/>
    <col min="8444" max="8444" width="14.5" style="68" customWidth="1"/>
    <col min="8445" max="8446" width="15.875" style="68" customWidth="1"/>
    <col min="8447" max="8448" width="15.625" style="68" customWidth="1"/>
    <col min="8449" max="8449" width="15.375" style="68" customWidth="1"/>
    <col min="8450" max="8698" width="9" style="68"/>
    <col min="8699" max="8699" width="2.375" style="68" customWidth="1"/>
    <col min="8700" max="8700" width="14.5" style="68" customWidth="1"/>
    <col min="8701" max="8702" width="15.875" style="68" customWidth="1"/>
    <col min="8703" max="8704" width="15.625" style="68" customWidth="1"/>
    <col min="8705" max="8705" width="15.375" style="68" customWidth="1"/>
    <col min="8706" max="8954" width="9" style="68"/>
    <col min="8955" max="8955" width="2.375" style="68" customWidth="1"/>
    <col min="8956" max="8956" width="14.5" style="68" customWidth="1"/>
    <col min="8957" max="8958" width="15.875" style="68" customWidth="1"/>
    <col min="8959" max="8960" width="15.625" style="68" customWidth="1"/>
    <col min="8961" max="8961" width="15.375" style="68" customWidth="1"/>
    <col min="8962" max="9210" width="9" style="68"/>
    <col min="9211" max="9211" width="2.375" style="68" customWidth="1"/>
    <col min="9212" max="9212" width="14.5" style="68" customWidth="1"/>
    <col min="9213" max="9214" width="15.875" style="68" customWidth="1"/>
    <col min="9215" max="9216" width="15.625" style="68" customWidth="1"/>
    <col min="9217" max="9217" width="15.375" style="68" customWidth="1"/>
    <col min="9218" max="9466" width="9" style="68"/>
    <col min="9467" max="9467" width="2.375" style="68" customWidth="1"/>
    <col min="9468" max="9468" width="14.5" style="68" customWidth="1"/>
    <col min="9469" max="9470" width="15.875" style="68" customWidth="1"/>
    <col min="9471" max="9472" width="15.625" style="68" customWidth="1"/>
    <col min="9473" max="9473" width="15.375" style="68" customWidth="1"/>
    <col min="9474" max="9722" width="9" style="68"/>
    <col min="9723" max="9723" width="2.375" style="68" customWidth="1"/>
    <col min="9724" max="9724" width="14.5" style="68" customWidth="1"/>
    <col min="9725" max="9726" width="15.875" style="68" customWidth="1"/>
    <col min="9727" max="9728" width="15.625" style="68" customWidth="1"/>
    <col min="9729" max="9729" width="15.375" style="68" customWidth="1"/>
    <col min="9730" max="9978" width="9" style="68"/>
    <col min="9979" max="9979" width="2.375" style="68" customWidth="1"/>
    <col min="9980" max="9980" width="14.5" style="68" customWidth="1"/>
    <col min="9981" max="9982" width="15.875" style="68" customWidth="1"/>
    <col min="9983" max="9984" width="15.625" style="68" customWidth="1"/>
    <col min="9985" max="9985" width="15.375" style="68" customWidth="1"/>
    <col min="9986" max="10234" width="9" style="68"/>
    <col min="10235" max="10235" width="2.375" style="68" customWidth="1"/>
    <col min="10236" max="10236" width="14.5" style="68" customWidth="1"/>
    <col min="10237" max="10238" width="15.875" style="68" customWidth="1"/>
    <col min="10239" max="10240" width="15.625" style="68" customWidth="1"/>
    <col min="10241" max="10241" width="15.375" style="68" customWidth="1"/>
    <col min="10242" max="10490" width="9" style="68"/>
    <col min="10491" max="10491" width="2.375" style="68" customWidth="1"/>
    <col min="10492" max="10492" width="14.5" style="68" customWidth="1"/>
    <col min="10493" max="10494" width="15.875" style="68" customWidth="1"/>
    <col min="10495" max="10496" width="15.625" style="68" customWidth="1"/>
    <col min="10497" max="10497" width="15.375" style="68" customWidth="1"/>
    <col min="10498" max="10746" width="9" style="68"/>
    <col min="10747" max="10747" width="2.375" style="68" customWidth="1"/>
    <col min="10748" max="10748" width="14.5" style="68" customWidth="1"/>
    <col min="10749" max="10750" width="15.875" style="68" customWidth="1"/>
    <col min="10751" max="10752" width="15.625" style="68" customWidth="1"/>
    <col min="10753" max="10753" width="15.375" style="68" customWidth="1"/>
    <col min="10754" max="11002" width="9" style="68"/>
    <col min="11003" max="11003" width="2.375" style="68" customWidth="1"/>
    <col min="11004" max="11004" width="14.5" style="68" customWidth="1"/>
    <col min="11005" max="11006" width="15.875" style="68" customWidth="1"/>
    <col min="11007" max="11008" width="15.625" style="68" customWidth="1"/>
    <col min="11009" max="11009" width="15.375" style="68" customWidth="1"/>
    <col min="11010" max="11258" width="9" style="68"/>
    <col min="11259" max="11259" width="2.375" style="68" customWidth="1"/>
    <col min="11260" max="11260" width="14.5" style="68" customWidth="1"/>
    <col min="11261" max="11262" width="15.875" style="68" customWidth="1"/>
    <col min="11263" max="11264" width="15.625" style="68" customWidth="1"/>
    <col min="11265" max="11265" width="15.375" style="68" customWidth="1"/>
    <col min="11266" max="11514" width="9" style="68"/>
    <col min="11515" max="11515" width="2.375" style="68" customWidth="1"/>
    <col min="11516" max="11516" width="14.5" style="68" customWidth="1"/>
    <col min="11517" max="11518" width="15.875" style="68" customWidth="1"/>
    <col min="11519" max="11520" width="15.625" style="68" customWidth="1"/>
    <col min="11521" max="11521" width="15.375" style="68" customWidth="1"/>
    <col min="11522" max="11770" width="9" style="68"/>
    <col min="11771" max="11771" width="2.375" style="68" customWidth="1"/>
    <col min="11772" max="11772" width="14.5" style="68" customWidth="1"/>
    <col min="11773" max="11774" width="15.875" style="68" customWidth="1"/>
    <col min="11775" max="11776" width="15.625" style="68" customWidth="1"/>
    <col min="11777" max="11777" width="15.375" style="68" customWidth="1"/>
    <col min="11778" max="12026" width="9" style="68"/>
    <col min="12027" max="12027" width="2.375" style="68" customWidth="1"/>
    <col min="12028" max="12028" width="14.5" style="68" customWidth="1"/>
    <col min="12029" max="12030" width="15.875" style="68" customWidth="1"/>
    <col min="12031" max="12032" width="15.625" style="68" customWidth="1"/>
    <col min="12033" max="12033" width="15.375" style="68" customWidth="1"/>
    <col min="12034" max="12282" width="9" style="68"/>
    <col min="12283" max="12283" width="2.375" style="68" customWidth="1"/>
    <col min="12284" max="12284" width="14.5" style="68" customWidth="1"/>
    <col min="12285" max="12286" width="15.875" style="68" customWidth="1"/>
    <col min="12287" max="12288" width="15.625" style="68" customWidth="1"/>
    <col min="12289" max="12289" width="15.375" style="68" customWidth="1"/>
    <col min="12290" max="12538" width="9" style="68"/>
    <col min="12539" max="12539" width="2.375" style="68" customWidth="1"/>
    <col min="12540" max="12540" width="14.5" style="68" customWidth="1"/>
    <col min="12541" max="12542" width="15.875" style="68" customWidth="1"/>
    <col min="12543" max="12544" width="15.625" style="68" customWidth="1"/>
    <col min="12545" max="12545" width="15.375" style="68" customWidth="1"/>
    <col min="12546" max="12794" width="9" style="68"/>
    <col min="12795" max="12795" width="2.375" style="68" customWidth="1"/>
    <col min="12796" max="12796" width="14.5" style="68" customWidth="1"/>
    <col min="12797" max="12798" width="15.875" style="68" customWidth="1"/>
    <col min="12799" max="12800" width="15.625" style="68" customWidth="1"/>
    <col min="12801" max="12801" width="15.375" style="68" customWidth="1"/>
    <col min="12802" max="13050" width="9" style="68"/>
    <col min="13051" max="13051" width="2.375" style="68" customWidth="1"/>
    <col min="13052" max="13052" width="14.5" style="68" customWidth="1"/>
    <col min="13053" max="13054" width="15.875" style="68" customWidth="1"/>
    <col min="13055" max="13056" width="15.625" style="68" customWidth="1"/>
    <col min="13057" max="13057" width="15.375" style="68" customWidth="1"/>
    <col min="13058" max="13306" width="9" style="68"/>
    <col min="13307" max="13307" width="2.375" style="68" customWidth="1"/>
    <col min="13308" max="13308" width="14.5" style="68" customWidth="1"/>
    <col min="13309" max="13310" width="15.875" style="68" customWidth="1"/>
    <col min="13311" max="13312" width="15.625" style="68" customWidth="1"/>
    <col min="13313" max="13313" width="15.375" style="68" customWidth="1"/>
    <col min="13314" max="13562" width="9" style="68"/>
    <col min="13563" max="13563" width="2.375" style="68" customWidth="1"/>
    <col min="13564" max="13564" width="14.5" style="68" customWidth="1"/>
    <col min="13565" max="13566" width="15.875" style="68" customWidth="1"/>
    <col min="13567" max="13568" width="15.625" style="68" customWidth="1"/>
    <col min="13569" max="13569" width="15.375" style="68" customWidth="1"/>
    <col min="13570" max="13818" width="9" style="68"/>
    <col min="13819" max="13819" width="2.375" style="68" customWidth="1"/>
    <col min="13820" max="13820" width="14.5" style="68" customWidth="1"/>
    <col min="13821" max="13822" width="15.875" style="68" customWidth="1"/>
    <col min="13823" max="13824" width="15.625" style="68" customWidth="1"/>
    <col min="13825" max="13825" width="15.375" style="68" customWidth="1"/>
    <col min="13826" max="14074" width="9" style="68"/>
    <col min="14075" max="14075" width="2.375" style="68" customWidth="1"/>
    <col min="14076" max="14076" width="14.5" style="68" customWidth="1"/>
    <col min="14077" max="14078" width="15.875" style="68" customWidth="1"/>
    <col min="14079" max="14080" width="15.625" style="68" customWidth="1"/>
    <col min="14081" max="14081" width="15.375" style="68" customWidth="1"/>
    <col min="14082" max="14330" width="9" style="68"/>
    <col min="14331" max="14331" width="2.375" style="68" customWidth="1"/>
    <col min="14332" max="14332" width="14.5" style="68" customWidth="1"/>
    <col min="14333" max="14334" width="15.875" style="68" customWidth="1"/>
    <col min="14335" max="14336" width="15.625" style="68" customWidth="1"/>
    <col min="14337" max="14337" width="15.375" style="68" customWidth="1"/>
    <col min="14338" max="14586" width="9" style="68"/>
    <col min="14587" max="14587" width="2.375" style="68" customWidth="1"/>
    <col min="14588" max="14588" width="14.5" style="68" customWidth="1"/>
    <col min="14589" max="14590" width="15.875" style="68" customWidth="1"/>
    <col min="14591" max="14592" width="15.625" style="68" customWidth="1"/>
    <col min="14593" max="14593" width="15.375" style="68" customWidth="1"/>
    <col min="14594" max="14842" width="9" style="68"/>
    <col min="14843" max="14843" width="2.375" style="68" customWidth="1"/>
    <col min="14844" max="14844" width="14.5" style="68" customWidth="1"/>
    <col min="14845" max="14846" width="15.875" style="68" customWidth="1"/>
    <col min="14847" max="14848" width="15.625" style="68" customWidth="1"/>
    <col min="14849" max="14849" width="15.375" style="68" customWidth="1"/>
    <col min="14850" max="15098" width="9" style="68"/>
    <col min="15099" max="15099" width="2.375" style="68" customWidth="1"/>
    <col min="15100" max="15100" width="14.5" style="68" customWidth="1"/>
    <col min="15101" max="15102" width="15.875" style="68" customWidth="1"/>
    <col min="15103" max="15104" width="15.625" style="68" customWidth="1"/>
    <col min="15105" max="15105" width="15.375" style="68" customWidth="1"/>
    <col min="15106" max="15354" width="9" style="68"/>
    <col min="15355" max="15355" width="2.375" style="68" customWidth="1"/>
    <col min="15356" max="15356" width="14.5" style="68" customWidth="1"/>
    <col min="15357" max="15358" width="15.875" style="68" customWidth="1"/>
    <col min="15359" max="15360" width="15.625" style="68" customWidth="1"/>
    <col min="15361" max="15361" width="15.375" style="68" customWidth="1"/>
    <col min="15362" max="15610" width="9" style="68"/>
    <col min="15611" max="15611" width="2.375" style="68" customWidth="1"/>
    <col min="15612" max="15612" width="14.5" style="68" customWidth="1"/>
    <col min="15613" max="15614" width="15.875" style="68" customWidth="1"/>
    <col min="15615" max="15616" width="15.625" style="68" customWidth="1"/>
    <col min="15617" max="15617" width="15.375" style="68" customWidth="1"/>
    <col min="15618" max="15866" width="9" style="68"/>
    <col min="15867" max="15867" width="2.375" style="68" customWidth="1"/>
    <col min="15868" max="15868" width="14.5" style="68" customWidth="1"/>
    <col min="15869" max="15870" width="15.875" style="68" customWidth="1"/>
    <col min="15871" max="15872" width="15.625" style="68" customWidth="1"/>
    <col min="15873" max="15873" width="15.375" style="68" customWidth="1"/>
    <col min="15874" max="16122" width="9" style="68"/>
    <col min="16123" max="16123" width="2.375" style="68" customWidth="1"/>
    <col min="16124" max="16124" width="14.5" style="68" customWidth="1"/>
    <col min="16125" max="16126" width="15.875" style="68" customWidth="1"/>
    <col min="16127" max="16128" width="15.625" style="68" customWidth="1"/>
    <col min="16129" max="16129" width="15.375" style="68" customWidth="1"/>
    <col min="16130" max="16384" width="9" style="68"/>
  </cols>
  <sheetData>
    <row r="1" spans="1:13" x14ac:dyDescent="0.15">
      <c r="A1" s="166" t="s">
        <v>92</v>
      </c>
      <c r="B1" s="166"/>
      <c r="C1" s="166"/>
      <c r="D1" s="166"/>
      <c r="E1" s="166"/>
      <c r="F1" s="166"/>
      <c r="G1" s="166"/>
      <c r="H1" s="166"/>
      <c r="I1" s="166"/>
      <c r="J1" s="166"/>
      <c r="K1" s="166"/>
      <c r="L1" s="166"/>
      <c r="M1" s="166"/>
    </row>
    <row r="2" spans="1:13" ht="14.25" thickBot="1" x14ac:dyDescent="0.2">
      <c r="E2" s="109"/>
      <c r="F2" s="110"/>
      <c r="G2" s="109"/>
      <c r="H2" s="109"/>
      <c r="I2" s="109"/>
      <c r="J2" s="109"/>
      <c r="K2" s="109"/>
      <c r="L2" s="110"/>
      <c r="M2" s="110"/>
    </row>
    <row r="3" spans="1:13" ht="14.25" thickBot="1" x14ac:dyDescent="0.2">
      <c r="A3" s="167"/>
      <c r="B3" s="168"/>
      <c r="C3" s="169"/>
      <c r="D3" s="71" t="s">
        <v>102</v>
      </c>
      <c r="E3" s="72" t="s">
        <v>103</v>
      </c>
      <c r="F3" s="73" t="s">
        <v>93</v>
      </c>
      <c r="G3" s="74" t="s">
        <v>94</v>
      </c>
      <c r="H3" s="71" t="s">
        <v>104</v>
      </c>
      <c r="I3" s="72" t="s">
        <v>104</v>
      </c>
      <c r="J3" s="73" t="s">
        <v>93</v>
      </c>
      <c r="K3" s="74" t="s">
        <v>94</v>
      </c>
      <c r="L3" s="73" t="s">
        <v>105</v>
      </c>
      <c r="M3" s="73" t="s">
        <v>106</v>
      </c>
    </row>
    <row r="4" spans="1:13" x14ac:dyDescent="0.15">
      <c r="A4" s="170" t="s">
        <v>4</v>
      </c>
      <c r="B4" s="171"/>
      <c r="C4" s="172"/>
      <c r="D4" s="75" t="e">
        <f t="shared" ref="D4:G4" si="0">SUM(D5:D10,D35:D42)</f>
        <v>#REF!</v>
      </c>
      <c r="E4" s="76" t="e">
        <f t="shared" si="0"/>
        <v>#REF!</v>
      </c>
      <c r="F4" s="77">
        <f t="shared" si="0"/>
        <v>30857929</v>
      </c>
      <c r="G4" s="78" t="e">
        <f t="shared" si="0"/>
        <v>#REF!</v>
      </c>
      <c r="H4" s="75" t="e">
        <f t="shared" ref="H4:I4" si="1">SUM(H5:H10,H35:H42)</f>
        <v>#REF!</v>
      </c>
      <c r="I4" s="76" t="e">
        <f t="shared" si="1"/>
        <v>#REF!</v>
      </c>
      <c r="J4" s="78">
        <f>L4+M4</f>
        <v>33727476</v>
      </c>
      <c r="K4" s="78" t="e">
        <f t="shared" ref="K4" si="2">SUM(K5:K10,K35:K42)</f>
        <v>#REF!</v>
      </c>
      <c r="L4" s="77">
        <f t="shared" ref="L4:M4" si="3">SUM(L5:L10,L35:L42)</f>
        <v>2970154</v>
      </c>
      <c r="M4" s="77">
        <f t="shared" si="3"/>
        <v>30757322</v>
      </c>
    </row>
    <row r="5" spans="1:13" x14ac:dyDescent="0.15">
      <c r="A5" s="111"/>
      <c r="B5" s="173" t="s">
        <v>52</v>
      </c>
      <c r="C5" s="174"/>
      <c r="D5" s="79" t="e">
        <f>SUMIF(補助金支出一覧!#REF!,$B5,補助金支出一覧!#REF!)</f>
        <v>#REF!</v>
      </c>
      <c r="E5" s="80" t="e">
        <f>ROUND(D5/1000,1)</f>
        <v>#REF!</v>
      </c>
      <c r="F5" s="81">
        <v>2446626</v>
      </c>
      <c r="G5" s="82" t="e">
        <f>E5-F5</f>
        <v>#REF!</v>
      </c>
      <c r="H5" s="79" t="e">
        <f>SUMIF(補助金支出一覧!#REF!,$B5,補助金支出一覧!#REF!)</f>
        <v>#REF!</v>
      </c>
      <c r="I5" s="80" t="e">
        <f>ROUND(H5/1000,1)</f>
        <v>#REF!</v>
      </c>
      <c r="J5" s="82">
        <f>L5+M5+15000</f>
        <v>2380447</v>
      </c>
      <c r="K5" s="82" t="e">
        <f>I5-J5</f>
        <v>#REF!</v>
      </c>
      <c r="L5" s="81">
        <v>4000</v>
      </c>
      <c r="M5" s="81">
        <v>2361447</v>
      </c>
    </row>
    <row r="6" spans="1:13" x14ac:dyDescent="0.15">
      <c r="A6" s="112"/>
      <c r="B6" s="158" t="s">
        <v>55</v>
      </c>
      <c r="C6" s="152"/>
      <c r="D6" s="79" t="e">
        <f>SUMIF(補助金支出一覧!#REF!,$B6,補助金支出一覧!#REF!)</f>
        <v>#REF!</v>
      </c>
      <c r="E6" s="83" t="e">
        <f t="shared" ref="E6:E8" si="4">ROUND(D6/1000,1)</f>
        <v>#REF!</v>
      </c>
      <c r="F6" s="81">
        <v>740</v>
      </c>
      <c r="G6" s="82" t="e">
        <f t="shared" ref="G6:G8" si="5">E6-F6</f>
        <v>#REF!</v>
      </c>
      <c r="H6" s="79" t="e">
        <f>SUMIF(補助金支出一覧!#REF!,$B6,補助金支出一覧!#REF!)</f>
        <v>#REF!</v>
      </c>
      <c r="I6" s="83" t="e">
        <f t="shared" ref="I6:I9" si="6">ROUND(H6/1000,1)</f>
        <v>#REF!</v>
      </c>
      <c r="J6" s="82">
        <f>L6+M6</f>
        <v>180</v>
      </c>
      <c r="K6" s="82" t="e">
        <f t="shared" ref="K6:K9" si="7">I6-J6</f>
        <v>#REF!</v>
      </c>
      <c r="L6" s="81">
        <v>0</v>
      </c>
      <c r="M6" s="81">
        <v>180</v>
      </c>
    </row>
    <row r="7" spans="1:13" x14ac:dyDescent="0.15">
      <c r="A7" s="112"/>
      <c r="B7" s="158" t="s">
        <v>56</v>
      </c>
      <c r="C7" s="152"/>
      <c r="D7" s="79" t="e">
        <f>SUMIF(補助金支出一覧!#REF!,$B7,補助金支出一覧!#REF!)</f>
        <v>#REF!</v>
      </c>
      <c r="E7" s="83" t="e">
        <f t="shared" si="4"/>
        <v>#REF!</v>
      </c>
      <c r="F7" s="81">
        <v>18502</v>
      </c>
      <c r="G7" s="82" t="e">
        <f t="shared" si="5"/>
        <v>#REF!</v>
      </c>
      <c r="H7" s="79" t="e">
        <f>SUMIF(補助金支出一覧!#REF!,$B7,補助金支出一覧!#REF!)</f>
        <v>#REF!</v>
      </c>
      <c r="I7" s="83" t="e">
        <f t="shared" si="6"/>
        <v>#REF!</v>
      </c>
      <c r="J7" s="82">
        <f>L7+M7</f>
        <v>187236</v>
      </c>
      <c r="K7" s="82" t="e">
        <f t="shared" si="7"/>
        <v>#REF!</v>
      </c>
      <c r="L7" s="81">
        <v>0</v>
      </c>
      <c r="M7" s="81">
        <v>187236</v>
      </c>
    </row>
    <row r="8" spans="1:13" x14ac:dyDescent="0.15">
      <c r="A8" s="159"/>
      <c r="B8" s="158" t="s">
        <v>57</v>
      </c>
      <c r="C8" s="152"/>
      <c r="D8" s="79" t="e">
        <f>SUMIF(補助金支出一覧!#REF!,$B8,補助金支出一覧!#REF!)</f>
        <v>#REF!</v>
      </c>
      <c r="E8" s="83" t="e">
        <f t="shared" si="4"/>
        <v>#REF!</v>
      </c>
      <c r="F8" s="81">
        <v>1563024</v>
      </c>
      <c r="G8" s="82" t="e">
        <f t="shared" si="5"/>
        <v>#REF!</v>
      </c>
      <c r="H8" s="79" t="e">
        <f>SUMIF(補助金支出一覧!#REF!,$B8,補助金支出一覧!#REF!)</f>
        <v>#REF!</v>
      </c>
      <c r="I8" s="83" t="e">
        <f t="shared" si="6"/>
        <v>#REF!</v>
      </c>
      <c r="J8" s="82">
        <f>L8+M8-15000</f>
        <v>1779022</v>
      </c>
      <c r="K8" s="82" t="e">
        <f t="shared" si="7"/>
        <v>#REF!</v>
      </c>
      <c r="L8" s="81">
        <v>13000</v>
      </c>
      <c r="M8" s="81">
        <v>1781022</v>
      </c>
    </row>
    <row r="9" spans="1:13" ht="14.25" thickBot="1" x14ac:dyDescent="0.2">
      <c r="A9" s="159"/>
      <c r="B9" s="158" t="s">
        <v>51</v>
      </c>
      <c r="C9" s="152"/>
      <c r="D9" s="79" t="e">
        <f>SUMIF(補助金支出一覧!#REF!,$B9,補助金支出一覧!#REF!)</f>
        <v>#REF!</v>
      </c>
      <c r="E9" s="83" t="e">
        <f t="shared" ref="E9" si="8">ROUND(D9/1000,1)</f>
        <v>#REF!</v>
      </c>
      <c r="F9" s="81">
        <v>10000</v>
      </c>
      <c r="G9" s="82" t="e">
        <f t="shared" ref="G9" si="9">E9-F9</f>
        <v>#REF!</v>
      </c>
      <c r="H9" s="79" t="e">
        <f>SUMIF(補助金支出一覧!#REF!,$B9,補助金支出一覧!#REF!)</f>
        <v>#REF!</v>
      </c>
      <c r="I9" s="83" t="e">
        <f t="shared" si="6"/>
        <v>#REF!</v>
      </c>
      <c r="J9" s="82">
        <f>L9+M9</f>
        <v>0</v>
      </c>
      <c r="K9" s="82" t="e">
        <f t="shared" si="7"/>
        <v>#REF!</v>
      </c>
      <c r="L9" s="81">
        <v>0</v>
      </c>
      <c r="M9" s="81">
        <v>0</v>
      </c>
    </row>
    <row r="10" spans="1:13" x14ac:dyDescent="0.15">
      <c r="A10" s="160"/>
      <c r="B10" s="152" t="s">
        <v>65</v>
      </c>
      <c r="C10" s="153"/>
      <c r="D10" s="84" t="e">
        <f t="shared" ref="D10:J10" si="10">SUM(D11:D34)</f>
        <v>#REF!</v>
      </c>
      <c r="E10" s="85" t="e">
        <f t="shared" si="10"/>
        <v>#REF!</v>
      </c>
      <c r="F10" s="86">
        <f t="shared" si="10"/>
        <v>1063777</v>
      </c>
      <c r="G10" s="86" t="e">
        <f t="shared" si="10"/>
        <v>#REF!</v>
      </c>
      <c r="H10" s="75" t="e">
        <f t="shared" si="10"/>
        <v>#REF!</v>
      </c>
      <c r="I10" s="85" t="e">
        <f t="shared" si="10"/>
        <v>#REF!</v>
      </c>
      <c r="J10" s="86">
        <f t="shared" si="10"/>
        <v>963654</v>
      </c>
      <c r="K10" s="86" t="e">
        <f t="shared" ref="K10" si="11">SUM(K11:K34)</f>
        <v>#REF!</v>
      </c>
      <c r="L10" s="86">
        <f t="shared" ref="L10" si="12">SUM(L11:L34)</f>
        <v>149319</v>
      </c>
      <c r="M10" s="86">
        <f t="shared" ref="M10" si="13">SUM(M11:M34)</f>
        <v>814335</v>
      </c>
    </row>
    <row r="11" spans="1:13" x14ac:dyDescent="0.15">
      <c r="A11" s="160"/>
      <c r="B11" s="163"/>
      <c r="C11" s="113" t="s">
        <v>66</v>
      </c>
      <c r="D11" s="79" t="e">
        <f>SUMIF(補助金支出一覧!#REF!,$C11,補助金支出一覧!#REF!)</f>
        <v>#REF!</v>
      </c>
      <c r="E11" s="80" t="e">
        <f t="shared" ref="E11:E42" si="14">ROUND(D11/1000,1)</f>
        <v>#REF!</v>
      </c>
      <c r="F11" s="81">
        <v>184006</v>
      </c>
      <c r="G11" s="82" t="e">
        <f t="shared" ref="G11:G42" si="15">E11-F11</f>
        <v>#REF!</v>
      </c>
      <c r="H11" s="79" t="e">
        <f>SUMIF(補助金支出一覧!#REF!,$C11,補助金支出一覧!#REF!)</f>
        <v>#REF!</v>
      </c>
      <c r="I11" s="83" t="e">
        <f t="shared" ref="I11" si="16">ROUND(H11/1000,1)</f>
        <v>#REF!</v>
      </c>
      <c r="J11" s="82">
        <f t="shared" ref="J11:J42" si="17">L11+M11</f>
        <v>54659</v>
      </c>
      <c r="K11" s="82" t="e">
        <f t="shared" ref="K11:K42" si="18">I11-J11</f>
        <v>#REF!</v>
      </c>
      <c r="L11" s="81">
        <v>10600</v>
      </c>
      <c r="M11" s="81">
        <v>44059</v>
      </c>
    </row>
    <row r="12" spans="1:13" x14ac:dyDescent="0.15">
      <c r="A12" s="160"/>
      <c r="B12" s="164"/>
      <c r="C12" s="113" t="s">
        <v>76</v>
      </c>
      <c r="D12" s="79" t="e">
        <f>SUMIF(補助金支出一覧!#REF!,$C12,補助金支出一覧!#REF!)</f>
        <v>#REF!</v>
      </c>
      <c r="E12" s="83" t="e">
        <f t="shared" si="14"/>
        <v>#REF!</v>
      </c>
      <c r="F12" s="81">
        <v>23063</v>
      </c>
      <c r="G12" s="82" t="e">
        <f t="shared" si="15"/>
        <v>#REF!</v>
      </c>
      <c r="H12" s="79" t="e">
        <f>SUMIF(補助金支出一覧!#REF!,$C12,補助金支出一覧!#REF!)</f>
        <v>#REF!</v>
      </c>
      <c r="I12" s="83" t="e">
        <f t="shared" ref="I12:I34" si="19">ROUND(H12/1000,1)</f>
        <v>#REF!</v>
      </c>
      <c r="J12" s="82">
        <f t="shared" si="17"/>
        <v>35413</v>
      </c>
      <c r="K12" s="82" t="e">
        <f t="shared" si="18"/>
        <v>#REF!</v>
      </c>
      <c r="L12" s="81">
        <v>10600</v>
      </c>
      <c r="M12" s="81">
        <v>24813</v>
      </c>
    </row>
    <row r="13" spans="1:13" x14ac:dyDescent="0.15">
      <c r="A13" s="160"/>
      <c r="B13" s="164"/>
      <c r="C13" s="113" t="s">
        <v>67</v>
      </c>
      <c r="D13" s="79" t="e">
        <f>SUMIF(補助金支出一覧!#REF!,$C13,補助金支出一覧!#REF!)</f>
        <v>#REF!</v>
      </c>
      <c r="E13" s="83" t="e">
        <f t="shared" si="14"/>
        <v>#REF!</v>
      </c>
      <c r="F13" s="81">
        <v>20938</v>
      </c>
      <c r="G13" s="82" t="e">
        <f t="shared" si="15"/>
        <v>#REF!</v>
      </c>
      <c r="H13" s="79" t="e">
        <f>SUMIF(補助金支出一覧!#REF!,$C13,補助金支出一覧!#REF!)</f>
        <v>#REF!</v>
      </c>
      <c r="I13" s="83" t="e">
        <f t="shared" si="19"/>
        <v>#REF!</v>
      </c>
      <c r="J13" s="82">
        <f t="shared" si="17"/>
        <v>21654</v>
      </c>
      <c r="K13" s="82" t="e">
        <f t="shared" si="18"/>
        <v>#REF!</v>
      </c>
      <c r="L13" s="81">
        <v>5300</v>
      </c>
      <c r="M13" s="81">
        <v>16354</v>
      </c>
    </row>
    <row r="14" spans="1:13" x14ac:dyDescent="0.15">
      <c r="A14" s="160"/>
      <c r="B14" s="164"/>
      <c r="C14" s="113" t="s">
        <v>68</v>
      </c>
      <c r="D14" s="79" t="e">
        <f>SUMIF(補助金支出一覧!#REF!,$C14,補助金支出一覧!#REF!)</f>
        <v>#REF!</v>
      </c>
      <c r="E14" s="83" t="e">
        <f t="shared" si="14"/>
        <v>#REF!</v>
      </c>
      <c r="F14" s="81">
        <v>22974</v>
      </c>
      <c r="G14" s="82" t="e">
        <f t="shared" si="15"/>
        <v>#REF!</v>
      </c>
      <c r="H14" s="79" t="e">
        <f>SUMIF(補助金支出一覧!#REF!,$C14,補助金支出一覧!#REF!)</f>
        <v>#REF!</v>
      </c>
      <c r="I14" s="83" t="e">
        <f t="shared" si="19"/>
        <v>#REF!</v>
      </c>
      <c r="J14" s="82">
        <f t="shared" si="17"/>
        <v>22219</v>
      </c>
      <c r="K14" s="82" t="e">
        <f t="shared" si="18"/>
        <v>#REF!</v>
      </c>
      <c r="L14" s="81">
        <v>6890</v>
      </c>
      <c r="M14" s="81">
        <v>15329</v>
      </c>
    </row>
    <row r="15" spans="1:13" x14ac:dyDescent="0.15">
      <c r="A15" s="160"/>
      <c r="B15" s="164"/>
      <c r="C15" s="113" t="s">
        <v>77</v>
      </c>
      <c r="D15" s="79" t="e">
        <f>SUMIF(補助金支出一覧!#REF!,$C15,補助金支出一覧!#REF!)</f>
        <v>#REF!</v>
      </c>
      <c r="E15" s="83" t="e">
        <f t="shared" si="14"/>
        <v>#REF!</v>
      </c>
      <c r="F15" s="81">
        <v>59938</v>
      </c>
      <c r="G15" s="82" t="e">
        <f t="shared" si="15"/>
        <v>#REF!</v>
      </c>
      <c r="H15" s="79" t="e">
        <f>SUMIF(補助金支出一覧!#REF!,$C15,補助金支出一覧!#REF!)</f>
        <v>#REF!</v>
      </c>
      <c r="I15" s="83" t="e">
        <f t="shared" si="19"/>
        <v>#REF!</v>
      </c>
      <c r="J15" s="82">
        <f t="shared" si="17"/>
        <v>61084</v>
      </c>
      <c r="K15" s="82" t="e">
        <f t="shared" si="18"/>
        <v>#REF!</v>
      </c>
      <c r="L15" s="81">
        <v>2230</v>
      </c>
      <c r="M15" s="81">
        <v>58854</v>
      </c>
    </row>
    <row r="16" spans="1:13" x14ac:dyDescent="0.15">
      <c r="A16" s="160"/>
      <c r="B16" s="164"/>
      <c r="C16" s="113" t="s">
        <v>69</v>
      </c>
      <c r="D16" s="79" t="e">
        <f>SUMIF(補助金支出一覧!#REF!,$C16,補助金支出一覧!#REF!)</f>
        <v>#REF!</v>
      </c>
      <c r="E16" s="83" t="e">
        <f t="shared" si="14"/>
        <v>#REF!</v>
      </c>
      <c r="F16" s="81">
        <v>24388</v>
      </c>
      <c r="G16" s="82" t="e">
        <f t="shared" si="15"/>
        <v>#REF!</v>
      </c>
      <c r="H16" s="79" t="e">
        <f>SUMIF(補助金支出一覧!#REF!,$C16,補助金支出一覧!#REF!)</f>
        <v>#REF!</v>
      </c>
      <c r="I16" s="83" t="e">
        <f t="shared" si="19"/>
        <v>#REF!</v>
      </c>
      <c r="J16" s="82">
        <f t="shared" si="17"/>
        <v>24268</v>
      </c>
      <c r="K16" s="82" t="e">
        <f t="shared" si="18"/>
        <v>#REF!</v>
      </c>
      <c r="L16" s="81">
        <v>0</v>
      </c>
      <c r="M16" s="81">
        <v>24268</v>
      </c>
    </row>
    <row r="17" spans="1:13" x14ac:dyDescent="0.15">
      <c r="A17" s="160"/>
      <c r="B17" s="164"/>
      <c r="C17" s="113" t="s">
        <v>70</v>
      </c>
      <c r="D17" s="79" t="e">
        <f>SUMIF(補助金支出一覧!#REF!,$C17,補助金支出一覧!#REF!)</f>
        <v>#REF!</v>
      </c>
      <c r="E17" s="83" t="e">
        <f t="shared" si="14"/>
        <v>#REF!</v>
      </c>
      <c r="F17" s="81">
        <v>32203</v>
      </c>
      <c r="G17" s="82" t="e">
        <f t="shared" si="15"/>
        <v>#REF!</v>
      </c>
      <c r="H17" s="79" t="e">
        <f>SUMIF(補助金支出一覧!#REF!,$C17,補助金支出一覧!#REF!)</f>
        <v>#REF!</v>
      </c>
      <c r="I17" s="83" t="e">
        <f t="shared" si="19"/>
        <v>#REF!</v>
      </c>
      <c r="J17" s="82">
        <f t="shared" si="17"/>
        <v>37648</v>
      </c>
      <c r="K17" s="82" t="e">
        <f t="shared" si="18"/>
        <v>#REF!</v>
      </c>
      <c r="L17" s="81">
        <v>8520</v>
      </c>
      <c r="M17" s="81">
        <v>29128</v>
      </c>
    </row>
    <row r="18" spans="1:13" x14ac:dyDescent="0.15">
      <c r="A18" s="160"/>
      <c r="B18" s="164"/>
      <c r="C18" s="113" t="s">
        <v>95</v>
      </c>
      <c r="D18" s="79" t="e">
        <f>SUMIF(補助金支出一覧!#REF!,$C18,補助金支出一覧!#REF!)</f>
        <v>#REF!</v>
      </c>
      <c r="E18" s="83" t="e">
        <f t="shared" si="14"/>
        <v>#REF!</v>
      </c>
      <c r="F18" s="81">
        <v>113</v>
      </c>
      <c r="G18" s="82" t="e">
        <f t="shared" si="15"/>
        <v>#REF!</v>
      </c>
      <c r="H18" s="79" t="e">
        <f>SUMIF(補助金支出一覧!#REF!,$C18,補助金支出一覧!#REF!)</f>
        <v>#REF!</v>
      </c>
      <c r="I18" s="83" t="e">
        <f t="shared" si="19"/>
        <v>#REF!</v>
      </c>
      <c r="J18" s="82">
        <f t="shared" si="17"/>
        <v>3835</v>
      </c>
      <c r="K18" s="82" t="e">
        <f t="shared" si="18"/>
        <v>#REF!</v>
      </c>
      <c r="L18" s="81">
        <v>3835</v>
      </c>
      <c r="M18" s="81">
        <v>0</v>
      </c>
    </row>
    <row r="19" spans="1:13" x14ac:dyDescent="0.15">
      <c r="A19" s="160"/>
      <c r="B19" s="164"/>
      <c r="C19" s="113" t="s">
        <v>78</v>
      </c>
      <c r="D19" s="79" t="e">
        <f>SUMIF(補助金支出一覧!#REF!,$C19,補助金支出一覧!#REF!)</f>
        <v>#REF!</v>
      </c>
      <c r="E19" s="83" t="e">
        <f t="shared" si="14"/>
        <v>#REF!</v>
      </c>
      <c r="F19" s="81">
        <v>19832</v>
      </c>
      <c r="G19" s="82" t="e">
        <f t="shared" si="15"/>
        <v>#REF!</v>
      </c>
      <c r="H19" s="79" t="e">
        <f>SUMIF(補助金支出一覧!#REF!,$C19,補助金支出一覧!#REF!)</f>
        <v>#REF!</v>
      </c>
      <c r="I19" s="83" t="e">
        <f t="shared" si="19"/>
        <v>#REF!</v>
      </c>
      <c r="J19" s="82">
        <f t="shared" si="17"/>
        <v>15696</v>
      </c>
      <c r="K19" s="82" t="e">
        <f t="shared" si="18"/>
        <v>#REF!</v>
      </c>
      <c r="L19" s="81">
        <v>0</v>
      </c>
      <c r="M19" s="81">
        <v>15696</v>
      </c>
    </row>
    <row r="20" spans="1:13" x14ac:dyDescent="0.15">
      <c r="A20" s="160"/>
      <c r="B20" s="164"/>
      <c r="C20" s="113" t="s">
        <v>79</v>
      </c>
      <c r="D20" s="79" t="e">
        <f>SUMIF(補助金支出一覧!#REF!,$C20,補助金支出一覧!#REF!)</f>
        <v>#REF!</v>
      </c>
      <c r="E20" s="83" t="e">
        <f t="shared" si="14"/>
        <v>#REF!</v>
      </c>
      <c r="F20" s="81">
        <v>20242</v>
      </c>
      <c r="G20" s="82" t="e">
        <f t="shared" si="15"/>
        <v>#REF!</v>
      </c>
      <c r="H20" s="79" t="e">
        <f>SUMIF(補助金支出一覧!#REF!,$C20,補助金支出一覧!#REF!)</f>
        <v>#REF!</v>
      </c>
      <c r="I20" s="83" t="e">
        <f t="shared" si="19"/>
        <v>#REF!</v>
      </c>
      <c r="J20" s="82">
        <f t="shared" si="17"/>
        <v>18833</v>
      </c>
      <c r="K20" s="82" t="e">
        <f t="shared" si="18"/>
        <v>#REF!</v>
      </c>
      <c r="L20" s="81">
        <v>0</v>
      </c>
      <c r="M20" s="81">
        <v>18833</v>
      </c>
    </row>
    <row r="21" spans="1:13" x14ac:dyDescent="0.15">
      <c r="A21" s="160"/>
      <c r="B21" s="164"/>
      <c r="C21" s="113" t="s">
        <v>80</v>
      </c>
      <c r="D21" s="79" t="e">
        <f>SUMIF(補助金支出一覧!#REF!,$C21,補助金支出一覧!#REF!)</f>
        <v>#REF!</v>
      </c>
      <c r="E21" s="83" t="e">
        <f t="shared" si="14"/>
        <v>#REF!</v>
      </c>
      <c r="F21" s="81">
        <v>36691</v>
      </c>
      <c r="G21" s="82" t="e">
        <f t="shared" si="15"/>
        <v>#REF!</v>
      </c>
      <c r="H21" s="79" t="e">
        <f>SUMIF(補助金支出一覧!#REF!,$C21,補助金支出一覧!#REF!)</f>
        <v>#REF!</v>
      </c>
      <c r="I21" s="83" t="e">
        <f t="shared" si="19"/>
        <v>#REF!</v>
      </c>
      <c r="J21" s="82">
        <f t="shared" si="17"/>
        <v>47273</v>
      </c>
      <c r="K21" s="82" t="e">
        <f t="shared" si="18"/>
        <v>#REF!</v>
      </c>
      <c r="L21" s="81">
        <v>9540</v>
      </c>
      <c r="M21" s="81">
        <v>37733</v>
      </c>
    </row>
    <row r="22" spans="1:13" x14ac:dyDescent="0.15">
      <c r="A22" s="160"/>
      <c r="B22" s="164"/>
      <c r="C22" s="113" t="s">
        <v>81</v>
      </c>
      <c r="D22" s="79" t="e">
        <f>SUMIF(補助金支出一覧!#REF!,$C22,補助金支出一覧!#REF!)</f>
        <v>#REF!</v>
      </c>
      <c r="E22" s="83" t="e">
        <f t="shared" si="14"/>
        <v>#REF!</v>
      </c>
      <c r="F22" s="81">
        <v>58812</v>
      </c>
      <c r="G22" s="82" t="e">
        <f t="shared" si="15"/>
        <v>#REF!</v>
      </c>
      <c r="H22" s="79" t="e">
        <f>SUMIF(補助金支出一覧!#REF!,$C22,補助金支出一覧!#REF!)</f>
        <v>#REF!</v>
      </c>
      <c r="I22" s="83" t="e">
        <f t="shared" si="19"/>
        <v>#REF!</v>
      </c>
      <c r="J22" s="82">
        <f t="shared" si="17"/>
        <v>60855</v>
      </c>
      <c r="K22" s="82" t="e">
        <f t="shared" si="18"/>
        <v>#REF!</v>
      </c>
      <c r="L22" s="81">
        <v>15900</v>
      </c>
      <c r="M22" s="81">
        <v>44955</v>
      </c>
    </row>
    <row r="23" spans="1:13" x14ac:dyDescent="0.15">
      <c r="A23" s="160"/>
      <c r="B23" s="164"/>
      <c r="C23" s="113" t="s">
        <v>86</v>
      </c>
      <c r="D23" s="79" t="e">
        <f>SUMIF(補助金支出一覧!#REF!,$C23,補助金支出一覧!#REF!)</f>
        <v>#REF!</v>
      </c>
      <c r="E23" s="83" t="e">
        <f t="shared" si="14"/>
        <v>#REF!</v>
      </c>
      <c r="F23" s="81">
        <v>91621</v>
      </c>
      <c r="G23" s="82" t="e">
        <f t="shared" si="15"/>
        <v>#REF!</v>
      </c>
      <c r="H23" s="79" t="e">
        <f>SUMIF(補助金支出一覧!#REF!,$C23,補助金支出一覧!#REF!)</f>
        <v>#REF!</v>
      </c>
      <c r="I23" s="83" t="e">
        <f t="shared" si="19"/>
        <v>#REF!</v>
      </c>
      <c r="J23" s="82">
        <f t="shared" si="17"/>
        <v>97971</v>
      </c>
      <c r="K23" s="82" t="e">
        <f t="shared" si="18"/>
        <v>#REF!</v>
      </c>
      <c r="L23" s="81">
        <v>21200</v>
      </c>
      <c r="M23" s="81">
        <v>76771</v>
      </c>
    </row>
    <row r="24" spans="1:13" x14ac:dyDescent="0.15">
      <c r="A24" s="160"/>
      <c r="B24" s="164"/>
      <c r="C24" s="113" t="s">
        <v>82</v>
      </c>
      <c r="D24" s="79" t="e">
        <f>SUMIF(補助金支出一覧!#REF!,$C24,補助金支出一覧!#REF!)</f>
        <v>#REF!</v>
      </c>
      <c r="E24" s="83" t="e">
        <f t="shared" si="14"/>
        <v>#REF!</v>
      </c>
      <c r="F24" s="81">
        <v>28800</v>
      </c>
      <c r="G24" s="82" t="e">
        <f t="shared" si="15"/>
        <v>#REF!</v>
      </c>
      <c r="H24" s="79" t="e">
        <f>SUMIF(補助金支出一覧!#REF!,$C24,補助金支出一覧!#REF!)</f>
        <v>#REF!</v>
      </c>
      <c r="I24" s="83" t="e">
        <f t="shared" si="19"/>
        <v>#REF!</v>
      </c>
      <c r="J24" s="82">
        <f t="shared" si="17"/>
        <v>18400</v>
      </c>
      <c r="K24" s="82" t="e">
        <f t="shared" si="18"/>
        <v>#REF!</v>
      </c>
      <c r="L24" s="81">
        <v>0</v>
      </c>
      <c r="M24" s="81">
        <v>18400</v>
      </c>
    </row>
    <row r="25" spans="1:13" x14ac:dyDescent="0.15">
      <c r="A25" s="160"/>
      <c r="B25" s="164"/>
      <c r="C25" s="113" t="s">
        <v>71</v>
      </c>
      <c r="D25" s="79" t="e">
        <f>SUMIF(補助金支出一覧!#REF!,$C25,補助金支出一覧!#REF!)</f>
        <v>#REF!</v>
      </c>
      <c r="E25" s="83" t="e">
        <f t="shared" si="14"/>
        <v>#REF!</v>
      </c>
      <c r="F25" s="81">
        <v>43764</v>
      </c>
      <c r="G25" s="82" t="e">
        <f t="shared" si="15"/>
        <v>#REF!</v>
      </c>
      <c r="H25" s="79" t="e">
        <f>SUMIF(補助金支出一覧!#REF!,$C25,補助金支出一覧!#REF!)</f>
        <v>#REF!</v>
      </c>
      <c r="I25" s="83" t="e">
        <f t="shared" si="19"/>
        <v>#REF!</v>
      </c>
      <c r="J25" s="82">
        <f t="shared" si="17"/>
        <v>40763</v>
      </c>
      <c r="K25" s="82" t="e">
        <f t="shared" si="18"/>
        <v>#REF!</v>
      </c>
      <c r="L25" s="81">
        <v>5300</v>
      </c>
      <c r="M25" s="81">
        <v>35463</v>
      </c>
    </row>
    <row r="26" spans="1:13" x14ac:dyDescent="0.15">
      <c r="A26" s="160"/>
      <c r="B26" s="164"/>
      <c r="C26" s="113" t="s">
        <v>72</v>
      </c>
      <c r="D26" s="79" t="e">
        <f>SUMIF(補助金支出一覧!#REF!,$C26,補助金支出一覧!#REF!)</f>
        <v>#REF!</v>
      </c>
      <c r="E26" s="83" t="e">
        <f t="shared" si="14"/>
        <v>#REF!</v>
      </c>
      <c r="F26" s="81">
        <v>27439</v>
      </c>
      <c r="G26" s="82" t="e">
        <f t="shared" si="15"/>
        <v>#REF!</v>
      </c>
      <c r="H26" s="79" t="e">
        <f>SUMIF(補助金支出一覧!#REF!,$C26,補助金支出一覧!#REF!)</f>
        <v>#REF!</v>
      </c>
      <c r="I26" s="83" t="e">
        <f t="shared" si="19"/>
        <v>#REF!</v>
      </c>
      <c r="J26" s="82">
        <f t="shared" si="17"/>
        <v>26317</v>
      </c>
      <c r="K26" s="82" t="e">
        <f t="shared" si="18"/>
        <v>#REF!</v>
      </c>
      <c r="L26" s="81">
        <v>2120</v>
      </c>
      <c r="M26" s="81">
        <v>24197</v>
      </c>
    </row>
    <row r="27" spans="1:13" x14ac:dyDescent="0.15">
      <c r="A27" s="160"/>
      <c r="B27" s="164"/>
      <c r="C27" s="113" t="s">
        <v>83</v>
      </c>
      <c r="D27" s="79" t="e">
        <f>SUMIF(補助金支出一覧!#REF!,$C27,補助金支出一覧!#REF!)</f>
        <v>#REF!</v>
      </c>
      <c r="E27" s="83" t="e">
        <f t="shared" si="14"/>
        <v>#REF!</v>
      </c>
      <c r="F27" s="81">
        <v>49440</v>
      </c>
      <c r="G27" s="82" t="e">
        <f t="shared" si="15"/>
        <v>#REF!</v>
      </c>
      <c r="H27" s="79" t="e">
        <f>SUMIF(補助金支出一覧!#REF!,$C27,補助金支出一覧!#REF!)</f>
        <v>#REF!</v>
      </c>
      <c r="I27" s="83" t="e">
        <f t="shared" si="19"/>
        <v>#REF!</v>
      </c>
      <c r="J27" s="82">
        <f t="shared" si="17"/>
        <v>46598</v>
      </c>
      <c r="K27" s="82" t="e">
        <f t="shared" si="18"/>
        <v>#REF!</v>
      </c>
      <c r="L27" s="81">
        <v>1802</v>
      </c>
      <c r="M27" s="81">
        <v>44796</v>
      </c>
    </row>
    <row r="28" spans="1:13" x14ac:dyDescent="0.15">
      <c r="A28" s="160"/>
      <c r="B28" s="164"/>
      <c r="C28" s="113" t="s">
        <v>84</v>
      </c>
      <c r="D28" s="79" t="e">
        <f>SUMIF(補助金支出一覧!#REF!,$C28,補助金支出一覧!#REF!)</f>
        <v>#REF!</v>
      </c>
      <c r="E28" s="83" t="e">
        <f t="shared" si="14"/>
        <v>#REF!</v>
      </c>
      <c r="F28" s="81">
        <v>31350</v>
      </c>
      <c r="G28" s="82" t="e">
        <f t="shared" si="15"/>
        <v>#REF!</v>
      </c>
      <c r="H28" s="79" t="e">
        <f>SUMIF(補助金支出一覧!#REF!,$C28,補助金支出一覧!#REF!)</f>
        <v>#REF!</v>
      </c>
      <c r="I28" s="83" t="e">
        <f t="shared" si="19"/>
        <v>#REF!</v>
      </c>
      <c r="J28" s="82">
        <f t="shared" si="17"/>
        <v>38599</v>
      </c>
      <c r="K28" s="82" t="e">
        <f t="shared" si="18"/>
        <v>#REF!</v>
      </c>
      <c r="L28" s="81">
        <v>5300</v>
      </c>
      <c r="M28" s="81">
        <v>33299</v>
      </c>
    </row>
    <row r="29" spans="1:13" x14ac:dyDescent="0.15">
      <c r="A29" s="160"/>
      <c r="B29" s="164"/>
      <c r="C29" s="113" t="s">
        <v>73</v>
      </c>
      <c r="D29" s="79" t="e">
        <f>SUMIF(補助金支出一覧!#REF!,$C29,補助金支出一覧!#REF!)</f>
        <v>#REF!</v>
      </c>
      <c r="E29" s="83" t="e">
        <f t="shared" si="14"/>
        <v>#REF!</v>
      </c>
      <c r="F29" s="81">
        <v>25966</v>
      </c>
      <c r="G29" s="82" t="e">
        <f t="shared" si="15"/>
        <v>#REF!</v>
      </c>
      <c r="H29" s="79" t="e">
        <f>SUMIF(補助金支出一覧!#REF!,$C29,補助金支出一覧!#REF!)</f>
        <v>#REF!</v>
      </c>
      <c r="I29" s="83" t="e">
        <f t="shared" si="19"/>
        <v>#REF!</v>
      </c>
      <c r="J29" s="82">
        <f t="shared" si="17"/>
        <v>23000</v>
      </c>
      <c r="K29" s="82" t="e">
        <f t="shared" si="18"/>
        <v>#REF!</v>
      </c>
      <c r="L29" s="81">
        <v>0</v>
      </c>
      <c r="M29" s="81">
        <v>23000</v>
      </c>
    </row>
    <row r="30" spans="1:13" x14ac:dyDescent="0.15">
      <c r="A30" s="160"/>
      <c r="B30" s="164"/>
      <c r="C30" s="113" t="s">
        <v>74</v>
      </c>
      <c r="D30" s="79" t="e">
        <f>SUMIF(補助金支出一覧!#REF!,$C30,補助金支出一覧!#REF!)</f>
        <v>#REF!</v>
      </c>
      <c r="E30" s="83" t="e">
        <f t="shared" si="14"/>
        <v>#REF!</v>
      </c>
      <c r="F30" s="81">
        <v>40162</v>
      </c>
      <c r="G30" s="82" t="e">
        <f t="shared" si="15"/>
        <v>#REF!</v>
      </c>
      <c r="H30" s="79" t="e">
        <f>SUMIF(補助金支出一覧!#REF!,$C30,補助金支出一覧!#REF!)</f>
        <v>#REF!</v>
      </c>
      <c r="I30" s="83" t="e">
        <f t="shared" si="19"/>
        <v>#REF!</v>
      </c>
      <c r="J30" s="82">
        <f t="shared" si="17"/>
        <v>50797</v>
      </c>
      <c r="K30" s="82" t="e">
        <f t="shared" si="18"/>
        <v>#REF!</v>
      </c>
      <c r="L30" s="81">
        <v>10600</v>
      </c>
      <c r="M30" s="81">
        <v>40197</v>
      </c>
    </row>
    <row r="31" spans="1:13" x14ac:dyDescent="0.15">
      <c r="A31" s="160"/>
      <c r="B31" s="164"/>
      <c r="C31" s="113" t="s">
        <v>90</v>
      </c>
      <c r="D31" s="79" t="e">
        <f>SUMIF(補助金支出一覧!#REF!,$C31,補助金支出一覧!#REF!)</f>
        <v>#REF!</v>
      </c>
      <c r="E31" s="87" t="e">
        <f t="shared" si="14"/>
        <v>#REF!</v>
      </c>
      <c r="F31" s="88">
        <v>42470</v>
      </c>
      <c r="G31" s="82" t="e">
        <f t="shared" si="15"/>
        <v>#REF!</v>
      </c>
      <c r="H31" s="79" t="e">
        <f>SUMIF(補助金支出一覧!#REF!,$C31,補助金支出一覧!#REF!)</f>
        <v>#REF!</v>
      </c>
      <c r="I31" s="83" t="e">
        <f t="shared" si="19"/>
        <v>#REF!</v>
      </c>
      <c r="J31" s="82">
        <f t="shared" si="17"/>
        <v>47584</v>
      </c>
      <c r="K31" s="82" t="e">
        <f t="shared" si="18"/>
        <v>#REF!</v>
      </c>
      <c r="L31" s="88">
        <v>7300</v>
      </c>
      <c r="M31" s="81">
        <v>40284</v>
      </c>
    </row>
    <row r="32" spans="1:13" x14ac:dyDescent="0.15">
      <c r="A32" s="160"/>
      <c r="B32" s="164"/>
      <c r="C32" s="113" t="s">
        <v>91</v>
      </c>
      <c r="D32" s="79" t="e">
        <f>SUMIF(補助金支出一覧!#REF!,$C32,補助金支出一覧!#REF!)</f>
        <v>#REF!</v>
      </c>
      <c r="E32" s="83" t="e">
        <f t="shared" si="14"/>
        <v>#REF!</v>
      </c>
      <c r="F32" s="81">
        <v>45766</v>
      </c>
      <c r="G32" s="82" t="e">
        <f t="shared" si="15"/>
        <v>#REF!</v>
      </c>
      <c r="H32" s="79" t="e">
        <f>SUMIF(補助金支出一覧!#REF!,$C32,補助金支出一覧!#REF!)</f>
        <v>#REF!</v>
      </c>
      <c r="I32" s="83" t="e">
        <f t="shared" si="19"/>
        <v>#REF!</v>
      </c>
      <c r="J32" s="82">
        <f t="shared" si="17"/>
        <v>45222</v>
      </c>
      <c r="K32" s="82" t="e">
        <f t="shared" si="18"/>
        <v>#REF!</v>
      </c>
      <c r="L32" s="81">
        <v>0</v>
      </c>
      <c r="M32" s="81">
        <v>45222</v>
      </c>
    </row>
    <row r="33" spans="1:13" x14ac:dyDescent="0.15">
      <c r="A33" s="160"/>
      <c r="B33" s="164"/>
      <c r="C33" s="113" t="s">
        <v>75</v>
      </c>
      <c r="D33" s="79" t="e">
        <f>SUMIF(補助金支出一覧!#REF!,$C33,補助金支出一覧!#REF!)</f>
        <v>#REF!</v>
      </c>
      <c r="E33" s="83" t="e">
        <f t="shared" si="14"/>
        <v>#REF!</v>
      </c>
      <c r="F33" s="81">
        <v>52402</v>
      </c>
      <c r="G33" s="82" t="e">
        <f t="shared" si="15"/>
        <v>#REF!</v>
      </c>
      <c r="H33" s="79" t="e">
        <f>SUMIF(補助金支出一覧!#REF!,$C33,補助金支出一覧!#REF!)</f>
        <v>#REF!</v>
      </c>
      <c r="I33" s="83" t="e">
        <f t="shared" si="19"/>
        <v>#REF!</v>
      </c>
      <c r="J33" s="82">
        <f t="shared" si="17"/>
        <v>63782</v>
      </c>
      <c r="K33" s="82" t="e">
        <f t="shared" si="18"/>
        <v>#REF!</v>
      </c>
      <c r="L33" s="81">
        <v>11682</v>
      </c>
      <c r="M33" s="81">
        <v>52100</v>
      </c>
    </row>
    <row r="34" spans="1:13" x14ac:dyDescent="0.15">
      <c r="A34" s="160"/>
      <c r="B34" s="165"/>
      <c r="C34" s="113" t="s">
        <v>85</v>
      </c>
      <c r="D34" s="79" t="e">
        <f>SUMIF(補助金支出一覧!#REF!,$C34,補助金支出一覧!#REF!)</f>
        <v>#REF!</v>
      </c>
      <c r="E34" s="83" t="e">
        <f t="shared" si="14"/>
        <v>#REF!</v>
      </c>
      <c r="F34" s="81">
        <v>81397</v>
      </c>
      <c r="G34" s="82" t="e">
        <f t="shared" si="15"/>
        <v>#REF!</v>
      </c>
      <c r="H34" s="79" t="e">
        <f>SUMIF(補助金支出一覧!#REF!,$C34,補助金支出一覧!#REF!)</f>
        <v>#REF!</v>
      </c>
      <c r="I34" s="83" t="e">
        <f t="shared" si="19"/>
        <v>#REF!</v>
      </c>
      <c r="J34" s="82">
        <f t="shared" si="17"/>
        <v>61184</v>
      </c>
      <c r="K34" s="82" t="e">
        <f t="shared" si="18"/>
        <v>#REF!</v>
      </c>
      <c r="L34" s="81">
        <v>10600</v>
      </c>
      <c r="M34" s="81">
        <v>50584</v>
      </c>
    </row>
    <row r="35" spans="1:13" x14ac:dyDescent="0.15">
      <c r="A35" s="160"/>
      <c r="B35" s="152" t="s">
        <v>58</v>
      </c>
      <c r="C35" s="153"/>
      <c r="D35" s="79" t="e">
        <f>SUMIF(補助金支出一覧!#REF!,$B35,補助金支出一覧!#REF!)</f>
        <v>#REF!</v>
      </c>
      <c r="E35" s="83" t="e">
        <f t="shared" si="14"/>
        <v>#REF!</v>
      </c>
      <c r="F35" s="81">
        <v>8071923</v>
      </c>
      <c r="G35" s="82" t="e">
        <f t="shared" si="15"/>
        <v>#REF!</v>
      </c>
      <c r="H35" s="79" t="e">
        <f>SUMIF(補助金支出一覧!#REF!,$B35,補助金支出一覧!#REF!)</f>
        <v>#REF!</v>
      </c>
      <c r="I35" s="83" t="e">
        <f t="shared" ref="I35:I37" si="20">ROUND(H35/1000,1)</f>
        <v>#REF!</v>
      </c>
      <c r="J35" s="82">
        <f t="shared" si="17"/>
        <v>8111302</v>
      </c>
      <c r="K35" s="82" t="e">
        <f t="shared" si="18"/>
        <v>#REF!</v>
      </c>
      <c r="L35" s="81">
        <v>2361443</v>
      </c>
      <c r="M35" s="81">
        <v>5749859</v>
      </c>
    </row>
    <row r="36" spans="1:13" x14ac:dyDescent="0.15">
      <c r="A36" s="160"/>
      <c r="B36" s="152" t="s">
        <v>59</v>
      </c>
      <c r="C36" s="153"/>
      <c r="D36" s="79" t="e">
        <f>SUMIF(補助金支出一覧!#REF!,$B36,補助金支出一覧!#REF!)</f>
        <v>#REF!</v>
      </c>
      <c r="E36" s="83" t="e">
        <f t="shared" si="14"/>
        <v>#REF!</v>
      </c>
      <c r="F36" s="81">
        <v>133245</v>
      </c>
      <c r="G36" s="82" t="e">
        <f t="shared" si="15"/>
        <v>#REF!</v>
      </c>
      <c r="H36" s="79" t="e">
        <f>SUMIF(補助金支出一覧!#REF!,$B36,補助金支出一覧!#REF!)</f>
        <v>#REF!</v>
      </c>
      <c r="I36" s="83" t="e">
        <f t="shared" si="20"/>
        <v>#REF!</v>
      </c>
      <c r="J36" s="82">
        <f t="shared" si="17"/>
        <v>351810</v>
      </c>
      <c r="K36" s="82" t="e">
        <f t="shared" si="18"/>
        <v>#REF!</v>
      </c>
      <c r="L36" s="81">
        <v>0</v>
      </c>
      <c r="M36" s="81">
        <v>351810</v>
      </c>
    </row>
    <row r="37" spans="1:13" x14ac:dyDescent="0.15">
      <c r="A37" s="160"/>
      <c r="B37" s="152" t="s">
        <v>96</v>
      </c>
      <c r="C37" s="153"/>
      <c r="D37" s="79" t="e">
        <f>SUMIF(補助金支出一覧!#REF!,$B37,補助金支出一覧!#REF!)</f>
        <v>#REF!</v>
      </c>
      <c r="E37" s="83" t="e">
        <f t="shared" si="14"/>
        <v>#REF!</v>
      </c>
      <c r="F37" s="81">
        <v>9949507</v>
      </c>
      <c r="G37" s="82" t="e">
        <f t="shared" si="15"/>
        <v>#REF!</v>
      </c>
      <c r="H37" s="79" t="e">
        <f>SUMIF(補助金支出一覧!#REF!,$B37,補助金支出一覧!#REF!)</f>
        <v>#REF!</v>
      </c>
      <c r="I37" s="83" t="e">
        <f t="shared" si="20"/>
        <v>#REF!</v>
      </c>
      <c r="J37" s="82">
        <f t="shared" si="17"/>
        <v>10834634</v>
      </c>
      <c r="K37" s="82" t="e">
        <f t="shared" si="18"/>
        <v>#REF!</v>
      </c>
      <c r="L37" s="81">
        <v>53388</v>
      </c>
      <c r="M37" s="81">
        <v>10781246</v>
      </c>
    </row>
    <row r="38" spans="1:13" x14ac:dyDescent="0.15">
      <c r="A38" s="160"/>
      <c r="B38" s="152" t="s">
        <v>61</v>
      </c>
      <c r="C38" s="153"/>
      <c r="D38" s="79" t="e">
        <f>SUMIF(補助金支出一覧!#REF!,$B38,補助金支出一覧!#REF!)</f>
        <v>#REF!</v>
      </c>
      <c r="E38" s="83" t="e">
        <f t="shared" si="14"/>
        <v>#REF!</v>
      </c>
      <c r="F38" s="81">
        <v>21290</v>
      </c>
      <c r="G38" s="82" t="e">
        <f t="shared" si="15"/>
        <v>#REF!</v>
      </c>
      <c r="H38" s="79" t="e">
        <f>SUMIF(補助金支出一覧!#REF!,$B38,補助金支出一覧!#REF!)</f>
        <v>#REF!</v>
      </c>
      <c r="I38" s="83" t="e">
        <f t="shared" ref="I38:I42" si="21">ROUND(H38/1000,1)</f>
        <v>#REF!</v>
      </c>
      <c r="J38" s="82">
        <f t="shared" si="17"/>
        <v>159924</v>
      </c>
      <c r="K38" s="82" t="e">
        <f t="shared" si="18"/>
        <v>#REF!</v>
      </c>
      <c r="L38" s="81">
        <v>0</v>
      </c>
      <c r="M38" s="81">
        <v>159924</v>
      </c>
    </row>
    <row r="39" spans="1:13" x14ac:dyDescent="0.15">
      <c r="A39" s="160"/>
      <c r="B39" s="152" t="s">
        <v>97</v>
      </c>
      <c r="C39" s="153"/>
      <c r="D39" s="79" t="e">
        <f>SUMIF(補助金支出一覧!#REF!,$B39,補助金支出一覧!#REF!)</f>
        <v>#REF!</v>
      </c>
      <c r="E39" s="83" t="e">
        <f t="shared" si="14"/>
        <v>#REF!</v>
      </c>
      <c r="F39" s="81">
        <v>4577283</v>
      </c>
      <c r="G39" s="82" t="e">
        <f t="shared" si="15"/>
        <v>#REF!</v>
      </c>
      <c r="H39" s="79" t="e">
        <f>SUMIF(補助金支出一覧!#REF!,$B39,補助金支出一覧!#REF!)</f>
        <v>#REF!</v>
      </c>
      <c r="I39" s="83" t="e">
        <f t="shared" si="21"/>
        <v>#REF!</v>
      </c>
      <c r="J39" s="82">
        <f t="shared" si="17"/>
        <v>5729410</v>
      </c>
      <c r="K39" s="82" t="e">
        <f t="shared" si="18"/>
        <v>#REF!</v>
      </c>
      <c r="L39" s="81">
        <v>253666</v>
      </c>
      <c r="M39" s="81">
        <v>5475744</v>
      </c>
    </row>
    <row r="40" spans="1:13" x14ac:dyDescent="0.15">
      <c r="A40" s="160"/>
      <c r="B40" s="152" t="s">
        <v>62</v>
      </c>
      <c r="C40" s="153"/>
      <c r="D40" s="79" t="e">
        <f>SUMIF(補助金支出一覧!#REF!,$B40,補助金支出一覧!#REF!)</f>
        <v>#REF!</v>
      </c>
      <c r="E40" s="83" t="e">
        <f t="shared" si="14"/>
        <v>#REF!</v>
      </c>
      <c r="F40" s="81">
        <v>16908</v>
      </c>
      <c r="G40" s="82" t="e">
        <f t="shared" si="15"/>
        <v>#REF!</v>
      </c>
      <c r="H40" s="79" t="e">
        <f>SUMIF(補助金支出一覧!#REF!,$B40,補助金支出一覧!#REF!)</f>
        <v>#REF!</v>
      </c>
      <c r="I40" s="83" t="e">
        <f t="shared" si="21"/>
        <v>#REF!</v>
      </c>
      <c r="J40" s="82">
        <f t="shared" si="17"/>
        <v>11133</v>
      </c>
      <c r="K40" s="82" t="e">
        <f t="shared" si="18"/>
        <v>#REF!</v>
      </c>
      <c r="L40" s="81">
        <v>0</v>
      </c>
      <c r="M40" s="81">
        <v>11133</v>
      </c>
    </row>
    <row r="41" spans="1:13" x14ac:dyDescent="0.15">
      <c r="A41" s="161"/>
      <c r="B41" s="152" t="s">
        <v>63</v>
      </c>
      <c r="C41" s="153"/>
      <c r="D41" s="79" t="e">
        <f>SUMIF(補助金支出一覧!#REF!,$B41,補助金支出一覧!#REF!)</f>
        <v>#REF!</v>
      </c>
      <c r="E41" s="83" t="e">
        <f t="shared" si="14"/>
        <v>#REF!</v>
      </c>
      <c r="F41" s="81">
        <v>0</v>
      </c>
      <c r="G41" s="82" t="e">
        <f t="shared" si="15"/>
        <v>#REF!</v>
      </c>
      <c r="H41" s="79" t="e">
        <f>SUMIF(補助金支出一覧!#REF!,$B41,補助金支出一覧!#REF!)</f>
        <v>#REF!</v>
      </c>
      <c r="I41" s="83" t="e">
        <f t="shared" si="21"/>
        <v>#REF!</v>
      </c>
      <c r="J41" s="82">
        <f t="shared" si="17"/>
        <v>0</v>
      </c>
      <c r="K41" s="82" t="e">
        <f t="shared" si="18"/>
        <v>#REF!</v>
      </c>
      <c r="L41" s="81">
        <v>0</v>
      </c>
      <c r="M41" s="81"/>
    </row>
    <row r="42" spans="1:13" ht="14.25" thickBot="1" x14ac:dyDescent="0.2">
      <c r="A42" s="162"/>
      <c r="B42" s="154" t="s">
        <v>64</v>
      </c>
      <c r="C42" s="155"/>
      <c r="D42" s="79" t="e">
        <f>SUMIF(補助金支出一覧!#REF!,$B42,補助金支出一覧!#REF!)</f>
        <v>#REF!</v>
      </c>
      <c r="E42" s="80" t="e">
        <f t="shared" si="14"/>
        <v>#REF!</v>
      </c>
      <c r="F42" s="89">
        <v>2985104</v>
      </c>
      <c r="G42" s="82" t="e">
        <f t="shared" si="15"/>
        <v>#REF!</v>
      </c>
      <c r="H42" s="79" t="e">
        <f>SUMIF(補助金支出一覧!#REF!,$B42,補助金支出一覧!#REF!)</f>
        <v>#REF!</v>
      </c>
      <c r="I42" s="83" t="e">
        <f t="shared" si="21"/>
        <v>#REF!</v>
      </c>
      <c r="J42" s="82">
        <f t="shared" si="17"/>
        <v>3218724</v>
      </c>
      <c r="K42" s="82" t="e">
        <f t="shared" si="18"/>
        <v>#REF!</v>
      </c>
      <c r="L42" s="89">
        <v>135338</v>
      </c>
      <c r="M42" s="89">
        <v>3083386</v>
      </c>
    </row>
    <row r="43" spans="1:13" ht="14.25" thickBot="1" x14ac:dyDescent="0.2">
      <c r="A43" s="156" t="s">
        <v>98</v>
      </c>
      <c r="B43" s="157"/>
      <c r="C43" s="157"/>
      <c r="D43" s="90"/>
      <c r="E43" s="91"/>
      <c r="F43" s="92"/>
      <c r="G43" s="93"/>
      <c r="H43" s="106"/>
      <c r="I43" s="106"/>
      <c r="J43" s="106"/>
      <c r="K43" s="106"/>
      <c r="L43" s="92"/>
      <c r="M43" s="92"/>
    </row>
    <row r="44" spans="1:13" x14ac:dyDescent="0.15">
      <c r="D44" s="108" t="s">
        <v>99</v>
      </c>
      <c r="E44" s="114" t="e">
        <f>補助金支出一覧!#REF!/1000</f>
        <v>#REF!</v>
      </c>
      <c r="H44" s="108" t="s">
        <v>99</v>
      </c>
      <c r="I44" s="114" t="e">
        <f>補助金支出一覧!#REF!/1000</f>
        <v>#REF!</v>
      </c>
    </row>
    <row r="45" spans="1:13" x14ac:dyDescent="0.15">
      <c r="D45" s="108" t="s">
        <v>100</v>
      </c>
      <c r="E45" s="114" t="e">
        <f>E44-E4</f>
        <v>#REF!</v>
      </c>
      <c r="F45" s="115"/>
      <c r="H45" s="108" t="s">
        <v>100</v>
      </c>
      <c r="I45" s="114" t="e">
        <f>I44-I4</f>
        <v>#REF!</v>
      </c>
      <c r="L45" s="115"/>
      <c r="M45" s="115"/>
    </row>
    <row r="46" spans="1:13" x14ac:dyDescent="0.15">
      <c r="H46" s="108"/>
    </row>
    <row r="47" spans="1:13" x14ac:dyDescent="0.15">
      <c r="H47" s="108"/>
    </row>
    <row r="48" spans="1:13" x14ac:dyDescent="0.15">
      <c r="H48" s="108"/>
    </row>
    <row r="49" spans="8:8" x14ac:dyDescent="0.15">
      <c r="H49" s="108"/>
    </row>
    <row r="458" spans="1:27" s="117" customFormat="1" ht="75" customHeight="1" x14ac:dyDescent="0.15">
      <c r="A458" s="94" t="s">
        <v>73</v>
      </c>
      <c r="B458" s="95"/>
      <c r="C458" s="96" t="s">
        <v>87</v>
      </c>
      <c r="D458" s="95">
        <v>450</v>
      </c>
      <c r="E458" s="97" t="s">
        <v>88</v>
      </c>
      <c r="F458" s="98" t="s">
        <v>89</v>
      </c>
      <c r="G458" s="99" t="e">
        <f>#REF!+#REF!</f>
        <v>#REF!</v>
      </c>
      <c r="H458" s="99"/>
      <c r="I458" s="99"/>
      <c r="J458" s="99"/>
      <c r="K458" s="99"/>
      <c r="L458" s="98" t="s">
        <v>89</v>
      </c>
      <c r="M458" s="100">
        <v>0</v>
      </c>
      <c r="N458" s="101">
        <v>0</v>
      </c>
      <c r="O458" s="101">
        <v>0</v>
      </c>
      <c r="P458" s="101">
        <v>0</v>
      </c>
      <c r="Q458" s="101">
        <v>0</v>
      </c>
      <c r="R458" s="102">
        <v>0</v>
      </c>
      <c r="S458" s="68"/>
      <c r="T458" s="68"/>
      <c r="U458" s="103">
        <f t="shared" ref="U458:V458" si="22">Q458+S458</f>
        <v>0</v>
      </c>
      <c r="V458" s="104">
        <f t="shared" si="22"/>
        <v>0</v>
      </c>
      <c r="W458" s="96"/>
      <c r="X458" s="97"/>
      <c r="Y458" s="116" t="str">
        <f t="shared" ref="Y458" si="23">IF(Q458&lt;O458,"効果額下がってる！","○")</f>
        <v>○</v>
      </c>
      <c r="Z458" s="94" t="s">
        <v>54</v>
      </c>
      <c r="AA458" s="105" t="s">
        <v>101</v>
      </c>
    </row>
  </sheetData>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2019-10-10T03:15:07Z</dcterms:created>
  <dcterms:modified xsi:type="dcterms:W3CDTF">2019-10-10T04:48:33Z</dcterms:modified>
</cp:coreProperties>
</file>